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28" windowHeight="10127" activeTab="5"/>
  </bookViews>
  <sheets>
    <sheet name="直接赋值法3 (2)" sheetId="1" r:id="rId1"/>
    <sheet name="直接赋值法1" sheetId="2" r:id="rId2"/>
    <sheet name="直接赋值法2" sheetId="3" r:id="rId3"/>
    <sheet name="直接赋值法3" sheetId="4" r:id="rId4"/>
    <sheet name="变量（原始数据）" sheetId="5" r:id="rId5"/>
    <sheet name="直接赋值法用" sheetId="6" r:id="rId6"/>
  </sheets>
  <definedNames>
    <definedName name="_xlnm._FilterDatabase" localSheetId="4" hidden="1">'变量（原始数据）'!$A$1:$U$394</definedName>
    <definedName name="_xlnm._FilterDatabase" localSheetId="5" hidden="1">直接赋值法用!$A$1:$S$394</definedName>
  </definedNames>
  <calcPr calcId="144525"/>
  <extLst/>
</workbook>
</file>

<file path=xl/comments1.xml><?xml version="1.0" encoding="utf-8"?>
<comments xmlns="http://schemas.openxmlformats.org/spreadsheetml/2006/main">
  <authors>
    <author>作者</author>
  </authors>
  <commentList>
    <comment ref="A41" authorId="0">
      <text>
        <r>
          <rPr>
            <sz val="9"/>
            <color indexed="81"/>
            <rFont val="宋体"/>
            <charset val="134"/>
          </rPr>
          <t xml:space="preserve">作者:
同0912005，公司老客户</t>
        </r>
      </text>
    </comment>
    <comment ref="A56" authorId="0">
      <text>
        <r>
          <rPr>
            <sz val="9"/>
            <color indexed="81"/>
            <rFont val="宋体"/>
            <charset val="134"/>
          </rPr>
          <t xml:space="preserve">作者:
同0911002，老客户了</t>
        </r>
      </text>
    </comment>
    <comment ref="A69" authorId="0">
      <text>
        <r>
          <rPr>
            <sz val="9"/>
            <color indexed="81"/>
            <rFont val="宋体"/>
            <charset val="134"/>
          </rPr>
          <t xml:space="preserve">作者:
同1001006，老客户</t>
        </r>
      </text>
    </comment>
    <comment ref="A71" authorId="0">
      <text>
        <r>
          <rPr>
            <sz val="9"/>
            <color indexed="81"/>
            <rFont val="宋体"/>
            <charset val="134"/>
          </rPr>
          <t xml:space="preserve">作者:
同1001001，老客户</t>
        </r>
      </text>
    </comment>
    <comment ref="A73" authorId="0">
      <text>
        <r>
          <rPr>
            <sz val="9"/>
            <color indexed="81"/>
            <rFont val="宋体"/>
            <charset val="134"/>
          </rPr>
          <t xml:space="preserve">作者:
同1001002，老客户</t>
        </r>
      </text>
    </comment>
    <comment ref="A75" authorId="0">
      <text>
        <r>
          <rPr>
            <sz val="9"/>
            <color indexed="81"/>
            <rFont val="宋体"/>
            <charset val="134"/>
          </rPr>
          <t xml:space="preserve">作者:
同1002004，老客户</t>
        </r>
      </text>
    </comment>
    <comment ref="A77" authorId="0">
      <text>
        <r>
          <rPr>
            <sz val="9"/>
            <color indexed="81"/>
            <rFont val="宋体"/>
            <charset val="134"/>
          </rPr>
          <t xml:space="preserve">作者:
同1002005，老客户</t>
        </r>
      </text>
    </comment>
    <comment ref="A79" authorId="0">
      <text>
        <r>
          <rPr>
            <sz val="9"/>
            <color indexed="81"/>
            <rFont val="宋体"/>
            <charset val="134"/>
          </rPr>
          <t xml:space="preserve">作者:
同1002001，老客户</t>
        </r>
      </text>
    </comment>
    <comment ref="A87" authorId="0">
      <text>
        <r>
          <rPr>
            <sz val="9"/>
            <color indexed="81"/>
            <rFont val="宋体"/>
            <charset val="134"/>
          </rPr>
          <t xml:space="preserve">作者:
同1006006，老客户</t>
        </r>
      </text>
    </comment>
    <comment ref="A92" authorId="0">
      <text>
        <r>
          <rPr>
            <sz val="9"/>
            <color indexed="81"/>
            <rFont val="宋体"/>
            <charset val="134"/>
          </rPr>
          <t xml:space="preserve">作者:
同912006，老客户</t>
        </r>
      </text>
    </comment>
    <comment ref="A95" authorId="0">
      <text>
        <r>
          <rPr>
            <sz val="9"/>
            <color indexed="81"/>
            <rFont val="宋体"/>
            <charset val="134"/>
          </rPr>
          <t xml:space="preserve">作者:
同912011，老客户</t>
        </r>
      </text>
    </comment>
    <comment ref="A96" authorId="0">
      <text>
        <r>
          <rPr>
            <sz val="9"/>
            <color indexed="81"/>
            <rFont val="宋体"/>
            <charset val="134"/>
          </rPr>
          <t xml:space="preserve">作者:
同912010，老客户</t>
        </r>
      </text>
    </comment>
    <comment ref="A215" authorId="0">
      <text>
        <r>
          <rPr>
            <sz val="9"/>
            <color indexed="81"/>
            <rFont val="宋体"/>
            <charset val="134"/>
          </rPr>
          <t xml:space="preserve">作者:
对应文件1107004</t>
        </r>
      </text>
    </comment>
    <comment ref="A216" authorId="0">
      <text>
        <r>
          <rPr>
            <sz val="9"/>
            <color indexed="81"/>
            <rFont val="宋体"/>
            <charset val="134"/>
          </rPr>
          <t xml:space="preserve">作者:
对应文件1107005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41" authorId="0">
      <text>
        <r>
          <rPr>
            <sz val="9"/>
            <color indexed="81"/>
            <rFont val="宋体"/>
            <charset val="134"/>
          </rPr>
          <t xml:space="preserve">作者:
同0912005，公司老客户</t>
        </r>
      </text>
    </comment>
    <comment ref="A56" authorId="0">
      <text>
        <r>
          <rPr>
            <sz val="9"/>
            <color indexed="81"/>
            <rFont val="宋体"/>
            <charset val="134"/>
          </rPr>
          <t xml:space="preserve">作者:
同0911002，老客户了</t>
        </r>
      </text>
    </comment>
    <comment ref="A69" authorId="0">
      <text>
        <r>
          <rPr>
            <sz val="9"/>
            <color indexed="81"/>
            <rFont val="宋体"/>
            <charset val="134"/>
          </rPr>
          <t xml:space="preserve">作者:
同1001006，老客户</t>
        </r>
      </text>
    </comment>
    <comment ref="A71" authorId="0">
      <text>
        <r>
          <rPr>
            <sz val="9"/>
            <color indexed="81"/>
            <rFont val="宋体"/>
            <charset val="134"/>
          </rPr>
          <t xml:space="preserve">作者:
同1001001，老客户</t>
        </r>
      </text>
    </comment>
    <comment ref="A73" authorId="0">
      <text>
        <r>
          <rPr>
            <sz val="9"/>
            <color indexed="81"/>
            <rFont val="宋体"/>
            <charset val="134"/>
          </rPr>
          <t xml:space="preserve">作者:
同1001002，老客户</t>
        </r>
      </text>
    </comment>
    <comment ref="A75" authorId="0">
      <text>
        <r>
          <rPr>
            <sz val="9"/>
            <color indexed="81"/>
            <rFont val="宋体"/>
            <charset val="134"/>
          </rPr>
          <t xml:space="preserve">作者:
同1002004，老客户</t>
        </r>
      </text>
    </comment>
    <comment ref="A77" authorId="0">
      <text>
        <r>
          <rPr>
            <sz val="9"/>
            <color indexed="81"/>
            <rFont val="宋体"/>
            <charset val="134"/>
          </rPr>
          <t xml:space="preserve">作者:
同1002005，老客户</t>
        </r>
      </text>
    </comment>
    <comment ref="A79" authorId="0">
      <text>
        <r>
          <rPr>
            <sz val="9"/>
            <color indexed="81"/>
            <rFont val="宋体"/>
            <charset val="134"/>
          </rPr>
          <t xml:space="preserve">作者:
同1002001，老客户</t>
        </r>
      </text>
    </comment>
    <comment ref="A87" authorId="0">
      <text>
        <r>
          <rPr>
            <sz val="9"/>
            <color indexed="81"/>
            <rFont val="宋体"/>
            <charset val="134"/>
          </rPr>
          <t xml:space="preserve">作者:
同1006006，老客户</t>
        </r>
      </text>
    </comment>
    <comment ref="A92" authorId="0">
      <text>
        <r>
          <rPr>
            <sz val="9"/>
            <color indexed="81"/>
            <rFont val="宋体"/>
            <charset val="134"/>
          </rPr>
          <t xml:space="preserve">作者:
同912006，老客户</t>
        </r>
      </text>
    </comment>
    <comment ref="A95" authorId="0">
      <text>
        <r>
          <rPr>
            <sz val="9"/>
            <color indexed="81"/>
            <rFont val="宋体"/>
            <charset val="134"/>
          </rPr>
          <t xml:space="preserve">作者:
同912011，老客户</t>
        </r>
      </text>
    </comment>
    <comment ref="A96" authorId="0">
      <text>
        <r>
          <rPr>
            <sz val="9"/>
            <color indexed="81"/>
            <rFont val="宋体"/>
            <charset val="134"/>
          </rPr>
          <t xml:space="preserve">作者:
同912010，老客户</t>
        </r>
      </text>
    </comment>
    <comment ref="A215" authorId="0">
      <text>
        <r>
          <rPr>
            <sz val="9"/>
            <color indexed="81"/>
            <rFont val="宋体"/>
            <charset val="134"/>
          </rPr>
          <t xml:space="preserve">作者:
对应文件1107004</t>
        </r>
      </text>
    </comment>
    <comment ref="A216" authorId="0">
      <text>
        <r>
          <rPr>
            <sz val="9"/>
            <color indexed="81"/>
            <rFont val="宋体"/>
            <charset val="134"/>
          </rPr>
          <t xml:space="preserve">作者:
对应文件1107005</t>
        </r>
      </text>
    </comment>
  </commentList>
</comments>
</file>

<file path=xl/sharedStrings.xml><?xml version="1.0" encoding="utf-8"?>
<sst xmlns="http://schemas.openxmlformats.org/spreadsheetml/2006/main" count="272">
  <si>
    <t>客户序号</t>
  </si>
  <si>
    <t>age</t>
  </si>
  <si>
    <t>Gender</t>
  </si>
  <si>
    <t>Marital status</t>
  </si>
  <si>
    <t>Education</t>
  </si>
  <si>
    <t>bank credit</t>
  </si>
  <si>
    <t>home</t>
  </si>
  <si>
    <t>old clients</t>
  </si>
  <si>
    <t>exist years</t>
  </si>
  <si>
    <t>loan amount</t>
  </si>
  <si>
    <t>loan purpase</t>
  </si>
  <si>
    <t>loan period</t>
  </si>
  <si>
    <t>interest rate</t>
  </si>
  <si>
    <t>月利息率</t>
  </si>
  <si>
    <t>collateral</t>
  </si>
  <si>
    <t xml:space="preserve">  pledge</t>
  </si>
  <si>
    <t>guarentee</t>
  </si>
  <si>
    <t>full</t>
  </si>
  <si>
    <t>default</t>
  </si>
  <si>
    <t>10</t>
  </si>
  <si>
    <t>5</t>
  </si>
  <si>
    <t>3</t>
  </si>
  <si>
    <t>18</t>
  </si>
  <si>
    <t>11</t>
  </si>
  <si>
    <t>50</t>
  </si>
  <si>
    <t>2</t>
  </si>
  <si>
    <t>1</t>
  </si>
  <si>
    <t>20</t>
  </si>
  <si>
    <t>0.083</t>
  </si>
  <si>
    <t>0.5</t>
  </si>
  <si>
    <t>6</t>
  </si>
  <si>
    <t>100</t>
  </si>
  <si>
    <t>4</t>
  </si>
  <si>
    <t>0.33</t>
  </si>
  <si>
    <t>30</t>
  </si>
  <si>
    <t>12</t>
  </si>
  <si>
    <t>8</t>
  </si>
  <si>
    <t>15</t>
  </si>
  <si>
    <t>1002002*</t>
  </si>
  <si>
    <t>400</t>
  </si>
  <si>
    <t>9</t>
  </si>
  <si>
    <t>40</t>
  </si>
  <si>
    <t>120</t>
  </si>
  <si>
    <t>25</t>
  </si>
  <si>
    <t>7</t>
  </si>
  <si>
    <t>1.9</t>
  </si>
  <si>
    <t>200</t>
  </si>
  <si>
    <t>16</t>
  </si>
  <si>
    <t>60</t>
  </si>
  <si>
    <t>130</t>
  </si>
  <si>
    <t>14</t>
  </si>
  <si>
    <t>13</t>
  </si>
  <si>
    <t>1009005a</t>
  </si>
  <si>
    <t>1009005b</t>
  </si>
  <si>
    <t>85</t>
  </si>
  <si>
    <t>75</t>
  </si>
  <si>
    <t>80</t>
  </si>
  <si>
    <t>70</t>
  </si>
  <si>
    <t>45</t>
  </si>
  <si>
    <t>17</t>
  </si>
  <si>
    <t>500</t>
  </si>
  <si>
    <t>260</t>
  </si>
  <si>
    <t>240</t>
  </si>
  <si>
    <t>140</t>
  </si>
  <si>
    <t>90</t>
  </si>
  <si>
    <t>150</t>
  </si>
  <si>
    <t>年龄</t>
  </si>
  <si>
    <t>性别</t>
  </si>
  <si>
    <t>婚姻状况</t>
  </si>
  <si>
    <t>文化程度</t>
  </si>
  <si>
    <r>
      <rPr>
        <sz val="11"/>
        <color indexed="8"/>
        <rFont val="宋体"/>
        <charset val="134"/>
      </rPr>
      <t>b</t>
    </r>
    <r>
      <rPr>
        <sz val="11"/>
        <color indexed="8"/>
        <rFont val="宋体"/>
        <charset val="134"/>
      </rPr>
      <t>ank credit</t>
    </r>
  </si>
  <si>
    <t>银行信用记录是否良好</t>
  </si>
  <si>
    <r>
      <rPr>
        <sz val="11"/>
        <color indexed="8"/>
        <rFont val="宋体"/>
        <charset val="134"/>
      </rPr>
      <t>h</t>
    </r>
    <r>
      <rPr>
        <sz val="11"/>
        <color indexed="8"/>
        <rFont val="宋体"/>
        <charset val="134"/>
      </rPr>
      <t>ome</t>
    </r>
  </si>
  <si>
    <t>住房信息（自有/租房/其它）</t>
  </si>
  <si>
    <r>
      <rPr>
        <sz val="11"/>
        <color indexed="8"/>
        <rFont val="宋体"/>
        <charset val="134"/>
      </rPr>
      <t>o</t>
    </r>
    <r>
      <rPr>
        <sz val="11"/>
        <color indexed="8"/>
        <rFont val="宋体"/>
        <charset val="134"/>
      </rPr>
      <t>ld clients</t>
    </r>
  </si>
  <si>
    <t>是否为老客户</t>
  </si>
  <si>
    <t>现有业务从业年限</t>
  </si>
  <si>
    <r>
      <rPr>
        <sz val="11"/>
        <color indexed="8"/>
        <rFont val="宋体"/>
        <charset val="134"/>
      </rPr>
      <t>l</t>
    </r>
    <r>
      <rPr>
        <sz val="11"/>
        <color indexed="8"/>
        <rFont val="宋体"/>
        <charset val="134"/>
      </rPr>
      <t>oan amount</t>
    </r>
  </si>
  <si>
    <t>借款金额</t>
  </si>
  <si>
    <t>借款用途</t>
  </si>
  <si>
    <t>借款期限</t>
  </si>
  <si>
    <t>违约月利息率</t>
  </si>
  <si>
    <t>是否有其它贷款</t>
  </si>
  <si>
    <t>是否有抵押品</t>
  </si>
  <si>
    <r>
      <rPr>
        <sz val="11"/>
        <color indexed="8"/>
        <rFont val="宋体"/>
        <charset val="134"/>
      </rPr>
      <t xml:space="preserve"> </t>
    </r>
    <r>
      <rPr>
        <sz val="10"/>
        <color indexed="63"/>
        <rFont val="Arial"/>
        <charset val="134"/>
      </rPr>
      <t xml:space="preserve"> pledge</t>
    </r>
  </si>
  <si>
    <t>抵押方式（抵押/质押/质押保证）</t>
  </si>
  <si>
    <r>
      <rPr>
        <sz val="11"/>
        <color indexed="8"/>
        <rFont val="宋体"/>
        <charset val="134"/>
      </rPr>
      <t>g</t>
    </r>
    <r>
      <rPr>
        <sz val="11"/>
        <color indexed="8"/>
        <rFont val="宋体"/>
        <charset val="134"/>
      </rPr>
      <t>uarentee</t>
    </r>
  </si>
  <si>
    <r>
      <rPr>
        <sz val="11"/>
        <color indexed="8"/>
        <rFont val="宋体"/>
        <charset val="134"/>
      </rPr>
      <t>f</t>
    </r>
    <r>
      <rPr>
        <sz val="11"/>
        <color indexed="8"/>
        <rFont val="宋体"/>
        <charset val="134"/>
      </rPr>
      <t>ull</t>
    </r>
  </si>
  <si>
    <t>抵押品是否足值</t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</si>
  <si>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efault</t>
    </r>
  </si>
  <si>
    <t>客户类型（从未违约/逾期1月以内及时还款/逾期1月以上）</t>
  </si>
  <si>
    <t>借款时间</t>
  </si>
  <si>
    <t>女</t>
  </si>
  <si>
    <t>已婚</t>
  </si>
  <si>
    <t>高中</t>
  </si>
  <si>
    <t>无</t>
  </si>
  <si>
    <t>自有</t>
  </si>
  <si>
    <t>否</t>
  </si>
  <si>
    <t>10年</t>
  </si>
  <si>
    <t>10万</t>
  </si>
  <si>
    <t>经营</t>
  </si>
  <si>
    <t>1年</t>
  </si>
  <si>
    <t>文件中没有</t>
  </si>
  <si>
    <t>是</t>
  </si>
  <si>
    <t>抵押</t>
  </si>
  <si>
    <t>无逾期</t>
  </si>
  <si>
    <t>男</t>
  </si>
  <si>
    <t>小学</t>
  </si>
  <si>
    <t>3年</t>
  </si>
  <si>
    <t>5万</t>
  </si>
  <si>
    <t>3月</t>
  </si>
  <si>
    <t>18万</t>
  </si>
  <si>
    <t>逾期</t>
  </si>
  <si>
    <t>11年</t>
  </si>
  <si>
    <t>50万</t>
  </si>
  <si>
    <t>未婚</t>
  </si>
  <si>
    <t>有违约</t>
  </si>
  <si>
    <t>租房</t>
  </si>
  <si>
    <t>6月</t>
  </si>
  <si>
    <t>担保</t>
  </si>
  <si>
    <t>初中</t>
  </si>
  <si>
    <t>2年</t>
  </si>
  <si>
    <t>有银行车贷</t>
  </si>
  <si>
    <t>20万</t>
  </si>
  <si>
    <t>9月</t>
  </si>
  <si>
    <t>有信用社贷款</t>
  </si>
  <si>
    <t xml:space="preserve">自有 </t>
  </si>
  <si>
    <t>3万</t>
  </si>
  <si>
    <t>有银行购房贷款</t>
  </si>
  <si>
    <t>0.083年</t>
  </si>
  <si>
    <t>1月</t>
  </si>
  <si>
    <t>5月</t>
  </si>
  <si>
    <t>0.5年</t>
  </si>
  <si>
    <t>6万</t>
  </si>
  <si>
    <t>6年</t>
  </si>
  <si>
    <t>100万</t>
  </si>
  <si>
    <t>本科及以上</t>
  </si>
  <si>
    <t>4年</t>
  </si>
  <si>
    <t>生活（房屋装修）</t>
  </si>
  <si>
    <t>有购房贷款</t>
  </si>
  <si>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.33年</t>
    </r>
  </si>
  <si>
    <t>4月</t>
  </si>
  <si>
    <t>大专</t>
  </si>
  <si>
    <t>20年</t>
  </si>
  <si>
    <t>30万</t>
  </si>
  <si>
    <t>购房</t>
  </si>
  <si>
    <t>1.33月</t>
  </si>
  <si>
    <t>没有</t>
  </si>
  <si>
    <t>12年</t>
  </si>
  <si>
    <t>8年</t>
  </si>
  <si>
    <t>房屋装修</t>
  </si>
  <si>
    <t>有银行房贷</t>
  </si>
  <si>
    <t>5年</t>
  </si>
  <si>
    <t>15万</t>
  </si>
  <si>
    <t>4万</t>
  </si>
  <si>
    <t>15年</t>
  </si>
  <si>
    <t>文件中没有找到</t>
  </si>
  <si>
    <t>有</t>
  </si>
  <si>
    <t>400万</t>
  </si>
  <si>
    <t>房地产开发</t>
  </si>
  <si>
    <t>文件中没有，估计有</t>
  </si>
  <si>
    <t>网吧装修</t>
  </si>
  <si>
    <t>有住房贷款</t>
  </si>
  <si>
    <t>逾期1次以上（6次）</t>
  </si>
  <si>
    <t>9万</t>
  </si>
  <si>
    <t>40万</t>
  </si>
  <si>
    <t>生猪养殖</t>
  </si>
  <si>
    <t>120万</t>
  </si>
  <si>
    <t>文件中没有（估计有）</t>
  </si>
  <si>
    <t>有银行贷款</t>
  </si>
  <si>
    <t>养殖经营</t>
  </si>
  <si>
    <t>25年</t>
  </si>
  <si>
    <t>购买材料</t>
  </si>
  <si>
    <t>7年</t>
  </si>
  <si>
    <t>1.9万</t>
  </si>
  <si>
    <t>2万</t>
  </si>
  <si>
    <t>7万</t>
  </si>
  <si>
    <t>离异</t>
  </si>
  <si>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.5</t>
    </r>
    <r>
      <rPr>
        <sz val="11"/>
        <color indexed="8"/>
        <rFont val="宋体"/>
        <charset val="134"/>
      </rPr>
      <t>月</t>
    </r>
  </si>
  <si>
    <t>200万</t>
  </si>
  <si>
    <t>16年</t>
  </si>
  <si>
    <t>60万</t>
  </si>
  <si>
    <t>大学本科</t>
  </si>
  <si>
    <t>逾期1次以上（2次）</t>
  </si>
  <si>
    <t>8万</t>
  </si>
  <si>
    <t>消费</t>
  </si>
  <si>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0万</t>
    </r>
  </si>
  <si>
    <t>9年</t>
  </si>
  <si>
    <t>信用担保</t>
  </si>
  <si>
    <t xml:space="preserve">男 </t>
  </si>
  <si>
    <t>130万</t>
  </si>
  <si>
    <t>14年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</si>
  <si>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0万</t>
    </r>
  </si>
  <si>
    <r>
      <rPr>
        <sz val="11"/>
        <color indexed="8"/>
        <rFont val="宋体"/>
        <charset val="134"/>
      </rPr>
      <t>5</t>
    </r>
    <r>
      <rPr>
        <sz val="11"/>
        <color indexed="8"/>
        <rFont val="宋体"/>
        <charset val="134"/>
      </rPr>
      <t>0万</t>
    </r>
  </si>
  <si>
    <t>质押</t>
  </si>
  <si>
    <t>逾期1次以上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</si>
  <si>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00万</t>
    </r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</si>
  <si>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5万</t>
    </r>
  </si>
  <si>
    <t>13年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</si>
  <si>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年</t>
    </r>
  </si>
  <si>
    <r>
      <rPr>
        <sz val="11"/>
        <color indexed="8"/>
        <rFont val="宋体"/>
        <charset val="134"/>
      </rPr>
      <t>6</t>
    </r>
    <r>
      <rPr>
        <sz val="11"/>
        <color indexed="8"/>
        <rFont val="宋体"/>
        <charset val="134"/>
      </rPr>
      <t>0万</t>
    </r>
  </si>
  <si>
    <r>
      <rPr>
        <sz val="11"/>
        <color indexed="8"/>
        <rFont val="宋体"/>
        <charset val="134"/>
      </rPr>
      <t>4</t>
    </r>
    <r>
      <rPr>
        <sz val="11"/>
        <color indexed="8"/>
        <rFont val="宋体"/>
        <charset val="134"/>
      </rPr>
      <t>0万</t>
    </r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</si>
  <si>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00万</t>
    </r>
  </si>
  <si>
    <t>有银行抵押贷款</t>
  </si>
  <si>
    <t>质押担保</t>
  </si>
  <si>
    <t xml:space="preserve">否 </t>
  </si>
  <si>
    <t xml:space="preserve">1年 </t>
  </si>
  <si>
    <t>抵押担保</t>
  </si>
  <si>
    <t>12月</t>
  </si>
  <si>
    <t xml:space="preserve">文件中没有 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</si>
  <si>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0年</t>
    </r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</si>
  <si>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0万</t>
    </r>
  </si>
  <si>
    <t>文件中没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</si>
  <si>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2万</t>
    </r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</si>
  <si>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5万</t>
    </r>
  </si>
  <si>
    <r>
      <rPr>
        <sz val="11"/>
        <color indexed="8"/>
        <rFont val="宋体"/>
        <charset val="134"/>
      </rPr>
      <t>8</t>
    </r>
    <r>
      <rPr>
        <sz val="11"/>
        <color indexed="8"/>
        <rFont val="宋体"/>
        <charset val="134"/>
      </rPr>
      <t>5万</t>
    </r>
  </si>
  <si>
    <t xml:space="preserve">有 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</si>
  <si>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0年</t>
    </r>
  </si>
  <si>
    <t>中专</t>
  </si>
  <si>
    <r>
      <rPr>
        <sz val="11"/>
        <color indexed="8"/>
        <rFont val="宋体"/>
        <charset val="134"/>
      </rPr>
      <t>7</t>
    </r>
    <r>
      <rPr>
        <sz val="11"/>
        <color indexed="8"/>
        <rFont val="宋体"/>
        <charset val="134"/>
      </rPr>
      <t>5万</t>
    </r>
  </si>
  <si>
    <t>有房屋贷款</t>
  </si>
  <si>
    <r>
      <rPr>
        <sz val="11"/>
        <color indexed="8"/>
        <rFont val="宋体"/>
        <charset val="134"/>
      </rPr>
      <t>8</t>
    </r>
    <r>
      <rPr>
        <sz val="11"/>
        <color indexed="8"/>
        <rFont val="宋体"/>
        <charset val="134"/>
      </rPr>
      <t>0万</t>
    </r>
  </si>
  <si>
    <r>
      <rPr>
        <sz val="11"/>
        <color indexed="8"/>
        <rFont val="宋体"/>
        <charset val="134"/>
      </rPr>
      <t>7</t>
    </r>
    <r>
      <rPr>
        <sz val="11"/>
        <color indexed="8"/>
        <rFont val="宋体"/>
        <charset val="134"/>
      </rPr>
      <t>0万</t>
    </r>
  </si>
  <si>
    <t>25万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</si>
  <si>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1年</t>
    </r>
  </si>
  <si>
    <r>
      <rPr>
        <sz val="11"/>
        <color indexed="8"/>
        <rFont val="宋体"/>
        <charset val="134"/>
      </rPr>
      <t>4</t>
    </r>
    <r>
      <rPr>
        <sz val="11"/>
        <color indexed="8"/>
        <rFont val="宋体"/>
        <charset val="134"/>
      </rPr>
      <t>5万</t>
    </r>
  </si>
  <si>
    <t>有贷款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</si>
  <si>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万</t>
    </r>
  </si>
  <si>
    <t>13万</t>
  </si>
  <si>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万</t>
    </r>
  </si>
  <si>
    <t>80万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</si>
  <si>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万</t>
    </r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</si>
  <si>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6年</t>
    </r>
  </si>
  <si>
    <t>离婚</t>
  </si>
  <si>
    <t>大学专科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</si>
  <si>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20万</t>
    </r>
  </si>
  <si>
    <t>17年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</si>
  <si>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7年</t>
    </r>
  </si>
  <si>
    <t>18年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</si>
  <si>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8年</t>
    </r>
  </si>
  <si>
    <t>500万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</si>
  <si>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5年</t>
    </r>
  </si>
  <si>
    <r>
      <rPr>
        <sz val="11"/>
        <color indexed="8"/>
        <rFont val="宋体"/>
        <charset val="134"/>
      </rPr>
      <t>4</t>
    </r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万</t>
    </r>
  </si>
  <si>
    <t>75万</t>
  </si>
  <si>
    <t>2月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</si>
  <si>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年</t>
    </r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</si>
  <si>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60万</t>
    </r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</si>
  <si>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40万</t>
    </r>
  </si>
  <si>
    <t>260万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</si>
  <si>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40万</t>
    </r>
  </si>
  <si>
    <t>70万</t>
  </si>
  <si>
    <t>抵押抵押担保</t>
  </si>
  <si>
    <r>
      <rPr>
        <sz val="11"/>
        <color indexed="8"/>
        <rFont val="宋体"/>
        <charset val="134"/>
      </rPr>
      <t>12</t>
    </r>
    <r>
      <rPr>
        <sz val="11"/>
        <color indexed="8"/>
        <rFont val="宋体"/>
        <charset val="134"/>
      </rPr>
      <t>年</t>
    </r>
  </si>
  <si>
    <t>否（公司员工）</t>
  </si>
  <si>
    <t>90万</t>
  </si>
  <si>
    <r>
      <rPr>
        <sz val="11"/>
        <color indexed="8"/>
        <rFont val="宋体"/>
        <charset val="134"/>
      </rPr>
      <t>50</t>
    </r>
    <r>
      <rPr>
        <sz val="11"/>
        <color indexed="8"/>
        <rFont val="宋体"/>
        <charset val="134"/>
      </rPr>
      <t>万</t>
    </r>
  </si>
  <si>
    <r>
      <rPr>
        <sz val="11"/>
        <color indexed="8"/>
        <rFont val="宋体"/>
        <charset val="134"/>
      </rPr>
      <t>17</t>
    </r>
    <r>
      <rPr>
        <sz val="11"/>
        <color indexed="8"/>
        <rFont val="宋体"/>
        <charset val="134"/>
      </rPr>
      <t>年</t>
    </r>
  </si>
  <si>
    <t>150万</t>
  </si>
  <si>
    <t>7月</t>
  </si>
  <si>
    <t>逾期1次</t>
  </si>
  <si>
    <t>85万</t>
  </si>
  <si>
    <r>
      <rPr>
        <sz val="11"/>
        <color indexed="8"/>
        <rFont val="宋体"/>
        <charset val="134"/>
      </rPr>
      <t>13</t>
    </r>
    <r>
      <rPr>
        <sz val="11"/>
        <color indexed="8"/>
        <rFont val="宋体"/>
        <charset val="134"/>
      </rPr>
      <t>年</t>
    </r>
  </si>
  <si>
    <t>30年</t>
  </si>
  <si>
    <t>0女</t>
  </si>
  <si>
    <t>0已婚</t>
  </si>
  <si>
    <t>0否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</si>
  <si>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无质押</t>
    </r>
  </si>
  <si>
    <r>
      <rPr>
        <sz val="11"/>
        <color indexed="8"/>
        <rFont val="宋体"/>
        <charset val="134"/>
      </rPr>
      <t>e</t>
    </r>
    <r>
      <rPr>
        <sz val="11"/>
        <color indexed="8"/>
        <rFont val="宋体"/>
        <charset val="134"/>
      </rPr>
      <t>xist years</t>
    </r>
  </si>
  <si>
    <t>专科毕业</t>
  </si>
  <si>
    <t>40天</t>
  </si>
  <si>
    <t>无违约</t>
  </si>
  <si>
    <t>pledge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</si>
</sst>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0_ "/>
    <numFmt numFmtId="177" formatCode="0.00_ "/>
  </numFmts>
  <fonts count="7">
    <font>
      <sz val="11"/>
      <color indexed="8"/>
      <name val="宋体"/>
      <charset val="134"/>
    </font>
    <font>
      <sz val="11"/>
      <color indexed="30"/>
      <name val="宋体"/>
      <charset val="134"/>
    </font>
    <font>
      <sz val="11"/>
      <color indexed="49"/>
      <name val="宋体"/>
      <charset val="134"/>
    </font>
    <font>
      <sz val="11"/>
      <color indexed="10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0"/>
      <color indexed="63"/>
      <name val="Arial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</cellStyleXfs>
  <cellXfs count="15">
    <xf numFmtId="0" fontId="0" fillId="0" borderId="0" xfId="0" applyAlignment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10" fontId="0" fillId="0" borderId="0" xfId="0" applyNumberFormat="1" applyAlignment="1"/>
    <xf numFmtId="31" fontId="0" fillId="0" borderId="0" xfId="0" applyNumberFormat="1" applyAlignment="1"/>
    <xf numFmtId="31" fontId="0" fillId="0" borderId="0" xfId="0" applyNumberFormat="1" applyFont="1" applyAlignment="1"/>
    <xf numFmtId="3" fontId="0" fillId="0" borderId="0" xfId="0" applyNumberFormat="1" applyAlignment="1"/>
    <xf numFmtId="10" fontId="0" fillId="0" borderId="0" xfId="0" applyNumberFormat="1" applyFont="1" applyAlignment="1"/>
    <xf numFmtId="0" fontId="4" fillId="0" borderId="0" xfId="0" applyFont="1" applyAlignment="1"/>
    <xf numFmtId="176" fontId="0" fillId="0" borderId="0" xfId="0" applyNumberFormat="1" applyAlignment="1"/>
    <xf numFmtId="176" fontId="4" fillId="0" borderId="0" xfId="0" applyNumberFormat="1" applyFont="1" applyAlignment="1"/>
    <xf numFmtId="0" fontId="0" fillId="0" borderId="0" xfId="0" applyNumberFormat="1" applyAlignment="1"/>
    <xf numFmtId="177" fontId="0" fillId="0" borderId="0" xfId="0" applyNumberFormat="1" applyFont="1" applyAlignment="1"/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394"/>
  <sheetViews>
    <sheetView topLeftCell="F1" workbookViewId="0">
      <selection activeCell="K396" sqref="K396"/>
    </sheetView>
  </sheetViews>
  <sheetFormatPr defaultColWidth="9" defaultRowHeight="14.4"/>
  <cols>
    <col min="1" max="1" width="8.88888888888889" customWidth="1"/>
    <col min="10" max="11" width="9.44444444444444" style="1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1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>
        <f>COLUMN()</f>
        <v>22</v>
      </c>
    </row>
    <row r="2" spans="1:21">
      <c r="A2">
        <v>911001</v>
      </c>
      <c r="B2">
        <v>27</v>
      </c>
      <c r="C2">
        <v>0</v>
      </c>
      <c r="D2">
        <v>0</v>
      </c>
      <c r="E2">
        <v>2</v>
      </c>
      <c r="F2">
        <v>0</v>
      </c>
      <c r="G2">
        <v>0</v>
      </c>
      <c r="H2">
        <v>0</v>
      </c>
      <c r="I2">
        <f>VALUE(J2)</f>
        <v>10</v>
      </c>
      <c r="J2" s="13">
        <v>10</v>
      </c>
      <c r="K2" s="13">
        <f>VALUE(L2)</f>
        <v>10</v>
      </c>
      <c r="L2" t="s">
        <v>19</v>
      </c>
      <c r="M2">
        <v>0</v>
      </c>
      <c r="N2">
        <v>12</v>
      </c>
      <c r="O2">
        <v>1.5</v>
      </c>
      <c r="P2">
        <v>0.015</v>
      </c>
      <c r="Q2">
        <v>0</v>
      </c>
      <c r="R2">
        <v>1</v>
      </c>
      <c r="S2">
        <v>1</v>
      </c>
      <c r="T2">
        <v>0</v>
      </c>
      <c r="U2">
        <v>0</v>
      </c>
    </row>
    <row r="3" spans="1:21">
      <c r="A3">
        <v>912005</v>
      </c>
      <c r="B3">
        <v>52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f t="shared" ref="I3:I66" si="0">VALUE(J3)</f>
        <v>3</v>
      </c>
      <c r="J3" s="13">
        <v>3</v>
      </c>
      <c r="K3" s="13">
        <f t="shared" ref="K3:K66" si="1">VALUE(L3)</f>
        <v>5</v>
      </c>
      <c r="L3" t="s">
        <v>20</v>
      </c>
      <c r="M3">
        <v>0</v>
      </c>
      <c r="N3">
        <v>3</v>
      </c>
      <c r="O3">
        <v>1.44</v>
      </c>
      <c r="P3">
        <v>0.0144</v>
      </c>
      <c r="Q3">
        <v>0</v>
      </c>
      <c r="R3">
        <v>1</v>
      </c>
      <c r="S3">
        <v>1</v>
      </c>
      <c r="T3">
        <v>0</v>
      </c>
      <c r="U3">
        <v>0</v>
      </c>
    </row>
    <row r="4" spans="1:21">
      <c r="A4">
        <v>912001</v>
      </c>
      <c r="B4">
        <v>26</v>
      </c>
      <c r="C4">
        <v>0</v>
      </c>
      <c r="D4">
        <v>0</v>
      </c>
      <c r="E4">
        <v>2</v>
      </c>
      <c r="F4">
        <v>0</v>
      </c>
      <c r="G4">
        <v>0</v>
      </c>
      <c r="H4">
        <v>0</v>
      </c>
      <c r="I4">
        <f>VALUE(J4)</f>
        <v>3</v>
      </c>
      <c r="J4" s="11" t="s">
        <v>21</v>
      </c>
      <c r="K4" s="13">
        <f>VALUE(L4)</f>
        <v>18</v>
      </c>
      <c r="L4" t="s">
        <v>22</v>
      </c>
      <c r="M4">
        <v>0</v>
      </c>
      <c r="N4">
        <v>12</v>
      </c>
      <c r="O4">
        <v>1.5</v>
      </c>
      <c r="P4">
        <v>0.015</v>
      </c>
      <c r="Q4">
        <v>0</v>
      </c>
      <c r="R4">
        <v>1</v>
      </c>
      <c r="S4">
        <v>1</v>
      </c>
      <c r="T4">
        <v>0</v>
      </c>
      <c r="U4">
        <v>1</v>
      </c>
    </row>
    <row r="5" spans="1:21">
      <c r="A5">
        <v>911002</v>
      </c>
      <c r="B5">
        <v>49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f>VALUE(J5)</f>
        <v>11</v>
      </c>
      <c r="J5" s="11" t="s">
        <v>23</v>
      </c>
      <c r="K5" s="13">
        <f>VALUE(L5)</f>
        <v>50</v>
      </c>
      <c r="L5" t="s">
        <v>24</v>
      </c>
      <c r="M5">
        <v>0</v>
      </c>
      <c r="N5">
        <v>12</v>
      </c>
      <c r="O5">
        <v>1.5</v>
      </c>
      <c r="P5">
        <v>0.015</v>
      </c>
      <c r="Q5">
        <v>0</v>
      </c>
      <c r="R5">
        <v>1</v>
      </c>
      <c r="S5">
        <v>1</v>
      </c>
      <c r="T5">
        <v>0</v>
      </c>
      <c r="U5">
        <v>0</v>
      </c>
    </row>
    <row r="6" spans="1:21">
      <c r="A6">
        <v>912001</v>
      </c>
      <c r="B6">
        <v>26</v>
      </c>
      <c r="C6">
        <v>1</v>
      </c>
      <c r="D6">
        <v>1</v>
      </c>
      <c r="E6">
        <v>2</v>
      </c>
      <c r="F6">
        <v>1</v>
      </c>
      <c r="G6">
        <v>1</v>
      </c>
      <c r="H6">
        <v>0</v>
      </c>
      <c r="I6">
        <f>VALUE(J6)</f>
        <v>3</v>
      </c>
      <c r="J6" s="11" t="s">
        <v>21</v>
      </c>
      <c r="K6" s="13">
        <f>VALUE(L6)</f>
        <v>5</v>
      </c>
      <c r="L6" t="s">
        <v>20</v>
      </c>
      <c r="M6">
        <v>0</v>
      </c>
      <c r="N6">
        <v>6</v>
      </c>
      <c r="O6">
        <v>1.5</v>
      </c>
      <c r="P6">
        <v>0.015</v>
      </c>
      <c r="Q6">
        <v>1</v>
      </c>
      <c r="R6">
        <v>1</v>
      </c>
      <c r="S6">
        <v>0</v>
      </c>
      <c r="T6">
        <v>1</v>
      </c>
      <c r="U6">
        <v>1</v>
      </c>
    </row>
    <row r="7" spans="1:21">
      <c r="A7">
        <v>912002</v>
      </c>
      <c r="B7">
        <v>24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f>VALUE(J7)</f>
        <v>2</v>
      </c>
      <c r="J7" s="11" t="s">
        <v>25</v>
      </c>
      <c r="K7" s="13">
        <f>VALUE(L7)</f>
        <v>10</v>
      </c>
      <c r="L7" t="s">
        <v>19</v>
      </c>
      <c r="M7">
        <v>0</v>
      </c>
      <c r="N7">
        <v>12</v>
      </c>
      <c r="O7">
        <v>1.5</v>
      </c>
      <c r="P7">
        <v>0.015</v>
      </c>
      <c r="Q7">
        <v>0</v>
      </c>
      <c r="R7">
        <v>1</v>
      </c>
      <c r="S7">
        <v>1</v>
      </c>
      <c r="T7">
        <v>0</v>
      </c>
      <c r="U7">
        <v>0</v>
      </c>
    </row>
    <row r="8" spans="1:21">
      <c r="A8">
        <v>912010</v>
      </c>
      <c r="B8">
        <v>47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f>VALUE(J8)</f>
        <v>1</v>
      </c>
      <c r="J8" s="11" t="s">
        <v>26</v>
      </c>
      <c r="K8" s="13">
        <f>VALUE(L8)</f>
        <v>20</v>
      </c>
      <c r="L8" t="s">
        <v>27</v>
      </c>
      <c r="M8">
        <v>0</v>
      </c>
      <c r="N8">
        <v>9</v>
      </c>
      <c r="O8">
        <v>1.53</v>
      </c>
      <c r="P8">
        <v>0.0153</v>
      </c>
      <c r="Q8">
        <v>0</v>
      </c>
      <c r="R8">
        <v>1</v>
      </c>
      <c r="S8">
        <v>1</v>
      </c>
      <c r="T8">
        <v>0</v>
      </c>
      <c r="U8">
        <v>0</v>
      </c>
    </row>
    <row r="9" spans="1:21">
      <c r="A9">
        <v>912003</v>
      </c>
      <c r="B9">
        <v>23</v>
      </c>
      <c r="C9">
        <v>0</v>
      </c>
      <c r="D9">
        <v>0</v>
      </c>
      <c r="E9">
        <v>2</v>
      </c>
      <c r="F9">
        <v>0</v>
      </c>
      <c r="G9">
        <v>1</v>
      </c>
      <c r="H9">
        <v>0</v>
      </c>
      <c r="I9">
        <f>VALUE(J9)</f>
        <v>2</v>
      </c>
      <c r="J9" s="11" t="s">
        <v>25</v>
      </c>
      <c r="K9" s="13">
        <f>VALUE(L9)</f>
        <v>3</v>
      </c>
      <c r="L9" t="s">
        <v>21</v>
      </c>
      <c r="M9">
        <v>0</v>
      </c>
      <c r="N9">
        <v>12</v>
      </c>
      <c r="O9">
        <v>1.53</v>
      </c>
      <c r="P9">
        <v>0.0153</v>
      </c>
      <c r="Q9">
        <v>1</v>
      </c>
      <c r="R9">
        <v>1</v>
      </c>
      <c r="S9">
        <v>0</v>
      </c>
      <c r="T9">
        <v>1</v>
      </c>
      <c r="U9">
        <v>0</v>
      </c>
    </row>
    <row r="10" spans="1:21">
      <c r="A10">
        <v>912007</v>
      </c>
      <c r="B10">
        <v>31</v>
      </c>
      <c r="C10">
        <v>1</v>
      </c>
      <c r="D10">
        <v>0</v>
      </c>
      <c r="E10">
        <v>2</v>
      </c>
      <c r="F10">
        <v>0</v>
      </c>
      <c r="G10">
        <v>0</v>
      </c>
      <c r="H10">
        <v>0</v>
      </c>
      <c r="I10">
        <f>VALUE(J10)</f>
        <v>0.083</v>
      </c>
      <c r="J10" s="11" t="s">
        <v>28</v>
      </c>
      <c r="K10" s="13">
        <f>VALUE(L10)</f>
        <v>50</v>
      </c>
      <c r="L10" t="s">
        <v>24</v>
      </c>
      <c r="M10">
        <v>0</v>
      </c>
      <c r="N10">
        <v>5</v>
      </c>
      <c r="O10">
        <v>1.47</v>
      </c>
      <c r="P10">
        <v>0.0147</v>
      </c>
      <c r="Q10">
        <v>0</v>
      </c>
      <c r="R10">
        <v>1</v>
      </c>
      <c r="S10">
        <v>1</v>
      </c>
      <c r="T10">
        <v>1</v>
      </c>
      <c r="U10">
        <v>0</v>
      </c>
    </row>
    <row r="11" spans="1:21">
      <c r="A11">
        <v>912011</v>
      </c>
      <c r="B11">
        <v>27</v>
      </c>
      <c r="C11">
        <v>0</v>
      </c>
      <c r="D11">
        <v>0</v>
      </c>
      <c r="E11">
        <v>2</v>
      </c>
      <c r="F11">
        <v>0</v>
      </c>
      <c r="G11">
        <v>0</v>
      </c>
      <c r="H11">
        <v>0</v>
      </c>
      <c r="I11">
        <f>VALUE(J11)</f>
        <v>0.5</v>
      </c>
      <c r="J11" s="11" t="s">
        <v>29</v>
      </c>
      <c r="K11" s="13">
        <f>VALUE(L11)</f>
        <v>6</v>
      </c>
      <c r="L11" t="s">
        <v>30</v>
      </c>
      <c r="M11">
        <v>0</v>
      </c>
      <c r="N11">
        <v>12</v>
      </c>
      <c r="O11">
        <v>1.5</v>
      </c>
      <c r="P11">
        <v>0.015</v>
      </c>
      <c r="Q11">
        <v>0</v>
      </c>
      <c r="R11">
        <v>1</v>
      </c>
      <c r="S11">
        <v>1</v>
      </c>
      <c r="T11">
        <v>0</v>
      </c>
      <c r="U11">
        <v>0</v>
      </c>
    </row>
    <row r="12" spans="1:21">
      <c r="A12">
        <v>1001001</v>
      </c>
      <c r="B12">
        <v>41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f>VALUE(J12)</f>
        <v>6</v>
      </c>
      <c r="J12" s="11" t="s">
        <v>30</v>
      </c>
      <c r="K12" s="13">
        <f>VALUE(L12)</f>
        <v>100</v>
      </c>
      <c r="L12" t="s">
        <v>31</v>
      </c>
      <c r="M12">
        <v>0</v>
      </c>
      <c r="N12">
        <v>6</v>
      </c>
      <c r="O12">
        <v>1.47</v>
      </c>
      <c r="P12">
        <v>0.0147</v>
      </c>
      <c r="Q12">
        <v>0</v>
      </c>
      <c r="R12">
        <v>1</v>
      </c>
      <c r="S12">
        <v>1</v>
      </c>
      <c r="T12">
        <v>0</v>
      </c>
      <c r="U12">
        <v>0</v>
      </c>
    </row>
    <row r="13" spans="1:21">
      <c r="A13">
        <v>1001002</v>
      </c>
      <c r="B13">
        <v>27</v>
      </c>
      <c r="C13">
        <v>1</v>
      </c>
      <c r="D13">
        <v>0</v>
      </c>
      <c r="E13">
        <v>4</v>
      </c>
      <c r="F13">
        <v>0</v>
      </c>
      <c r="G13">
        <v>0</v>
      </c>
      <c r="H13">
        <v>0</v>
      </c>
      <c r="I13">
        <f>VALUE(J13)</f>
        <v>4</v>
      </c>
      <c r="J13" s="11" t="s">
        <v>32</v>
      </c>
      <c r="K13" s="13">
        <f>VALUE(L13)</f>
        <v>3</v>
      </c>
      <c r="L13" t="s">
        <v>21</v>
      </c>
      <c r="M13">
        <v>1</v>
      </c>
      <c r="N13">
        <v>6</v>
      </c>
      <c r="O13">
        <v>1.47</v>
      </c>
      <c r="P13">
        <v>0.0147</v>
      </c>
      <c r="Q13">
        <v>0</v>
      </c>
      <c r="R13">
        <v>1</v>
      </c>
      <c r="S13">
        <v>1</v>
      </c>
      <c r="T13">
        <v>0</v>
      </c>
      <c r="U13">
        <v>0</v>
      </c>
    </row>
    <row r="14" spans="1:21">
      <c r="A14">
        <v>1001004</v>
      </c>
      <c r="B14">
        <v>40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>
        <f>VALUE(J14)</f>
        <v>0.33</v>
      </c>
      <c r="J14" s="11" t="s">
        <v>33</v>
      </c>
      <c r="K14" s="13">
        <f>VALUE(L14)</f>
        <v>3</v>
      </c>
      <c r="L14" t="s">
        <v>21</v>
      </c>
      <c r="M14">
        <v>0</v>
      </c>
      <c r="N14">
        <v>12</v>
      </c>
      <c r="O14">
        <v>1.5</v>
      </c>
      <c r="P14">
        <v>0.015</v>
      </c>
      <c r="Q14">
        <v>0</v>
      </c>
      <c r="R14">
        <v>1</v>
      </c>
      <c r="S14">
        <v>1</v>
      </c>
      <c r="T14">
        <v>0</v>
      </c>
      <c r="U14">
        <v>0</v>
      </c>
    </row>
    <row r="15" spans="1:21">
      <c r="A15">
        <v>1002001</v>
      </c>
      <c r="B15">
        <v>29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f>VALUE(J15)</f>
        <v>10</v>
      </c>
      <c r="J15" s="11" t="s">
        <v>19</v>
      </c>
      <c r="K15" s="13">
        <f>VALUE(L15)</f>
        <v>50</v>
      </c>
      <c r="L15" t="s">
        <v>24</v>
      </c>
      <c r="M15">
        <v>0</v>
      </c>
      <c r="N15">
        <v>12</v>
      </c>
      <c r="O15">
        <v>1.5</v>
      </c>
      <c r="P15">
        <v>0.015</v>
      </c>
      <c r="Q15">
        <v>0</v>
      </c>
      <c r="R15">
        <v>1</v>
      </c>
      <c r="S15">
        <v>1</v>
      </c>
      <c r="T15">
        <v>0</v>
      </c>
      <c r="U15">
        <v>0</v>
      </c>
    </row>
    <row r="16" spans="1:21">
      <c r="A16">
        <v>911003</v>
      </c>
      <c r="B16">
        <v>61</v>
      </c>
      <c r="C16">
        <v>1</v>
      </c>
      <c r="D16">
        <v>0</v>
      </c>
      <c r="E16">
        <v>3</v>
      </c>
      <c r="F16">
        <v>0</v>
      </c>
      <c r="G16">
        <v>0</v>
      </c>
      <c r="H16">
        <v>0</v>
      </c>
      <c r="I16">
        <f>VALUE(J16)</f>
        <v>20</v>
      </c>
      <c r="J16" s="11" t="s">
        <v>27</v>
      </c>
      <c r="K16" s="13">
        <f>VALUE(L16)</f>
        <v>30</v>
      </c>
      <c r="L16" t="s">
        <v>34</v>
      </c>
      <c r="M16">
        <v>1</v>
      </c>
      <c r="N16">
        <v>1.33</v>
      </c>
      <c r="O16">
        <v>1.44</v>
      </c>
      <c r="P16">
        <v>0.0144</v>
      </c>
      <c r="Q16">
        <v>0</v>
      </c>
      <c r="R16">
        <v>1</v>
      </c>
      <c r="S16">
        <v>1</v>
      </c>
      <c r="T16">
        <v>0</v>
      </c>
      <c r="U16">
        <v>0</v>
      </c>
    </row>
    <row r="17" spans="1:21">
      <c r="A17">
        <v>912006</v>
      </c>
      <c r="B17">
        <v>58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f>VALUE(J17)</f>
        <v>12</v>
      </c>
      <c r="J17" s="11" t="s">
        <v>35</v>
      </c>
      <c r="K17" s="13">
        <f>VALUE(L17)</f>
        <v>100</v>
      </c>
      <c r="L17" t="s">
        <v>31</v>
      </c>
      <c r="M17">
        <v>0</v>
      </c>
      <c r="N17">
        <v>3</v>
      </c>
      <c r="O17">
        <v>1.44</v>
      </c>
      <c r="P17">
        <v>0.0144</v>
      </c>
      <c r="Q17">
        <v>0</v>
      </c>
      <c r="R17">
        <v>1</v>
      </c>
      <c r="S17">
        <v>1</v>
      </c>
      <c r="T17">
        <v>0</v>
      </c>
      <c r="U17">
        <v>0</v>
      </c>
    </row>
    <row r="18" spans="1:21">
      <c r="A18">
        <v>1001003</v>
      </c>
      <c r="B18">
        <v>34</v>
      </c>
      <c r="C18">
        <v>1</v>
      </c>
      <c r="D18">
        <v>0</v>
      </c>
      <c r="E18">
        <v>3</v>
      </c>
      <c r="F18">
        <v>0</v>
      </c>
      <c r="G18">
        <v>0</v>
      </c>
      <c r="H18">
        <v>0</v>
      </c>
      <c r="I18">
        <f>VALUE(J18)</f>
        <v>8</v>
      </c>
      <c r="J18" s="11" t="s">
        <v>36</v>
      </c>
      <c r="K18" s="13">
        <f>VALUE(L18)</f>
        <v>5</v>
      </c>
      <c r="L18" t="s">
        <v>20</v>
      </c>
      <c r="M18">
        <v>1</v>
      </c>
      <c r="N18">
        <v>12</v>
      </c>
      <c r="O18">
        <v>1.5</v>
      </c>
      <c r="P18">
        <v>0.015</v>
      </c>
      <c r="Q18">
        <v>0</v>
      </c>
      <c r="R18">
        <v>1</v>
      </c>
      <c r="S18">
        <v>1</v>
      </c>
      <c r="T18">
        <v>0</v>
      </c>
      <c r="U18">
        <v>0</v>
      </c>
    </row>
    <row r="19" spans="1:21">
      <c r="A19">
        <v>1001006</v>
      </c>
      <c r="B19">
        <v>40</v>
      </c>
      <c r="C19">
        <v>1</v>
      </c>
      <c r="D19">
        <v>0</v>
      </c>
      <c r="E19">
        <v>1</v>
      </c>
      <c r="F19">
        <v>0</v>
      </c>
      <c r="G19">
        <v>0</v>
      </c>
      <c r="H19">
        <v>0</v>
      </c>
      <c r="I19">
        <f>VALUE(J19)</f>
        <v>5</v>
      </c>
      <c r="J19" s="11" t="s">
        <v>20</v>
      </c>
      <c r="K19" s="13">
        <f>VALUE(L19)</f>
        <v>15</v>
      </c>
      <c r="L19" t="s">
        <v>37</v>
      </c>
      <c r="M19">
        <v>0</v>
      </c>
      <c r="N19">
        <v>6</v>
      </c>
      <c r="O19">
        <v>1.47</v>
      </c>
      <c r="P19">
        <v>0.0147</v>
      </c>
      <c r="Q19">
        <v>0</v>
      </c>
      <c r="R19">
        <v>1</v>
      </c>
      <c r="S19">
        <v>1</v>
      </c>
      <c r="T19">
        <v>0</v>
      </c>
      <c r="U19">
        <v>0</v>
      </c>
    </row>
    <row r="20" spans="1:21">
      <c r="A20">
        <v>1002002</v>
      </c>
      <c r="B20">
        <v>52</v>
      </c>
      <c r="C20">
        <v>1</v>
      </c>
      <c r="D20">
        <v>0</v>
      </c>
      <c r="E20">
        <v>1</v>
      </c>
      <c r="F20">
        <v>0</v>
      </c>
      <c r="G20">
        <v>0</v>
      </c>
      <c r="H20">
        <v>0</v>
      </c>
      <c r="I20">
        <f>VALUE(J20)</f>
        <v>20</v>
      </c>
      <c r="J20" s="11" t="s">
        <v>27</v>
      </c>
      <c r="K20" s="13">
        <f>VALUE(L20)</f>
        <v>4</v>
      </c>
      <c r="L20" t="s">
        <v>32</v>
      </c>
      <c r="M20">
        <v>0</v>
      </c>
      <c r="N20">
        <v>12</v>
      </c>
      <c r="O20">
        <v>1.53</v>
      </c>
      <c r="P20">
        <v>0.0153</v>
      </c>
      <c r="Q20">
        <v>1</v>
      </c>
      <c r="R20">
        <v>1</v>
      </c>
      <c r="S20">
        <v>0</v>
      </c>
      <c r="T20">
        <v>1</v>
      </c>
      <c r="U20">
        <v>0</v>
      </c>
    </row>
    <row r="21" spans="1:21">
      <c r="A21" t="s">
        <v>38</v>
      </c>
      <c r="B21">
        <v>45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f>VALUE(J21)</f>
        <v>15</v>
      </c>
      <c r="J21" s="11" t="s">
        <v>37</v>
      </c>
      <c r="K21" s="13">
        <f>VALUE(L21)</f>
        <v>20</v>
      </c>
      <c r="L21" t="s">
        <v>27</v>
      </c>
      <c r="M21">
        <v>1</v>
      </c>
      <c r="N21">
        <v>12</v>
      </c>
      <c r="O21">
        <v>1.5</v>
      </c>
      <c r="P21">
        <v>0.015</v>
      </c>
      <c r="Q21">
        <v>0</v>
      </c>
      <c r="R21">
        <v>1</v>
      </c>
      <c r="S21">
        <v>1</v>
      </c>
      <c r="T21">
        <v>0</v>
      </c>
      <c r="U21">
        <v>0</v>
      </c>
    </row>
    <row r="22" spans="1:21">
      <c r="A22">
        <v>1002004</v>
      </c>
      <c r="B22">
        <v>47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f>VALUE(J22)</f>
        <v>8</v>
      </c>
      <c r="J22" s="11" t="s">
        <v>36</v>
      </c>
      <c r="K22" s="13">
        <f>VALUE(L22)</f>
        <v>400</v>
      </c>
      <c r="L22" t="s">
        <v>39</v>
      </c>
      <c r="M22">
        <v>0</v>
      </c>
      <c r="N22">
        <v>6</v>
      </c>
      <c r="O22">
        <v>1.47</v>
      </c>
      <c r="P22">
        <v>0.0147</v>
      </c>
      <c r="Q22">
        <v>0</v>
      </c>
      <c r="R22">
        <v>1</v>
      </c>
      <c r="S22">
        <v>1</v>
      </c>
      <c r="T22">
        <v>0</v>
      </c>
      <c r="U22">
        <v>0</v>
      </c>
    </row>
    <row r="23" spans="1:21">
      <c r="A23">
        <v>1002007</v>
      </c>
      <c r="B23">
        <v>35</v>
      </c>
      <c r="C23">
        <v>1</v>
      </c>
      <c r="D23">
        <v>0</v>
      </c>
      <c r="E23">
        <v>2</v>
      </c>
      <c r="F23">
        <v>0</v>
      </c>
      <c r="G23">
        <v>0</v>
      </c>
      <c r="H23">
        <v>0</v>
      </c>
      <c r="I23">
        <f>VALUE(J23)</f>
        <v>2</v>
      </c>
      <c r="J23" s="11" t="s">
        <v>25</v>
      </c>
      <c r="K23" s="13">
        <f>VALUE(L23)</f>
        <v>15</v>
      </c>
      <c r="L23" t="s">
        <v>37</v>
      </c>
      <c r="M23">
        <v>0</v>
      </c>
      <c r="N23">
        <v>12</v>
      </c>
      <c r="O23">
        <v>1.53</v>
      </c>
      <c r="P23">
        <v>0.0153</v>
      </c>
      <c r="Q23">
        <v>1</v>
      </c>
      <c r="R23">
        <v>1</v>
      </c>
      <c r="S23">
        <v>0</v>
      </c>
      <c r="T23">
        <v>0</v>
      </c>
      <c r="U23">
        <v>0</v>
      </c>
    </row>
    <row r="24" spans="1:21">
      <c r="A24">
        <v>1002003</v>
      </c>
      <c r="B24">
        <v>28</v>
      </c>
      <c r="C24">
        <v>1</v>
      </c>
      <c r="D24">
        <v>1</v>
      </c>
      <c r="E24">
        <v>2</v>
      </c>
      <c r="F24">
        <v>2</v>
      </c>
      <c r="G24">
        <v>0</v>
      </c>
      <c r="H24">
        <v>0</v>
      </c>
      <c r="I24">
        <f>VALUE(J24)</f>
        <v>1</v>
      </c>
      <c r="J24" s="11" t="s">
        <v>26</v>
      </c>
      <c r="K24" s="13">
        <f>VALUE(L24)</f>
        <v>9</v>
      </c>
      <c r="L24" t="s">
        <v>40</v>
      </c>
      <c r="M24">
        <v>0</v>
      </c>
      <c r="N24">
        <v>6</v>
      </c>
      <c r="O24">
        <v>1.47</v>
      </c>
      <c r="P24">
        <v>0.0147</v>
      </c>
      <c r="Q24">
        <v>0</v>
      </c>
      <c r="R24">
        <v>1</v>
      </c>
      <c r="S24">
        <v>1</v>
      </c>
      <c r="T24">
        <v>0</v>
      </c>
      <c r="U24">
        <v>0</v>
      </c>
    </row>
    <row r="25" spans="1:21">
      <c r="A25">
        <v>1002006</v>
      </c>
      <c r="B25">
        <v>43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f>VALUE(J25)</f>
        <v>10</v>
      </c>
      <c r="J25" s="11" t="s">
        <v>19</v>
      </c>
      <c r="K25" s="13">
        <f>VALUE(L25)</f>
        <v>40</v>
      </c>
      <c r="L25" t="s">
        <v>41</v>
      </c>
      <c r="M25">
        <v>0</v>
      </c>
      <c r="N25">
        <v>12</v>
      </c>
      <c r="O25">
        <v>1.5</v>
      </c>
      <c r="P25">
        <v>0.015</v>
      </c>
      <c r="Q25">
        <v>0</v>
      </c>
      <c r="R25">
        <v>1</v>
      </c>
      <c r="S25">
        <v>1</v>
      </c>
      <c r="T25">
        <v>1</v>
      </c>
      <c r="U25">
        <v>1</v>
      </c>
    </row>
    <row r="26" spans="1:21">
      <c r="A26">
        <v>1002005</v>
      </c>
      <c r="B26">
        <v>53</v>
      </c>
      <c r="C26">
        <v>1</v>
      </c>
      <c r="D26">
        <v>0</v>
      </c>
      <c r="E26">
        <v>1</v>
      </c>
      <c r="F26">
        <v>0</v>
      </c>
      <c r="G26">
        <v>0</v>
      </c>
      <c r="H26">
        <v>0</v>
      </c>
      <c r="I26">
        <f>VALUE(J26)</f>
        <v>6</v>
      </c>
      <c r="J26" s="11" t="s">
        <v>30</v>
      </c>
      <c r="K26" s="13">
        <f>VALUE(L26)</f>
        <v>120</v>
      </c>
      <c r="L26" t="s">
        <v>42</v>
      </c>
      <c r="M26">
        <v>0</v>
      </c>
      <c r="N26">
        <v>12</v>
      </c>
      <c r="O26">
        <v>1.5</v>
      </c>
      <c r="P26">
        <v>0.015</v>
      </c>
      <c r="Q26">
        <v>0</v>
      </c>
      <c r="R26">
        <v>1</v>
      </c>
      <c r="S26">
        <v>1</v>
      </c>
      <c r="T26">
        <v>0</v>
      </c>
      <c r="U26">
        <v>0</v>
      </c>
    </row>
    <row r="27" spans="1:21">
      <c r="A27">
        <v>1002008</v>
      </c>
      <c r="B27">
        <v>42</v>
      </c>
      <c r="C27">
        <v>1</v>
      </c>
      <c r="D27">
        <v>0</v>
      </c>
      <c r="E27">
        <v>1</v>
      </c>
      <c r="F27">
        <v>0</v>
      </c>
      <c r="G27">
        <v>0</v>
      </c>
      <c r="H27">
        <v>0</v>
      </c>
      <c r="I27">
        <f>VALUE(J27)</f>
        <v>10</v>
      </c>
      <c r="J27" s="11" t="s">
        <v>19</v>
      </c>
      <c r="K27" s="13">
        <f>VALUE(L27)</f>
        <v>30</v>
      </c>
      <c r="L27" t="s">
        <v>34</v>
      </c>
      <c r="M27">
        <v>0</v>
      </c>
      <c r="N27">
        <v>12</v>
      </c>
      <c r="O27">
        <v>1.53</v>
      </c>
      <c r="P27">
        <v>0.0153</v>
      </c>
      <c r="Q27">
        <v>0</v>
      </c>
      <c r="R27">
        <v>1</v>
      </c>
      <c r="S27">
        <v>1</v>
      </c>
      <c r="T27">
        <v>0</v>
      </c>
      <c r="U27">
        <v>0</v>
      </c>
    </row>
    <row r="28" spans="1:21">
      <c r="A28">
        <v>1002028</v>
      </c>
      <c r="B28">
        <v>40</v>
      </c>
      <c r="C28">
        <v>1</v>
      </c>
      <c r="D28">
        <v>0</v>
      </c>
      <c r="E28">
        <v>2</v>
      </c>
      <c r="F28">
        <v>0</v>
      </c>
      <c r="G28">
        <v>0</v>
      </c>
      <c r="H28">
        <v>0</v>
      </c>
      <c r="I28">
        <f>VALUE(J28)</f>
        <v>6</v>
      </c>
      <c r="J28" s="11" t="s">
        <v>30</v>
      </c>
      <c r="K28" s="13">
        <f>VALUE(L28)</f>
        <v>15</v>
      </c>
      <c r="L28" t="s">
        <v>37</v>
      </c>
      <c r="M28">
        <v>0</v>
      </c>
      <c r="N28">
        <v>12</v>
      </c>
      <c r="O28">
        <v>1.5</v>
      </c>
      <c r="P28">
        <v>0.015</v>
      </c>
      <c r="Q28">
        <v>0</v>
      </c>
      <c r="R28">
        <v>1</v>
      </c>
      <c r="S28">
        <v>1</v>
      </c>
      <c r="T28">
        <v>0</v>
      </c>
      <c r="U28">
        <v>0</v>
      </c>
    </row>
    <row r="29" spans="1:21">
      <c r="A29">
        <v>1002013</v>
      </c>
      <c r="B29">
        <v>54</v>
      </c>
      <c r="C29">
        <v>0</v>
      </c>
      <c r="D29">
        <v>0</v>
      </c>
      <c r="E29">
        <v>2</v>
      </c>
      <c r="F29">
        <v>0</v>
      </c>
      <c r="G29">
        <v>0</v>
      </c>
      <c r="H29">
        <v>0</v>
      </c>
      <c r="I29">
        <f>VALUE(J29)</f>
        <v>25</v>
      </c>
      <c r="J29" s="11" t="s">
        <v>43</v>
      </c>
      <c r="K29" s="13">
        <f>VALUE(L29)</f>
        <v>15</v>
      </c>
      <c r="L29" t="s">
        <v>37</v>
      </c>
      <c r="M29">
        <v>1</v>
      </c>
      <c r="N29">
        <v>12</v>
      </c>
      <c r="O29">
        <v>1.53</v>
      </c>
      <c r="P29">
        <v>0.0153</v>
      </c>
      <c r="Q29">
        <v>1</v>
      </c>
      <c r="R29">
        <v>1</v>
      </c>
      <c r="S29">
        <v>0</v>
      </c>
      <c r="T29">
        <v>1</v>
      </c>
      <c r="U29">
        <v>0</v>
      </c>
    </row>
    <row r="30" spans="1:21">
      <c r="A30">
        <v>1002010</v>
      </c>
      <c r="B30">
        <v>45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f>VALUE(J30)</f>
        <v>3</v>
      </c>
      <c r="J30" s="11" t="s">
        <v>21</v>
      </c>
      <c r="K30" s="13">
        <f>VALUE(L30)</f>
        <v>3</v>
      </c>
      <c r="L30" t="s">
        <v>21</v>
      </c>
      <c r="M30">
        <v>0</v>
      </c>
      <c r="N30">
        <v>6</v>
      </c>
      <c r="O30">
        <v>1.5</v>
      </c>
      <c r="P30">
        <v>0.015</v>
      </c>
      <c r="Q30">
        <v>0</v>
      </c>
      <c r="R30">
        <v>1</v>
      </c>
      <c r="S30">
        <v>1</v>
      </c>
      <c r="T30">
        <v>0</v>
      </c>
      <c r="U30">
        <v>0</v>
      </c>
    </row>
    <row r="31" spans="1:21">
      <c r="A31">
        <v>1002012</v>
      </c>
      <c r="B31">
        <v>61</v>
      </c>
      <c r="C31">
        <v>1</v>
      </c>
      <c r="D31">
        <v>0</v>
      </c>
      <c r="E31">
        <v>1</v>
      </c>
      <c r="F31">
        <v>0</v>
      </c>
      <c r="G31">
        <v>0</v>
      </c>
      <c r="H31">
        <v>0</v>
      </c>
      <c r="I31">
        <f>VALUE(J31)</f>
        <v>10</v>
      </c>
      <c r="J31" s="11" t="s">
        <v>19</v>
      </c>
      <c r="K31" s="13">
        <f>VALUE(L31)</f>
        <v>40</v>
      </c>
      <c r="L31" t="s">
        <v>41</v>
      </c>
      <c r="M31">
        <v>0</v>
      </c>
      <c r="N31">
        <v>3</v>
      </c>
      <c r="O31">
        <v>1.44</v>
      </c>
      <c r="P31">
        <v>0.0144</v>
      </c>
      <c r="Q31">
        <v>0</v>
      </c>
      <c r="R31">
        <v>1</v>
      </c>
      <c r="S31">
        <v>1</v>
      </c>
      <c r="T31">
        <v>0</v>
      </c>
      <c r="U31">
        <v>0</v>
      </c>
    </row>
    <row r="32" spans="1:21">
      <c r="A32">
        <v>1002014</v>
      </c>
      <c r="B32">
        <v>40</v>
      </c>
      <c r="C32">
        <v>1</v>
      </c>
      <c r="D32">
        <v>0</v>
      </c>
      <c r="E32">
        <v>1</v>
      </c>
      <c r="F32">
        <v>0</v>
      </c>
      <c r="G32">
        <v>0</v>
      </c>
      <c r="H32">
        <v>0</v>
      </c>
      <c r="I32">
        <f>VALUE(J32)</f>
        <v>2</v>
      </c>
      <c r="J32" s="11" t="s">
        <v>25</v>
      </c>
      <c r="K32" s="13">
        <f>VALUE(L32)</f>
        <v>10</v>
      </c>
      <c r="L32" t="s">
        <v>19</v>
      </c>
      <c r="M32">
        <v>0</v>
      </c>
      <c r="N32">
        <v>12</v>
      </c>
      <c r="O32">
        <v>1.53</v>
      </c>
      <c r="P32">
        <v>0.0153</v>
      </c>
      <c r="Q32">
        <v>1</v>
      </c>
      <c r="R32">
        <v>1</v>
      </c>
      <c r="S32">
        <v>0</v>
      </c>
      <c r="T32">
        <v>1</v>
      </c>
      <c r="U32">
        <v>1</v>
      </c>
    </row>
    <row r="33" spans="1:21">
      <c r="A33">
        <v>1003002</v>
      </c>
      <c r="B33">
        <v>41</v>
      </c>
      <c r="C33">
        <v>1</v>
      </c>
      <c r="D33">
        <v>0</v>
      </c>
      <c r="E33">
        <v>1</v>
      </c>
      <c r="F33">
        <v>0</v>
      </c>
      <c r="G33">
        <v>0</v>
      </c>
      <c r="H33">
        <v>0</v>
      </c>
      <c r="I33">
        <f>VALUE(J33)</f>
        <v>7</v>
      </c>
      <c r="J33" s="11" t="s">
        <v>44</v>
      </c>
      <c r="K33" s="13">
        <f>VALUE(L33)</f>
        <v>10</v>
      </c>
      <c r="L33" t="s">
        <v>19</v>
      </c>
      <c r="M33">
        <v>1</v>
      </c>
      <c r="N33">
        <v>12</v>
      </c>
      <c r="O33">
        <v>1.53</v>
      </c>
      <c r="P33">
        <v>0.0153</v>
      </c>
      <c r="Q33">
        <v>1</v>
      </c>
      <c r="R33">
        <v>1</v>
      </c>
      <c r="S33">
        <v>0</v>
      </c>
      <c r="T33">
        <v>1</v>
      </c>
      <c r="U33">
        <v>0</v>
      </c>
    </row>
    <row r="34" spans="1:21">
      <c r="A34">
        <v>1003003</v>
      </c>
      <c r="B34">
        <v>29</v>
      </c>
      <c r="C34">
        <v>0</v>
      </c>
      <c r="D34">
        <v>1</v>
      </c>
      <c r="E34">
        <v>2</v>
      </c>
      <c r="F34">
        <v>0</v>
      </c>
      <c r="G34">
        <v>0</v>
      </c>
      <c r="H34">
        <v>0</v>
      </c>
      <c r="I34">
        <f>VALUE(J34)</f>
        <v>2</v>
      </c>
      <c r="J34" s="11" t="s">
        <v>25</v>
      </c>
      <c r="K34" s="13">
        <f>VALUE(L34)</f>
        <v>50</v>
      </c>
      <c r="L34" t="s">
        <v>24</v>
      </c>
      <c r="M34">
        <v>0</v>
      </c>
      <c r="N34">
        <v>12</v>
      </c>
      <c r="O34">
        <v>1.53</v>
      </c>
      <c r="P34">
        <v>0.0153</v>
      </c>
      <c r="Q34">
        <v>0</v>
      </c>
      <c r="R34">
        <v>1</v>
      </c>
      <c r="S34">
        <v>1</v>
      </c>
      <c r="T34">
        <v>0</v>
      </c>
      <c r="U34">
        <v>0</v>
      </c>
    </row>
    <row r="35" spans="1:21">
      <c r="A35">
        <v>1003001</v>
      </c>
      <c r="B35">
        <v>31</v>
      </c>
      <c r="C35">
        <v>1</v>
      </c>
      <c r="D35">
        <v>0</v>
      </c>
      <c r="E35">
        <v>1</v>
      </c>
      <c r="F35">
        <v>0</v>
      </c>
      <c r="G35">
        <v>0</v>
      </c>
      <c r="H35">
        <v>0</v>
      </c>
      <c r="I35">
        <f>VALUE(J35)</f>
        <v>3</v>
      </c>
      <c r="J35" s="11" t="s">
        <v>21</v>
      </c>
      <c r="K35" s="13">
        <f>VALUE(L35)</f>
        <v>20</v>
      </c>
      <c r="L35" t="s">
        <v>27</v>
      </c>
      <c r="M35">
        <v>0</v>
      </c>
      <c r="N35">
        <v>12</v>
      </c>
      <c r="O35">
        <v>1.5</v>
      </c>
      <c r="P35">
        <v>0.015</v>
      </c>
      <c r="Q35">
        <v>0</v>
      </c>
      <c r="R35">
        <v>1</v>
      </c>
      <c r="S35">
        <v>1</v>
      </c>
      <c r="T35">
        <v>0</v>
      </c>
      <c r="U35">
        <v>0</v>
      </c>
    </row>
    <row r="36" spans="1:21">
      <c r="A36">
        <v>1003005</v>
      </c>
      <c r="B36">
        <v>56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f>VALUE(J36)</f>
        <v>0.083</v>
      </c>
      <c r="J36" s="11" t="s">
        <v>28</v>
      </c>
      <c r="K36" s="13">
        <f>VALUE(L36)</f>
        <v>50</v>
      </c>
      <c r="L36" t="s">
        <v>24</v>
      </c>
      <c r="M36">
        <v>0</v>
      </c>
      <c r="N36">
        <v>3</v>
      </c>
      <c r="O36">
        <v>1.44</v>
      </c>
      <c r="P36">
        <v>0.0144</v>
      </c>
      <c r="Q36">
        <v>0</v>
      </c>
      <c r="R36">
        <v>1</v>
      </c>
      <c r="S36">
        <v>1</v>
      </c>
      <c r="T36">
        <v>0</v>
      </c>
      <c r="U36">
        <v>0</v>
      </c>
    </row>
    <row r="37" spans="1:21">
      <c r="A37">
        <v>1003010</v>
      </c>
      <c r="B37">
        <v>42</v>
      </c>
      <c r="C37">
        <v>1</v>
      </c>
      <c r="D37">
        <v>0</v>
      </c>
      <c r="E37">
        <v>1</v>
      </c>
      <c r="F37">
        <v>0</v>
      </c>
      <c r="G37">
        <v>0</v>
      </c>
      <c r="H37">
        <v>0</v>
      </c>
      <c r="I37">
        <f>VALUE(J37)</f>
        <v>10</v>
      </c>
      <c r="J37" s="11" t="s">
        <v>19</v>
      </c>
      <c r="K37" s="13">
        <f>VALUE(L37)</f>
        <v>20</v>
      </c>
      <c r="L37" t="s">
        <v>27</v>
      </c>
      <c r="M37">
        <v>0</v>
      </c>
      <c r="N37">
        <v>12</v>
      </c>
      <c r="O37">
        <v>1.5</v>
      </c>
      <c r="P37">
        <v>0.015</v>
      </c>
      <c r="Q37">
        <v>0</v>
      </c>
      <c r="R37">
        <v>1</v>
      </c>
      <c r="S37">
        <v>1</v>
      </c>
      <c r="T37">
        <v>0</v>
      </c>
      <c r="U37">
        <v>0</v>
      </c>
    </row>
    <row r="38" spans="1:21">
      <c r="A38">
        <v>1003011</v>
      </c>
      <c r="B38">
        <v>50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f>VALUE(J38)</f>
        <v>5</v>
      </c>
      <c r="J38" s="11" t="s">
        <v>20</v>
      </c>
      <c r="K38" s="13">
        <f>VALUE(L38)</f>
        <v>1.9</v>
      </c>
      <c r="L38" t="s">
        <v>45</v>
      </c>
      <c r="M38">
        <v>0</v>
      </c>
      <c r="N38">
        <v>12</v>
      </c>
      <c r="O38">
        <v>1.5</v>
      </c>
      <c r="P38">
        <v>0.015</v>
      </c>
      <c r="Q38">
        <v>1</v>
      </c>
      <c r="R38">
        <v>1</v>
      </c>
      <c r="S38">
        <v>0</v>
      </c>
      <c r="T38">
        <v>1</v>
      </c>
      <c r="U38">
        <v>1</v>
      </c>
    </row>
    <row r="39" spans="1:21">
      <c r="A39">
        <v>1003012</v>
      </c>
      <c r="B39">
        <v>26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f>VALUE(J39)</f>
        <v>5</v>
      </c>
      <c r="J39" s="11" t="s">
        <v>20</v>
      </c>
      <c r="K39" s="13">
        <f>VALUE(L39)</f>
        <v>2</v>
      </c>
      <c r="L39" t="s">
        <v>25</v>
      </c>
      <c r="M39">
        <v>1</v>
      </c>
      <c r="N39">
        <v>12</v>
      </c>
      <c r="O39">
        <v>1.53</v>
      </c>
      <c r="P39">
        <v>0.0153</v>
      </c>
      <c r="Q39">
        <v>1</v>
      </c>
      <c r="R39">
        <v>1</v>
      </c>
      <c r="S39">
        <v>0</v>
      </c>
      <c r="T39">
        <v>1</v>
      </c>
      <c r="U39">
        <v>0</v>
      </c>
    </row>
    <row r="40" spans="1:21">
      <c r="A40">
        <v>1003014</v>
      </c>
      <c r="B40">
        <v>48</v>
      </c>
      <c r="C40">
        <v>1</v>
      </c>
      <c r="D40">
        <v>0</v>
      </c>
      <c r="E40">
        <v>1</v>
      </c>
      <c r="F40">
        <v>0</v>
      </c>
      <c r="G40">
        <v>0</v>
      </c>
      <c r="H40">
        <v>0</v>
      </c>
      <c r="I40">
        <f>VALUE(J40)</f>
        <v>20</v>
      </c>
      <c r="J40" s="11" t="s">
        <v>27</v>
      </c>
      <c r="K40" s="13">
        <f>VALUE(L40)</f>
        <v>7</v>
      </c>
      <c r="L40" t="s">
        <v>44</v>
      </c>
      <c r="M40">
        <v>0</v>
      </c>
      <c r="N40">
        <v>12</v>
      </c>
      <c r="O40">
        <v>1.53</v>
      </c>
      <c r="P40">
        <v>0.0153</v>
      </c>
      <c r="Q40">
        <v>1</v>
      </c>
      <c r="R40">
        <v>1</v>
      </c>
      <c r="S40">
        <v>0</v>
      </c>
      <c r="T40">
        <v>1</v>
      </c>
      <c r="U40">
        <v>0</v>
      </c>
    </row>
    <row r="41" spans="1:21">
      <c r="A41">
        <v>1003016</v>
      </c>
      <c r="B41">
        <v>53</v>
      </c>
      <c r="C41">
        <v>1</v>
      </c>
      <c r="D41">
        <v>0</v>
      </c>
      <c r="E41">
        <v>0</v>
      </c>
      <c r="F41">
        <v>0</v>
      </c>
      <c r="G41">
        <v>0</v>
      </c>
      <c r="H41">
        <v>1</v>
      </c>
      <c r="I41">
        <f>VALUE(J41)</f>
        <v>4</v>
      </c>
      <c r="J41" s="11" t="s">
        <v>32</v>
      </c>
      <c r="K41" s="13">
        <f>VALUE(L41)</f>
        <v>10</v>
      </c>
      <c r="L41" t="s">
        <v>19</v>
      </c>
      <c r="M41">
        <v>0</v>
      </c>
      <c r="N41">
        <v>12</v>
      </c>
      <c r="O41">
        <v>1.5</v>
      </c>
      <c r="P41">
        <v>0.015</v>
      </c>
      <c r="Q41">
        <v>0</v>
      </c>
      <c r="R41">
        <v>1</v>
      </c>
      <c r="S41">
        <v>1</v>
      </c>
      <c r="T41">
        <v>0</v>
      </c>
      <c r="U41">
        <v>0</v>
      </c>
    </row>
    <row r="42" spans="1:21">
      <c r="A42">
        <v>1003015</v>
      </c>
      <c r="B42">
        <v>40</v>
      </c>
      <c r="C42">
        <v>1</v>
      </c>
      <c r="D42">
        <v>0</v>
      </c>
      <c r="E42">
        <v>1</v>
      </c>
      <c r="F42">
        <v>0</v>
      </c>
      <c r="G42">
        <v>0</v>
      </c>
      <c r="H42">
        <v>0</v>
      </c>
      <c r="I42">
        <f>VALUE(J42)</f>
        <v>10</v>
      </c>
      <c r="J42" s="11" t="s">
        <v>19</v>
      </c>
      <c r="K42" s="13">
        <f>VALUE(L42)</f>
        <v>15</v>
      </c>
      <c r="L42" t="s">
        <v>37</v>
      </c>
      <c r="M42">
        <v>0</v>
      </c>
      <c r="N42">
        <v>12</v>
      </c>
      <c r="O42">
        <v>1.5</v>
      </c>
      <c r="P42">
        <v>0.015</v>
      </c>
      <c r="Q42">
        <v>0</v>
      </c>
      <c r="R42">
        <v>1</v>
      </c>
      <c r="S42">
        <v>1</v>
      </c>
      <c r="T42">
        <v>0</v>
      </c>
      <c r="U42">
        <v>0</v>
      </c>
    </row>
    <row r="43" spans="1:21">
      <c r="A43">
        <v>1004001</v>
      </c>
      <c r="B43">
        <v>40</v>
      </c>
      <c r="C43">
        <v>1</v>
      </c>
      <c r="D43">
        <v>0</v>
      </c>
      <c r="E43">
        <v>2</v>
      </c>
      <c r="F43">
        <v>0</v>
      </c>
      <c r="G43">
        <v>0</v>
      </c>
      <c r="H43">
        <v>0</v>
      </c>
      <c r="I43">
        <f>VALUE(J43)</f>
        <v>6</v>
      </c>
      <c r="J43" s="11" t="s">
        <v>30</v>
      </c>
      <c r="K43" s="13">
        <f>VALUE(L43)</f>
        <v>20</v>
      </c>
      <c r="L43" t="s">
        <v>27</v>
      </c>
      <c r="M43">
        <v>0</v>
      </c>
      <c r="N43">
        <v>12</v>
      </c>
      <c r="O43">
        <v>1.5</v>
      </c>
      <c r="P43">
        <v>0.015</v>
      </c>
      <c r="Q43">
        <v>0</v>
      </c>
      <c r="R43">
        <v>1</v>
      </c>
      <c r="S43">
        <v>1</v>
      </c>
      <c r="T43">
        <v>0</v>
      </c>
      <c r="U43">
        <v>0</v>
      </c>
    </row>
    <row r="44" spans="1:21">
      <c r="A44">
        <v>1003013</v>
      </c>
      <c r="B44">
        <v>40</v>
      </c>
      <c r="C44">
        <v>0</v>
      </c>
      <c r="D44">
        <v>0</v>
      </c>
      <c r="E44">
        <v>2</v>
      </c>
      <c r="F44">
        <v>0</v>
      </c>
      <c r="G44">
        <v>0</v>
      </c>
      <c r="H44">
        <v>0</v>
      </c>
      <c r="I44">
        <f>VALUE(J44)</f>
        <v>2</v>
      </c>
      <c r="J44" s="11" t="s">
        <v>25</v>
      </c>
      <c r="K44" s="13">
        <f>VALUE(L44)</f>
        <v>10</v>
      </c>
      <c r="L44" t="s">
        <v>19</v>
      </c>
      <c r="M44">
        <v>0</v>
      </c>
      <c r="N44">
        <v>12</v>
      </c>
      <c r="O44">
        <v>1.5</v>
      </c>
      <c r="P44">
        <v>0.015</v>
      </c>
      <c r="Q44">
        <v>0</v>
      </c>
      <c r="R44">
        <v>1</v>
      </c>
      <c r="S44">
        <v>1</v>
      </c>
      <c r="T44">
        <v>0</v>
      </c>
      <c r="U44">
        <v>0</v>
      </c>
    </row>
    <row r="45" spans="1:21">
      <c r="A45">
        <v>1004002</v>
      </c>
      <c r="B45">
        <v>31</v>
      </c>
      <c r="C45">
        <v>1</v>
      </c>
      <c r="D45">
        <v>0</v>
      </c>
      <c r="E45">
        <v>2</v>
      </c>
      <c r="F45">
        <v>0</v>
      </c>
      <c r="G45">
        <v>0</v>
      </c>
      <c r="H45">
        <v>0</v>
      </c>
      <c r="I45">
        <f>VALUE(J45)</f>
        <v>2</v>
      </c>
      <c r="J45" s="11" t="s">
        <v>25</v>
      </c>
      <c r="K45" s="13">
        <f>VALUE(L45)</f>
        <v>10</v>
      </c>
      <c r="L45" t="s">
        <v>19</v>
      </c>
      <c r="M45">
        <v>0</v>
      </c>
      <c r="N45">
        <v>12</v>
      </c>
      <c r="O45">
        <v>1.53</v>
      </c>
      <c r="P45">
        <v>0.0153</v>
      </c>
      <c r="Q45">
        <v>1</v>
      </c>
      <c r="R45">
        <v>1</v>
      </c>
      <c r="S45">
        <v>0</v>
      </c>
      <c r="T45">
        <v>1</v>
      </c>
      <c r="U45">
        <v>0</v>
      </c>
    </row>
    <row r="46" spans="1:21">
      <c r="A46">
        <v>1004004</v>
      </c>
      <c r="B46">
        <v>60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f>VALUE(J46)</f>
        <v>5</v>
      </c>
      <c r="J46" s="11" t="s">
        <v>20</v>
      </c>
      <c r="K46" s="13">
        <f>VALUE(L46)</f>
        <v>100</v>
      </c>
      <c r="L46" t="s">
        <v>31</v>
      </c>
      <c r="M46">
        <v>0</v>
      </c>
      <c r="N46">
        <v>12</v>
      </c>
      <c r="O46">
        <v>1.5</v>
      </c>
      <c r="P46">
        <v>0.015</v>
      </c>
      <c r="Q46">
        <v>0</v>
      </c>
      <c r="R46">
        <v>1</v>
      </c>
      <c r="S46">
        <v>1</v>
      </c>
      <c r="T46">
        <v>0</v>
      </c>
      <c r="U46">
        <v>0</v>
      </c>
    </row>
    <row r="47" spans="1:21">
      <c r="A47">
        <v>1004005</v>
      </c>
      <c r="B47">
        <v>31</v>
      </c>
      <c r="C47">
        <v>1</v>
      </c>
      <c r="D47">
        <v>0</v>
      </c>
      <c r="E47">
        <v>3</v>
      </c>
      <c r="F47">
        <v>0</v>
      </c>
      <c r="G47">
        <v>0</v>
      </c>
      <c r="H47">
        <v>0</v>
      </c>
      <c r="I47">
        <f>VALUE(J47)</f>
        <v>5</v>
      </c>
      <c r="J47" s="11" t="s">
        <v>20</v>
      </c>
      <c r="K47" s="13">
        <f>VALUE(L47)</f>
        <v>120</v>
      </c>
      <c r="L47" t="s">
        <v>42</v>
      </c>
      <c r="M47">
        <v>1</v>
      </c>
      <c r="N47">
        <v>6</v>
      </c>
      <c r="O47">
        <v>1.47</v>
      </c>
      <c r="P47">
        <v>0.0147</v>
      </c>
      <c r="Q47">
        <v>0</v>
      </c>
      <c r="R47">
        <v>1</v>
      </c>
      <c r="S47">
        <v>1</v>
      </c>
      <c r="T47">
        <v>0</v>
      </c>
      <c r="U47">
        <v>0</v>
      </c>
    </row>
    <row r="48" spans="1:21">
      <c r="A48">
        <v>1004006</v>
      </c>
      <c r="B48">
        <v>42</v>
      </c>
      <c r="C48">
        <v>1</v>
      </c>
      <c r="D48">
        <v>2</v>
      </c>
      <c r="E48">
        <v>3</v>
      </c>
      <c r="F48">
        <v>0</v>
      </c>
      <c r="G48">
        <v>0</v>
      </c>
      <c r="H48">
        <v>0</v>
      </c>
      <c r="I48">
        <f>VALUE(J48)</f>
        <v>1</v>
      </c>
      <c r="J48" s="11" t="s">
        <v>26</v>
      </c>
      <c r="K48" s="13">
        <f>VALUE(L48)</f>
        <v>50</v>
      </c>
      <c r="L48" t="s">
        <v>24</v>
      </c>
      <c r="M48">
        <v>0</v>
      </c>
      <c r="N48">
        <v>12</v>
      </c>
      <c r="O48">
        <v>1.53</v>
      </c>
      <c r="P48">
        <v>0.0153</v>
      </c>
      <c r="Q48">
        <v>1</v>
      </c>
      <c r="R48">
        <v>1</v>
      </c>
      <c r="S48">
        <v>0</v>
      </c>
      <c r="T48">
        <v>1</v>
      </c>
      <c r="U48">
        <v>1</v>
      </c>
    </row>
    <row r="49" spans="1:21">
      <c r="A49">
        <v>1004007</v>
      </c>
      <c r="B49">
        <v>52</v>
      </c>
      <c r="C49">
        <v>1</v>
      </c>
      <c r="D49">
        <v>0</v>
      </c>
      <c r="E49">
        <v>1</v>
      </c>
      <c r="F49">
        <v>0</v>
      </c>
      <c r="G49">
        <v>0</v>
      </c>
      <c r="H49">
        <v>0</v>
      </c>
      <c r="I49">
        <f>VALUE(J49)</f>
        <v>0.5</v>
      </c>
      <c r="J49" s="11" t="s">
        <v>29</v>
      </c>
      <c r="K49" s="13">
        <f>VALUE(L49)</f>
        <v>200</v>
      </c>
      <c r="L49" t="s">
        <v>46</v>
      </c>
      <c r="M49">
        <v>0</v>
      </c>
      <c r="N49">
        <v>12</v>
      </c>
      <c r="O49">
        <v>1.5</v>
      </c>
      <c r="P49">
        <v>0.015</v>
      </c>
      <c r="Q49">
        <v>0</v>
      </c>
      <c r="R49">
        <v>1</v>
      </c>
      <c r="S49">
        <v>1</v>
      </c>
      <c r="T49">
        <v>0</v>
      </c>
      <c r="U49">
        <v>0</v>
      </c>
    </row>
    <row r="50" spans="1:21">
      <c r="A50">
        <v>1004008</v>
      </c>
      <c r="B50">
        <v>38</v>
      </c>
      <c r="C50">
        <v>0</v>
      </c>
      <c r="D50">
        <v>0</v>
      </c>
      <c r="E50">
        <v>2</v>
      </c>
      <c r="F50">
        <v>0</v>
      </c>
      <c r="G50">
        <v>0</v>
      </c>
      <c r="H50">
        <v>0</v>
      </c>
      <c r="I50">
        <f>VALUE(J50)</f>
        <v>16</v>
      </c>
      <c r="J50" s="11" t="s">
        <v>47</v>
      </c>
      <c r="K50" s="13">
        <f>VALUE(L50)</f>
        <v>20</v>
      </c>
      <c r="L50" t="s">
        <v>27</v>
      </c>
      <c r="M50">
        <v>0</v>
      </c>
      <c r="N50">
        <v>12</v>
      </c>
      <c r="O50">
        <v>1.5</v>
      </c>
      <c r="P50">
        <v>0.015</v>
      </c>
      <c r="Q50">
        <v>0</v>
      </c>
      <c r="R50">
        <v>1</v>
      </c>
      <c r="S50">
        <v>1</v>
      </c>
      <c r="T50">
        <v>0</v>
      </c>
      <c r="U50">
        <v>0</v>
      </c>
    </row>
    <row r="51" spans="1:21">
      <c r="A51">
        <v>1004009</v>
      </c>
      <c r="B51">
        <v>38</v>
      </c>
      <c r="C51">
        <v>0</v>
      </c>
      <c r="D51">
        <v>0</v>
      </c>
      <c r="E51">
        <v>2</v>
      </c>
      <c r="F51">
        <v>0</v>
      </c>
      <c r="G51">
        <v>0</v>
      </c>
      <c r="H51">
        <v>0</v>
      </c>
      <c r="I51">
        <f>VALUE(J51)</f>
        <v>16</v>
      </c>
      <c r="J51" s="11" t="s">
        <v>47</v>
      </c>
      <c r="K51" s="13">
        <f>VALUE(L51)</f>
        <v>20</v>
      </c>
      <c r="L51" t="s">
        <v>27</v>
      </c>
      <c r="M51">
        <v>0</v>
      </c>
      <c r="N51">
        <v>12</v>
      </c>
      <c r="O51">
        <v>1.5</v>
      </c>
      <c r="P51">
        <v>0.015</v>
      </c>
      <c r="Q51">
        <v>0</v>
      </c>
      <c r="R51">
        <v>1</v>
      </c>
      <c r="S51">
        <v>1</v>
      </c>
      <c r="T51">
        <v>0</v>
      </c>
      <c r="U51">
        <v>0</v>
      </c>
    </row>
    <row r="52" spans="1:21">
      <c r="A52">
        <v>1004010</v>
      </c>
      <c r="B52">
        <v>36</v>
      </c>
      <c r="C52">
        <v>1</v>
      </c>
      <c r="D52">
        <v>0</v>
      </c>
      <c r="E52">
        <v>1</v>
      </c>
      <c r="F52">
        <v>0</v>
      </c>
      <c r="G52">
        <v>0</v>
      </c>
      <c r="H52">
        <v>0</v>
      </c>
      <c r="I52">
        <f>VALUE(J52)</f>
        <v>3</v>
      </c>
      <c r="J52" s="11" t="s">
        <v>21</v>
      </c>
      <c r="K52" s="13">
        <f>VALUE(L52)</f>
        <v>60</v>
      </c>
      <c r="L52" t="s">
        <v>48</v>
      </c>
      <c r="M52">
        <v>0</v>
      </c>
      <c r="N52">
        <v>12</v>
      </c>
      <c r="O52">
        <v>1.5</v>
      </c>
      <c r="P52">
        <v>0.015</v>
      </c>
      <c r="Q52">
        <v>0</v>
      </c>
      <c r="R52">
        <v>1</v>
      </c>
      <c r="S52">
        <v>1</v>
      </c>
      <c r="T52">
        <v>0</v>
      </c>
      <c r="U52">
        <v>0</v>
      </c>
    </row>
    <row r="53" spans="1:21">
      <c r="A53">
        <v>1004011</v>
      </c>
      <c r="B53">
        <v>33</v>
      </c>
      <c r="C53">
        <v>1</v>
      </c>
      <c r="D53">
        <v>0</v>
      </c>
      <c r="E53">
        <v>3</v>
      </c>
      <c r="F53">
        <v>0</v>
      </c>
      <c r="G53">
        <v>0</v>
      </c>
      <c r="H53">
        <v>0</v>
      </c>
      <c r="I53">
        <f>VALUE(J53)</f>
        <v>2</v>
      </c>
      <c r="J53" s="11" t="s">
        <v>25</v>
      </c>
      <c r="K53" s="13">
        <f>VALUE(L53)</f>
        <v>50</v>
      </c>
      <c r="L53" t="s">
        <v>24</v>
      </c>
      <c r="M53">
        <v>0</v>
      </c>
      <c r="N53">
        <v>12</v>
      </c>
      <c r="O53">
        <v>1.5</v>
      </c>
      <c r="P53">
        <v>0.015</v>
      </c>
      <c r="Q53">
        <v>0</v>
      </c>
      <c r="R53">
        <v>1</v>
      </c>
      <c r="S53">
        <v>1</v>
      </c>
      <c r="T53">
        <v>0</v>
      </c>
      <c r="U53">
        <v>0</v>
      </c>
    </row>
    <row r="54" spans="1:21">
      <c r="A54">
        <v>1005001</v>
      </c>
      <c r="B54">
        <v>32</v>
      </c>
      <c r="C54">
        <v>0</v>
      </c>
      <c r="D54">
        <v>0</v>
      </c>
      <c r="E54">
        <v>2</v>
      </c>
      <c r="F54">
        <v>0</v>
      </c>
      <c r="G54">
        <v>0</v>
      </c>
      <c r="H54">
        <v>0</v>
      </c>
      <c r="I54">
        <f>VALUE(J54)</f>
        <v>2</v>
      </c>
      <c r="J54" s="11" t="s">
        <v>25</v>
      </c>
      <c r="K54" s="13">
        <f>VALUE(L54)</f>
        <v>10</v>
      </c>
      <c r="L54" t="s">
        <v>19</v>
      </c>
      <c r="M54">
        <v>0</v>
      </c>
      <c r="N54">
        <v>12</v>
      </c>
      <c r="O54">
        <v>1.5</v>
      </c>
      <c r="P54">
        <v>0.015</v>
      </c>
      <c r="Q54">
        <v>0</v>
      </c>
      <c r="R54">
        <v>1</v>
      </c>
      <c r="S54">
        <v>1</v>
      </c>
      <c r="T54">
        <v>0</v>
      </c>
      <c r="U54">
        <v>0</v>
      </c>
    </row>
    <row r="55" spans="1:21">
      <c r="A55">
        <v>1005002</v>
      </c>
      <c r="B55">
        <v>33</v>
      </c>
      <c r="C55">
        <v>1</v>
      </c>
      <c r="D55">
        <v>0</v>
      </c>
      <c r="E55">
        <v>1</v>
      </c>
      <c r="F55">
        <v>0</v>
      </c>
      <c r="G55">
        <v>0</v>
      </c>
      <c r="H55">
        <v>1</v>
      </c>
      <c r="I55">
        <f>VALUE(J55)</f>
        <v>2</v>
      </c>
      <c r="J55" s="11" t="s">
        <v>25</v>
      </c>
      <c r="K55" s="13">
        <f>VALUE(L55)</f>
        <v>10</v>
      </c>
      <c r="L55" t="s">
        <v>19</v>
      </c>
      <c r="M55">
        <v>0</v>
      </c>
      <c r="N55">
        <v>12</v>
      </c>
      <c r="O55">
        <v>1.5</v>
      </c>
      <c r="P55">
        <v>0.015</v>
      </c>
      <c r="Q55">
        <v>0</v>
      </c>
      <c r="R55">
        <v>1</v>
      </c>
      <c r="S55">
        <v>1</v>
      </c>
      <c r="T55">
        <v>0</v>
      </c>
      <c r="U55">
        <v>0</v>
      </c>
    </row>
    <row r="56" spans="1:21">
      <c r="A56">
        <v>1005003</v>
      </c>
      <c r="B56">
        <v>50</v>
      </c>
      <c r="C56">
        <v>1</v>
      </c>
      <c r="D56">
        <v>0</v>
      </c>
      <c r="E56">
        <v>0</v>
      </c>
      <c r="F56">
        <v>0</v>
      </c>
      <c r="G56">
        <v>0</v>
      </c>
      <c r="H56">
        <v>1</v>
      </c>
      <c r="I56">
        <f>VALUE(J56)</f>
        <v>12</v>
      </c>
      <c r="J56" s="11" t="s">
        <v>35</v>
      </c>
      <c r="K56" s="13">
        <f>VALUE(L56)</f>
        <v>20</v>
      </c>
      <c r="L56" t="s">
        <v>27</v>
      </c>
      <c r="M56">
        <v>0</v>
      </c>
      <c r="N56">
        <v>4</v>
      </c>
      <c r="O56">
        <v>1.47</v>
      </c>
      <c r="P56">
        <v>0.0147</v>
      </c>
      <c r="Q56">
        <v>0</v>
      </c>
      <c r="R56">
        <v>1</v>
      </c>
      <c r="S56">
        <v>1</v>
      </c>
      <c r="T56">
        <v>0</v>
      </c>
      <c r="U56">
        <v>0</v>
      </c>
    </row>
    <row r="57" spans="1:21">
      <c r="A57">
        <v>1005005</v>
      </c>
      <c r="B57">
        <v>29</v>
      </c>
      <c r="C57">
        <v>1</v>
      </c>
      <c r="D57">
        <v>0</v>
      </c>
      <c r="E57">
        <v>1</v>
      </c>
      <c r="F57">
        <v>0</v>
      </c>
      <c r="G57">
        <v>1</v>
      </c>
      <c r="H57">
        <v>0</v>
      </c>
      <c r="I57">
        <f>VALUE(J57)</f>
        <v>2</v>
      </c>
      <c r="J57" s="11" t="s">
        <v>25</v>
      </c>
      <c r="K57" s="13">
        <f>VALUE(L57)</f>
        <v>10</v>
      </c>
      <c r="L57" t="s">
        <v>19</v>
      </c>
      <c r="M57">
        <v>0</v>
      </c>
      <c r="N57">
        <v>12</v>
      </c>
      <c r="O57">
        <v>1.53</v>
      </c>
      <c r="P57">
        <v>0.0153</v>
      </c>
      <c r="Q57">
        <v>1</v>
      </c>
      <c r="R57">
        <v>1</v>
      </c>
      <c r="S57">
        <v>0</v>
      </c>
      <c r="T57">
        <v>1</v>
      </c>
      <c r="U57">
        <v>1</v>
      </c>
    </row>
    <row r="58" spans="1:21">
      <c r="A58">
        <v>1006001</v>
      </c>
      <c r="B58">
        <v>54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t="e">
        <f>VALUE(J58)</f>
        <v>#VALUE!</v>
      </c>
      <c r="J58" s="11" t="e">
        <v>#VALUE!</v>
      </c>
      <c r="K58" s="13">
        <f>VALUE(L58)</f>
        <v>7</v>
      </c>
      <c r="L58" t="s">
        <v>44</v>
      </c>
      <c r="M58">
        <v>0</v>
      </c>
      <c r="N58">
        <v>12</v>
      </c>
      <c r="O58">
        <v>1.5</v>
      </c>
      <c r="P58">
        <v>0.015</v>
      </c>
      <c r="Q58">
        <v>0</v>
      </c>
      <c r="R58">
        <v>1</v>
      </c>
      <c r="S58">
        <v>1</v>
      </c>
      <c r="T58">
        <v>0</v>
      </c>
      <c r="U58">
        <v>1</v>
      </c>
    </row>
    <row r="59" spans="1:21">
      <c r="A59">
        <v>1006003</v>
      </c>
      <c r="B59">
        <v>25</v>
      </c>
      <c r="C59">
        <v>1</v>
      </c>
      <c r="D59">
        <v>0</v>
      </c>
      <c r="E59">
        <v>4</v>
      </c>
      <c r="F59">
        <v>2</v>
      </c>
      <c r="G59">
        <v>0</v>
      </c>
      <c r="H59">
        <v>0</v>
      </c>
      <c r="I59">
        <f>VALUE(J59)</f>
        <v>2</v>
      </c>
      <c r="J59" s="11" t="s">
        <v>25</v>
      </c>
      <c r="K59" s="13">
        <f>VALUE(L59)</f>
        <v>8</v>
      </c>
      <c r="L59" t="s">
        <v>36</v>
      </c>
      <c r="M59">
        <v>1</v>
      </c>
      <c r="N59">
        <v>12</v>
      </c>
      <c r="O59">
        <v>1.53</v>
      </c>
      <c r="P59">
        <v>0.0153</v>
      </c>
      <c r="Q59">
        <v>1</v>
      </c>
      <c r="R59">
        <v>1</v>
      </c>
      <c r="S59">
        <v>0</v>
      </c>
      <c r="T59">
        <v>1</v>
      </c>
      <c r="U59">
        <v>1</v>
      </c>
    </row>
    <row r="60" spans="1:21">
      <c r="A60">
        <v>1006004</v>
      </c>
      <c r="B60">
        <v>57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f>VALUE(J60)</f>
        <v>2</v>
      </c>
      <c r="J60" s="11" t="s">
        <v>25</v>
      </c>
      <c r="K60" s="13">
        <f>VALUE(L60)</f>
        <v>20</v>
      </c>
      <c r="L60" t="s">
        <v>27</v>
      </c>
      <c r="M60">
        <v>0</v>
      </c>
      <c r="N60">
        <v>12</v>
      </c>
      <c r="O60">
        <v>1.53</v>
      </c>
      <c r="P60">
        <v>0.0153</v>
      </c>
      <c r="Q60">
        <v>1</v>
      </c>
      <c r="R60">
        <v>1</v>
      </c>
      <c r="S60">
        <v>0</v>
      </c>
      <c r="T60">
        <v>1</v>
      </c>
      <c r="U60">
        <v>0</v>
      </c>
    </row>
    <row r="61" spans="1:21">
      <c r="A61">
        <v>1006006</v>
      </c>
      <c r="B61">
        <v>48</v>
      </c>
      <c r="C61">
        <v>1</v>
      </c>
      <c r="D61">
        <v>0</v>
      </c>
      <c r="E61">
        <v>1</v>
      </c>
      <c r="F61">
        <v>0</v>
      </c>
      <c r="G61">
        <v>0</v>
      </c>
      <c r="H61">
        <v>0</v>
      </c>
      <c r="I61">
        <f>VALUE(J61)</f>
        <v>4</v>
      </c>
      <c r="J61" s="11" t="s">
        <v>32</v>
      </c>
      <c r="K61" s="13">
        <f>VALUE(L61)</f>
        <v>30</v>
      </c>
      <c r="L61" t="s">
        <v>34</v>
      </c>
      <c r="M61">
        <v>0</v>
      </c>
      <c r="N61">
        <v>12</v>
      </c>
      <c r="O61">
        <v>1.5</v>
      </c>
      <c r="P61">
        <v>0.015</v>
      </c>
      <c r="Q61">
        <v>0</v>
      </c>
      <c r="R61">
        <v>1</v>
      </c>
      <c r="S61">
        <v>1</v>
      </c>
      <c r="T61">
        <v>1</v>
      </c>
      <c r="U61">
        <v>0</v>
      </c>
    </row>
    <row r="62" spans="1:21">
      <c r="A62">
        <v>1006008</v>
      </c>
      <c r="B62">
        <v>39</v>
      </c>
      <c r="C62">
        <v>1</v>
      </c>
      <c r="D62">
        <v>0</v>
      </c>
      <c r="E62">
        <v>1</v>
      </c>
      <c r="F62">
        <v>0</v>
      </c>
      <c r="G62">
        <v>0</v>
      </c>
      <c r="H62">
        <v>0</v>
      </c>
      <c r="I62">
        <f>VALUE(J62)</f>
        <v>9</v>
      </c>
      <c r="J62" s="11" t="s">
        <v>40</v>
      </c>
      <c r="K62" s="13">
        <f>VALUE(L62)</f>
        <v>5</v>
      </c>
      <c r="L62" t="s">
        <v>20</v>
      </c>
      <c r="M62">
        <v>0</v>
      </c>
      <c r="N62">
        <v>12</v>
      </c>
      <c r="O62">
        <v>1.5</v>
      </c>
      <c r="P62">
        <v>0.015</v>
      </c>
      <c r="Q62">
        <v>0</v>
      </c>
      <c r="R62">
        <v>1</v>
      </c>
      <c r="S62">
        <v>1</v>
      </c>
      <c r="T62">
        <v>0</v>
      </c>
      <c r="U62">
        <v>0</v>
      </c>
    </row>
    <row r="63" spans="1:21">
      <c r="A63">
        <v>1006009</v>
      </c>
      <c r="B63">
        <v>31</v>
      </c>
      <c r="C63">
        <v>0</v>
      </c>
      <c r="D63">
        <v>0</v>
      </c>
      <c r="E63">
        <v>2</v>
      </c>
      <c r="F63">
        <v>0</v>
      </c>
      <c r="G63">
        <v>0</v>
      </c>
      <c r="H63">
        <v>0</v>
      </c>
      <c r="I63">
        <f>VALUE(J63)</f>
        <v>3</v>
      </c>
      <c r="J63" s="11" t="s">
        <v>21</v>
      </c>
      <c r="K63" s="13">
        <f>VALUE(L63)</f>
        <v>20</v>
      </c>
      <c r="L63" t="s">
        <v>27</v>
      </c>
      <c r="M63">
        <v>0</v>
      </c>
      <c r="N63">
        <v>12</v>
      </c>
      <c r="O63">
        <v>1.53</v>
      </c>
      <c r="P63">
        <v>0.0153</v>
      </c>
      <c r="Q63">
        <v>1</v>
      </c>
      <c r="R63">
        <v>1</v>
      </c>
      <c r="S63">
        <v>0</v>
      </c>
      <c r="T63">
        <v>1</v>
      </c>
      <c r="U63">
        <v>0</v>
      </c>
    </row>
    <row r="64" spans="1:21">
      <c r="A64">
        <v>1006010</v>
      </c>
      <c r="B64">
        <v>36</v>
      </c>
      <c r="C64">
        <v>1</v>
      </c>
      <c r="D64">
        <v>0</v>
      </c>
      <c r="E64">
        <v>4</v>
      </c>
      <c r="F64">
        <v>0</v>
      </c>
      <c r="G64">
        <v>0</v>
      </c>
      <c r="H64">
        <v>0</v>
      </c>
      <c r="I64">
        <f>VALUE(J64)</f>
        <v>6</v>
      </c>
      <c r="J64" s="11" t="s">
        <v>30</v>
      </c>
      <c r="K64" s="13">
        <f>VALUE(L64)</f>
        <v>10</v>
      </c>
      <c r="L64" t="s">
        <v>19</v>
      </c>
      <c r="M64">
        <v>0</v>
      </c>
      <c r="N64">
        <v>12</v>
      </c>
      <c r="O64">
        <v>1.5</v>
      </c>
      <c r="P64">
        <v>0.015</v>
      </c>
      <c r="Q64">
        <v>0</v>
      </c>
      <c r="R64">
        <v>1</v>
      </c>
      <c r="S64">
        <v>1</v>
      </c>
      <c r="T64">
        <v>0</v>
      </c>
      <c r="U64">
        <v>0</v>
      </c>
    </row>
    <row r="65" spans="1:21">
      <c r="A65">
        <v>1006013</v>
      </c>
      <c r="B65">
        <v>38</v>
      </c>
      <c r="C65">
        <v>1</v>
      </c>
      <c r="D65">
        <v>0</v>
      </c>
      <c r="E65">
        <v>1</v>
      </c>
      <c r="F65">
        <v>0</v>
      </c>
      <c r="G65">
        <v>0</v>
      </c>
      <c r="H65">
        <v>0</v>
      </c>
      <c r="I65">
        <f>VALUE(J65)</f>
        <v>7</v>
      </c>
      <c r="J65" s="11" t="s">
        <v>44</v>
      </c>
      <c r="K65" s="13">
        <f>VALUE(L65)</f>
        <v>20</v>
      </c>
      <c r="L65" t="s">
        <v>27</v>
      </c>
      <c r="M65">
        <v>0</v>
      </c>
      <c r="N65">
        <v>12</v>
      </c>
      <c r="O65">
        <v>1.53</v>
      </c>
      <c r="P65">
        <v>0.0153</v>
      </c>
      <c r="Q65">
        <v>1</v>
      </c>
      <c r="R65">
        <v>1</v>
      </c>
      <c r="S65">
        <v>0</v>
      </c>
      <c r="T65">
        <v>1</v>
      </c>
      <c r="U65">
        <v>0</v>
      </c>
    </row>
    <row r="66" spans="1:21">
      <c r="A66">
        <v>1007008</v>
      </c>
      <c r="B66">
        <v>52</v>
      </c>
      <c r="C66">
        <v>1</v>
      </c>
      <c r="D66">
        <v>0</v>
      </c>
      <c r="E66">
        <v>2</v>
      </c>
      <c r="F66">
        <v>0</v>
      </c>
      <c r="G66">
        <v>0</v>
      </c>
      <c r="H66">
        <v>0</v>
      </c>
      <c r="I66">
        <f>VALUE(J66)</f>
        <v>5</v>
      </c>
      <c r="J66" s="11" t="s">
        <v>20</v>
      </c>
      <c r="K66" s="13">
        <f>VALUE(L66)</f>
        <v>100</v>
      </c>
      <c r="L66" t="s">
        <v>31</v>
      </c>
      <c r="M66">
        <v>0</v>
      </c>
      <c r="N66">
        <v>12</v>
      </c>
      <c r="O66">
        <v>1.5</v>
      </c>
      <c r="P66">
        <v>0.015</v>
      </c>
      <c r="Q66">
        <v>0</v>
      </c>
      <c r="R66">
        <v>1</v>
      </c>
      <c r="S66">
        <v>1</v>
      </c>
      <c r="T66">
        <v>0</v>
      </c>
      <c r="U66">
        <v>0</v>
      </c>
    </row>
    <row r="67" spans="1:21">
      <c r="A67">
        <v>1007009</v>
      </c>
      <c r="B67">
        <v>31</v>
      </c>
      <c r="C67">
        <v>1</v>
      </c>
      <c r="D67">
        <v>0</v>
      </c>
      <c r="E67">
        <v>2</v>
      </c>
      <c r="F67">
        <v>0</v>
      </c>
      <c r="G67">
        <v>0</v>
      </c>
      <c r="H67">
        <v>0</v>
      </c>
      <c r="I67">
        <f t="shared" ref="I67:I130" si="2">VALUE(J67)</f>
        <v>11</v>
      </c>
      <c r="J67" s="11" t="s">
        <v>23</v>
      </c>
      <c r="K67" s="13">
        <f t="shared" ref="K67:K130" si="3">VALUE(L67)</f>
        <v>50</v>
      </c>
      <c r="L67" t="s">
        <v>24</v>
      </c>
      <c r="M67">
        <v>0</v>
      </c>
      <c r="N67">
        <v>12</v>
      </c>
      <c r="O67">
        <v>1.5</v>
      </c>
      <c r="P67">
        <v>0.015</v>
      </c>
      <c r="Q67">
        <v>0</v>
      </c>
      <c r="R67">
        <v>1</v>
      </c>
      <c r="S67">
        <v>1</v>
      </c>
      <c r="T67">
        <v>0</v>
      </c>
      <c r="U67">
        <v>0</v>
      </c>
    </row>
    <row r="68" spans="1:21">
      <c r="A68">
        <v>1007010</v>
      </c>
      <c r="B68">
        <v>32</v>
      </c>
      <c r="C68">
        <v>1</v>
      </c>
      <c r="D68">
        <v>0</v>
      </c>
      <c r="E68">
        <v>1</v>
      </c>
      <c r="F68">
        <v>0</v>
      </c>
      <c r="G68">
        <v>0</v>
      </c>
      <c r="H68">
        <v>0</v>
      </c>
      <c r="I68">
        <f>VALUE(J68)</f>
        <v>5</v>
      </c>
      <c r="J68" s="11" t="s">
        <v>20</v>
      </c>
      <c r="K68" s="13">
        <f>VALUE(L68)</f>
        <v>15</v>
      </c>
      <c r="L68" t="s">
        <v>37</v>
      </c>
      <c r="M68">
        <v>0</v>
      </c>
      <c r="N68">
        <v>12</v>
      </c>
      <c r="O68">
        <v>1.5</v>
      </c>
      <c r="P68">
        <v>0.015</v>
      </c>
      <c r="Q68">
        <v>0</v>
      </c>
      <c r="R68">
        <v>1</v>
      </c>
      <c r="S68">
        <v>1</v>
      </c>
      <c r="T68">
        <v>0</v>
      </c>
      <c r="U68">
        <v>0</v>
      </c>
    </row>
    <row r="69" spans="1:21">
      <c r="A69">
        <v>1007011</v>
      </c>
      <c r="B69">
        <v>40</v>
      </c>
      <c r="C69">
        <v>1</v>
      </c>
      <c r="D69">
        <v>0</v>
      </c>
      <c r="E69">
        <v>1</v>
      </c>
      <c r="F69">
        <v>0</v>
      </c>
      <c r="G69">
        <v>0</v>
      </c>
      <c r="H69">
        <v>1</v>
      </c>
      <c r="I69">
        <f>VALUE(J69)</f>
        <v>5</v>
      </c>
      <c r="J69" s="11" t="s">
        <v>20</v>
      </c>
      <c r="K69" s="13">
        <f>VALUE(L69)</f>
        <v>20</v>
      </c>
      <c r="L69" t="s">
        <v>27</v>
      </c>
      <c r="M69">
        <v>0</v>
      </c>
      <c r="N69">
        <v>12</v>
      </c>
      <c r="O69">
        <v>1.5</v>
      </c>
      <c r="P69">
        <v>0.015</v>
      </c>
      <c r="Q69">
        <v>0</v>
      </c>
      <c r="R69">
        <v>1</v>
      </c>
      <c r="S69">
        <v>1</v>
      </c>
      <c r="T69">
        <v>0</v>
      </c>
      <c r="U69">
        <v>0</v>
      </c>
    </row>
    <row r="70" spans="1:21">
      <c r="A70">
        <v>1007012</v>
      </c>
      <c r="B70">
        <v>43</v>
      </c>
      <c r="C70">
        <v>1</v>
      </c>
      <c r="D70">
        <v>0</v>
      </c>
      <c r="E70">
        <v>1</v>
      </c>
      <c r="F70">
        <v>0</v>
      </c>
      <c r="G70">
        <v>0</v>
      </c>
      <c r="H70">
        <v>0</v>
      </c>
      <c r="I70">
        <f>VALUE(J70)</f>
        <v>2</v>
      </c>
      <c r="J70" s="11" t="s">
        <v>25</v>
      </c>
      <c r="K70" s="13">
        <f>VALUE(L70)</f>
        <v>50</v>
      </c>
      <c r="L70" t="s">
        <v>24</v>
      </c>
      <c r="M70">
        <v>0</v>
      </c>
      <c r="N70">
        <v>12</v>
      </c>
      <c r="O70">
        <v>1.5</v>
      </c>
      <c r="P70">
        <v>0.015</v>
      </c>
      <c r="Q70">
        <v>0</v>
      </c>
      <c r="R70">
        <v>1</v>
      </c>
      <c r="S70">
        <v>1</v>
      </c>
      <c r="T70">
        <v>0</v>
      </c>
      <c r="U70">
        <v>0</v>
      </c>
    </row>
    <row r="71" spans="1:21">
      <c r="A71">
        <v>1007013</v>
      </c>
      <c r="B71">
        <v>41</v>
      </c>
      <c r="C71">
        <v>1</v>
      </c>
      <c r="D71">
        <v>0</v>
      </c>
      <c r="E71">
        <v>1</v>
      </c>
      <c r="F71">
        <v>0</v>
      </c>
      <c r="G71">
        <v>0</v>
      </c>
      <c r="H71">
        <v>1</v>
      </c>
      <c r="I71">
        <f>VALUE(J71)</f>
        <v>6</v>
      </c>
      <c r="J71" s="11" t="s">
        <v>30</v>
      </c>
      <c r="K71" s="13">
        <f>VALUE(L71)</f>
        <v>100</v>
      </c>
      <c r="L71" t="s">
        <v>31</v>
      </c>
      <c r="M71">
        <v>0</v>
      </c>
      <c r="N71">
        <v>12</v>
      </c>
      <c r="O71">
        <v>1.5</v>
      </c>
      <c r="P71">
        <v>0.015</v>
      </c>
      <c r="Q71">
        <v>0</v>
      </c>
      <c r="R71">
        <v>1</v>
      </c>
      <c r="S71">
        <v>1</v>
      </c>
      <c r="T71">
        <v>0</v>
      </c>
      <c r="U71">
        <v>0</v>
      </c>
    </row>
    <row r="72" spans="1:21">
      <c r="A72">
        <v>1007014</v>
      </c>
      <c r="B72">
        <v>47</v>
      </c>
      <c r="C72">
        <v>1</v>
      </c>
      <c r="D72">
        <v>0</v>
      </c>
      <c r="E72">
        <v>1</v>
      </c>
      <c r="F72">
        <v>0</v>
      </c>
      <c r="G72">
        <v>0</v>
      </c>
      <c r="H72">
        <v>0</v>
      </c>
      <c r="I72">
        <f>VALUE(J72)</f>
        <v>2</v>
      </c>
      <c r="J72" s="11" t="s">
        <v>25</v>
      </c>
      <c r="K72" s="13">
        <f>VALUE(L72)</f>
        <v>8</v>
      </c>
      <c r="L72" t="s">
        <v>36</v>
      </c>
      <c r="M72">
        <v>0</v>
      </c>
      <c r="N72">
        <v>12</v>
      </c>
      <c r="O72">
        <v>1.5</v>
      </c>
      <c r="P72">
        <v>0.015</v>
      </c>
      <c r="Q72">
        <v>0</v>
      </c>
      <c r="R72">
        <v>1</v>
      </c>
      <c r="S72">
        <v>1</v>
      </c>
      <c r="T72">
        <v>0</v>
      </c>
      <c r="U72">
        <v>0</v>
      </c>
    </row>
    <row r="73" spans="1:21">
      <c r="A73">
        <v>1007015</v>
      </c>
      <c r="B73">
        <v>27</v>
      </c>
      <c r="C73">
        <v>1</v>
      </c>
      <c r="D73">
        <v>0</v>
      </c>
      <c r="E73">
        <v>4</v>
      </c>
      <c r="F73">
        <v>0</v>
      </c>
      <c r="G73">
        <v>0</v>
      </c>
      <c r="H73">
        <v>1</v>
      </c>
      <c r="I73">
        <f>VALUE(J73)</f>
        <v>4</v>
      </c>
      <c r="J73" s="11" t="s">
        <v>32</v>
      </c>
      <c r="K73" s="13">
        <f>VALUE(L73)</f>
        <v>3</v>
      </c>
      <c r="L73" t="s">
        <v>21</v>
      </c>
      <c r="M73">
        <v>1</v>
      </c>
      <c r="N73">
        <v>12</v>
      </c>
      <c r="O73">
        <v>1.5</v>
      </c>
      <c r="P73">
        <v>0.015</v>
      </c>
      <c r="Q73">
        <v>0</v>
      </c>
      <c r="R73">
        <v>1</v>
      </c>
      <c r="S73">
        <v>1</v>
      </c>
      <c r="T73">
        <v>0</v>
      </c>
      <c r="U73">
        <v>0</v>
      </c>
    </row>
    <row r="74" spans="1:21">
      <c r="A74">
        <v>1007016</v>
      </c>
      <c r="B74">
        <v>52</v>
      </c>
      <c r="C74">
        <v>1</v>
      </c>
      <c r="D74">
        <v>0</v>
      </c>
      <c r="E74">
        <v>0</v>
      </c>
      <c r="F74">
        <v>1</v>
      </c>
      <c r="G74">
        <v>0</v>
      </c>
      <c r="H74">
        <v>0</v>
      </c>
      <c r="I74">
        <f>VALUE(J74)</f>
        <v>3</v>
      </c>
      <c r="J74" s="11" t="s">
        <v>21</v>
      </c>
      <c r="K74" s="13">
        <f>VALUE(L74)</f>
        <v>3</v>
      </c>
      <c r="L74" t="s">
        <v>21</v>
      </c>
      <c r="M74">
        <v>0</v>
      </c>
      <c r="N74">
        <v>6</v>
      </c>
      <c r="O74">
        <v>1.5</v>
      </c>
      <c r="P74">
        <v>0.015</v>
      </c>
      <c r="Q74">
        <v>1</v>
      </c>
      <c r="R74">
        <v>1</v>
      </c>
      <c r="S74">
        <v>0</v>
      </c>
      <c r="T74">
        <v>1</v>
      </c>
      <c r="U74">
        <v>1</v>
      </c>
    </row>
    <row r="75" spans="1:21">
      <c r="A75">
        <v>1008002</v>
      </c>
      <c r="B75">
        <v>47</v>
      </c>
      <c r="C75">
        <v>1</v>
      </c>
      <c r="D75">
        <v>0</v>
      </c>
      <c r="E75">
        <v>0</v>
      </c>
      <c r="F75">
        <v>0</v>
      </c>
      <c r="G75">
        <v>0</v>
      </c>
      <c r="H75">
        <v>1</v>
      </c>
      <c r="I75">
        <f>VALUE(J75)</f>
        <v>8</v>
      </c>
      <c r="J75" s="11" t="s">
        <v>36</v>
      </c>
      <c r="K75" s="13">
        <f>VALUE(L75)</f>
        <v>100</v>
      </c>
      <c r="L75" t="s">
        <v>31</v>
      </c>
      <c r="M75">
        <v>0</v>
      </c>
      <c r="N75">
        <v>12</v>
      </c>
      <c r="O75">
        <v>1.5</v>
      </c>
      <c r="P75">
        <v>0.015</v>
      </c>
      <c r="Q75">
        <v>0</v>
      </c>
      <c r="R75">
        <v>1</v>
      </c>
      <c r="S75">
        <v>1</v>
      </c>
      <c r="T75">
        <v>0</v>
      </c>
      <c r="U75">
        <v>0</v>
      </c>
    </row>
    <row r="76" spans="1:21">
      <c r="A76">
        <v>1007003</v>
      </c>
      <c r="B76">
        <v>37</v>
      </c>
      <c r="C76">
        <v>1</v>
      </c>
      <c r="D76">
        <v>0</v>
      </c>
      <c r="E76">
        <v>1</v>
      </c>
      <c r="F76">
        <v>0</v>
      </c>
      <c r="G76">
        <v>1</v>
      </c>
      <c r="H76">
        <v>0</v>
      </c>
      <c r="I76">
        <f>VALUE(J76)</f>
        <v>7</v>
      </c>
      <c r="J76" s="11" t="s">
        <v>44</v>
      </c>
      <c r="K76" s="13">
        <f>VALUE(L76)</f>
        <v>2</v>
      </c>
      <c r="L76" t="s">
        <v>25</v>
      </c>
      <c r="M76">
        <v>0</v>
      </c>
      <c r="N76">
        <v>12</v>
      </c>
      <c r="O76">
        <v>1.5</v>
      </c>
      <c r="P76">
        <v>0.015</v>
      </c>
      <c r="Q76">
        <v>1</v>
      </c>
      <c r="R76">
        <v>1</v>
      </c>
      <c r="S76">
        <v>0</v>
      </c>
      <c r="T76">
        <v>1</v>
      </c>
      <c r="U76">
        <v>0</v>
      </c>
    </row>
    <row r="77" spans="1:21">
      <c r="A77">
        <v>1007004</v>
      </c>
      <c r="B77">
        <v>53</v>
      </c>
      <c r="C77">
        <v>1</v>
      </c>
      <c r="D77">
        <v>0</v>
      </c>
      <c r="E77">
        <v>1</v>
      </c>
      <c r="F77">
        <v>0</v>
      </c>
      <c r="G77">
        <v>0</v>
      </c>
      <c r="H77">
        <v>1</v>
      </c>
      <c r="I77">
        <f>VALUE(J77)</f>
        <v>6</v>
      </c>
      <c r="J77" s="11" t="s">
        <v>30</v>
      </c>
      <c r="K77" s="13">
        <f>VALUE(L77)</f>
        <v>60</v>
      </c>
      <c r="L77" t="s">
        <v>48</v>
      </c>
      <c r="M77">
        <v>0</v>
      </c>
      <c r="N77">
        <v>12</v>
      </c>
      <c r="O77">
        <v>1.5</v>
      </c>
      <c r="P77">
        <v>0.015</v>
      </c>
      <c r="Q77">
        <v>0</v>
      </c>
      <c r="R77">
        <v>1</v>
      </c>
      <c r="S77">
        <v>1</v>
      </c>
      <c r="T77">
        <v>0</v>
      </c>
      <c r="U77">
        <v>0</v>
      </c>
    </row>
    <row r="78" spans="1:21">
      <c r="A78">
        <v>1007001</v>
      </c>
      <c r="B78">
        <v>48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f>VALUE(J78)</f>
        <v>10</v>
      </c>
      <c r="J78" s="11" t="s">
        <v>19</v>
      </c>
      <c r="K78" s="13">
        <f>VALUE(L78)</f>
        <v>100</v>
      </c>
      <c r="L78" t="s">
        <v>31</v>
      </c>
      <c r="M78">
        <v>0</v>
      </c>
      <c r="N78">
        <v>12</v>
      </c>
      <c r="O78">
        <v>1.5</v>
      </c>
      <c r="P78">
        <v>0.015</v>
      </c>
      <c r="Q78">
        <v>0</v>
      </c>
      <c r="R78">
        <v>1</v>
      </c>
      <c r="S78">
        <v>1</v>
      </c>
      <c r="T78">
        <v>0</v>
      </c>
      <c r="U78">
        <v>0</v>
      </c>
    </row>
    <row r="79" spans="1:21">
      <c r="A79">
        <v>1007002</v>
      </c>
      <c r="B79">
        <v>29</v>
      </c>
      <c r="C79">
        <v>1</v>
      </c>
      <c r="D79">
        <v>0</v>
      </c>
      <c r="E79">
        <v>1</v>
      </c>
      <c r="F79">
        <v>0</v>
      </c>
      <c r="G79">
        <v>0</v>
      </c>
      <c r="H79">
        <v>1</v>
      </c>
      <c r="I79">
        <f>VALUE(J79)</f>
        <v>10</v>
      </c>
      <c r="J79" s="11" t="s">
        <v>19</v>
      </c>
      <c r="K79" s="13">
        <f>VALUE(L79)</f>
        <v>100</v>
      </c>
      <c r="L79" t="s">
        <v>31</v>
      </c>
      <c r="M79">
        <v>0</v>
      </c>
      <c r="N79">
        <v>12</v>
      </c>
      <c r="O79">
        <v>1.5</v>
      </c>
      <c r="P79">
        <v>0.015</v>
      </c>
      <c r="Q79">
        <v>0</v>
      </c>
      <c r="R79">
        <v>1</v>
      </c>
      <c r="S79">
        <v>1</v>
      </c>
      <c r="T79">
        <v>0</v>
      </c>
      <c r="U79">
        <v>0</v>
      </c>
    </row>
    <row r="80" spans="1:21">
      <c r="A80">
        <v>1007005</v>
      </c>
      <c r="B80">
        <v>40</v>
      </c>
      <c r="C80">
        <v>1</v>
      </c>
      <c r="D80">
        <v>0</v>
      </c>
      <c r="E80">
        <v>1</v>
      </c>
      <c r="F80">
        <v>0</v>
      </c>
      <c r="G80">
        <v>0</v>
      </c>
      <c r="H80">
        <v>0</v>
      </c>
      <c r="I80">
        <f>VALUE(J80)</f>
        <v>3</v>
      </c>
      <c r="J80" s="11" t="s">
        <v>21</v>
      </c>
      <c r="K80" s="13">
        <f>VALUE(L80)</f>
        <v>20</v>
      </c>
      <c r="L80" t="s">
        <v>27</v>
      </c>
      <c r="M80">
        <v>0</v>
      </c>
      <c r="N80">
        <v>6</v>
      </c>
      <c r="O80">
        <v>1.47</v>
      </c>
      <c r="P80">
        <v>0.0147</v>
      </c>
      <c r="Q80">
        <v>0</v>
      </c>
      <c r="R80">
        <v>1</v>
      </c>
      <c r="S80">
        <v>1</v>
      </c>
      <c r="T80">
        <v>0</v>
      </c>
      <c r="U80">
        <v>0</v>
      </c>
    </row>
    <row r="81" spans="1:21">
      <c r="A81">
        <v>1006014</v>
      </c>
      <c r="B81">
        <v>27</v>
      </c>
      <c r="C81">
        <v>1</v>
      </c>
      <c r="D81">
        <v>1</v>
      </c>
      <c r="E81">
        <v>4</v>
      </c>
      <c r="F81">
        <v>0</v>
      </c>
      <c r="G81">
        <v>0</v>
      </c>
      <c r="H81">
        <v>0</v>
      </c>
      <c r="I81">
        <f>VALUE(J81)</f>
        <v>4</v>
      </c>
      <c r="J81" s="11" t="s">
        <v>32</v>
      </c>
      <c r="K81" s="13">
        <f>VALUE(L81)</f>
        <v>130</v>
      </c>
      <c r="L81" t="s">
        <v>49</v>
      </c>
      <c r="M81">
        <v>0</v>
      </c>
      <c r="N81">
        <v>3</v>
      </c>
      <c r="O81">
        <v>1.5</v>
      </c>
      <c r="P81">
        <v>0.015</v>
      </c>
      <c r="Q81">
        <v>1</v>
      </c>
      <c r="R81">
        <v>1</v>
      </c>
      <c r="S81">
        <v>0</v>
      </c>
      <c r="T81">
        <v>1</v>
      </c>
      <c r="U81">
        <v>0</v>
      </c>
    </row>
    <row r="82" spans="1:21">
      <c r="A82">
        <v>1007007</v>
      </c>
      <c r="B82">
        <v>33</v>
      </c>
      <c r="C82">
        <v>1</v>
      </c>
      <c r="D82">
        <v>0</v>
      </c>
      <c r="E82">
        <v>1</v>
      </c>
      <c r="F82">
        <v>0</v>
      </c>
      <c r="G82">
        <v>0</v>
      </c>
      <c r="H82">
        <v>0</v>
      </c>
      <c r="I82">
        <f>VALUE(J82)</f>
        <v>3</v>
      </c>
      <c r="J82" s="11" t="s">
        <v>21</v>
      </c>
      <c r="K82" s="13">
        <f>VALUE(L82)</f>
        <v>40</v>
      </c>
      <c r="L82" t="s">
        <v>41</v>
      </c>
      <c r="M82">
        <v>0</v>
      </c>
      <c r="N82">
        <v>12</v>
      </c>
      <c r="O82">
        <v>1.53</v>
      </c>
      <c r="P82">
        <v>0.0153</v>
      </c>
      <c r="Q82">
        <v>1</v>
      </c>
      <c r="R82">
        <v>1</v>
      </c>
      <c r="S82">
        <v>0</v>
      </c>
      <c r="T82">
        <v>1</v>
      </c>
      <c r="U82">
        <v>0</v>
      </c>
    </row>
    <row r="83" spans="1:21">
      <c r="A83">
        <v>1008004</v>
      </c>
      <c r="B83">
        <v>34</v>
      </c>
      <c r="C83">
        <v>1</v>
      </c>
      <c r="D83">
        <v>0</v>
      </c>
      <c r="E83">
        <v>2</v>
      </c>
      <c r="F83">
        <v>0</v>
      </c>
      <c r="G83">
        <v>0</v>
      </c>
      <c r="H83">
        <v>0</v>
      </c>
      <c r="I83">
        <f>VALUE(J83)</f>
        <v>14</v>
      </c>
      <c r="J83" s="11" t="s">
        <v>50</v>
      </c>
      <c r="K83" s="13">
        <f>VALUE(L83)</f>
        <v>10</v>
      </c>
      <c r="L83" t="s">
        <v>19</v>
      </c>
      <c r="M83">
        <v>0</v>
      </c>
      <c r="N83">
        <v>12</v>
      </c>
      <c r="O83">
        <v>1.53</v>
      </c>
      <c r="P83">
        <v>0.0153</v>
      </c>
      <c r="Q83">
        <v>1</v>
      </c>
      <c r="R83">
        <v>1</v>
      </c>
      <c r="S83">
        <v>0</v>
      </c>
      <c r="T83">
        <v>1</v>
      </c>
      <c r="U83">
        <v>0</v>
      </c>
    </row>
    <row r="84" spans="1:21">
      <c r="A84">
        <v>1008006</v>
      </c>
      <c r="B84">
        <v>28</v>
      </c>
      <c r="C84">
        <v>1</v>
      </c>
      <c r="D84">
        <v>0</v>
      </c>
      <c r="E84">
        <v>1</v>
      </c>
      <c r="F84">
        <v>0</v>
      </c>
      <c r="G84">
        <v>0</v>
      </c>
      <c r="H84">
        <v>0</v>
      </c>
      <c r="I84">
        <f>VALUE(J84)</f>
        <v>2</v>
      </c>
      <c r="J84" s="11" t="s">
        <v>25</v>
      </c>
      <c r="K84" s="13">
        <f>VALUE(L84)</f>
        <v>20</v>
      </c>
      <c r="L84" t="s">
        <v>27</v>
      </c>
      <c r="M84">
        <v>0</v>
      </c>
      <c r="N84">
        <v>12</v>
      </c>
      <c r="O84">
        <v>1.5</v>
      </c>
      <c r="P84">
        <v>0.015</v>
      </c>
      <c r="Q84">
        <v>1</v>
      </c>
      <c r="R84">
        <v>1</v>
      </c>
      <c r="S84">
        <v>0</v>
      </c>
      <c r="T84">
        <v>1</v>
      </c>
      <c r="U84">
        <v>0</v>
      </c>
    </row>
    <row r="85" spans="1:21">
      <c r="A85">
        <v>1008008</v>
      </c>
      <c r="B85">
        <v>27</v>
      </c>
      <c r="C85">
        <v>1</v>
      </c>
      <c r="D85">
        <v>1</v>
      </c>
      <c r="E85">
        <v>3</v>
      </c>
      <c r="F85">
        <v>0</v>
      </c>
      <c r="G85">
        <v>0</v>
      </c>
      <c r="H85">
        <v>0</v>
      </c>
      <c r="I85">
        <f>VALUE(J85)</f>
        <v>2</v>
      </c>
      <c r="J85" s="11" t="s">
        <v>25</v>
      </c>
      <c r="K85" s="13">
        <f>VALUE(L85)</f>
        <v>10</v>
      </c>
      <c r="L85" t="s">
        <v>19</v>
      </c>
      <c r="M85">
        <v>0</v>
      </c>
      <c r="N85">
        <v>12</v>
      </c>
      <c r="O85">
        <v>1.53</v>
      </c>
      <c r="P85">
        <v>0.0153</v>
      </c>
      <c r="Q85">
        <v>0</v>
      </c>
      <c r="R85">
        <v>1</v>
      </c>
      <c r="S85">
        <v>1</v>
      </c>
      <c r="T85">
        <v>0</v>
      </c>
      <c r="U85">
        <v>0</v>
      </c>
    </row>
    <row r="86" spans="1:21">
      <c r="A86">
        <v>1008007</v>
      </c>
      <c r="B86">
        <v>56</v>
      </c>
      <c r="C86">
        <v>1</v>
      </c>
      <c r="D86">
        <v>0</v>
      </c>
      <c r="E86">
        <v>1</v>
      </c>
      <c r="F86">
        <v>0</v>
      </c>
      <c r="G86">
        <v>0</v>
      </c>
      <c r="H86">
        <v>0</v>
      </c>
      <c r="I86">
        <f>VALUE(J86)</f>
        <v>4</v>
      </c>
      <c r="J86" s="11" t="s">
        <v>32</v>
      </c>
      <c r="K86" s="13">
        <f>VALUE(L86)</f>
        <v>50</v>
      </c>
      <c r="L86" t="s">
        <v>24</v>
      </c>
      <c r="M86">
        <v>0</v>
      </c>
      <c r="N86">
        <v>12</v>
      </c>
      <c r="O86">
        <v>1.5</v>
      </c>
      <c r="P86">
        <v>0.015</v>
      </c>
      <c r="Q86">
        <v>1</v>
      </c>
      <c r="R86">
        <v>1</v>
      </c>
      <c r="S86">
        <v>0</v>
      </c>
      <c r="T86">
        <v>1</v>
      </c>
      <c r="U86">
        <v>0</v>
      </c>
    </row>
    <row r="87" spans="1:21">
      <c r="A87">
        <v>1009001</v>
      </c>
      <c r="B87">
        <v>48</v>
      </c>
      <c r="C87">
        <v>1</v>
      </c>
      <c r="D87">
        <v>0</v>
      </c>
      <c r="E87">
        <v>1</v>
      </c>
      <c r="F87">
        <v>0</v>
      </c>
      <c r="G87">
        <v>0</v>
      </c>
      <c r="H87">
        <v>0</v>
      </c>
      <c r="I87">
        <f>VALUE(J87)</f>
        <v>4</v>
      </c>
      <c r="J87" s="11" t="s">
        <v>32</v>
      </c>
      <c r="K87" s="13">
        <f>VALUE(L87)</f>
        <v>6</v>
      </c>
      <c r="L87" t="s">
        <v>30</v>
      </c>
      <c r="M87">
        <v>0</v>
      </c>
      <c r="N87">
        <v>12</v>
      </c>
      <c r="O87">
        <v>1.5</v>
      </c>
      <c r="P87">
        <v>0.015</v>
      </c>
      <c r="Q87">
        <v>0</v>
      </c>
      <c r="R87">
        <v>1</v>
      </c>
      <c r="S87">
        <v>1</v>
      </c>
      <c r="T87">
        <v>0</v>
      </c>
      <c r="U87">
        <v>0</v>
      </c>
    </row>
    <row r="88" spans="1:21">
      <c r="A88">
        <v>1008014</v>
      </c>
      <c r="B88">
        <v>34</v>
      </c>
      <c r="C88">
        <v>1</v>
      </c>
      <c r="D88">
        <v>0</v>
      </c>
      <c r="E88">
        <v>1</v>
      </c>
      <c r="F88">
        <v>0</v>
      </c>
      <c r="G88">
        <v>0</v>
      </c>
      <c r="H88">
        <v>0</v>
      </c>
      <c r="I88">
        <f>VALUE(J88)</f>
        <v>4</v>
      </c>
      <c r="J88" s="11" t="s">
        <v>32</v>
      </c>
      <c r="K88" s="13">
        <f>VALUE(L88)</f>
        <v>10</v>
      </c>
      <c r="L88" t="s">
        <v>19</v>
      </c>
      <c r="M88">
        <v>0</v>
      </c>
      <c r="N88">
        <v>12</v>
      </c>
      <c r="O88">
        <v>1.53</v>
      </c>
      <c r="P88">
        <v>0.0153</v>
      </c>
      <c r="Q88">
        <v>1</v>
      </c>
      <c r="R88">
        <v>1</v>
      </c>
      <c r="S88">
        <v>0</v>
      </c>
      <c r="T88">
        <v>1</v>
      </c>
      <c r="U88">
        <v>0</v>
      </c>
    </row>
    <row r="89" spans="1:21">
      <c r="A89">
        <v>1008012</v>
      </c>
      <c r="B89">
        <v>33</v>
      </c>
      <c r="C89">
        <v>1</v>
      </c>
      <c r="D89">
        <v>0</v>
      </c>
      <c r="E89">
        <v>4</v>
      </c>
      <c r="F89">
        <v>0</v>
      </c>
      <c r="G89">
        <v>0</v>
      </c>
      <c r="H89">
        <v>0</v>
      </c>
      <c r="I89">
        <f>VALUE(J89)</f>
        <v>3</v>
      </c>
      <c r="J89" s="11" t="s">
        <v>21</v>
      </c>
      <c r="K89" s="13">
        <f>VALUE(L89)</f>
        <v>50</v>
      </c>
      <c r="L89" t="s">
        <v>24</v>
      </c>
      <c r="M89">
        <v>0</v>
      </c>
      <c r="N89">
        <v>3</v>
      </c>
      <c r="O89">
        <v>1.47</v>
      </c>
      <c r="P89">
        <v>0.0147</v>
      </c>
      <c r="Q89">
        <v>0</v>
      </c>
      <c r="R89">
        <v>0</v>
      </c>
      <c r="S89">
        <v>1</v>
      </c>
      <c r="T89">
        <v>0</v>
      </c>
      <c r="U89">
        <v>0</v>
      </c>
    </row>
    <row r="90" spans="1:21">
      <c r="A90">
        <v>1008009</v>
      </c>
      <c r="B90">
        <v>33</v>
      </c>
      <c r="C90">
        <v>1</v>
      </c>
      <c r="D90">
        <v>0</v>
      </c>
      <c r="E90">
        <v>2</v>
      </c>
      <c r="F90">
        <v>2</v>
      </c>
      <c r="G90">
        <v>0</v>
      </c>
      <c r="H90">
        <v>0</v>
      </c>
      <c r="I90">
        <f>VALUE(J90)</f>
        <v>2</v>
      </c>
      <c r="J90" s="11" t="s">
        <v>25</v>
      </c>
      <c r="K90" s="13">
        <f>VALUE(L90)</f>
        <v>200</v>
      </c>
      <c r="L90" t="s">
        <v>46</v>
      </c>
      <c r="M90">
        <v>0</v>
      </c>
      <c r="N90">
        <v>12</v>
      </c>
      <c r="O90">
        <v>1.5</v>
      </c>
      <c r="P90">
        <v>0.015</v>
      </c>
      <c r="Q90">
        <v>0</v>
      </c>
      <c r="R90">
        <v>1</v>
      </c>
      <c r="S90">
        <v>1</v>
      </c>
      <c r="T90">
        <v>1</v>
      </c>
      <c r="U90">
        <v>1</v>
      </c>
    </row>
    <row r="91" spans="1:21">
      <c r="A91">
        <v>1009006</v>
      </c>
      <c r="B91">
        <v>32</v>
      </c>
      <c r="C91">
        <v>0</v>
      </c>
      <c r="D91">
        <v>0</v>
      </c>
      <c r="E91">
        <v>2</v>
      </c>
      <c r="F91">
        <v>0</v>
      </c>
      <c r="G91">
        <v>0</v>
      </c>
      <c r="H91">
        <v>0</v>
      </c>
      <c r="I91">
        <f>VALUE(J91)</f>
        <v>3</v>
      </c>
      <c r="J91" s="11" t="s">
        <v>21</v>
      </c>
      <c r="K91" s="13">
        <f>VALUE(L91)</f>
        <v>15</v>
      </c>
      <c r="L91" t="s">
        <v>37</v>
      </c>
      <c r="M91">
        <v>0</v>
      </c>
      <c r="N91">
        <v>12</v>
      </c>
      <c r="O91">
        <v>1.53</v>
      </c>
      <c r="P91">
        <v>0.0153</v>
      </c>
      <c r="Q91">
        <v>1</v>
      </c>
      <c r="R91">
        <v>0</v>
      </c>
      <c r="S91">
        <v>1</v>
      </c>
      <c r="T91">
        <v>1</v>
      </c>
      <c r="U91">
        <v>0</v>
      </c>
    </row>
    <row r="92" spans="1:21">
      <c r="A92">
        <v>1009003</v>
      </c>
      <c r="B92">
        <v>59</v>
      </c>
      <c r="C92">
        <v>1</v>
      </c>
      <c r="D92">
        <v>0</v>
      </c>
      <c r="E92">
        <v>0</v>
      </c>
      <c r="F92">
        <v>0</v>
      </c>
      <c r="G92">
        <v>0</v>
      </c>
      <c r="H92">
        <v>1</v>
      </c>
      <c r="I92">
        <f>VALUE(J92)</f>
        <v>13</v>
      </c>
      <c r="J92" s="11" t="s">
        <v>51</v>
      </c>
      <c r="K92" s="13">
        <f>VALUE(L92)</f>
        <v>60</v>
      </c>
      <c r="L92" t="s">
        <v>48</v>
      </c>
      <c r="M92">
        <v>0</v>
      </c>
      <c r="N92">
        <v>12</v>
      </c>
      <c r="O92">
        <v>1.5</v>
      </c>
      <c r="P92">
        <v>0.015</v>
      </c>
      <c r="Q92">
        <v>0</v>
      </c>
      <c r="R92">
        <v>1</v>
      </c>
      <c r="S92">
        <v>1</v>
      </c>
      <c r="T92">
        <v>0</v>
      </c>
      <c r="U92">
        <v>0</v>
      </c>
    </row>
    <row r="93" spans="1:21">
      <c r="A93" t="s">
        <v>52</v>
      </c>
      <c r="B93">
        <v>31</v>
      </c>
      <c r="C93">
        <v>1</v>
      </c>
      <c r="D93">
        <v>0</v>
      </c>
      <c r="E93">
        <v>2</v>
      </c>
      <c r="F93">
        <v>0</v>
      </c>
      <c r="G93">
        <v>0</v>
      </c>
      <c r="H93">
        <v>0</v>
      </c>
      <c r="I93">
        <f>VALUE(J93)</f>
        <v>6</v>
      </c>
      <c r="J93" s="11" t="s">
        <v>30</v>
      </c>
      <c r="K93" s="13">
        <f>VALUE(L93)</f>
        <v>10</v>
      </c>
      <c r="L93" t="s">
        <v>19</v>
      </c>
      <c r="M93">
        <v>0</v>
      </c>
      <c r="N93">
        <v>12</v>
      </c>
      <c r="O93">
        <v>1.53</v>
      </c>
      <c r="P93">
        <v>0.0153</v>
      </c>
      <c r="Q93">
        <v>1</v>
      </c>
      <c r="R93">
        <v>1</v>
      </c>
      <c r="S93">
        <v>0</v>
      </c>
      <c r="T93">
        <v>1</v>
      </c>
      <c r="U93">
        <v>0</v>
      </c>
    </row>
    <row r="94" spans="1:21">
      <c r="A94" t="s">
        <v>53</v>
      </c>
      <c r="B94">
        <v>32</v>
      </c>
      <c r="C94">
        <v>1</v>
      </c>
      <c r="D94">
        <v>0</v>
      </c>
      <c r="E94">
        <v>2</v>
      </c>
      <c r="F94">
        <v>0</v>
      </c>
      <c r="G94">
        <v>0</v>
      </c>
      <c r="H94">
        <v>0</v>
      </c>
      <c r="I94">
        <f>VALUE(J94)</f>
        <v>2</v>
      </c>
      <c r="J94" s="11" t="s">
        <v>25</v>
      </c>
      <c r="K94" s="13">
        <f>VALUE(L94)</f>
        <v>40</v>
      </c>
      <c r="L94" t="s">
        <v>41</v>
      </c>
      <c r="M94">
        <v>0</v>
      </c>
      <c r="N94">
        <v>12</v>
      </c>
      <c r="O94">
        <v>1.5</v>
      </c>
      <c r="P94">
        <v>0.015</v>
      </c>
      <c r="Q94">
        <v>0</v>
      </c>
      <c r="R94">
        <v>1</v>
      </c>
      <c r="S94">
        <v>1</v>
      </c>
      <c r="T94">
        <v>0</v>
      </c>
      <c r="U94">
        <v>0</v>
      </c>
    </row>
    <row r="95" spans="1:21">
      <c r="A95">
        <v>1009004</v>
      </c>
      <c r="B95">
        <v>28</v>
      </c>
      <c r="C95">
        <v>0</v>
      </c>
      <c r="D95">
        <v>0</v>
      </c>
      <c r="E95">
        <v>2</v>
      </c>
      <c r="F95">
        <v>0</v>
      </c>
      <c r="G95">
        <v>0</v>
      </c>
      <c r="H95">
        <v>1</v>
      </c>
      <c r="I95">
        <f>VALUE(J95)</f>
        <v>1</v>
      </c>
      <c r="J95" s="11" t="s">
        <v>26</v>
      </c>
      <c r="K95" s="13">
        <f>VALUE(L95)</f>
        <v>50</v>
      </c>
      <c r="L95" t="s">
        <v>24</v>
      </c>
      <c r="M95">
        <v>0</v>
      </c>
      <c r="N95">
        <v>12</v>
      </c>
      <c r="O95">
        <v>1.5</v>
      </c>
      <c r="P95">
        <v>0.015</v>
      </c>
      <c r="Q95">
        <v>0</v>
      </c>
      <c r="R95">
        <v>1</v>
      </c>
      <c r="S95">
        <v>1</v>
      </c>
      <c r="T95">
        <v>0</v>
      </c>
      <c r="U95">
        <v>0</v>
      </c>
    </row>
    <row r="96" spans="1:21">
      <c r="A96">
        <v>1008016</v>
      </c>
      <c r="B96">
        <v>48</v>
      </c>
      <c r="C96">
        <v>1</v>
      </c>
      <c r="D96">
        <v>0</v>
      </c>
      <c r="E96">
        <v>0</v>
      </c>
      <c r="F96">
        <v>0</v>
      </c>
      <c r="G96">
        <v>0</v>
      </c>
      <c r="H96">
        <v>1</v>
      </c>
      <c r="I96">
        <f>VALUE(J96)</f>
        <v>2</v>
      </c>
      <c r="J96" s="11" t="s">
        <v>25</v>
      </c>
      <c r="K96" s="13">
        <f>VALUE(L96)</f>
        <v>50</v>
      </c>
      <c r="L96" t="s">
        <v>24</v>
      </c>
      <c r="M96">
        <v>0</v>
      </c>
      <c r="N96">
        <v>12</v>
      </c>
      <c r="O96">
        <v>1.53</v>
      </c>
      <c r="P96">
        <v>0.0153</v>
      </c>
      <c r="Q96">
        <v>1</v>
      </c>
      <c r="R96">
        <v>1</v>
      </c>
      <c r="S96">
        <v>0</v>
      </c>
      <c r="T96">
        <v>1</v>
      </c>
      <c r="U96">
        <v>0</v>
      </c>
    </row>
    <row r="97" spans="1:21">
      <c r="A97">
        <v>1008015</v>
      </c>
      <c r="B97">
        <v>32</v>
      </c>
      <c r="C97">
        <v>1</v>
      </c>
      <c r="D97">
        <v>0</v>
      </c>
      <c r="E97">
        <v>2</v>
      </c>
      <c r="F97">
        <v>0</v>
      </c>
      <c r="G97">
        <v>0</v>
      </c>
      <c r="H97">
        <v>0</v>
      </c>
      <c r="I97">
        <f>VALUE(J97)</f>
        <v>3</v>
      </c>
      <c r="J97" s="11" t="s">
        <v>21</v>
      </c>
      <c r="K97" s="13">
        <f>VALUE(L97)</f>
        <v>100</v>
      </c>
      <c r="L97" t="s">
        <v>31</v>
      </c>
      <c r="M97">
        <v>0</v>
      </c>
      <c r="N97">
        <v>12</v>
      </c>
      <c r="O97">
        <v>1.53</v>
      </c>
      <c r="P97">
        <v>0.0153</v>
      </c>
      <c r="Q97">
        <v>1</v>
      </c>
      <c r="R97">
        <v>1</v>
      </c>
      <c r="S97">
        <v>0</v>
      </c>
      <c r="T97">
        <v>1</v>
      </c>
      <c r="U97">
        <v>0</v>
      </c>
    </row>
    <row r="98" spans="1:21">
      <c r="A98">
        <v>1008013</v>
      </c>
      <c r="B98">
        <v>36</v>
      </c>
      <c r="C98">
        <v>1</v>
      </c>
      <c r="D98">
        <v>0</v>
      </c>
      <c r="E98">
        <v>1</v>
      </c>
      <c r="F98">
        <v>0</v>
      </c>
      <c r="G98">
        <v>0</v>
      </c>
      <c r="H98">
        <v>0</v>
      </c>
      <c r="I98">
        <f>VALUE(J98)</f>
        <v>5</v>
      </c>
      <c r="J98" s="11" t="s">
        <v>20</v>
      </c>
      <c r="K98" s="13">
        <f>VALUE(L98)</f>
        <v>10</v>
      </c>
      <c r="L98" t="s">
        <v>19</v>
      </c>
      <c r="M98">
        <v>0</v>
      </c>
      <c r="N98">
        <v>12</v>
      </c>
      <c r="O98">
        <v>1.53</v>
      </c>
      <c r="P98">
        <v>0.0153</v>
      </c>
      <c r="Q98">
        <v>1</v>
      </c>
      <c r="R98">
        <v>1</v>
      </c>
      <c r="S98">
        <v>0</v>
      </c>
      <c r="T98">
        <v>1</v>
      </c>
      <c r="U98">
        <v>0</v>
      </c>
    </row>
    <row r="99" spans="1:21">
      <c r="A99">
        <v>1009001</v>
      </c>
      <c r="B99">
        <v>40</v>
      </c>
      <c r="C99">
        <v>1</v>
      </c>
      <c r="D99">
        <v>0</v>
      </c>
      <c r="E99">
        <v>1</v>
      </c>
      <c r="F99">
        <v>1</v>
      </c>
      <c r="G99">
        <v>0</v>
      </c>
      <c r="H99">
        <v>0</v>
      </c>
      <c r="I99">
        <f>VALUE(J99)</f>
        <v>3</v>
      </c>
      <c r="J99" s="11" t="s">
        <v>21</v>
      </c>
      <c r="K99" s="13">
        <f>VALUE(L99)</f>
        <v>5</v>
      </c>
      <c r="L99" t="s">
        <v>20</v>
      </c>
      <c r="M99">
        <v>0</v>
      </c>
      <c r="N99">
        <v>6</v>
      </c>
      <c r="O99">
        <v>1.5</v>
      </c>
      <c r="P99">
        <v>0.015</v>
      </c>
      <c r="Q99">
        <v>1</v>
      </c>
      <c r="R99">
        <v>1</v>
      </c>
      <c r="S99">
        <v>0</v>
      </c>
      <c r="T99">
        <v>1</v>
      </c>
      <c r="U99">
        <v>1</v>
      </c>
    </row>
    <row r="100" spans="1:21">
      <c r="A100">
        <v>1009002</v>
      </c>
      <c r="B100">
        <v>27</v>
      </c>
      <c r="C100">
        <v>1</v>
      </c>
      <c r="D100">
        <v>0</v>
      </c>
      <c r="E100">
        <v>4</v>
      </c>
      <c r="F100">
        <v>0</v>
      </c>
      <c r="G100">
        <v>0</v>
      </c>
      <c r="H100">
        <v>0</v>
      </c>
      <c r="I100">
        <f>VALUE(J100)</f>
        <v>1</v>
      </c>
      <c r="J100" s="11" t="s">
        <v>26</v>
      </c>
      <c r="K100" s="13">
        <f>VALUE(L100)</f>
        <v>20</v>
      </c>
      <c r="L100" t="s">
        <v>27</v>
      </c>
      <c r="M100">
        <v>0</v>
      </c>
      <c r="N100">
        <v>6</v>
      </c>
      <c r="O100">
        <v>1.26</v>
      </c>
      <c r="P100">
        <v>0.0126</v>
      </c>
      <c r="Q100">
        <v>1</v>
      </c>
      <c r="R100">
        <v>0</v>
      </c>
      <c r="S100">
        <v>0</v>
      </c>
      <c r="T100">
        <v>1</v>
      </c>
      <c r="U100">
        <v>0</v>
      </c>
    </row>
    <row r="101" spans="1:21">
      <c r="A101">
        <v>1009003</v>
      </c>
      <c r="B101">
        <v>30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f>VALUE(J101)</f>
        <v>2</v>
      </c>
      <c r="J101" s="11" t="s">
        <v>25</v>
      </c>
      <c r="K101" s="13">
        <f>VALUE(L101)</f>
        <v>10</v>
      </c>
      <c r="L101" t="s">
        <v>19</v>
      </c>
      <c r="M101">
        <v>0</v>
      </c>
      <c r="N101">
        <v>6</v>
      </c>
      <c r="O101">
        <v>1.26</v>
      </c>
      <c r="P101">
        <v>0.0126</v>
      </c>
      <c r="Q101">
        <v>1</v>
      </c>
      <c r="R101">
        <v>0</v>
      </c>
      <c r="S101">
        <v>0</v>
      </c>
      <c r="T101">
        <v>1</v>
      </c>
      <c r="U101">
        <v>0</v>
      </c>
    </row>
    <row r="102" spans="1:21">
      <c r="A102">
        <v>1009004</v>
      </c>
      <c r="B102">
        <v>48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1</v>
      </c>
      <c r="I102">
        <f>VALUE(J102)</f>
        <v>1</v>
      </c>
      <c r="J102" s="11">
        <v>1</v>
      </c>
      <c r="K102" s="13">
        <f>VALUE(L102)</f>
        <v>10</v>
      </c>
      <c r="L102" t="s">
        <v>19</v>
      </c>
      <c r="M102">
        <v>0</v>
      </c>
      <c r="N102">
        <v>6</v>
      </c>
      <c r="O102">
        <v>1.26</v>
      </c>
      <c r="P102">
        <v>0.0126</v>
      </c>
      <c r="Q102">
        <v>1</v>
      </c>
      <c r="R102">
        <v>0</v>
      </c>
      <c r="S102">
        <v>0</v>
      </c>
      <c r="T102">
        <v>1</v>
      </c>
      <c r="U102">
        <v>0</v>
      </c>
    </row>
    <row r="103" spans="1:21">
      <c r="A103">
        <v>1009005</v>
      </c>
      <c r="B103">
        <v>55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f>VALUE(J103)</f>
        <v>20</v>
      </c>
      <c r="J103" s="11" t="s">
        <v>27</v>
      </c>
      <c r="K103" s="13">
        <f>VALUE(L103)</f>
        <v>10</v>
      </c>
      <c r="L103" t="s">
        <v>19</v>
      </c>
      <c r="M103">
        <v>0</v>
      </c>
      <c r="N103">
        <v>6</v>
      </c>
      <c r="O103">
        <v>1.26</v>
      </c>
      <c r="P103">
        <v>0.0126</v>
      </c>
      <c r="Q103">
        <v>1</v>
      </c>
      <c r="R103">
        <v>0</v>
      </c>
      <c r="S103">
        <v>0</v>
      </c>
      <c r="T103">
        <v>1</v>
      </c>
      <c r="U103">
        <v>0</v>
      </c>
    </row>
    <row r="104" spans="1:21">
      <c r="A104">
        <v>1009007</v>
      </c>
      <c r="B104">
        <v>33</v>
      </c>
      <c r="C104">
        <v>1</v>
      </c>
      <c r="D104">
        <v>0</v>
      </c>
      <c r="E104">
        <v>2</v>
      </c>
      <c r="F104">
        <v>0</v>
      </c>
      <c r="G104">
        <v>0</v>
      </c>
      <c r="H104">
        <v>0</v>
      </c>
      <c r="I104">
        <f>VALUE(J104)</f>
        <v>8</v>
      </c>
      <c r="J104" s="11" t="s">
        <v>36</v>
      </c>
      <c r="K104" s="13">
        <f>VALUE(L104)</f>
        <v>15</v>
      </c>
      <c r="L104" t="s">
        <v>37</v>
      </c>
      <c r="M104">
        <v>0</v>
      </c>
      <c r="N104">
        <v>12</v>
      </c>
      <c r="O104">
        <v>1.5</v>
      </c>
      <c r="P104">
        <v>0.015</v>
      </c>
      <c r="Q104">
        <v>0</v>
      </c>
      <c r="R104">
        <v>1</v>
      </c>
      <c r="S104">
        <v>0</v>
      </c>
      <c r="T104">
        <v>0</v>
      </c>
      <c r="U104">
        <v>0</v>
      </c>
    </row>
    <row r="105" spans="1:21">
      <c r="A105">
        <v>1009009</v>
      </c>
      <c r="B105">
        <v>48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1</v>
      </c>
      <c r="I105">
        <f>VALUE(J105)</f>
        <v>2</v>
      </c>
      <c r="J105" s="11" t="s">
        <v>25</v>
      </c>
      <c r="K105" s="13">
        <f>VALUE(L105)</f>
        <v>20</v>
      </c>
      <c r="L105" t="s">
        <v>27</v>
      </c>
      <c r="M105">
        <v>0</v>
      </c>
      <c r="N105">
        <v>12</v>
      </c>
      <c r="O105">
        <v>1.53</v>
      </c>
      <c r="P105">
        <v>0.0153</v>
      </c>
      <c r="Q105">
        <v>1</v>
      </c>
      <c r="R105">
        <v>0</v>
      </c>
      <c r="S105">
        <v>0</v>
      </c>
      <c r="T105">
        <v>1</v>
      </c>
      <c r="U105">
        <v>0</v>
      </c>
    </row>
    <row r="106" spans="1:21">
      <c r="A106">
        <v>1009010</v>
      </c>
      <c r="B106">
        <v>42</v>
      </c>
      <c r="C106">
        <v>1</v>
      </c>
      <c r="D106">
        <v>0</v>
      </c>
      <c r="E106">
        <v>1</v>
      </c>
      <c r="F106">
        <v>0</v>
      </c>
      <c r="G106">
        <v>0</v>
      </c>
      <c r="H106">
        <v>1</v>
      </c>
      <c r="I106">
        <f>VALUE(J106)</f>
        <v>10</v>
      </c>
      <c r="J106" s="11" t="s">
        <v>19</v>
      </c>
      <c r="K106" s="13">
        <f>VALUE(L106)</f>
        <v>50</v>
      </c>
      <c r="L106" t="s">
        <v>24</v>
      </c>
      <c r="M106">
        <v>0</v>
      </c>
      <c r="N106">
        <v>12</v>
      </c>
      <c r="O106">
        <v>1.53</v>
      </c>
      <c r="P106">
        <v>0.0153</v>
      </c>
      <c r="Q106">
        <v>1</v>
      </c>
      <c r="R106">
        <v>0</v>
      </c>
      <c r="S106">
        <v>0</v>
      </c>
      <c r="T106">
        <v>1</v>
      </c>
      <c r="U106">
        <v>0</v>
      </c>
    </row>
    <row r="107" spans="1:21">
      <c r="A107">
        <v>1009011</v>
      </c>
      <c r="B107">
        <v>27</v>
      </c>
      <c r="C107">
        <v>1</v>
      </c>
      <c r="D107">
        <v>0</v>
      </c>
      <c r="E107">
        <v>4</v>
      </c>
      <c r="F107">
        <v>0</v>
      </c>
      <c r="G107">
        <v>0</v>
      </c>
      <c r="H107">
        <v>0</v>
      </c>
      <c r="I107">
        <f>VALUE(J107)</f>
        <v>4</v>
      </c>
      <c r="J107" s="11" t="s">
        <v>32</v>
      </c>
      <c r="K107" s="13">
        <f>VALUE(L107)</f>
        <v>100</v>
      </c>
      <c r="L107" t="s">
        <v>31</v>
      </c>
      <c r="M107">
        <v>0</v>
      </c>
      <c r="N107">
        <v>3</v>
      </c>
      <c r="O107">
        <v>1.5</v>
      </c>
      <c r="P107">
        <v>0.015</v>
      </c>
      <c r="Q107">
        <v>1</v>
      </c>
      <c r="R107">
        <v>1</v>
      </c>
      <c r="S107">
        <v>0</v>
      </c>
      <c r="T107">
        <v>1</v>
      </c>
      <c r="U107">
        <v>0</v>
      </c>
    </row>
    <row r="108" spans="1:21">
      <c r="A108">
        <v>1010002</v>
      </c>
      <c r="B108">
        <v>47</v>
      </c>
      <c r="C108">
        <v>1</v>
      </c>
      <c r="D108">
        <v>0</v>
      </c>
      <c r="E108">
        <v>1</v>
      </c>
      <c r="F108">
        <v>0</v>
      </c>
      <c r="G108">
        <v>0</v>
      </c>
      <c r="H108">
        <v>0</v>
      </c>
      <c r="I108">
        <f>VALUE(J108)</f>
        <v>10</v>
      </c>
      <c r="J108" s="11" t="s">
        <v>19</v>
      </c>
      <c r="K108" s="13">
        <f>VALUE(L108)</f>
        <v>30</v>
      </c>
      <c r="L108" t="s">
        <v>34</v>
      </c>
      <c r="M108">
        <v>0</v>
      </c>
      <c r="N108">
        <v>12</v>
      </c>
      <c r="O108">
        <v>1.5</v>
      </c>
      <c r="P108">
        <v>0.015</v>
      </c>
      <c r="Q108">
        <v>0</v>
      </c>
      <c r="R108">
        <v>1</v>
      </c>
      <c r="S108">
        <v>1</v>
      </c>
      <c r="T108">
        <v>0</v>
      </c>
      <c r="U108">
        <v>0</v>
      </c>
    </row>
    <row r="109" spans="1:21">
      <c r="A109">
        <v>1010003</v>
      </c>
      <c r="B109">
        <v>23</v>
      </c>
      <c r="C109">
        <v>1</v>
      </c>
      <c r="D109">
        <v>1</v>
      </c>
      <c r="E109">
        <v>1</v>
      </c>
      <c r="F109">
        <v>0</v>
      </c>
      <c r="G109">
        <v>1</v>
      </c>
      <c r="H109">
        <v>0</v>
      </c>
      <c r="I109">
        <f>VALUE(J109)</f>
        <v>4</v>
      </c>
      <c r="J109" s="11" t="s">
        <v>32</v>
      </c>
      <c r="K109" s="13">
        <f>VALUE(L109)</f>
        <v>10</v>
      </c>
      <c r="L109" t="s">
        <v>19</v>
      </c>
      <c r="M109">
        <v>0</v>
      </c>
      <c r="N109">
        <v>6</v>
      </c>
      <c r="O109">
        <v>1.26</v>
      </c>
      <c r="P109">
        <v>0.0126</v>
      </c>
      <c r="Q109">
        <v>1</v>
      </c>
      <c r="R109">
        <v>0</v>
      </c>
      <c r="S109">
        <v>0</v>
      </c>
      <c r="T109">
        <v>1</v>
      </c>
      <c r="U109">
        <v>0</v>
      </c>
    </row>
    <row r="110" spans="1:21">
      <c r="A110">
        <v>1010004</v>
      </c>
      <c r="B110">
        <v>41</v>
      </c>
      <c r="C110">
        <v>1</v>
      </c>
      <c r="D110">
        <v>0</v>
      </c>
      <c r="E110">
        <v>1</v>
      </c>
      <c r="F110">
        <v>0</v>
      </c>
      <c r="G110">
        <v>0</v>
      </c>
      <c r="H110">
        <v>0</v>
      </c>
      <c r="I110">
        <f>VALUE(J110)</f>
        <v>10</v>
      </c>
      <c r="J110" s="11" t="s">
        <v>19</v>
      </c>
      <c r="K110" s="13">
        <f>VALUE(L110)</f>
        <v>10</v>
      </c>
      <c r="L110" t="s">
        <v>19</v>
      </c>
      <c r="M110">
        <v>0</v>
      </c>
      <c r="N110">
        <v>12</v>
      </c>
      <c r="O110">
        <v>1.5</v>
      </c>
      <c r="P110">
        <v>0.015</v>
      </c>
      <c r="Q110">
        <v>0</v>
      </c>
      <c r="R110">
        <v>1</v>
      </c>
      <c r="S110">
        <v>0</v>
      </c>
      <c r="T110">
        <v>0</v>
      </c>
      <c r="U110">
        <v>0</v>
      </c>
    </row>
    <row r="111" spans="1:21">
      <c r="A111">
        <v>1010005</v>
      </c>
      <c r="B111">
        <v>37</v>
      </c>
      <c r="C111">
        <v>1</v>
      </c>
      <c r="D111">
        <v>0</v>
      </c>
      <c r="E111">
        <v>2</v>
      </c>
      <c r="F111">
        <v>0</v>
      </c>
      <c r="G111">
        <v>0</v>
      </c>
      <c r="H111">
        <v>0</v>
      </c>
      <c r="I111">
        <f>VALUE(J111)</f>
        <v>4</v>
      </c>
      <c r="J111" s="11" t="s">
        <v>32</v>
      </c>
      <c r="K111" s="13">
        <f>VALUE(L111)</f>
        <v>3</v>
      </c>
      <c r="L111" t="s">
        <v>21</v>
      </c>
      <c r="M111">
        <v>0</v>
      </c>
      <c r="N111">
        <v>6</v>
      </c>
      <c r="O111">
        <v>1.26</v>
      </c>
      <c r="P111">
        <v>0.0126</v>
      </c>
      <c r="Q111">
        <v>1</v>
      </c>
      <c r="R111">
        <v>1</v>
      </c>
      <c r="S111">
        <v>1</v>
      </c>
      <c r="T111">
        <v>1</v>
      </c>
      <c r="U111">
        <v>0</v>
      </c>
    </row>
    <row r="112" spans="1:21">
      <c r="A112">
        <v>1010007</v>
      </c>
      <c r="B112">
        <v>45</v>
      </c>
      <c r="C112">
        <v>1</v>
      </c>
      <c r="D112">
        <v>0</v>
      </c>
      <c r="E112">
        <v>1</v>
      </c>
      <c r="F112">
        <v>0</v>
      </c>
      <c r="G112">
        <v>0</v>
      </c>
      <c r="H112">
        <v>0</v>
      </c>
      <c r="I112">
        <f>VALUE(J112)</f>
        <v>7</v>
      </c>
      <c r="J112" s="11" t="s">
        <v>44</v>
      </c>
      <c r="K112" s="13">
        <f>VALUE(L112)</f>
        <v>100</v>
      </c>
      <c r="L112" t="s">
        <v>31</v>
      </c>
      <c r="M112">
        <v>0</v>
      </c>
      <c r="N112">
        <v>12</v>
      </c>
      <c r="O112">
        <v>1.5</v>
      </c>
      <c r="P112">
        <v>0.015</v>
      </c>
      <c r="Q112">
        <v>0</v>
      </c>
      <c r="R112">
        <v>1</v>
      </c>
      <c r="S112">
        <v>0</v>
      </c>
      <c r="T112">
        <v>0</v>
      </c>
      <c r="U112">
        <v>0</v>
      </c>
    </row>
    <row r="113" spans="1:21">
      <c r="A113">
        <v>1010008</v>
      </c>
      <c r="B113">
        <v>41</v>
      </c>
      <c r="C113">
        <v>1</v>
      </c>
      <c r="D113">
        <v>0</v>
      </c>
      <c r="E113">
        <v>1</v>
      </c>
      <c r="F113">
        <v>0</v>
      </c>
      <c r="G113">
        <v>0</v>
      </c>
      <c r="H113">
        <v>0</v>
      </c>
      <c r="I113">
        <f>VALUE(J113)</f>
        <v>13</v>
      </c>
      <c r="J113" s="11" t="s">
        <v>51</v>
      </c>
      <c r="K113" s="13">
        <f>VALUE(L113)</f>
        <v>15</v>
      </c>
      <c r="L113" t="s">
        <v>37</v>
      </c>
      <c r="M113">
        <v>0</v>
      </c>
      <c r="N113">
        <v>6</v>
      </c>
      <c r="O113">
        <v>1.26</v>
      </c>
      <c r="P113">
        <v>0.0126</v>
      </c>
      <c r="Q113">
        <v>1</v>
      </c>
      <c r="R113">
        <v>1</v>
      </c>
      <c r="S113">
        <v>1</v>
      </c>
      <c r="T113">
        <v>1</v>
      </c>
      <c r="U113">
        <v>0</v>
      </c>
    </row>
    <row r="114" spans="1:21">
      <c r="A114">
        <v>1010009</v>
      </c>
      <c r="B114">
        <v>34</v>
      </c>
      <c r="C114">
        <v>1</v>
      </c>
      <c r="D114">
        <v>0</v>
      </c>
      <c r="E114">
        <v>2</v>
      </c>
      <c r="F114">
        <v>0</v>
      </c>
      <c r="G114">
        <v>0</v>
      </c>
      <c r="H114">
        <v>0</v>
      </c>
      <c r="I114">
        <f>VALUE(J114)</f>
        <v>5</v>
      </c>
      <c r="J114" s="11" t="s">
        <v>20</v>
      </c>
      <c r="K114" s="13">
        <f>VALUE(L114)</f>
        <v>20</v>
      </c>
      <c r="L114" t="s">
        <v>27</v>
      </c>
      <c r="M114">
        <v>0</v>
      </c>
      <c r="N114">
        <v>12</v>
      </c>
      <c r="O114">
        <v>1.53</v>
      </c>
      <c r="P114">
        <v>0.0153</v>
      </c>
      <c r="Q114">
        <v>1</v>
      </c>
      <c r="R114">
        <v>1</v>
      </c>
      <c r="S114">
        <v>0</v>
      </c>
      <c r="T114">
        <v>1</v>
      </c>
      <c r="U114">
        <v>0</v>
      </c>
    </row>
    <row r="115" spans="1:21">
      <c r="A115">
        <v>1010010</v>
      </c>
      <c r="B115">
        <v>25</v>
      </c>
      <c r="C115">
        <v>1</v>
      </c>
      <c r="D115">
        <v>1</v>
      </c>
      <c r="E115">
        <v>4</v>
      </c>
      <c r="F115">
        <v>0</v>
      </c>
      <c r="G115">
        <v>1</v>
      </c>
      <c r="H115">
        <v>0</v>
      </c>
      <c r="I115">
        <f>VALUE(J115)</f>
        <v>1</v>
      </c>
      <c r="J115" s="11" t="s">
        <v>26</v>
      </c>
      <c r="K115" s="13">
        <f>VALUE(L115)</f>
        <v>4</v>
      </c>
      <c r="L115" t="s">
        <v>32</v>
      </c>
      <c r="M115">
        <v>0</v>
      </c>
      <c r="N115">
        <v>12</v>
      </c>
      <c r="O115">
        <v>1.53</v>
      </c>
      <c r="P115">
        <v>0.0153</v>
      </c>
      <c r="Q115">
        <v>1</v>
      </c>
      <c r="R115">
        <v>1</v>
      </c>
      <c r="S115">
        <v>0</v>
      </c>
      <c r="T115">
        <v>1</v>
      </c>
      <c r="U115">
        <v>0</v>
      </c>
    </row>
    <row r="116" spans="1:21">
      <c r="A116">
        <v>1010011</v>
      </c>
      <c r="B116">
        <v>43</v>
      </c>
      <c r="C116">
        <v>1</v>
      </c>
      <c r="D116">
        <v>0</v>
      </c>
      <c r="E116">
        <v>1</v>
      </c>
      <c r="F116">
        <v>0</v>
      </c>
      <c r="G116">
        <v>0</v>
      </c>
      <c r="H116">
        <v>0</v>
      </c>
      <c r="I116">
        <f>VALUE(J116)</f>
        <v>10</v>
      </c>
      <c r="J116" s="11" t="s">
        <v>19</v>
      </c>
      <c r="K116" s="13">
        <f>VALUE(L116)</f>
        <v>10</v>
      </c>
      <c r="L116" t="s">
        <v>19</v>
      </c>
      <c r="M116">
        <v>0</v>
      </c>
      <c r="N116">
        <v>6</v>
      </c>
      <c r="O116">
        <v>1.26</v>
      </c>
      <c r="P116">
        <v>0.0126</v>
      </c>
      <c r="Q116">
        <v>1</v>
      </c>
      <c r="R116">
        <v>1</v>
      </c>
      <c r="S116">
        <v>1</v>
      </c>
      <c r="T116">
        <v>1</v>
      </c>
      <c r="U116">
        <v>0</v>
      </c>
    </row>
    <row r="117" spans="1:21">
      <c r="A117">
        <v>1011002</v>
      </c>
      <c r="B117">
        <v>34</v>
      </c>
      <c r="C117">
        <v>1</v>
      </c>
      <c r="D117">
        <v>0</v>
      </c>
      <c r="E117">
        <v>3</v>
      </c>
      <c r="F117">
        <v>0</v>
      </c>
      <c r="G117">
        <v>1</v>
      </c>
      <c r="H117">
        <v>0</v>
      </c>
      <c r="I117">
        <f>VALUE(J117)</f>
        <v>3</v>
      </c>
      <c r="J117" s="11" t="s">
        <v>21</v>
      </c>
      <c r="K117" s="13">
        <f>VALUE(L117)</f>
        <v>10</v>
      </c>
      <c r="L117" t="s">
        <v>19</v>
      </c>
      <c r="M117">
        <v>0</v>
      </c>
      <c r="N117">
        <v>6</v>
      </c>
      <c r="O117">
        <v>1.26</v>
      </c>
      <c r="P117">
        <v>0.0126</v>
      </c>
      <c r="Q117">
        <v>1</v>
      </c>
      <c r="R117">
        <v>1</v>
      </c>
      <c r="S117">
        <v>0</v>
      </c>
      <c r="T117">
        <v>1</v>
      </c>
      <c r="U117">
        <v>0</v>
      </c>
    </row>
    <row r="118" spans="1:21">
      <c r="A118">
        <v>1011003</v>
      </c>
      <c r="B118">
        <v>28</v>
      </c>
      <c r="C118">
        <v>1</v>
      </c>
      <c r="D118">
        <v>0</v>
      </c>
      <c r="E118">
        <v>3</v>
      </c>
      <c r="F118">
        <v>0</v>
      </c>
      <c r="G118">
        <v>0</v>
      </c>
      <c r="H118">
        <v>0</v>
      </c>
      <c r="I118">
        <f>VALUE(J118)</f>
        <v>3</v>
      </c>
      <c r="J118" s="11" t="s">
        <v>21</v>
      </c>
      <c r="K118" s="13">
        <f>VALUE(L118)</f>
        <v>30</v>
      </c>
      <c r="L118" t="s">
        <v>34</v>
      </c>
      <c r="M118">
        <v>0</v>
      </c>
      <c r="N118">
        <v>12</v>
      </c>
      <c r="O118">
        <v>1.5</v>
      </c>
      <c r="P118">
        <v>0.015</v>
      </c>
      <c r="Q118">
        <v>0</v>
      </c>
      <c r="R118">
        <v>1</v>
      </c>
      <c r="S118">
        <v>1</v>
      </c>
      <c r="T118">
        <v>0</v>
      </c>
      <c r="U118">
        <v>0</v>
      </c>
    </row>
    <row r="119" spans="1:21">
      <c r="A119">
        <v>1011004</v>
      </c>
      <c r="B119">
        <v>28</v>
      </c>
      <c r="C119">
        <v>1</v>
      </c>
      <c r="D119">
        <v>0</v>
      </c>
      <c r="E119">
        <v>3</v>
      </c>
      <c r="F119">
        <v>0</v>
      </c>
      <c r="G119">
        <v>0</v>
      </c>
      <c r="H119">
        <v>0</v>
      </c>
      <c r="I119">
        <f>VALUE(J119)</f>
        <v>3</v>
      </c>
      <c r="J119" s="11" t="s">
        <v>21</v>
      </c>
      <c r="K119" s="13">
        <f>VALUE(L119)</f>
        <v>10</v>
      </c>
      <c r="L119" t="s">
        <v>19</v>
      </c>
      <c r="M119">
        <v>0</v>
      </c>
      <c r="N119">
        <v>12</v>
      </c>
      <c r="O119">
        <v>1.5</v>
      </c>
      <c r="P119">
        <v>0.015</v>
      </c>
      <c r="Q119">
        <v>0</v>
      </c>
      <c r="R119">
        <v>1</v>
      </c>
      <c r="S119">
        <v>1</v>
      </c>
      <c r="T119">
        <v>0</v>
      </c>
      <c r="U119">
        <v>0</v>
      </c>
    </row>
    <row r="120" spans="1:21">
      <c r="A120">
        <v>1011006</v>
      </c>
      <c r="B120">
        <v>28</v>
      </c>
      <c r="C120">
        <v>1</v>
      </c>
      <c r="D120">
        <v>1</v>
      </c>
      <c r="E120">
        <v>3</v>
      </c>
      <c r="F120">
        <v>0</v>
      </c>
      <c r="G120">
        <v>1</v>
      </c>
      <c r="H120">
        <v>0</v>
      </c>
      <c r="I120">
        <f>VALUE(J120)</f>
        <v>2</v>
      </c>
      <c r="J120" s="11" t="s">
        <v>25</v>
      </c>
      <c r="K120" s="13">
        <f>VALUE(L120)</f>
        <v>12</v>
      </c>
      <c r="L120" t="s">
        <v>35</v>
      </c>
      <c r="M120">
        <v>0</v>
      </c>
      <c r="N120">
        <v>6</v>
      </c>
      <c r="O120">
        <v>1.26</v>
      </c>
      <c r="P120">
        <v>0.0126</v>
      </c>
      <c r="Q120">
        <v>1</v>
      </c>
      <c r="R120">
        <v>1</v>
      </c>
      <c r="S120">
        <v>0</v>
      </c>
      <c r="T120">
        <v>1</v>
      </c>
      <c r="U120">
        <v>0</v>
      </c>
    </row>
    <row r="121" spans="1:21">
      <c r="A121">
        <v>1011007</v>
      </c>
      <c r="B121">
        <v>36</v>
      </c>
      <c r="C121">
        <v>1</v>
      </c>
      <c r="D121">
        <v>0</v>
      </c>
      <c r="E121">
        <v>1</v>
      </c>
      <c r="F121">
        <v>0</v>
      </c>
      <c r="G121">
        <v>0</v>
      </c>
      <c r="H121">
        <v>1</v>
      </c>
      <c r="I121">
        <f>VALUE(J121)</f>
        <v>5</v>
      </c>
      <c r="J121" s="11" t="s">
        <v>20</v>
      </c>
      <c r="K121" s="13">
        <f>VALUE(L121)</f>
        <v>10</v>
      </c>
      <c r="L121" t="s">
        <v>19</v>
      </c>
      <c r="M121">
        <v>0</v>
      </c>
      <c r="N121">
        <v>12</v>
      </c>
      <c r="O121">
        <v>1.53</v>
      </c>
      <c r="P121">
        <v>0.0153</v>
      </c>
      <c r="Q121">
        <v>1</v>
      </c>
      <c r="R121">
        <v>1</v>
      </c>
      <c r="S121">
        <v>0</v>
      </c>
      <c r="T121">
        <v>1</v>
      </c>
      <c r="U121">
        <v>0</v>
      </c>
    </row>
    <row r="122" spans="1:21">
      <c r="A122">
        <v>1011008</v>
      </c>
      <c r="B122">
        <v>42</v>
      </c>
      <c r="C122">
        <v>1</v>
      </c>
      <c r="D122">
        <v>0</v>
      </c>
      <c r="E122">
        <v>1</v>
      </c>
      <c r="F122">
        <v>0</v>
      </c>
      <c r="G122">
        <v>0</v>
      </c>
      <c r="H122">
        <v>0</v>
      </c>
      <c r="I122">
        <f>VALUE(J122)</f>
        <v>10</v>
      </c>
      <c r="J122" s="11" t="s">
        <v>19</v>
      </c>
      <c r="K122" s="13">
        <f>VALUE(L122)</f>
        <v>25</v>
      </c>
      <c r="L122" t="s">
        <v>43</v>
      </c>
      <c r="M122">
        <v>0</v>
      </c>
      <c r="N122">
        <v>6</v>
      </c>
      <c r="O122">
        <v>1.26</v>
      </c>
      <c r="P122">
        <v>0.0126</v>
      </c>
      <c r="Q122">
        <v>1</v>
      </c>
      <c r="R122">
        <v>0</v>
      </c>
      <c r="S122">
        <v>0</v>
      </c>
      <c r="T122">
        <v>1</v>
      </c>
      <c r="U122">
        <v>0</v>
      </c>
    </row>
    <row r="123" spans="1:21">
      <c r="A123">
        <v>1010012</v>
      </c>
      <c r="B123">
        <v>29</v>
      </c>
      <c r="C123">
        <v>1</v>
      </c>
      <c r="D123">
        <v>0</v>
      </c>
      <c r="E123">
        <v>1</v>
      </c>
      <c r="F123">
        <v>0</v>
      </c>
      <c r="G123">
        <v>1</v>
      </c>
      <c r="H123">
        <v>0</v>
      </c>
      <c r="I123">
        <f>VALUE(J123)</f>
        <v>3</v>
      </c>
      <c r="J123" s="11" t="s">
        <v>21</v>
      </c>
      <c r="K123" s="13">
        <f>VALUE(L123)</f>
        <v>6</v>
      </c>
      <c r="L123" t="s">
        <v>30</v>
      </c>
      <c r="M123">
        <v>0</v>
      </c>
      <c r="N123">
        <v>6</v>
      </c>
      <c r="O123">
        <v>1.26</v>
      </c>
      <c r="P123">
        <v>0.0126</v>
      </c>
      <c r="Q123">
        <v>1</v>
      </c>
      <c r="R123">
        <v>1</v>
      </c>
      <c r="S123">
        <v>1</v>
      </c>
      <c r="T123">
        <v>1</v>
      </c>
      <c r="U123">
        <v>0</v>
      </c>
    </row>
    <row r="124" spans="1:21">
      <c r="A124">
        <v>1011014</v>
      </c>
      <c r="B124">
        <v>29</v>
      </c>
      <c r="C124">
        <v>1</v>
      </c>
      <c r="D124">
        <v>0</v>
      </c>
      <c r="E124">
        <v>1</v>
      </c>
      <c r="F124">
        <v>0</v>
      </c>
      <c r="G124">
        <v>0</v>
      </c>
      <c r="H124">
        <v>0</v>
      </c>
      <c r="I124">
        <f>VALUE(J124)</f>
        <v>4</v>
      </c>
      <c r="J124" s="11" t="s">
        <v>32</v>
      </c>
      <c r="K124" s="13">
        <f>VALUE(L124)</f>
        <v>10</v>
      </c>
      <c r="L124" t="s">
        <v>19</v>
      </c>
      <c r="M124">
        <v>0</v>
      </c>
      <c r="N124">
        <v>12</v>
      </c>
      <c r="O124">
        <v>1.53</v>
      </c>
      <c r="P124">
        <v>0.0153</v>
      </c>
      <c r="Q124">
        <v>0</v>
      </c>
      <c r="R124">
        <v>1</v>
      </c>
      <c r="S124">
        <v>0</v>
      </c>
      <c r="T124">
        <v>0</v>
      </c>
      <c r="U124">
        <v>0</v>
      </c>
    </row>
    <row r="125" spans="1:21">
      <c r="A125">
        <v>1011011</v>
      </c>
      <c r="B125">
        <v>35</v>
      </c>
      <c r="C125">
        <v>0</v>
      </c>
      <c r="D125">
        <v>2</v>
      </c>
      <c r="E125">
        <v>1</v>
      </c>
      <c r="F125">
        <v>0</v>
      </c>
      <c r="G125">
        <v>0</v>
      </c>
      <c r="H125">
        <v>0</v>
      </c>
      <c r="I125">
        <f>VALUE(J125)</f>
        <v>3</v>
      </c>
      <c r="J125" s="11" t="s">
        <v>21</v>
      </c>
      <c r="K125" s="13">
        <f>VALUE(L125)</f>
        <v>85</v>
      </c>
      <c r="L125" t="s">
        <v>54</v>
      </c>
      <c r="M125">
        <v>0</v>
      </c>
      <c r="N125">
        <v>12</v>
      </c>
      <c r="O125">
        <v>1.5</v>
      </c>
      <c r="P125">
        <v>0.015</v>
      </c>
      <c r="Q125">
        <v>1</v>
      </c>
      <c r="R125">
        <v>1</v>
      </c>
      <c r="S125">
        <v>1</v>
      </c>
      <c r="T125">
        <v>0</v>
      </c>
      <c r="U125">
        <v>0</v>
      </c>
    </row>
    <row r="126" spans="1:21">
      <c r="A126">
        <v>1011012</v>
      </c>
      <c r="B126">
        <v>43</v>
      </c>
      <c r="C126">
        <v>1</v>
      </c>
      <c r="D126">
        <v>0</v>
      </c>
      <c r="E126">
        <v>1</v>
      </c>
      <c r="F126">
        <v>0</v>
      </c>
      <c r="G126">
        <v>0</v>
      </c>
      <c r="H126">
        <v>0</v>
      </c>
      <c r="I126">
        <f>VALUE(J126)</f>
        <v>20</v>
      </c>
      <c r="J126" s="11" t="s">
        <v>27</v>
      </c>
      <c r="K126" s="13">
        <f>VALUE(L126)</f>
        <v>20</v>
      </c>
      <c r="L126" t="s">
        <v>27</v>
      </c>
      <c r="M126">
        <v>0</v>
      </c>
      <c r="N126">
        <v>3</v>
      </c>
      <c r="O126">
        <v>1.23</v>
      </c>
      <c r="P126">
        <v>0.0123</v>
      </c>
      <c r="Q126">
        <v>1</v>
      </c>
      <c r="R126">
        <v>1</v>
      </c>
      <c r="S126">
        <v>0</v>
      </c>
      <c r="T126">
        <v>1</v>
      </c>
      <c r="U126">
        <v>0</v>
      </c>
    </row>
    <row r="127" spans="1:21">
      <c r="A127">
        <v>1011013</v>
      </c>
      <c r="B127">
        <v>47</v>
      </c>
      <c r="C127">
        <v>1</v>
      </c>
      <c r="D127">
        <v>0</v>
      </c>
      <c r="E127">
        <v>0</v>
      </c>
      <c r="F127">
        <v>1</v>
      </c>
      <c r="G127">
        <v>0</v>
      </c>
      <c r="H127">
        <v>0</v>
      </c>
      <c r="I127">
        <f>VALUE(J127)</f>
        <v>1</v>
      </c>
      <c r="J127" s="11" t="s">
        <v>26</v>
      </c>
      <c r="K127" s="13">
        <f>VALUE(L127)</f>
        <v>5</v>
      </c>
      <c r="L127" t="s">
        <v>20</v>
      </c>
      <c r="M127">
        <v>0</v>
      </c>
      <c r="N127">
        <v>3</v>
      </c>
      <c r="O127">
        <v>1.35</v>
      </c>
      <c r="P127">
        <v>0.0135</v>
      </c>
      <c r="Q127">
        <v>1</v>
      </c>
      <c r="R127">
        <v>1</v>
      </c>
      <c r="S127">
        <v>0</v>
      </c>
      <c r="T127">
        <v>1</v>
      </c>
      <c r="U127">
        <v>1</v>
      </c>
    </row>
    <row r="128" spans="1:21">
      <c r="A128">
        <v>1011015</v>
      </c>
      <c r="B128">
        <v>41</v>
      </c>
      <c r="C128">
        <v>1</v>
      </c>
      <c r="D128">
        <v>0</v>
      </c>
      <c r="E128">
        <v>1</v>
      </c>
      <c r="F128">
        <v>0</v>
      </c>
      <c r="G128">
        <v>0</v>
      </c>
      <c r="H128">
        <v>0</v>
      </c>
      <c r="I128">
        <f>VALUE(J128)</f>
        <v>3</v>
      </c>
      <c r="J128" s="11" t="s">
        <v>21</v>
      </c>
      <c r="K128" s="13">
        <f>VALUE(L128)</f>
        <v>6</v>
      </c>
      <c r="L128" t="s">
        <v>30</v>
      </c>
      <c r="M128">
        <v>0</v>
      </c>
      <c r="N128">
        <v>6</v>
      </c>
      <c r="O128">
        <v>1.26</v>
      </c>
      <c r="P128">
        <v>0.0126</v>
      </c>
      <c r="Q128">
        <v>1</v>
      </c>
      <c r="R128">
        <v>1</v>
      </c>
      <c r="S128">
        <v>1</v>
      </c>
      <c r="T128">
        <v>1</v>
      </c>
      <c r="U128">
        <v>0</v>
      </c>
    </row>
    <row r="129" spans="1:21">
      <c r="A129">
        <v>1011016</v>
      </c>
      <c r="B129">
        <v>30</v>
      </c>
      <c r="C129">
        <v>1</v>
      </c>
      <c r="D129">
        <v>0</v>
      </c>
      <c r="E129">
        <v>4</v>
      </c>
      <c r="F129">
        <v>0</v>
      </c>
      <c r="G129">
        <v>0</v>
      </c>
      <c r="H129">
        <v>0</v>
      </c>
      <c r="I129">
        <f>VALUE(J129)</f>
        <v>5</v>
      </c>
      <c r="J129" s="11" t="s">
        <v>20</v>
      </c>
      <c r="K129" s="13">
        <f>VALUE(L129)</f>
        <v>20</v>
      </c>
      <c r="L129" t="s">
        <v>27</v>
      </c>
      <c r="M129">
        <v>0</v>
      </c>
      <c r="N129">
        <v>3</v>
      </c>
      <c r="O129">
        <v>1.23</v>
      </c>
      <c r="P129">
        <v>0.0123</v>
      </c>
      <c r="Q129">
        <v>1</v>
      </c>
      <c r="R129">
        <v>1</v>
      </c>
      <c r="S129">
        <v>1</v>
      </c>
      <c r="T129">
        <v>1</v>
      </c>
      <c r="U129">
        <v>0</v>
      </c>
    </row>
    <row r="130" spans="1:21">
      <c r="A130">
        <v>1011017</v>
      </c>
      <c r="B130">
        <v>49</v>
      </c>
      <c r="C130">
        <v>1</v>
      </c>
      <c r="D130">
        <v>2</v>
      </c>
      <c r="E130">
        <v>1</v>
      </c>
      <c r="F130">
        <v>0</v>
      </c>
      <c r="G130">
        <v>0</v>
      </c>
      <c r="H130">
        <v>0</v>
      </c>
      <c r="I130">
        <f>VALUE(J130)</f>
        <v>13</v>
      </c>
      <c r="J130" s="11" t="s">
        <v>51</v>
      </c>
      <c r="K130" s="13">
        <f>VALUE(L130)</f>
        <v>15</v>
      </c>
      <c r="L130" t="s">
        <v>37</v>
      </c>
      <c r="M130">
        <v>0</v>
      </c>
      <c r="N130">
        <v>4</v>
      </c>
      <c r="O130">
        <v>1.26</v>
      </c>
      <c r="P130">
        <v>0.0126</v>
      </c>
      <c r="Q130">
        <v>1</v>
      </c>
      <c r="R130">
        <v>1</v>
      </c>
      <c r="S130">
        <v>1</v>
      </c>
      <c r="T130">
        <v>1</v>
      </c>
      <c r="U130">
        <v>0</v>
      </c>
    </row>
    <row r="131" spans="1:21">
      <c r="A131">
        <v>1011018</v>
      </c>
      <c r="B131">
        <v>25</v>
      </c>
      <c r="C131">
        <v>1</v>
      </c>
      <c r="D131">
        <v>1</v>
      </c>
      <c r="E131">
        <v>4</v>
      </c>
      <c r="F131">
        <v>0</v>
      </c>
      <c r="G131">
        <v>1</v>
      </c>
      <c r="H131">
        <v>0</v>
      </c>
      <c r="I131">
        <f t="shared" ref="I131:I194" si="4">VALUE(J131)</f>
        <v>2</v>
      </c>
      <c r="J131" s="11" t="s">
        <v>25</v>
      </c>
      <c r="K131" s="13">
        <f t="shared" ref="K131:K194" si="5">VALUE(L131)</f>
        <v>20</v>
      </c>
      <c r="L131" t="s">
        <v>27</v>
      </c>
      <c r="M131">
        <v>0</v>
      </c>
      <c r="N131">
        <v>6</v>
      </c>
      <c r="O131">
        <v>1.26</v>
      </c>
      <c r="P131">
        <v>0.0126</v>
      </c>
      <c r="Q131">
        <v>1</v>
      </c>
      <c r="R131">
        <v>1</v>
      </c>
      <c r="S131">
        <v>1</v>
      </c>
      <c r="T131">
        <v>1</v>
      </c>
      <c r="U131">
        <v>0</v>
      </c>
    </row>
    <row r="132" spans="1:21">
      <c r="A132">
        <v>1011019</v>
      </c>
      <c r="B132">
        <v>32</v>
      </c>
      <c r="C132">
        <v>0</v>
      </c>
      <c r="D132">
        <v>0</v>
      </c>
      <c r="E132">
        <v>2</v>
      </c>
      <c r="F132">
        <v>0</v>
      </c>
      <c r="G132">
        <v>0</v>
      </c>
      <c r="H132">
        <v>1</v>
      </c>
      <c r="I132">
        <f>VALUE(J132)</f>
        <v>3</v>
      </c>
      <c r="J132" s="11" t="s">
        <v>21</v>
      </c>
      <c r="K132" s="13">
        <f>VALUE(L132)</f>
        <v>50</v>
      </c>
      <c r="L132" t="s">
        <v>24</v>
      </c>
      <c r="M132">
        <v>0</v>
      </c>
      <c r="N132">
        <v>12</v>
      </c>
      <c r="O132">
        <v>1.53</v>
      </c>
      <c r="P132">
        <v>0.0153</v>
      </c>
      <c r="Q132">
        <v>1</v>
      </c>
      <c r="R132">
        <v>1</v>
      </c>
      <c r="S132">
        <v>0</v>
      </c>
      <c r="T132">
        <v>1</v>
      </c>
      <c r="U132">
        <v>0</v>
      </c>
    </row>
    <row r="133" spans="1:21">
      <c r="A133">
        <v>1012003</v>
      </c>
      <c r="B133">
        <v>30</v>
      </c>
      <c r="C133">
        <v>1</v>
      </c>
      <c r="D133">
        <v>0</v>
      </c>
      <c r="E133">
        <v>2</v>
      </c>
      <c r="F133">
        <v>0</v>
      </c>
      <c r="G133">
        <v>0</v>
      </c>
      <c r="H133">
        <v>0</v>
      </c>
      <c r="I133">
        <f>VALUE(J133)</f>
        <v>7</v>
      </c>
      <c r="J133" s="11" t="s">
        <v>44</v>
      </c>
      <c r="K133" s="13">
        <f>VALUE(L133)</f>
        <v>7</v>
      </c>
      <c r="L133" t="s">
        <v>44</v>
      </c>
      <c r="M133">
        <v>0</v>
      </c>
      <c r="N133">
        <v>12</v>
      </c>
      <c r="O133">
        <v>1.5</v>
      </c>
      <c r="P133">
        <v>0.015</v>
      </c>
      <c r="Q133">
        <v>0</v>
      </c>
      <c r="R133">
        <v>1</v>
      </c>
      <c r="S133">
        <v>0</v>
      </c>
      <c r="T133">
        <v>0</v>
      </c>
      <c r="U133">
        <v>0</v>
      </c>
    </row>
    <row r="134" spans="1:21">
      <c r="A134">
        <v>1012004</v>
      </c>
      <c r="B134">
        <v>48</v>
      </c>
      <c r="C134">
        <v>1</v>
      </c>
      <c r="D134">
        <v>0</v>
      </c>
      <c r="E134">
        <v>1</v>
      </c>
      <c r="F134">
        <v>0</v>
      </c>
      <c r="G134">
        <v>0</v>
      </c>
      <c r="H134">
        <v>0</v>
      </c>
      <c r="I134">
        <f>VALUE(J134)</f>
        <v>7</v>
      </c>
      <c r="J134" s="11" t="s">
        <v>44</v>
      </c>
      <c r="K134" s="13">
        <f>VALUE(L134)</f>
        <v>10</v>
      </c>
      <c r="L134" t="s">
        <v>19</v>
      </c>
      <c r="M134">
        <v>0</v>
      </c>
      <c r="N134">
        <v>12</v>
      </c>
      <c r="O134">
        <v>1.53</v>
      </c>
      <c r="P134">
        <v>0.0153</v>
      </c>
      <c r="Q134">
        <v>1</v>
      </c>
      <c r="R134">
        <v>1</v>
      </c>
      <c r="S134">
        <v>0</v>
      </c>
      <c r="T134">
        <v>1</v>
      </c>
      <c r="U134">
        <v>0</v>
      </c>
    </row>
    <row r="135" spans="1:21">
      <c r="A135">
        <v>1012005</v>
      </c>
      <c r="B135">
        <v>28</v>
      </c>
      <c r="C135">
        <v>1</v>
      </c>
      <c r="D135">
        <v>1</v>
      </c>
      <c r="E135">
        <v>4</v>
      </c>
      <c r="F135">
        <v>0</v>
      </c>
      <c r="G135">
        <v>0</v>
      </c>
      <c r="H135">
        <v>0</v>
      </c>
      <c r="I135">
        <f>VALUE(J135)</f>
        <v>4</v>
      </c>
      <c r="J135" s="11" t="s">
        <v>32</v>
      </c>
      <c r="K135" s="13">
        <f>VALUE(L135)</f>
        <v>3</v>
      </c>
      <c r="L135" t="s">
        <v>21</v>
      </c>
      <c r="M135">
        <v>0</v>
      </c>
      <c r="N135">
        <v>3</v>
      </c>
      <c r="O135">
        <v>1.44</v>
      </c>
      <c r="P135">
        <v>0.0144</v>
      </c>
      <c r="Q135">
        <v>0</v>
      </c>
      <c r="R135">
        <v>1</v>
      </c>
      <c r="S135">
        <v>1</v>
      </c>
      <c r="T135">
        <v>0</v>
      </c>
      <c r="U135">
        <v>0</v>
      </c>
    </row>
    <row r="136" spans="1:21">
      <c r="A136">
        <v>1012009</v>
      </c>
      <c r="B136">
        <v>33</v>
      </c>
      <c r="C136">
        <v>1</v>
      </c>
      <c r="D136">
        <v>0</v>
      </c>
      <c r="E136">
        <v>1</v>
      </c>
      <c r="F136">
        <v>0</v>
      </c>
      <c r="G136">
        <v>0</v>
      </c>
      <c r="H136">
        <v>0</v>
      </c>
      <c r="I136">
        <f>VALUE(J136)</f>
        <v>4</v>
      </c>
      <c r="J136" s="11" t="s">
        <v>32</v>
      </c>
      <c r="K136" s="13">
        <f>VALUE(L136)</f>
        <v>50</v>
      </c>
      <c r="L136" t="s">
        <v>24</v>
      </c>
      <c r="M136">
        <v>0</v>
      </c>
      <c r="N136">
        <v>12</v>
      </c>
      <c r="O136">
        <v>1.53</v>
      </c>
      <c r="P136">
        <v>0.0153</v>
      </c>
      <c r="Q136">
        <v>1</v>
      </c>
      <c r="R136">
        <v>1</v>
      </c>
      <c r="S136">
        <v>0</v>
      </c>
      <c r="T136">
        <v>1</v>
      </c>
      <c r="U136">
        <v>0</v>
      </c>
    </row>
    <row r="137" spans="1:21">
      <c r="A137">
        <v>1012010</v>
      </c>
      <c r="B137">
        <v>36</v>
      </c>
      <c r="C137">
        <v>1</v>
      </c>
      <c r="D137">
        <v>0</v>
      </c>
      <c r="E137">
        <v>1</v>
      </c>
      <c r="F137">
        <v>0</v>
      </c>
      <c r="G137">
        <v>1</v>
      </c>
      <c r="H137">
        <v>0</v>
      </c>
      <c r="I137">
        <f>VALUE(J137)</f>
        <v>10</v>
      </c>
      <c r="J137" s="11" t="s">
        <v>19</v>
      </c>
      <c r="K137" s="13">
        <f>VALUE(L137)</f>
        <v>30</v>
      </c>
      <c r="L137" t="s">
        <v>34</v>
      </c>
      <c r="M137">
        <v>0</v>
      </c>
      <c r="N137">
        <v>4</v>
      </c>
      <c r="O137">
        <v>1.26</v>
      </c>
      <c r="P137">
        <v>0.0126</v>
      </c>
      <c r="Q137">
        <v>1</v>
      </c>
      <c r="R137">
        <v>1</v>
      </c>
      <c r="S137">
        <v>1</v>
      </c>
      <c r="T137">
        <v>1</v>
      </c>
      <c r="U137">
        <v>0</v>
      </c>
    </row>
    <row r="138" spans="1:21">
      <c r="A138">
        <v>1012011</v>
      </c>
      <c r="B138">
        <v>38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f>VALUE(J138)</f>
        <v>10</v>
      </c>
      <c r="J138" s="11" t="s">
        <v>19</v>
      </c>
      <c r="K138" s="13">
        <f>VALUE(L138)</f>
        <v>75</v>
      </c>
      <c r="L138" t="s">
        <v>55</v>
      </c>
      <c r="M138">
        <v>0</v>
      </c>
      <c r="N138">
        <v>4</v>
      </c>
      <c r="O138">
        <v>1.26</v>
      </c>
      <c r="P138">
        <v>0.0126</v>
      </c>
      <c r="Q138">
        <v>1</v>
      </c>
      <c r="R138">
        <v>1</v>
      </c>
      <c r="S138">
        <v>1</v>
      </c>
      <c r="T138">
        <v>1</v>
      </c>
      <c r="U138">
        <v>0</v>
      </c>
    </row>
    <row r="139" spans="1:21">
      <c r="A139">
        <v>1012012</v>
      </c>
      <c r="B139">
        <v>27</v>
      </c>
      <c r="C139">
        <v>1</v>
      </c>
      <c r="D139">
        <v>0</v>
      </c>
      <c r="E139">
        <v>4</v>
      </c>
      <c r="F139">
        <v>0</v>
      </c>
      <c r="G139">
        <v>0</v>
      </c>
      <c r="H139">
        <v>0</v>
      </c>
      <c r="I139">
        <f>VALUE(J139)</f>
        <v>2</v>
      </c>
      <c r="J139" s="11" t="s">
        <v>25</v>
      </c>
      <c r="K139" s="13">
        <f>VALUE(L139)</f>
        <v>80</v>
      </c>
      <c r="L139" t="s">
        <v>56</v>
      </c>
      <c r="M139">
        <v>0</v>
      </c>
      <c r="N139">
        <v>6</v>
      </c>
      <c r="O139">
        <v>1.323</v>
      </c>
      <c r="P139">
        <v>0.01323</v>
      </c>
      <c r="Q139">
        <v>0</v>
      </c>
      <c r="R139">
        <v>1</v>
      </c>
      <c r="S139">
        <v>0</v>
      </c>
      <c r="T139">
        <v>0</v>
      </c>
      <c r="U139">
        <v>0</v>
      </c>
    </row>
    <row r="140" spans="1:21">
      <c r="A140">
        <v>1012013</v>
      </c>
      <c r="B140">
        <v>32</v>
      </c>
      <c r="C140">
        <v>1</v>
      </c>
      <c r="D140">
        <v>0</v>
      </c>
      <c r="E140">
        <v>1</v>
      </c>
      <c r="F140">
        <v>0</v>
      </c>
      <c r="G140">
        <v>1</v>
      </c>
      <c r="H140">
        <v>0</v>
      </c>
      <c r="I140">
        <f>VALUE(J140)</f>
        <v>10</v>
      </c>
      <c r="J140" s="11" t="s">
        <v>19</v>
      </c>
      <c r="K140" s="13">
        <f>VALUE(L140)</f>
        <v>20</v>
      </c>
      <c r="L140" t="s">
        <v>27</v>
      </c>
      <c r="M140">
        <v>0</v>
      </c>
      <c r="N140">
        <v>3</v>
      </c>
      <c r="O140">
        <v>1.23</v>
      </c>
      <c r="P140">
        <v>0.0123</v>
      </c>
      <c r="Q140">
        <v>1</v>
      </c>
      <c r="R140">
        <v>1</v>
      </c>
      <c r="S140">
        <v>1</v>
      </c>
      <c r="T140">
        <v>1</v>
      </c>
      <c r="U140">
        <v>0</v>
      </c>
    </row>
    <row r="141" spans="1:21">
      <c r="A141">
        <v>1012015</v>
      </c>
      <c r="B141">
        <v>30</v>
      </c>
      <c r="C141">
        <v>1</v>
      </c>
      <c r="D141">
        <v>1</v>
      </c>
      <c r="E141">
        <v>2</v>
      </c>
      <c r="F141">
        <v>0</v>
      </c>
      <c r="G141">
        <v>0</v>
      </c>
      <c r="H141">
        <v>0</v>
      </c>
      <c r="I141">
        <f>VALUE(J141)</f>
        <v>4</v>
      </c>
      <c r="J141" s="11" t="s">
        <v>32</v>
      </c>
      <c r="K141" s="13">
        <f>VALUE(L141)</f>
        <v>80</v>
      </c>
      <c r="L141" t="s">
        <v>56</v>
      </c>
      <c r="M141">
        <v>0</v>
      </c>
      <c r="N141">
        <v>4</v>
      </c>
      <c r="O141">
        <v>1.26</v>
      </c>
      <c r="P141">
        <v>0.0126</v>
      </c>
      <c r="Q141">
        <v>1</v>
      </c>
      <c r="R141">
        <v>1</v>
      </c>
      <c r="S141">
        <v>1</v>
      </c>
      <c r="T141">
        <v>1</v>
      </c>
      <c r="U141">
        <v>0</v>
      </c>
    </row>
    <row r="142" spans="1:21">
      <c r="A142">
        <v>1012016</v>
      </c>
      <c r="B142">
        <v>42</v>
      </c>
      <c r="C142">
        <v>1</v>
      </c>
      <c r="D142">
        <v>0</v>
      </c>
      <c r="E142">
        <v>1</v>
      </c>
      <c r="F142">
        <v>0</v>
      </c>
      <c r="G142">
        <v>0</v>
      </c>
      <c r="H142">
        <v>0</v>
      </c>
      <c r="I142">
        <f>VALUE(J142)</f>
        <v>5</v>
      </c>
      <c r="J142" s="11" t="s">
        <v>20</v>
      </c>
      <c r="K142" s="13">
        <f>VALUE(L142)</f>
        <v>100</v>
      </c>
      <c r="L142" t="s">
        <v>31</v>
      </c>
      <c r="M142">
        <v>0</v>
      </c>
      <c r="N142">
        <v>12</v>
      </c>
      <c r="O142">
        <v>1.5</v>
      </c>
      <c r="P142">
        <v>0.015</v>
      </c>
      <c r="Q142">
        <v>0</v>
      </c>
      <c r="R142">
        <v>1</v>
      </c>
      <c r="S142">
        <v>0</v>
      </c>
      <c r="T142">
        <v>0</v>
      </c>
      <c r="U142">
        <v>0</v>
      </c>
    </row>
    <row r="143" spans="1:21">
      <c r="A143">
        <v>1012023</v>
      </c>
      <c r="B143">
        <v>34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f>VALUE(J143)</f>
        <v>5</v>
      </c>
      <c r="J143" s="11" t="s">
        <v>20</v>
      </c>
      <c r="K143" s="13">
        <f>VALUE(L143)</f>
        <v>70</v>
      </c>
      <c r="L143" t="s">
        <v>57</v>
      </c>
      <c r="M143">
        <v>0</v>
      </c>
      <c r="N143">
        <v>12</v>
      </c>
      <c r="O143">
        <v>1.5</v>
      </c>
      <c r="P143">
        <v>0.015</v>
      </c>
      <c r="Q143">
        <v>0</v>
      </c>
      <c r="R143">
        <v>1</v>
      </c>
      <c r="S143">
        <v>0</v>
      </c>
      <c r="T143">
        <v>0</v>
      </c>
      <c r="U143">
        <v>0</v>
      </c>
    </row>
    <row r="144" spans="1:21">
      <c r="A144">
        <v>1012025</v>
      </c>
      <c r="B144">
        <v>34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f>VALUE(J144)</f>
        <v>5</v>
      </c>
      <c r="J144" s="11" t="s">
        <v>20</v>
      </c>
      <c r="K144" s="13">
        <f>VALUE(L144)</f>
        <v>15</v>
      </c>
      <c r="L144" t="s">
        <v>37</v>
      </c>
      <c r="M144">
        <v>0</v>
      </c>
      <c r="N144">
        <v>12</v>
      </c>
      <c r="O144">
        <v>1.5</v>
      </c>
      <c r="P144">
        <v>0.015</v>
      </c>
      <c r="Q144">
        <v>0</v>
      </c>
      <c r="R144">
        <v>1</v>
      </c>
      <c r="S144">
        <v>0</v>
      </c>
      <c r="T144">
        <v>0</v>
      </c>
      <c r="U144">
        <v>0</v>
      </c>
    </row>
    <row r="145" spans="1:21">
      <c r="A145">
        <v>1012026</v>
      </c>
      <c r="B145">
        <v>53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f>VALUE(J145)</f>
        <v>2</v>
      </c>
      <c r="J145" s="11" t="s">
        <v>25</v>
      </c>
      <c r="K145" s="13">
        <f>VALUE(L145)</f>
        <v>7</v>
      </c>
      <c r="L145" t="s">
        <v>44</v>
      </c>
      <c r="M145">
        <v>0</v>
      </c>
      <c r="N145">
        <v>12</v>
      </c>
      <c r="O145">
        <v>1.53</v>
      </c>
      <c r="P145">
        <v>0.0153</v>
      </c>
      <c r="Q145">
        <v>1</v>
      </c>
      <c r="R145">
        <v>1</v>
      </c>
      <c r="S145">
        <v>0</v>
      </c>
      <c r="T145">
        <v>1</v>
      </c>
      <c r="U145">
        <v>0</v>
      </c>
    </row>
    <row r="146" spans="1:21">
      <c r="A146">
        <v>1012028</v>
      </c>
      <c r="B146">
        <v>40</v>
      </c>
      <c r="C146">
        <v>1</v>
      </c>
      <c r="D146">
        <v>0</v>
      </c>
      <c r="E146">
        <v>2</v>
      </c>
      <c r="F146">
        <v>0</v>
      </c>
      <c r="G146">
        <v>0</v>
      </c>
      <c r="H146">
        <v>1</v>
      </c>
      <c r="I146">
        <f>VALUE(J146)</f>
        <v>6</v>
      </c>
      <c r="J146" s="11" t="s">
        <v>30</v>
      </c>
      <c r="K146" s="13">
        <f>VALUE(L146)</f>
        <v>25</v>
      </c>
      <c r="L146" t="s">
        <v>43</v>
      </c>
      <c r="M146">
        <v>0</v>
      </c>
      <c r="N146">
        <v>12</v>
      </c>
      <c r="O146">
        <v>1.5</v>
      </c>
      <c r="P146">
        <v>0.015</v>
      </c>
      <c r="Q146">
        <v>1</v>
      </c>
      <c r="R146">
        <v>1</v>
      </c>
      <c r="S146">
        <v>0</v>
      </c>
      <c r="T146">
        <v>1</v>
      </c>
      <c r="U146">
        <v>0</v>
      </c>
    </row>
    <row r="147" spans="1:21">
      <c r="A147">
        <v>1012030</v>
      </c>
      <c r="B147">
        <v>41</v>
      </c>
      <c r="C147">
        <v>1</v>
      </c>
      <c r="D147">
        <v>0</v>
      </c>
      <c r="E147">
        <v>1</v>
      </c>
      <c r="F147">
        <v>0</v>
      </c>
      <c r="G147">
        <v>0</v>
      </c>
      <c r="H147">
        <v>1</v>
      </c>
      <c r="I147">
        <f>VALUE(J147)</f>
        <v>13</v>
      </c>
      <c r="J147" s="11" t="s">
        <v>51</v>
      </c>
      <c r="K147" s="13">
        <f>VALUE(L147)</f>
        <v>20</v>
      </c>
      <c r="L147" t="s">
        <v>27</v>
      </c>
      <c r="M147">
        <v>0</v>
      </c>
      <c r="N147">
        <v>6</v>
      </c>
      <c r="O147">
        <v>1.26</v>
      </c>
      <c r="P147">
        <v>0.0126</v>
      </c>
      <c r="Q147">
        <v>1</v>
      </c>
      <c r="R147">
        <v>1</v>
      </c>
      <c r="S147">
        <v>1</v>
      </c>
      <c r="T147">
        <v>1</v>
      </c>
      <c r="U147">
        <v>0</v>
      </c>
    </row>
    <row r="148" spans="1:21">
      <c r="A148">
        <v>1012031</v>
      </c>
      <c r="B148">
        <v>31</v>
      </c>
      <c r="C148">
        <v>1</v>
      </c>
      <c r="D148">
        <v>1</v>
      </c>
      <c r="E148">
        <v>2</v>
      </c>
      <c r="F148">
        <v>0</v>
      </c>
      <c r="G148">
        <v>0</v>
      </c>
      <c r="H148">
        <v>0</v>
      </c>
      <c r="I148">
        <f>VALUE(J148)</f>
        <v>2</v>
      </c>
      <c r="J148" s="11" t="s">
        <v>25</v>
      </c>
      <c r="K148" s="13">
        <f>VALUE(L148)</f>
        <v>10</v>
      </c>
      <c r="L148" t="s">
        <v>19</v>
      </c>
      <c r="M148">
        <v>0</v>
      </c>
      <c r="N148">
        <v>12</v>
      </c>
      <c r="O148">
        <v>1.53</v>
      </c>
      <c r="P148">
        <v>0.0153</v>
      </c>
      <c r="Q148">
        <v>1</v>
      </c>
      <c r="R148">
        <v>1</v>
      </c>
      <c r="S148">
        <v>0</v>
      </c>
      <c r="T148">
        <v>1</v>
      </c>
      <c r="U148">
        <v>0</v>
      </c>
    </row>
    <row r="149" spans="1:21">
      <c r="A149">
        <v>1012032</v>
      </c>
      <c r="B149">
        <v>34</v>
      </c>
      <c r="C149">
        <v>1</v>
      </c>
      <c r="D149">
        <v>0</v>
      </c>
      <c r="E149">
        <v>2</v>
      </c>
      <c r="F149">
        <v>0</v>
      </c>
      <c r="G149">
        <v>0</v>
      </c>
      <c r="H149">
        <v>0</v>
      </c>
      <c r="I149">
        <f>VALUE(J149)</f>
        <v>4</v>
      </c>
      <c r="J149" s="11" t="s">
        <v>32</v>
      </c>
      <c r="K149" s="13">
        <f>VALUE(L149)</f>
        <v>30</v>
      </c>
      <c r="L149" t="s">
        <v>34</v>
      </c>
      <c r="M149">
        <v>0</v>
      </c>
      <c r="N149">
        <v>6</v>
      </c>
      <c r="O149">
        <v>1.47</v>
      </c>
      <c r="P149">
        <v>0.0147</v>
      </c>
      <c r="Q149">
        <v>0</v>
      </c>
      <c r="R149">
        <v>1</v>
      </c>
      <c r="S149">
        <v>0</v>
      </c>
      <c r="T149">
        <v>0</v>
      </c>
      <c r="U149">
        <v>0</v>
      </c>
    </row>
    <row r="150" spans="1:21">
      <c r="A150">
        <v>1101001</v>
      </c>
      <c r="B150">
        <v>30</v>
      </c>
      <c r="C150">
        <v>1</v>
      </c>
      <c r="D150">
        <v>0</v>
      </c>
      <c r="E150">
        <v>4</v>
      </c>
      <c r="F150">
        <v>0</v>
      </c>
      <c r="G150">
        <v>0</v>
      </c>
      <c r="H150">
        <v>0</v>
      </c>
      <c r="I150">
        <f>VALUE(J150)</f>
        <v>2</v>
      </c>
      <c r="J150" s="11" t="s">
        <v>25</v>
      </c>
      <c r="K150" s="13">
        <f>VALUE(L150)</f>
        <v>60</v>
      </c>
      <c r="L150" t="s">
        <v>48</v>
      </c>
      <c r="M150">
        <v>0</v>
      </c>
      <c r="N150">
        <v>6</v>
      </c>
      <c r="O150">
        <v>1.47</v>
      </c>
      <c r="P150">
        <v>0.0147</v>
      </c>
      <c r="Q150">
        <v>0</v>
      </c>
      <c r="R150">
        <v>1</v>
      </c>
      <c r="S150">
        <v>0</v>
      </c>
      <c r="T150">
        <v>0</v>
      </c>
      <c r="U150">
        <v>0</v>
      </c>
    </row>
    <row r="151" spans="1:21">
      <c r="A151">
        <v>1101002</v>
      </c>
      <c r="B151">
        <v>34</v>
      </c>
      <c r="C151">
        <v>1</v>
      </c>
      <c r="D151">
        <v>0</v>
      </c>
      <c r="E151">
        <v>1</v>
      </c>
      <c r="F151">
        <v>0</v>
      </c>
      <c r="G151">
        <v>0</v>
      </c>
      <c r="H151">
        <v>1</v>
      </c>
      <c r="I151">
        <f>VALUE(J151)</f>
        <v>4</v>
      </c>
      <c r="J151" s="11" t="s">
        <v>32</v>
      </c>
      <c r="K151" s="13">
        <f>VALUE(L151)</f>
        <v>60</v>
      </c>
      <c r="L151" t="s">
        <v>48</v>
      </c>
      <c r="M151">
        <v>0</v>
      </c>
      <c r="N151">
        <v>12</v>
      </c>
      <c r="O151">
        <v>1.5</v>
      </c>
      <c r="P151">
        <v>0.015</v>
      </c>
      <c r="Q151">
        <v>0</v>
      </c>
      <c r="R151">
        <v>1</v>
      </c>
      <c r="S151">
        <v>0</v>
      </c>
      <c r="T151">
        <v>0</v>
      </c>
      <c r="U151">
        <v>0</v>
      </c>
    </row>
    <row r="152" spans="1:21">
      <c r="A152">
        <v>1101003</v>
      </c>
      <c r="B152">
        <v>25</v>
      </c>
      <c r="C152">
        <v>0</v>
      </c>
      <c r="D152">
        <v>0</v>
      </c>
      <c r="E152">
        <v>2</v>
      </c>
      <c r="F152">
        <v>0</v>
      </c>
      <c r="G152">
        <v>1</v>
      </c>
      <c r="H152">
        <v>1</v>
      </c>
      <c r="I152">
        <f>VALUE(J152)</f>
        <v>4</v>
      </c>
      <c r="J152" s="11" t="s">
        <v>32</v>
      </c>
      <c r="K152" s="13">
        <f>VALUE(L152)</f>
        <v>5</v>
      </c>
      <c r="L152" t="s">
        <v>20</v>
      </c>
      <c r="M152">
        <v>0</v>
      </c>
      <c r="N152">
        <v>12</v>
      </c>
      <c r="O152">
        <v>1.53</v>
      </c>
      <c r="P152">
        <v>0.0153</v>
      </c>
      <c r="Q152">
        <v>1</v>
      </c>
      <c r="R152">
        <v>1</v>
      </c>
      <c r="S152">
        <v>0</v>
      </c>
      <c r="T152">
        <v>1</v>
      </c>
      <c r="U152">
        <v>0</v>
      </c>
    </row>
    <row r="153" spans="1:21">
      <c r="A153">
        <v>1101004</v>
      </c>
      <c r="B153">
        <v>33</v>
      </c>
      <c r="C153">
        <v>1</v>
      </c>
      <c r="D153">
        <v>0</v>
      </c>
      <c r="E153">
        <v>1</v>
      </c>
      <c r="F153">
        <v>0</v>
      </c>
      <c r="G153">
        <v>0</v>
      </c>
      <c r="H153">
        <v>0</v>
      </c>
      <c r="I153">
        <f>VALUE(J153)</f>
        <v>13</v>
      </c>
      <c r="J153" s="11" t="s">
        <v>51</v>
      </c>
      <c r="K153" s="13">
        <f>VALUE(L153)</f>
        <v>10</v>
      </c>
      <c r="L153" t="s">
        <v>19</v>
      </c>
      <c r="M153">
        <v>0</v>
      </c>
      <c r="N153">
        <v>9</v>
      </c>
      <c r="O153">
        <v>1.29</v>
      </c>
      <c r="P153">
        <v>0.0129</v>
      </c>
      <c r="Q153">
        <v>0</v>
      </c>
      <c r="R153">
        <v>1</v>
      </c>
      <c r="S153">
        <v>0</v>
      </c>
      <c r="T153">
        <v>0</v>
      </c>
      <c r="U153">
        <v>0</v>
      </c>
    </row>
    <row r="154" spans="1:21">
      <c r="A154">
        <v>1101005</v>
      </c>
      <c r="B154">
        <v>29</v>
      </c>
      <c r="C154">
        <v>0</v>
      </c>
      <c r="D154">
        <v>0</v>
      </c>
      <c r="E154">
        <v>2</v>
      </c>
      <c r="F154">
        <v>0</v>
      </c>
      <c r="G154">
        <v>0</v>
      </c>
      <c r="H154">
        <v>0</v>
      </c>
      <c r="I154">
        <f>VALUE(J154)</f>
        <v>3</v>
      </c>
      <c r="J154" s="11" t="s">
        <v>21</v>
      </c>
      <c r="K154" s="13">
        <f>VALUE(L154)</f>
        <v>15</v>
      </c>
      <c r="L154" t="s">
        <v>37</v>
      </c>
      <c r="M154">
        <v>0</v>
      </c>
      <c r="N154">
        <v>3</v>
      </c>
      <c r="O154">
        <v>1.23</v>
      </c>
      <c r="P154">
        <v>0.0123</v>
      </c>
      <c r="Q154">
        <v>1</v>
      </c>
      <c r="R154">
        <v>1</v>
      </c>
      <c r="S154">
        <v>0</v>
      </c>
      <c r="T154">
        <v>1</v>
      </c>
      <c r="U154">
        <v>0</v>
      </c>
    </row>
    <row r="155" spans="1:21">
      <c r="A155">
        <v>1101006</v>
      </c>
      <c r="B155">
        <v>32</v>
      </c>
      <c r="C155">
        <v>0</v>
      </c>
      <c r="D155">
        <v>0</v>
      </c>
      <c r="E155">
        <v>2</v>
      </c>
      <c r="F155">
        <v>0</v>
      </c>
      <c r="G155">
        <v>0</v>
      </c>
      <c r="H155">
        <v>0</v>
      </c>
      <c r="I155">
        <f>VALUE(J155)</f>
        <v>5</v>
      </c>
      <c r="J155" s="11" t="s">
        <v>20</v>
      </c>
      <c r="K155" s="13">
        <f>VALUE(L155)</f>
        <v>50</v>
      </c>
      <c r="L155" t="s">
        <v>24</v>
      </c>
      <c r="M155">
        <v>0</v>
      </c>
      <c r="N155">
        <v>12</v>
      </c>
      <c r="O155">
        <v>1.5</v>
      </c>
      <c r="P155">
        <v>0.015</v>
      </c>
      <c r="Q155">
        <v>0</v>
      </c>
      <c r="R155">
        <v>1</v>
      </c>
      <c r="S155">
        <v>0</v>
      </c>
      <c r="T155">
        <v>0</v>
      </c>
      <c r="U155">
        <v>0</v>
      </c>
    </row>
    <row r="156" spans="1:21">
      <c r="A156">
        <v>1101007</v>
      </c>
      <c r="B156">
        <v>51</v>
      </c>
      <c r="C156">
        <v>1</v>
      </c>
      <c r="D156">
        <v>0</v>
      </c>
      <c r="E156">
        <v>0</v>
      </c>
      <c r="F156">
        <v>1</v>
      </c>
      <c r="G156">
        <v>0</v>
      </c>
      <c r="H156">
        <v>0</v>
      </c>
      <c r="I156">
        <f>VALUE(J156)</f>
        <v>5</v>
      </c>
      <c r="J156" s="11" t="s">
        <v>20</v>
      </c>
      <c r="K156" s="13">
        <f>VALUE(L156)</f>
        <v>3</v>
      </c>
      <c r="L156" t="s">
        <v>21</v>
      </c>
      <c r="M156">
        <v>0</v>
      </c>
      <c r="N156">
        <v>6</v>
      </c>
      <c r="O156">
        <v>1.5</v>
      </c>
      <c r="P156">
        <v>0.015</v>
      </c>
      <c r="Q156">
        <v>1</v>
      </c>
      <c r="R156">
        <v>1</v>
      </c>
      <c r="S156">
        <v>0</v>
      </c>
      <c r="T156">
        <v>1</v>
      </c>
      <c r="U156">
        <v>1</v>
      </c>
    </row>
    <row r="157" spans="1:21">
      <c r="A157">
        <v>1101008</v>
      </c>
      <c r="B157">
        <v>39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f>VALUE(J157)</f>
        <v>10</v>
      </c>
      <c r="J157" s="11" t="s">
        <v>19</v>
      </c>
      <c r="K157" s="13">
        <f>VALUE(L157)</f>
        <v>50</v>
      </c>
      <c r="L157" t="s">
        <v>24</v>
      </c>
      <c r="M157">
        <v>0</v>
      </c>
      <c r="N157">
        <v>6</v>
      </c>
      <c r="O157">
        <v>1.47</v>
      </c>
      <c r="P157">
        <v>0.0147</v>
      </c>
      <c r="Q157">
        <v>0</v>
      </c>
      <c r="R157">
        <v>1</v>
      </c>
      <c r="S157">
        <v>0</v>
      </c>
      <c r="T157">
        <v>0</v>
      </c>
      <c r="U157">
        <v>0</v>
      </c>
    </row>
    <row r="158" spans="1:21">
      <c r="A158">
        <v>1101009</v>
      </c>
      <c r="B158">
        <v>43</v>
      </c>
      <c r="C158">
        <v>1</v>
      </c>
      <c r="D158">
        <v>0</v>
      </c>
      <c r="E158">
        <v>1</v>
      </c>
      <c r="F158">
        <v>0</v>
      </c>
      <c r="G158">
        <v>0</v>
      </c>
      <c r="H158">
        <v>1</v>
      </c>
      <c r="I158">
        <f>VALUE(J158)</f>
        <v>11</v>
      </c>
      <c r="J158" s="11" t="s">
        <v>23</v>
      </c>
      <c r="K158" s="13">
        <f>VALUE(L158)</f>
        <v>30</v>
      </c>
      <c r="L158" t="s">
        <v>34</v>
      </c>
      <c r="M158">
        <v>0</v>
      </c>
      <c r="N158">
        <v>12</v>
      </c>
      <c r="O158">
        <v>1.53</v>
      </c>
      <c r="P158">
        <v>0.0153</v>
      </c>
      <c r="Q158">
        <v>1</v>
      </c>
      <c r="R158">
        <v>1</v>
      </c>
      <c r="S158">
        <v>0</v>
      </c>
      <c r="T158">
        <v>1</v>
      </c>
      <c r="U158">
        <v>0</v>
      </c>
    </row>
    <row r="159" spans="1:21">
      <c r="A159">
        <v>1101011</v>
      </c>
      <c r="B159">
        <v>52</v>
      </c>
      <c r="C159">
        <v>1</v>
      </c>
      <c r="D159">
        <v>0</v>
      </c>
      <c r="E159">
        <v>1</v>
      </c>
      <c r="F159">
        <v>0</v>
      </c>
      <c r="G159">
        <v>0</v>
      </c>
      <c r="H159">
        <v>0</v>
      </c>
      <c r="I159">
        <f>VALUE(J159)</f>
        <v>20</v>
      </c>
      <c r="J159" s="11" t="s">
        <v>27</v>
      </c>
      <c r="K159" s="13">
        <f>VALUE(L159)</f>
        <v>20</v>
      </c>
      <c r="L159" t="s">
        <v>27</v>
      </c>
      <c r="M159">
        <v>0</v>
      </c>
      <c r="N159">
        <v>6</v>
      </c>
      <c r="O159">
        <v>1.26</v>
      </c>
      <c r="P159">
        <v>0.0126</v>
      </c>
      <c r="Q159">
        <v>1</v>
      </c>
      <c r="R159">
        <v>0</v>
      </c>
      <c r="S159">
        <v>1</v>
      </c>
      <c r="T159">
        <v>1</v>
      </c>
      <c r="U159">
        <v>0</v>
      </c>
    </row>
    <row r="160" spans="1:21">
      <c r="A160">
        <v>1101012</v>
      </c>
      <c r="B160">
        <v>44</v>
      </c>
      <c r="C160">
        <v>1</v>
      </c>
      <c r="D160">
        <v>0</v>
      </c>
      <c r="E160">
        <v>1</v>
      </c>
      <c r="F160">
        <v>0</v>
      </c>
      <c r="G160">
        <v>0</v>
      </c>
      <c r="H160">
        <v>0</v>
      </c>
      <c r="I160">
        <f>VALUE(J160)</f>
        <v>5</v>
      </c>
      <c r="J160" s="11" t="s">
        <v>20</v>
      </c>
      <c r="K160" s="13">
        <f>VALUE(L160)</f>
        <v>30</v>
      </c>
      <c r="L160" t="s">
        <v>34</v>
      </c>
      <c r="M160">
        <v>0</v>
      </c>
      <c r="N160">
        <v>12</v>
      </c>
      <c r="O160">
        <v>1.53</v>
      </c>
      <c r="P160">
        <v>0.0153</v>
      </c>
      <c r="Q160">
        <v>1</v>
      </c>
      <c r="R160">
        <v>0</v>
      </c>
      <c r="S160">
        <v>0</v>
      </c>
      <c r="T160">
        <v>1</v>
      </c>
      <c r="U160">
        <v>0</v>
      </c>
    </row>
    <row r="161" spans="1:21">
      <c r="A161">
        <v>1101013</v>
      </c>
      <c r="B161">
        <v>54</v>
      </c>
      <c r="C161">
        <v>1</v>
      </c>
      <c r="D161">
        <v>0</v>
      </c>
      <c r="E161">
        <v>1</v>
      </c>
      <c r="F161">
        <v>0</v>
      </c>
      <c r="G161">
        <v>0</v>
      </c>
      <c r="H161">
        <v>1</v>
      </c>
      <c r="I161">
        <f>VALUE(J161)</f>
        <v>7</v>
      </c>
      <c r="J161" s="11" t="s">
        <v>44</v>
      </c>
      <c r="K161" s="13">
        <f>VALUE(L161)</f>
        <v>120</v>
      </c>
      <c r="L161" t="s">
        <v>42</v>
      </c>
      <c r="M161">
        <v>0</v>
      </c>
      <c r="N161">
        <v>12</v>
      </c>
      <c r="O161">
        <v>1.5</v>
      </c>
      <c r="P161">
        <v>0.015</v>
      </c>
      <c r="Q161">
        <v>0</v>
      </c>
      <c r="R161">
        <v>1</v>
      </c>
      <c r="S161">
        <v>1</v>
      </c>
      <c r="T161">
        <v>0</v>
      </c>
      <c r="U161">
        <v>0</v>
      </c>
    </row>
    <row r="162" spans="1:21">
      <c r="A162">
        <v>1101014</v>
      </c>
      <c r="B162">
        <v>43</v>
      </c>
      <c r="C162">
        <v>1</v>
      </c>
      <c r="D162">
        <v>0</v>
      </c>
      <c r="E162">
        <v>1</v>
      </c>
      <c r="F162">
        <v>0</v>
      </c>
      <c r="G162">
        <v>0</v>
      </c>
      <c r="H162">
        <v>1</v>
      </c>
      <c r="I162">
        <f>VALUE(J162)</f>
        <v>2</v>
      </c>
      <c r="J162" s="11" t="s">
        <v>25</v>
      </c>
      <c r="K162" s="13">
        <f>VALUE(L162)</f>
        <v>10</v>
      </c>
      <c r="L162" t="s">
        <v>19</v>
      </c>
      <c r="M162">
        <v>0</v>
      </c>
      <c r="N162">
        <v>12</v>
      </c>
      <c r="O162">
        <v>1.53</v>
      </c>
      <c r="P162">
        <v>0.0153</v>
      </c>
      <c r="Q162">
        <v>1</v>
      </c>
      <c r="R162">
        <v>1</v>
      </c>
      <c r="S162">
        <v>0</v>
      </c>
      <c r="T162">
        <v>1</v>
      </c>
      <c r="U162">
        <v>0</v>
      </c>
    </row>
    <row r="163" spans="1:21">
      <c r="A163">
        <v>1101015</v>
      </c>
      <c r="B163">
        <v>34</v>
      </c>
      <c r="C163">
        <v>1</v>
      </c>
      <c r="D163">
        <v>0</v>
      </c>
      <c r="E163">
        <v>4</v>
      </c>
      <c r="F163">
        <v>0</v>
      </c>
      <c r="G163">
        <v>0</v>
      </c>
      <c r="H163">
        <v>0</v>
      </c>
      <c r="I163">
        <f>VALUE(J163)</f>
        <v>6</v>
      </c>
      <c r="J163" s="11" t="s">
        <v>30</v>
      </c>
      <c r="K163" s="13">
        <f>VALUE(L163)</f>
        <v>25</v>
      </c>
      <c r="L163" t="s">
        <v>43</v>
      </c>
      <c r="M163">
        <v>0</v>
      </c>
      <c r="N163">
        <v>6</v>
      </c>
      <c r="O163">
        <v>1.5</v>
      </c>
      <c r="P163">
        <v>0.015</v>
      </c>
      <c r="Q163">
        <v>1</v>
      </c>
      <c r="R163">
        <v>1</v>
      </c>
      <c r="S163">
        <v>0</v>
      </c>
      <c r="T163">
        <v>1</v>
      </c>
      <c r="U163">
        <v>0</v>
      </c>
    </row>
    <row r="164" spans="1:21">
      <c r="A164">
        <v>1101017</v>
      </c>
      <c r="B164">
        <v>37</v>
      </c>
      <c r="C164">
        <v>1</v>
      </c>
      <c r="D164">
        <v>0</v>
      </c>
      <c r="E164">
        <v>1</v>
      </c>
      <c r="F164">
        <v>0</v>
      </c>
      <c r="G164">
        <v>1</v>
      </c>
      <c r="H164">
        <v>1</v>
      </c>
      <c r="I164">
        <f>VALUE(J164)</f>
        <v>10</v>
      </c>
      <c r="J164" s="11" t="s">
        <v>19</v>
      </c>
      <c r="K164" s="13">
        <f>VALUE(L164)</f>
        <v>20</v>
      </c>
      <c r="L164" t="s">
        <v>27</v>
      </c>
      <c r="M164">
        <v>0</v>
      </c>
      <c r="N164">
        <v>3</v>
      </c>
      <c r="O164">
        <v>1.44</v>
      </c>
      <c r="P164">
        <v>0.0144</v>
      </c>
      <c r="Q164">
        <v>0</v>
      </c>
      <c r="R164">
        <v>1</v>
      </c>
      <c r="S164">
        <v>0</v>
      </c>
      <c r="T164">
        <v>0</v>
      </c>
      <c r="U164">
        <v>0</v>
      </c>
    </row>
    <row r="165" spans="1:21">
      <c r="A165">
        <v>1101018</v>
      </c>
      <c r="B165">
        <v>40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f>VALUE(J165)</f>
        <v>10</v>
      </c>
      <c r="J165" s="11" t="s">
        <v>19</v>
      </c>
      <c r="K165" s="13">
        <f>VALUE(L165)</f>
        <v>10</v>
      </c>
      <c r="L165" t="s">
        <v>19</v>
      </c>
      <c r="M165">
        <v>0</v>
      </c>
      <c r="N165">
        <v>12</v>
      </c>
      <c r="O165">
        <v>1.5</v>
      </c>
      <c r="P165">
        <v>0.015</v>
      </c>
      <c r="Q165">
        <v>0</v>
      </c>
      <c r="R165">
        <v>1</v>
      </c>
      <c r="S165">
        <v>0</v>
      </c>
      <c r="T165">
        <v>0</v>
      </c>
      <c r="U165">
        <v>0</v>
      </c>
    </row>
    <row r="166" spans="1:21">
      <c r="A166">
        <v>1101019</v>
      </c>
      <c r="B166">
        <v>31</v>
      </c>
      <c r="C166">
        <v>0</v>
      </c>
      <c r="D166">
        <v>0</v>
      </c>
      <c r="E166">
        <v>4</v>
      </c>
      <c r="F166">
        <v>0</v>
      </c>
      <c r="G166">
        <v>0</v>
      </c>
      <c r="H166">
        <v>0</v>
      </c>
      <c r="I166">
        <f>VALUE(J166)</f>
        <v>6</v>
      </c>
      <c r="J166" s="11" t="s">
        <v>30</v>
      </c>
      <c r="K166" s="13">
        <f>VALUE(L166)</f>
        <v>30</v>
      </c>
      <c r="L166" t="s">
        <v>34</v>
      </c>
      <c r="M166">
        <v>0</v>
      </c>
      <c r="N166">
        <v>12</v>
      </c>
      <c r="O166">
        <v>1.5</v>
      </c>
      <c r="P166">
        <v>0.015</v>
      </c>
      <c r="Q166">
        <v>0</v>
      </c>
      <c r="R166">
        <v>1</v>
      </c>
      <c r="S166">
        <v>0</v>
      </c>
      <c r="T166">
        <v>0</v>
      </c>
      <c r="U166">
        <v>0</v>
      </c>
    </row>
    <row r="167" spans="1:21">
      <c r="A167">
        <v>1101020</v>
      </c>
      <c r="B167">
        <v>41</v>
      </c>
      <c r="C167">
        <v>1</v>
      </c>
      <c r="D167">
        <v>0</v>
      </c>
      <c r="E167">
        <v>1</v>
      </c>
      <c r="F167">
        <v>0</v>
      </c>
      <c r="G167">
        <v>0</v>
      </c>
      <c r="H167">
        <v>0</v>
      </c>
      <c r="I167">
        <f>VALUE(J167)</f>
        <v>8</v>
      </c>
      <c r="J167" s="11" t="s">
        <v>36</v>
      </c>
      <c r="K167" s="13">
        <f>VALUE(L167)</f>
        <v>20</v>
      </c>
      <c r="L167" t="s">
        <v>27</v>
      </c>
      <c r="M167">
        <v>0</v>
      </c>
      <c r="N167">
        <v>6</v>
      </c>
      <c r="O167">
        <v>1.26</v>
      </c>
      <c r="P167">
        <v>0.0126</v>
      </c>
      <c r="Q167">
        <v>1</v>
      </c>
      <c r="R167">
        <v>0</v>
      </c>
      <c r="S167">
        <v>0</v>
      </c>
      <c r="T167">
        <v>1</v>
      </c>
      <c r="U167">
        <v>0</v>
      </c>
    </row>
    <row r="168" spans="1:21">
      <c r="A168">
        <v>1101021</v>
      </c>
      <c r="B168">
        <v>34</v>
      </c>
      <c r="C168">
        <v>1</v>
      </c>
      <c r="D168">
        <v>0</v>
      </c>
      <c r="E168">
        <v>1</v>
      </c>
      <c r="F168">
        <v>0</v>
      </c>
      <c r="G168">
        <v>1</v>
      </c>
      <c r="H168">
        <v>0</v>
      </c>
      <c r="I168">
        <f>VALUE(J168)</f>
        <v>6</v>
      </c>
      <c r="J168" s="11" t="s">
        <v>30</v>
      </c>
      <c r="K168" s="13">
        <f>VALUE(L168)</f>
        <v>15</v>
      </c>
      <c r="L168" t="s">
        <v>37</v>
      </c>
      <c r="M168">
        <v>0</v>
      </c>
      <c r="N168">
        <v>6</v>
      </c>
      <c r="O168">
        <v>1.26</v>
      </c>
      <c r="P168">
        <v>0.0126</v>
      </c>
      <c r="Q168">
        <v>0</v>
      </c>
      <c r="R168">
        <v>1</v>
      </c>
      <c r="S168">
        <v>0</v>
      </c>
      <c r="T168">
        <v>0</v>
      </c>
      <c r="U168">
        <v>0</v>
      </c>
    </row>
    <row r="169" spans="1:21">
      <c r="A169">
        <v>1101022</v>
      </c>
      <c r="B169">
        <v>34</v>
      </c>
      <c r="C169">
        <v>1</v>
      </c>
      <c r="D169">
        <v>0</v>
      </c>
      <c r="E169">
        <v>3</v>
      </c>
      <c r="F169">
        <v>0</v>
      </c>
      <c r="G169">
        <v>0</v>
      </c>
      <c r="H169">
        <v>1</v>
      </c>
      <c r="I169">
        <f>VALUE(J169)</f>
        <v>3</v>
      </c>
      <c r="J169" s="11" t="s">
        <v>21</v>
      </c>
      <c r="K169" s="13">
        <f>VALUE(L169)</f>
        <v>50</v>
      </c>
      <c r="L169" t="s">
        <v>24</v>
      </c>
      <c r="M169">
        <v>0</v>
      </c>
      <c r="N169">
        <v>12</v>
      </c>
      <c r="O169">
        <v>1.5</v>
      </c>
      <c r="P169">
        <v>0.015</v>
      </c>
      <c r="Q169">
        <v>0</v>
      </c>
      <c r="R169">
        <v>1</v>
      </c>
      <c r="S169">
        <v>0</v>
      </c>
      <c r="T169">
        <v>0</v>
      </c>
      <c r="U169">
        <v>0</v>
      </c>
    </row>
    <row r="170" spans="1:21">
      <c r="A170">
        <v>1102001</v>
      </c>
      <c r="B170">
        <v>29</v>
      </c>
      <c r="C170">
        <v>1</v>
      </c>
      <c r="D170">
        <v>0</v>
      </c>
      <c r="E170">
        <v>2</v>
      </c>
      <c r="F170">
        <v>0</v>
      </c>
      <c r="G170">
        <v>0</v>
      </c>
      <c r="H170">
        <v>1</v>
      </c>
      <c r="I170">
        <f>VALUE(J170)</f>
        <v>5</v>
      </c>
      <c r="J170" s="11" t="s">
        <v>20</v>
      </c>
      <c r="K170" s="13">
        <f>VALUE(L170)</f>
        <v>45</v>
      </c>
      <c r="L170" t="s">
        <v>58</v>
      </c>
      <c r="M170">
        <v>0</v>
      </c>
      <c r="N170">
        <v>12</v>
      </c>
      <c r="O170">
        <v>1.5</v>
      </c>
      <c r="P170">
        <v>0.015</v>
      </c>
      <c r="Q170">
        <v>0</v>
      </c>
      <c r="R170">
        <v>1</v>
      </c>
      <c r="S170">
        <v>0</v>
      </c>
      <c r="T170">
        <v>0</v>
      </c>
      <c r="U170">
        <v>0</v>
      </c>
    </row>
    <row r="171" spans="1:21">
      <c r="A171">
        <v>1102002</v>
      </c>
      <c r="B171">
        <v>43</v>
      </c>
      <c r="C171">
        <v>1</v>
      </c>
      <c r="D171">
        <v>0</v>
      </c>
      <c r="E171">
        <v>1</v>
      </c>
      <c r="F171">
        <v>0</v>
      </c>
      <c r="G171">
        <v>0</v>
      </c>
      <c r="H171">
        <v>1</v>
      </c>
      <c r="I171">
        <f>VALUE(J171)</f>
        <v>6</v>
      </c>
      <c r="J171" s="11" t="s">
        <v>30</v>
      </c>
      <c r="K171" s="13">
        <f>VALUE(L171)</f>
        <v>20</v>
      </c>
      <c r="L171" t="s">
        <v>27</v>
      </c>
      <c r="M171">
        <v>0</v>
      </c>
      <c r="N171">
        <v>12</v>
      </c>
      <c r="O171">
        <v>1.5</v>
      </c>
      <c r="P171">
        <v>0.015</v>
      </c>
      <c r="Q171">
        <v>0</v>
      </c>
      <c r="R171">
        <v>1</v>
      </c>
      <c r="S171">
        <v>0</v>
      </c>
      <c r="T171">
        <v>0</v>
      </c>
      <c r="U171">
        <v>0</v>
      </c>
    </row>
    <row r="172" spans="1:21">
      <c r="A172">
        <v>1103001</v>
      </c>
      <c r="B172">
        <v>45</v>
      </c>
      <c r="C172">
        <v>1</v>
      </c>
      <c r="D172">
        <v>0</v>
      </c>
      <c r="E172">
        <v>1</v>
      </c>
      <c r="F172">
        <v>0</v>
      </c>
      <c r="G172">
        <v>0</v>
      </c>
      <c r="H172">
        <v>0</v>
      </c>
      <c r="I172">
        <f>VALUE(J172)</f>
        <v>10</v>
      </c>
      <c r="J172" s="11" t="s">
        <v>19</v>
      </c>
      <c r="K172" s="13">
        <f>VALUE(L172)</f>
        <v>5</v>
      </c>
      <c r="L172" t="s">
        <v>20</v>
      </c>
      <c r="M172">
        <v>0</v>
      </c>
      <c r="N172">
        <v>3</v>
      </c>
      <c r="O172">
        <v>1.5</v>
      </c>
      <c r="P172">
        <v>0.015</v>
      </c>
      <c r="Q172">
        <v>0</v>
      </c>
      <c r="R172">
        <v>1</v>
      </c>
      <c r="S172">
        <v>0</v>
      </c>
      <c r="T172">
        <v>0</v>
      </c>
      <c r="U172">
        <v>0</v>
      </c>
    </row>
    <row r="173" spans="1:21">
      <c r="A173">
        <v>1103004</v>
      </c>
      <c r="B173">
        <v>48</v>
      </c>
      <c r="C173">
        <v>1</v>
      </c>
      <c r="D173">
        <v>0</v>
      </c>
      <c r="E173">
        <v>2</v>
      </c>
      <c r="F173">
        <v>1</v>
      </c>
      <c r="G173">
        <v>0</v>
      </c>
      <c r="H173">
        <v>0</v>
      </c>
      <c r="I173">
        <f>VALUE(J173)</f>
        <v>7</v>
      </c>
      <c r="J173" s="11" t="s">
        <v>44</v>
      </c>
      <c r="K173" s="13">
        <f>VALUE(L173)</f>
        <v>100</v>
      </c>
      <c r="L173" t="s">
        <v>31</v>
      </c>
      <c r="M173">
        <v>0</v>
      </c>
      <c r="N173">
        <v>12</v>
      </c>
      <c r="O173">
        <v>1.5</v>
      </c>
      <c r="P173">
        <v>0.015</v>
      </c>
      <c r="Q173">
        <v>0</v>
      </c>
      <c r="R173">
        <v>1</v>
      </c>
      <c r="S173">
        <v>0</v>
      </c>
      <c r="T173">
        <v>0</v>
      </c>
      <c r="U173">
        <v>0</v>
      </c>
    </row>
    <row r="174" spans="1:21">
      <c r="A174">
        <v>1103005</v>
      </c>
      <c r="B174">
        <v>34</v>
      </c>
      <c r="C174">
        <v>1</v>
      </c>
      <c r="D174">
        <v>0</v>
      </c>
      <c r="E174">
        <v>3</v>
      </c>
      <c r="F174">
        <v>0</v>
      </c>
      <c r="G174">
        <v>0</v>
      </c>
      <c r="H174">
        <v>1</v>
      </c>
      <c r="I174">
        <f>VALUE(J174)</f>
        <v>3</v>
      </c>
      <c r="J174" s="11" t="s">
        <v>21</v>
      </c>
      <c r="K174" s="13">
        <f>VALUE(L174)</f>
        <v>20</v>
      </c>
      <c r="L174" t="s">
        <v>27</v>
      </c>
      <c r="M174">
        <v>0</v>
      </c>
      <c r="N174">
        <v>12</v>
      </c>
      <c r="O174">
        <v>1.5</v>
      </c>
      <c r="P174">
        <v>0.015</v>
      </c>
      <c r="Q174">
        <v>0</v>
      </c>
      <c r="R174">
        <v>1</v>
      </c>
      <c r="S174">
        <v>0</v>
      </c>
      <c r="T174">
        <v>0</v>
      </c>
      <c r="U174">
        <v>0</v>
      </c>
    </row>
    <row r="175" spans="1:21">
      <c r="A175">
        <v>1103007</v>
      </c>
      <c r="B175">
        <v>50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f>VALUE(J175)</f>
        <v>13</v>
      </c>
      <c r="J175" s="11" t="s">
        <v>51</v>
      </c>
      <c r="K175" s="13">
        <f>VALUE(L175)</f>
        <v>25</v>
      </c>
      <c r="L175" t="s">
        <v>43</v>
      </c>
      <c r="M175">
        <v>0</v>
      </c>
      <c r="N175">
        <v>12</v>
      </c>
      <c r="O175">
        <v>1.29</v>
      </c>
      <c r="P175">
        <v>0.0129</v>
      </c>
      <c r="Q175">
        <v>0</v>
      </c>
      <c r="R175">
        <v>1</v>
      </c>
      <c r="S175">
        <v>0</v>
      </c>
      <c r="T175">
        <v>0</v>
      </c>
      <c r="U175">
        <v>0</v>
      </c>
    </row>
    <row r="176" spans="1:21">
      <c r="A176">
        <v>1103009</v>
      </c>
      <c r="B176">
        <v>50</v>
      </c>
      <c r="C176">
        <v>1</v>
      </c>
      <c r="D176">
        <v>2</v>
      </c>
      <c r="E176">
        <v>1</v>
      </c>
      <c r="F176">
        <v>0</v>
      </c>
      <c r="G176">
        <v>0</v>
      </c>
      <c r="H176">
        <v>1</v>
      </c>
      <c r="I176">
        <f>VALUE(J176)</f>
        <v>13</v>
      </c>
      <c r="J176" s="11" t="s">
        <v>51</v>
      </c>
      <c r="K176" s="13">
        <f>VALUE(L176)</f>
        <v>15</v>
      </c>
      <c r="L176" t="s">
        <v>37</v>
      </c>
      <c r="M176">
        <v>0</v>
      </c>
      <c r="N176">
        <v>12</v>
      </c>
      <c r="O176">
        <v>1.29</v>
      </c>
      <c r="P176">
        <v>0.0129</v>
      </c>
      <c r="Q176">
        <v>1</v>
      </c>
      <c r="R176">
        <v>1</v>
      </c>
      <c r="S176">
        <v>1</v>
      </c>
      <c r="T176">
        <v>1</v>
      </c>
      <c r="U176">
        <v>0</v>
      </c>
    </row>
    <row r="177" spans="1:21">
      <c r="A177">
        <v>1103010</v>
      </c>
      <c r="B177">
        <v>33</v>
      </c>
      <c r="C177">
        <v>1</v>
      </c>
      <c r="D177">
        <v>0</v>
      </c>
      <c r="E177">
        <v>3</v>
      </c>
      <c r="F177">
        <v>0</v>
      </c>
      <c r="G177">
        <v>0</v>
      </c>
      <c r="H177">
        <v>0</v>
      </c>
      <c r="I177">
        <f>VALUE(J177)</f>
        <v>7</v>
      </c>
      <c r="J177" s="11" t="s">
        <v>44</v>
      </c>
      <c r="K177" s="13">
        <f>VALUE(L177)</f>
        <v>40</v>
      </c>
      <c r="L177" t="s">
        <v>41</v>
      </c>
      <c r="M177">
        <v>0</v>
      </c>
      <c r="N177">
        <v>6</v>
      </c>
      <c r="O177">
        <v>1.47</v>
      </c>
      <c r="P177">
        <v>0.0147</v>
      </c>
      <c r="Q177">
        <v>0</v>
      </c>
      <c r="R177">
        <v>1</v>
      </c>
      <c r="S177">
        <v>0</v>
      </c>
      <c r="T177">
        <v>0</v>
      </c>
      <c r="U177">
        <v>0</v>
      </c>
    </row>
    <row r="178" spans="1:21">
      <c r="A178">
        <v>1104001</v>
      </c>
      <c r="B178">
        <v>56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1</v>
      </c>
      <c r="I178">
        <f>VALUE(J178)</f>
        <v>20</v>
      </c>
      <c r="J178" s="11" t="s">
        <v>27</v>
      </c>
      <c r="K178" s="13">
        <f>VALUE(L178)</f>
        <v>15</v>
      </c>
      <c r="L178" t="s">
        <v>37</v>
      </c>
      <c r="M178">
        <v>0</v>
      </c>
      <c r="N178">
        <v>12</v>
      </c>
      <c r="O178">
        <v>1.29</v>
      </c>
      <c r="P178">
        <v>0.0129</v>
      </c>
      <c r="Q178">
        <v>1</v>
      </c>
      <c r="R178">
        <v>1</v>
      </c>
      <c r="S178">
        <v>0</v>
      </c>
      <c r="T178">
        <v>1</v>
      </c>
      <c r="U178">
        <v>0</v>
      </c>
    </row>
    <row r="179" spans="1:21">
      <c r="A179">
        <v>1104002</v>
      </c>
      <c r="B179">
        <v>44</v>
      </c>
      <c r="C179">
        <v>1</v>
      </c>
      <c r="D179">
        <v>0</v>
      </c>
      <c r="E179">
        <v>1</v>
      </c>
      <c r="F179">
        <v>1</v>
      </c>
      <c r="G179">
        <v>0</v>
      </c>
      <c r="H179">
        <v>0</v>
      </c>
      <c r="I179">
        <f>VALUE(J179)</f>
        <v>3</v>
      </c>
      <c r="J179" s="11" t="s">
        <v>21</v>
      </c>
      <c r="K179" s="13">
        <f>VALUE(L179)</f>
        <v>13</v>
      </c>
      <c r="L179" t="s">
        <v>51</v>
      </c>
      <c r="M179">
        <v>0</v>
      </c>
      <c r="N179">
        <v>6</v>
      </c>
      <c r="O179">
        <v>1.5</v>
      </c>
      <c r="P179">
        <v>0.015</v>
      </c>
      <c r="Q179">
        <v>1</v>
      </c>
      <c r="R179">
        <v>1</v>
      </c>
      <c r="S179">
        <v>0</v>
      </c>
      <c r="T179">
        <v>1</v>
      </c>
      <c r="U179">
        <v>1</v>
      </c>
    </row>
    <row r="180" spans="1:21">
      <c r="A180">
        <v>1104003</v>
      </c>
      <c r="B180">
        <v>33</v>
      </c>
      <c r="C180">
        <v>1</v>
      </c>
      <c r="D180">
        <v>0</v>
      </c>
      <c r="E180">
        <v>1</v>
      </c>
      <c r="F180">
        <v>0</v>
      </c>
      <c r="G180">
        <v>1</v>
      </c>
      <c r="H180">
        <v>0</v>
      </c>
      <c r="I180">
        <f>VALUE(J180)</f>
        <v>10</v>
      </c>
      <c r="J180" s="11" t="s">
        <v>19</v>
      </c>
      <c r="K180" s="13">
        <f>VALUE(L180)</f>
        <v>10</v>
      </c>
      <c r="L180" t="s">
        <v>19</v>
      </c>
      <c r="M180">
        <v>0</v>
      </c>
      <c r="N180">
        <v>6</v>
      </c>
      <c r="O180">
        <v>1.26</v>
      </c>
      <c r="P180">
        <v>0.0126</v>
      </c>
      <c r="Q180">
        <v>1</v>
      </c>
      <c r="R180">
        <v>1</v>
      </c>
      <c r="S180">
        <v>0</v>
      </c>
      <c r="T180">
        <v>1</v>
      </c>
      <c r="U180">
        <v>0</v>
      </c>
    </row>
    <row r="181" spans="1:21">
      <c r="A181">
        <v>1104004</v>
      </c>
      <c r="B181">
        <v>38</v>
      </c>
      <c r="C181">
        <v>1</v>
      </c>
      <c r="D181">
        <v>0</v>
      </c>
      <c r="E181">
        <v>1</v>
      </c>
      <c r="F181">
        <v>0</v>
      </c>
      <c r="G181">
        <v>0</v>
      </c>
      <c r="H181">
        <v>0</v>
      </c>
      <c r="I181">
        <f>VALUE(J181)</f>
        <v>4</v>
      </c>
      <c r="J181" s="11" t="s">
        <v>32</v>
      </c>
      <c r="K181" s="13">
        <f>VALUE(L181)</f>
        <v>3</v>
      </c>
      <c r="L181" t="s">
        <v>21</v>
      </c>
      <c r="M181">
        <v>0</v>
      </c>
      <c r="N181">
        <v>6</v>
      </c>
      <c r="O181">
        <v>1.26</v>
      </c>
      <c r="P181">
        <v>0.0126</v>
      </c>
      <c r="Q181">
        <v>1</v>
      </c>
      <c r="R181">
        <v>1</v>
      </c>
      <c r="S181">
        <v>1</v>
      </c>
      <c r="T181">
        <v>1</v>
      </c>
      <c r="U181">
        <v>0</v>
      </c>
    </row>
    <row r="182" spans="1:21">
      <c r="A182">
        <v>1104005</v>
      </c>
      <c r="B182">
        <v>30</v>
      </c>
      <c r="C182">
        <v>0</v>
      </c>
      <c r="D182">
        <v>0</v>
      </c>
      <c r="E182">
        <v>2</v>
      </c>
      <c r="F182">
        <v>0</v>
      </c>
      <c r="G182">
        <v>0</v>
      </c>
      <c r="H182">
        <v>1</v>
      </c>
      <c r="I182">
        <f>VALUE(J182)</f>
        <v>3</v>
      </c>
      <c r="J182" s="11" t="s">
        <v>21</v>
      </c>
      <c r="K182" s="13">
        <f>VALUE(L182)</f>
        <v>20</v>
      </c>
      <c r="L182" t="s">
        <v>27</v>
      </c>
      <c r="M182">
        <v>0</v>
      </c>
      <c r="N182">
        <v>12</v>
      </c>
      <c r="O182">
        <v>1.5</v>
      </c>
      <c r="P182">
        <v>0.015</v>
      </c>
      <c r="Q182">
        <v>0</v>
      </c>
      <c r="R182">
        <v>1</v>
      </c>
      <c r="S182">
        <v>0</v>
      </c>
      <c r="T182">
        <v>0</v>
      </c>
      <c r="U182">
        <v>0</v>
      </c>
    </row>
    <row r="183" spans="1:21">
      <c r="A183">
        <v>1104006</v>
      </c>
      <c r="B183">
        <v>41</v>
      </c>
      <c r="C183">
        <v>1</v>
      </c>
      <c r="D183">
        <v>0</v>
      </c>
      <c r="E183">
        <v>2</v>
      </c>
      <c r="F183">
        <v>0</v>
      </c>
      <c r="G183">
        <v>0</v>
      </c>
      <c r="H183">
        <v>1</v>
      </c>
      <c r="I183">
        <f>VALUE(J183)</f>
        <v>7</v>
      </c>
      <c r="J183" s="11" t="s">
        <v>44</v>
      </c>
      <c r="K183" s="13">
        <f>VALUE(L183)</f>
        <v>20</v>
      </c>
      <c r="L183" t="s">
        <v>27</v>
      </c>
      <c r="M183">
        <v>0</v>
      </c>
      <c r="N183">
        <v>12</v>
      </c>
      <c r="O183">
        <v>1.5</v>
      </c>
      <c r="P183">
        <v>0.015</v>
      </c>
      <c r="Q183">
        <v>0</v>
      </c>
      <c r="R183">
        <v>1</v>
      </c>
      <c r="S183">
        <v>0</v>
      </c>
      <c r="T183">
        <v>0</v>
      </c>
      <c r="U183">
        <v>0</v>
      </c>
    </row>
    <row r="184" spans="1:21">
      <c r="A184">
        <v>1104007</v>
      </c>
      <c r="B184">
        <v>39</v>
      </c>
      <c r="C184">
        <v>0</v>
      </c>
      <c r="D184">
        <v>0</v>
      </c>
      <c r="E184">
        <v>2</v>
      </c>
      <c r="F184">
        <v>0</v>
      </c>
      <c r="G184">
        <v>0</v>
      </c>
      <c r="H184">
        <v>1</v>
      </c>
      <c r="I184">
        <f>VALUE(J184)</f>
        <v>16</v>
      </c>
      <c r="J184" s="11" t="s">
        <v>47</v>
      </c>
      <c r="K184" s="13">
        <f>VALUE(L184)</f>
        <v>80</v>
      </c>
      <c r="L184" t="s">
        <v>56</v>
      </c>
      <c r="M184">
        <v>0</v>
      </c>
      <c r="N184">
        <v>12</v>
      </c>
      <c r="O184">
        <v>1.5</v>
      </c>
      <c r="P184">
        <v>0.015</v>
      </c>
      <c r="Q184">
        <v>0</v>
      </c>
      <c r="R184">
        <v>1</v>
      </c>
      <c r="S184">
        <v>0</v>
      </c>
      <c r="T184">
        <v>0</v>
      </c>
      <c r="U184">
        <v>0</v>
      </c>
    </row>
    <row r="185" spans="1:21">
      <c r="A185">
        <v>1104009</v>
      </c>
      <c r="B185">
        <v>27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f>VALUE(J185)</f>
        <v>13</v>
      </c>
      <c r="J185" s="11" t="s">
        <v>51</v>
      </c>
      <c r="K185" s="13">
        <f>VALUE(L185)</f>
        <v>30</v>
      </c>
      <c r="L185" t="s">
        <v>34</v>
      </c>
      <c r="M185">
        <v>0</v>
      </c>
      <c r="N185">
        <v>12</v>
      </c>
      <c r="O185">
        <v>1.29</v>
      </c>
      <c r="P185">
        <v>0.0129</v>
      </c>
      <c r="Q185">
        <v>1</v>
      </c>
      <c r="R185">
        <v>1</v>
      </c>
      <c r="S185">
        <v>0</v>
      </c>
      <c r="T185">
        <v>1</v>
      </c>
      <c r="U185">
        <v>0</v>
      </c>
    </row>
    <row r="186" spans="1:21">
      <c r="A186">
        <v>1104010</v>
      </c>
      <c r="B186">
        <v>39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1</v>
      </c>
      <c r="I186">
        <f>VALUE(J186)</f>
        <v>10</v>
      </c>
      <c r="J186" s="11" t="s">
        <v>19</v>
      </c>
      <c r="K186" s="13">
        <f>VALUE(L186)</f>
        <v>80</v>
      </c>
      <c r="L186" t="s">
        <v>56</v>
      </c>
      <c r="M186">
        <v>0</v>
      </c>
      <c r="N186">
        <v>12</v>
      </c>
      <c r="O186">
        <v>1.29</v>
      </c>
      <c r="P186">
        <v>0.0129</v>
      </c>
      <c r="Q186">
        <v>1</v>
      </c>
      <c r="R186">
        <v>0</v>
      </c>
      <c r="S186">
        <v>0</v>
      </c>
      <c r="T186">
        <v>1</v>
      </c>
      <c r="U186">
        <v>0</v>
      </c>
    </row>
    <row r="187" spans="1:21">
      <c r="A187">
        <v>1104011</v>
      </c>
      <c r="B187">
        <v>44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1</v>
      </c>
      <c r="I187">
        <f>VALUE(J187)</f>
        <v>15</v>
      </c>
      <c r="J187" s="11" t="s">
        <v>37</v>
      </c>
      <c r="K187" s="13">
        <f>VALUE(L187)</f>
        <v>40</v>
      </c>
      <c r="L187" t="s">
        <v>41</v>
      </c>
      <c r="M187">
        <v>0</v>
      </c>
      <c r="N187">
        <v>12</v>
      </c>
      <c r="O187">
        <v>1.29</v>
      </c>
      <c r="P187">
        <v>0.0129</v>
      </c>
      <c r="Q187">
        <v>1</v>
      </c>
      <c r="R187">
        <v>0</v>
      </c>
      <c r="S187">
        <v>0</v>
      </c>
      <c r="T187">
        <v>1</v>
      </c>
      <c r="U187">
        <v>0</v>
      </c>
    </row>
    <row r="188" spans="1:21">
      <c r="A188">
        <v>1104012</v>
      </c>
      <c r="B188">
        <v>37</v>
      </c>
      <c r="C188">
        <v>1</v>
      </c>
      <c r="D188">
        <v>0</v>
      </c>
      <c r="E188">
        <v>1</v>
      </c>
      <c r="F188">
        <v>0</v>
      </c>
      <c r="G188">
        <v>1</v>
      </c>
      <c r="H188">
        <v>1</v>
      </c>
      <c r="I188">
        <f>VALUE(J188)</f>
        <v>10</v>
      </c>
      <c r="J188" s="11" t="s">
        <v>19</v>
      </c>
      <c r="K188" s="13">
        <f>VALUE(L188)</f>
        <v>20</v>
      </c>
      <c r="L188" t="s">
        <v>27</v>
      </c>
      <c r="M188">
        <v>0</v>
      </c>
      <c r="N188">
        <v>12</v>
      </c>
      <c r="O188">
        <v>1.29</v>
      </c>
      <c r="P188">
        <v>0.0129</v>
      </c>
      <c r="Q188">
        <v>1</v>
      </c>
      <c r="R188">
        <v>0</v>
      </c>
      <c r="S188">
        <v>0</v>
      </c>
      <c r="T188">
        <v>1</v>
      </c>
      <c r="U188">
        <v>0</v>
      </c>
    </row>
    <row r="189" spans="1:21">
      <c r="A189">
        <v>1104013</v>
      </c>
      <c r="B189">
        <v>31</v>
      </c>
      <c r="C189">
        <v>1</v>
      </c>
      <c r="D189">
        <v>1</v>
      </c>
      <c r="E189">
        <v>2</v>
      </c>
      <c r="F189">
        <v>0</v>
      </c>
      <c r="G189">
        <v>0</v>
      </c>
      <c r="H189">
        <v>1</v>
      </c>
      <c r="I189">
        <f>VALUE(J189)</f>
        <v>4</v>
      </c>
      <c r="J189" s="11" t="s">
        <v>32</v>
      </c>
      <c r="K189" s="13">
        <f>VALUE(L189)</f>
        <v>80</v>
      </c>
      <c r="L189" t="s">
        <v>56</v>
      </c>
      <c r="M189">
        <v>0</v>
      </c>
      <c r="N189">
        <v>12</v>
      </c>
      <c r="O189">
        <v>1.29</v>
      </c>
      <c r="P189">
        <v>0.0129</v>
      </c>
      <c r="Q189">
        <v>1</v>
      </c>
      <c r="R189">
        <v>0</v>
      </c>
      <c r="S189">
        <v>0</v>
      </c>
      <c r="T189">
        <v>1</v>
      </c>
      <c r="U189">
        <v>0</v>
      </c>
    </row>
    <row r="190" spans="1:21">
      <c r="A190">
        <v>1104014</v>
      </c>
      <c r="B190">
        <v>30</v>
      </c>
      <c r="C190">
        <v>1</v>
      </c>
      <c r="D190">
        <v>0</v>
      </c>
      <c r="E190">
        <v>1</v>
      </c>
      <c r="F190">
        <v>0</v>
      </c>
      <c r="G190">
        <v>0</v>
      </c>
      <c r="H190">
        <v>1</v>
      </c>
      <c r="I190">
        <f>VALUE(J190)</f>
        <v>10</v>
      </c>
      <c r="J190" s="11" t="s">
        <v>19</v>
      </c>
      <c r="K190" s="13">
        <f>VALUE(L190)</f>
        <v>80</v>
      </c>
      <c r="L190" t="s">
        <v>56</v>
      </c>
      <c r="M190">
        <v>0</v>
      </c>
      <c r="N190">
        <v>12</v>
      </c>
      <c r="O190">
        <v>1.29</v>
      </c>
      <c r="P190">
        <v>0.0129</v>
      </c>
      <c r="Q190">
        <v>1</v>
      </c>
      <c r="R190">
        <v>0</v>
      </c>
      <c r="S190">
        <v>0</v>
      </c>
      <c r="T190">
        <v>1</v>
      </c>
      <c r="U190">
        <v>0</v>
      </c>
    </row>
    <row r="191" spans="1:21">
      <c r="A191">
        <v>1104015</v>
      </c>
      <c r="B191">
        <v>61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  <c r="I191">
        <f>VALUE(J191)</f>
        <v>6</v>
      </c>
      <c r="J191" s="11" t="s">
        <v>30</v>
      </c>
      <c r="K191" s="13">
        <f>VALUE(L191)</f>
        <v>100</v>
      </c>
      <c r="L191" t="s">
        <v>31</v>
      </c>
      <c r="M191">
        <v>0</v>
      </c>
      <c r="N191">
        <v>12</v>
      </c>
      <c r="O191">
        <v>1.5</v>
      </c>
      <c r="P191">
        <v>0.015</v>
      </c>
      <c r="Q191">
        <v>0</v>
      </c>
      <c r="R191">
        <v>1</v>
      </c>
      <c r="S191">
        <v>0</v>
      </c>
      <c r="T191">
        <v>0</v>
      </c>
      <c r="U191">
        <v>0</v>
      </c>
    </row>
    <row r="192" spans="1:21">
      <c r="A192">
        <v>1104016</v>
      </c>
      <c r="B192">
        <v>45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f>VALUE(J192)</f>
        <v>10</v>
      </c>
      <c r="J192" s="11" t="s">
        <v>19</v>
      </c>
      <c r="K192" s="13">
        <f>VALUE(L192)</f>
        <v>10</v>
      </c>
      <c r="L192" t="s">
        <v>19</v>
      </c>
      <c r="M192">
        <v>0</v>
      </c>
      <c r="N192">
        <v>12</v>
      </c>
      <c r="O192">
        <v>1.53</v>
      </c>
      <c r="P192">
        <v>0.0153</v>
      </c>
      <c r="Q192">
        <v>1</v>
      </c>
      <c r="R192">
        <v>1</v>
      </c>
      <c r="S192">
        <v>0</v>
      </c>
      <c r="T192">
        <v>1</v>
      </c>
      <c r="U192">
        <v>0</v>
      </c>
    </row>
    <row r="193" spans="1:21">
      <c r="A193">
        <v>1104017</v>
      </c>
      <c r="B193">
        <v>33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f>VALUE(J193)</f>
        <v>2</v>
      </c>
      <c r="J193" s="11" t="s">
        <v>25</v>
      </c>
      <c r="K193" s="13">
        <f>VALUE(L193)</f>
        <v>15</v>
      </c>
      <c r="L193" t="s">
        <v>37</v>
      </c>
      <c r="M193">
        <v>0</v>
      </c>
      <c r="N193">
        <v>12</v>
      </c>
      <c r="O193">
        <v>1.5</v>
      </c>
      <c r="P193">
        <v>0.015</v>
      </c>
      <c r="Q193">
        <v>1</v>
      </c>
      <c r="R193">
        <v>1</v>
      </c>
      <c r="S193">
        <v>0</v>
      </c>
      <c r="T193">
        <v>1</v>
      </c>
      <c r="U193">
        <v>0</v>
      </c>
    </row>
    <row r="194" spans="1:21">
      <c r="A194">
        <v>1104018</v>
      </c>
      <c r="B194">
        <v>57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1</v>
      </c>
      <c r="I194">
        <f>VALUE(J194)</f>
        <v>16</v>
      </c>
      <c r="J194" s="11" t="s">
        <v>47</v>
      </c>
      <c r="K194" s="13">
        <f>VALUE(L194)</f>
        <v>10</v>
      </c>
      <c r="L194" t="s">
        <v>19</v>
      </c>
      <c r="M194">
        <v>0</v>
      </c>
      <c r="N194">
        <v>12</v>
      </c>
      <c r="O194">
        <v>1.29</v>
      </c>
      <c r="P194">
        <v>0.0129</v>
      </c>
      <c r="Q194">
        <v>1</v>
      </c>
      <c r="R194">
        <v>1</v>
      </c>
      <c r="S194">
        <v>0</v>
      </c>
      <c r="T194">
        <v>1</v>
      </c>
      <c r="U194">
        <v>0</v>
      </c>
    </row>
    <row r="195" spans="1:21">
      <c r="A195">
        <v>1104019</v>
      </c>
      <c r="B195">
        <v>57</v>
      </c>
      <c r="C195">
        <v>0</v>
      </c>
      <c r="D195">
        <v>0</v>
      </c>
      <c r="E195">
        <v>2</v>
      </c>
      <c r="F195">
        <v>0</v>
      </c>
      <c r="G195">
        <v>0</v>
      </c>
      <c r="H195">
        <v>0</v>
      </c>
      <c r="I195">
        <f t="shared" ref="I195:I258" si="6">VALUE(J195)</f>
        <v>10</v>
      </c>
      <c r="J195" s="11" t="s">
        <v>19</v>
      </c>
      <c r="K195" s="13">
        <f t="shared" ref="K195:K258" si="7">VALUE(L195)</f>
        <v>30</v>
      </c>
      <c r="L195" t="s">
        <v>34</v>
      </c>
      <c r="M195">
        <v>0</v>
      </c>
      <c r="N195">
        <v>12</v>
      </c>
      <c r="O195">
        <v>1.5</v>
      </c>
      <c r="P195">
        <v>0.015</v>
      </c>
      <c r="Q195">
        <v>0</v>
      </c>
      <c r="R195">
        <v>1</v>
      </c>
      <c r="S195">
        <v>0</v>
      </c>
      <c r="T195">
        <v>0</v>
      </c>
      <c r="U195">
        <v>0</v>
      </c>
    </row>
    <row r="196" spans="1:21">
      <c r="A196">
        <v>1104021</v>
      </c>
      <c r="B196">
        <v>29</v>
      </c>
      <c r="C196">
        <v>0</v>
      </c>
      <c r="D196">
        <v>1</v>
      </c>
      <c r="E196">
        <v>2</v>
      </c>
      <c r="F196">
        <v>0</v>
      </c>
      <c r="G196">
        <v>0</v>
      </c>
      <c r="H196">
        <v>1</v>
      </c>
      <c r="I196">
        <f>VALUE(J196)</f>
        <v>4</v>
      </c>
      <c r="J196" s="11" t="s">
        <v>32</v>
      </c>
      <c r="K196" s="13">
        <f>VALUE(L196)</f>
        <v>15</v>
      </c>
      <c r="L196" t="s">
        <v>37</v>
      </c>
      <c r="M196">
        <v>0</v>
      </c>
      <c r="N196">
        <v>12</v>
      </c>
      <c r="O196">
        <v>1.29</v>
      </c>
      <c r="P196">
        <v>0.0129</v>
      </c>
      <c r="Q196">
        <v>1</v>
      </c>
      <c r="R196">
        <v>1</v>
      </c>
      <c r="S196">
        <v>0</v>
      </c>
      <c r="T196">
        <v>1</v>
      </c>
      <c r="U196">
        <v>0</v>
      </c>
    </row>
    <row r="197" spans="1:21">
      <c r="A197">
        <v>1104022</v>
      </c>
      <c r="B197">
        <v>24</v>
      </c>
      <c r="C197">
        <v>1</v>
      </c>
      <c r="D197">
        <v>1</v>
      </c>
      <c r="E197">
        <v>1</v>
      </c>
      <c r="F197">
        <v>0</v>
      </c>
      <c r="G197">
        <v>1</v>
      </c>
      <c r="H197">
        <v>1</v>
      </c>
      <c r="I197">
        <f>VALUE(J197)</f>
        <v>5</v>
      </c>
      <c r="J197" s="11" t="s">
        <v>20</v>
      </c>
      <c r="K197" s="13">
        <f>VALUE(L197)</f>
        <v>10</v>
      </c>
      <c r="L197" t="s">
        <v>19</v>
      </c>
      <c r="M197">
        <v>0</v>
      </c>
      <c r="N197">
        <v>12</v>
      </c>
      <c r="O197">
        <v>1.29</v>
      </c>
      <c r="P197">
        <v>0.0129</v>
      </c>
      <c r="Q197">
        <v>1</v>
      </c>
      <c r="R197">
        <v>1</v>
      </c>
      <c r="S197">
        <v>0</v>
      </c>
      <c r="T197">
        <v>1</v>
      </c>
      <c r="U197">
        <v>0</v>
      </c>
    </row>
    <row r="198" spans="1:21">
      <c r="A198">
        <v>1104023</v>
      </c>
      <c r="B198">
        <v>32</v>
      </c>
      <c r="C198">
        <v>0</v>
      </c>
      <c r="D198">
        <v>2</v>
      </c>
      <c r="E198">
        <v>2</v>
      </c>
      <c r="F198">
        <v>0</v>
      </c>
      <c r="G198">
        <v>0</v>
      </c>
      <c r="H198">
        <v>0</v>
      </c>
      <c r="I198">
        <f>VALUE(J198)</f>
        <v>10</v>
      </c>
      <c r="J198" s="11" t="s">
        <v>19</v>
      </c>
      <c r="K198" s="13">
        <f>VALUE(L198)</f>
        <v>20</v>
      </c>
      <c r="L198" t="s">
        <v>27</v>
      </c>
      <c r="M198">
        <v>0</v>
      </c>
      <c r="N198">
        <v>6</v>
      </c>
      <c r="O198">
        <v>1.5</v>
      </c>
      <c r="P198">
        <v>0.015</v>
      </c>
      <c r="Q198">
        <v>1</v>
      </c>
      <c r="R198">
        <v>1</v>
      </c>
      <c r="S198">
        <v>0</v>
      </c>
      <c r="T198">
        <v>1</v>
      </c>
      <c r="U198">
        <v>0</v>
      </c>
    </row>
    <row r="199" spans="1:21">
      <c r="A199">
        <v>1105001</v>
      </c>
      <c r="B199">
        <v>43</v>
      </c>
      <c r="C199">
        <v>1</v>
      </c>
      <c r="D199">
        <v>0</v>
      </c>
      <c r="E199">
        <v>1</v>
      </c>
      <c r="F199">
        <v>0</v>
      </c>
      <c r="G199">
        <v>0</v>
      </c>
      <c r="H199">
        <v>1</v>
      </c>
      <c r="I199">
        <f>VALUE(J199)</f>
        <v>10</v>
      </c>
      <c r="J199" s="11" t="s">
        <v>19</v>
      </c>
      <c r="K199" s="13">
        <f>VALUE(L199)</f>
        <v>15</v>
      </c>
      <c r="L199" t="s">
        <v>37</v>
      </c>
      <c r="M199">
        <v>0</v>
      </c>
      <c r="N199">
        <v>12</v>
      </c>
      <c r="O199">
        <v>1.29</v>
      </c>
      <c r="P199">
        <v>0.0129</v>
      </c>
      <c r="Q199">
        <v>1</v>
      </c>
      <c r="R199">
        <v>1</v>
      </c>
      <c r="S199">
        <v>0</v>
      </c>
      <c r="T199">
        <v>1</v>
      </c>
      <c r="U199">
        <v>0</v>
      </c>
    </row>
    <row r="200" spans="1:21">
      <c r="A200">
        <v>1105002</v>
      </c>
      <c r="B200">
        <v>42</v>
      </c>
      <c r="C200">
        <v>1</v>
      </c>
      <c r="D200">
        <v>0</v>
      </c>
      <c r="E200">
        <v>1</v>
      </c>
      <c r="F200">
        <v>0</v>
      </c>
      <c r="G200">
        <v>0</v>
      </c>
      <c r="H200">
        <v>1</v>
      </c>
      <c r="I200">
        <f>VALUE(J200)</f>
        <v>3</v>
      </c>
      <c r="J200" s="11" t="s">
        <v>21</v>
      </c>
      <c r="K200" s="13">
        <f>VALUE(L200)</f>
        <v>15</v>
      </c>
      <c r="L200" t="s">
        <v>37</v>
      </c>
      <c r="M200">
        <v>0</v>
      </c>
      <c r="N200">
        <v>6</v>
      </c>
      <c r="O200">
        <v>1.26</v>
      </c>
      <c r="P200">
        <v>0.0126</v>
      </c>
      <c r="Q200">
        <v>1</v>
      </c>
      <c r="R200">
        <v>1</v>
      </c>
      <c r="S200">
        <v>0</v>
      </c>
      <c r="T200">
        <v>1</v>
      </c>
      <c r="U200">
        <v>0</v>
      </c>
    </row>
    <row r="201" spans="1:21">
      <c r="A201">
        <v>1105003</v>
      </c>
      <c r="B201">
        <v>33</v>
      </c>
      <c r="C201">
        <v>1</v>
      </c>
      <c r="D201">
        <v>0</v>
      </c>
      <c r="E201">
        <v>1</v>
      </c>
      <c r="F201">
        <v>0</v>
      </c>
      <c r="G201">
        <v>0</v>
      </c>
      <c r="H201">
        <v>0</v>
      </c>
      <c r="I201">
        <f>VALUE(J201)</f>
        <v>6</v>
      </c>
      <c r="J201" s="11" t="s">
        <v>30</v>
      </c>
      <c r="K201" s="13">
        <f>VALUE(L201)</f>
        <v>10</v>
      </c>
      <c r="L201" t="s">
        <v>19</v>
      </c>
      <c r="M201">
        <v>0</v>
      </c>
      <c r="N201">
        <v>12</v>
      </c>
      <c r="O201">
        <v>1.29</v>
      </c>
      <c r="P201">
        <v>0.0129</v>
      </c>
      <c r="Q201">
        <v>0</v>
      </c>
      <c r="R201">
        <v>1</v>
      </c>
      <c r="S201">
        <v>0</v>
      </c>
      <c r="T201">
        <v>0</v>
      </c>
      <c r="U201">
        <v>0</v>
      </c>
    </row>
    <row r="202" spans="1:21">
      <c r="A202">
        <v>1005004</v>
      </c>
      <c r="B202">
        <v>53</v>
      </c>
      <c r="C202">
        <v>1</v>
      </c>
      <c r="D202">
        <v>0</v>
      </c>
      <c r="E202">
        <v>1</v>
      </c>
      <c r="F202">
        <v>0</v>
      </c>
      <c r="G202">
        <v>0</v>
      </c>
      <c r="H202">
        <v>1</v>
      </c>
      <c r="I202">
        <f>VALUE(J202)</f>
        <v>1</v>
      </c>
      <c r="J202" s="11" t="s">
        <v>26</v>
      </c>
      <c r="K202" s="13">
        <f>VALUE(L202)</f>
        <v>200</v>
      </c>
      <c r="L202" t="s">
        <v>46</v>
      </c>
      <c r="M202">
        <v>0</v>
      </c>
      <c r="N202">
        <v>12</v>
      </c>
      <c r="O202">
        <v>1.5</v>
      </c>
      <c r="P202">
        <v>0.015</v>
      </c>
      <c r="Q202">
        <v>0</v>
      </c>
      <c r="R202">
        <v>1</v>
      </c>
      <c r="S202">
        <v>0</v>
      </c>
      <c r="T202">
        <v>0</v>
      </c>
      <c r="U202">
        <v>0</v>
      </c>
    </row>
    <row r="203" spans="1:21">
      <c r="A203">
        <v>1005005</v>
      </c>
      <c r="B203">
        <v>25</v>
      </c>
      <c r="C203">
        <v>1</v>
      </c>
      <c r="D203">
        <v>2</v>
      </c>
      <c r="E203">
        <v>4</v>
      </c>
      <c r="F203">
        <v>0</v>
      </c>
      <c r="G203">
        <v>0</v>
      </c>
      <c r="H203">
        <v>1</v>
      </c>
      <c r="I203">
        <f>VALUE(J203)</f>
        <v>2</v>
      </c>
      <c r="J203" s="11" t="s">
        <v>25</v>
      </c>
      <c r="K203" s="13">
        <f>VALUE(L203)</f>
        <v>45</v>
      </c>
      <c r="L203" t="s">
        <v>58</v>
      </c>
      <c r="M203">
        <v>0</v>
      </c>
      <c r="N203">
        <v>12</v>
      </c>
      <c r="O203">
        <v>1.53</v>
      </c>
      <c r="P203">
        <v>0.0153</v>
      </c>
      <c r="Q203">
        <v>1</v>
      </c>
      <c r="R203">
        <v>1</v>
      </c>
      <c r="S203">
        <v>0</v>
      </c>
      <c r="T203">
        <v>1</v>
      </c>
      <c r="U203">
        <v>0</v>
      </c>
    </row>
    <row r="204" spans="1:21">
      <c r="A204">
        <v>1106001</v>
      </c>
      <c r="B204">
        <v>44</v>
      </c>
      <c r="C204">
        <v>1</v>
      </c>
      <c r="D204">
        <v>0</v>
      </c>
      <c r="E204">
        <v>1</v>
      </c>
      <c r="F204">
        <v>0</v>
      </c>
      <c r="G204">
        <v>0</v>
      </c>
      <c r="H204">
        <v>1</v>
      </c>
      <c r="I204">
        <f>VALUE(J204)</f>
        <v>20</v>
      </c>
      <c r="J204" s="11" t="s">
        <v>27</v>
      </c>
      <c r="K204" s="13">
        <f>VALUE(L204)</f>
        <v>20</v>
      </c>
      <c r="L204" t="s">
        <v>27</v>
      </c>
      <c r="M204">
        <v>0</v>
      </c>
      <c r="N204">
        <v>3</v>
      </c>
      <c r="O204">
        <v>1.23</v>
      </c>
      <c r="P204">
        <v>0.0123</v>
      </c>
      <c r="Q204">
        <v>1</v>
      </c>
      <c r="R204">
        <v>1</v>
      </c>
      <c r="S204">
        <v>0</v>
      </c>
      <c r="T204">
        <v>1</v>
      </c>
      <c r="U204">
        <v>0</v>
      </c>
    </row>
    <row r="205" spans="1:21">
      <c r="A205">
        <v>1106005</v>
      </c>
      <c r="B205">
        <v>49</v>
      </c>
      <c r="C205">
        <v>1</v>
      </c>
      <c r="D205">
        <v>0</v>
      </c>
      <c r="E205">
        <v>1</v>
      </c>
      <c r="F205">
        <v>0</v>
      </c>
      <c r="G205">
        <v>0</v>
      </c>
      <c r="H205">
        <v>1</v>
      </c>
      <c r="I205">
        <f>VALUE(J205)</f>
        <v>4</v>
      </c>
      <c r="J205" s="11" t="s">
        <v>32</v>
      </c>
      <c r="K205" s="13">
        <f>VALUE(L205)</f>
        <v>100</v>
      </c>
      <c r="L205" t="s">
        <v>31</v>
      </c>
      <c r="M205">
        <v>0</v>
      </c>
      <c r="N205">
        <v>12</v>
      </c>
      <c r="O205">
        <v>1.5</v>
      </c>
      <c r="P205">
        <v>0.015</v>
      </c>
      <c r="Q205">
        <v>0</v>
      </c>
      <c r="R205">
        <v>1</v>
      </c>
      <c r="S205">
        <v>1</v>
      </c>
      <c r="T205">
        <v>0</v>
      </c>
      <c r="U205">
        <v>0</v>
      </c>
    </row>
    <row r="206" spans="1:21">
      <c r="A206">
        <v>1106006</v>
      </c>
      <c r="B206">
        <v>24</v>
      </c>
      <c r="C206">
        <v>1</v>
      </c>
      <c r="D206">
        <v>1</v>
      </c>
      <c r="E206">
        <v>2</v>
      </c>
      <c r="F206">
        <v>0</v>
      </c>
      <c r="G206">
        <v>0</v>
      </c>
      <c r="H206">
        <v>0</v>
      </c>
      <c r="I206">
        <f>VALUE(J206)</f>
        <v>1</v>
      </c>
      <c r="J206" s="11" t="s">
        <v>26</v>
      </c>
      <c r="K206" s="13">
        <f>VALUE(L206)</f>
        <v>100</v>
      </c>
      <c r="L206" t="s">
        <v>31</v>
      </c>
      <c r="M206">
        <v>0</v>
      </c>
      <c r="N206">
        <v>12</v>
      </c>
      <c r="O206">
        <v>1.5</v>
      </c>
      <c r="P206">
        <v>0.015</v>
      </c>
      <c r="Q206">
        <v>0</v>
      </c>
      <c r="R206">
        <v>1</v>
      </c>
      <c r="S206">
        <v>0</v>
      </c>
      <c r="T206">
        <v>0</v>
      </c>
      <c r="U206">
        <v>0</v>
      </c>
    </row>
    <row r="207" spans="1:21">
      <c r="A207">
        <v>1106007</v>
      </c>
      <c r="B207">
        <v>55</v>
      </c>
      <c r="C207">
        <v>1</v>
      </c>
      <c r="D207">
        <v>0</v>
      </c>
      <c r="E207">
        <v>1</v>
      </c>
      <c r="F207">
        <v>0</v>
      </c>
      <c r="G207">
        <v>0</v>
      </c>
      <c r="H207">
        <v>0</v>
      </c>
      <c r="I207">
        <f>VALUE(J207)</f>
        <v>10</v>
      </c>
      <c r="J207" s="11" t="s">
        <v>19</v>
      </c>
      <c r="K207" s="13">
        <f>VALUE(L207)</f>
        <v>20</v>
      </c>
      <c r="L207" t="s">
        <v>27</v>
      </c>
      <c r="M207">
        <v>0</v>
      </c>
      <c r="N207">
        <v>6</v>
      </c>
      <c r="O207">
        <v>1.26</v>
      </c>
      <c r="P207">
        <v>0.0126</v>
      </c>
      <c r="Q207">
        <v>1</v>
      </c>
      <c r="R207">
        <v>1</v>
      </c>
      <c r="S207">
        <v>0</v>
      </c>
      <c r="T207">
        <v>1</v>
      </c>
      <c r="U207">
        <v>0</v>
      </c>
    </row>
    <row r="208" spans="1:21">
      <c r="A208">
        <v>1106008</v>
      </c>
      <c r="B208">
        <v>28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1</v>
      </c>
      <c r="I208">
        <f>VALUE(J208)</f>
        <v>13</v>
      </c>
      <c r="J208" s="11" t="s">
        <v>51</v>
      </c>
      <c r="K208" s="13">
        <f>VALUE(L208)</f>
        <v>120</v>
      </c>
      <c r="L208" t="s">
        <v>42</v>
      </c>
      <c r="M208">
        <v>0</v>
      </c>
      <c r="N208">
        <v>12</v>
      </c>
      <c r="O208">
        <v>1.29</v>
      </c>
      <c r="P208">
        <v>0.0129</v>
      </c>
      <c r="Q208">
        <v>1</v>
      </c>
      <c r="R208">
        <v>1</v>
      </c>
      <c r="S208">
        <v>0</v>
      </c>
      <c r="T208">
        <v>1</v>
      </c>
      <c r="U208">
        <v>0</v>
      </c>
    </row>
    <row r="209" spans="1:21">
      <c r="A209">
        <v>1106009</v>
      </c>
      <c r="B209">
        <v>42</v>
      </c>
      <c r="C209">
        <v>1</v>
      </c>
      <c r="D209">
        <v>0</v>
      </c>
      <c r="E209">
        <v>1</v>
      </c>
      <c r="F209">
        <v>1</v>
      </c>
      <c r="G209">
        <v>0</v>
      </c>
      <c r="H209">
        <v>0</v>
      </c>
      <c r="I209">
        <f>VALUE(J209)</f>
        <v>5</v>
      </c>
      <c r="J209" s="11" t="s">
        <v>20</v>
      </c>
      <c r="K209" s="13">
        <f>VALUE(L209)</f>
        <v>3</v>
      </c>
      <c r="L209" t="s">
        <v>21</v>
      </c>
      <c r="M209">
        <v>0</v>
      </c>
      <c r="N209">
        <v>12</v>
      </c>
      <c r="O209">
        <v>1.5</v>
      </c>
      <c r="P209">
        <v>0.015</v>
      </c>
      <c r="Q209">
        <v>1</v>
      </c>
      <c r="R209">
        <v>1</v>
      </c>
      <c r="S209">
        <v>0</v>
      </c>
      <c r="T209">
        <v>1</v>
      </c>
      <c r="U209">
        <v>1</v>
      </c>
    </row>
    <row r="210" spans="1:21">
      <c r="A210">
        <v>1106012</v>
      </c>
      <c r="B210">
        <v>49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</v>
      </c>
      <c r="I210">
        <f>VALUE(J210)</f>
        <v>10</v>
      </c>
      <c r="J210" s="11" t="s">
        <v>19</v>
      </c>
      <c r="K210" s="13">
        <f>VALUE(L210)</f>
        <v>100</v>
      </c>
      <c r="L210" t="s">
        <v>31</v>
      </c>
      <c r="M210">
        <v>0</v>
      </c>
      <c r="N210">
        <v>12</v>
      </c>
      <c r="O210">
        <v>1.5</v>
      </c>
      <c r="P210">
        <v>0.015</v>
      </c>
      <c r="Q210">
        <v>0</v>
      </c>
      <c r="R210">
        <v>1</v>
      </c>
      <c r="S210">
        <v>0</v>
      </c>
      <c r="T210">
        <v>0</v>
      </c>
      <c r="U210">
        <v>0</v>
      </c>
    </row>
    <row r="211" spans="1:21">
      <c r="A211">
        <v>1106013</v>
      </c>
      <c r="B211">
        <v>25</v>
      </c>
      <c r="C211">
        <v>1</v>
      </c>
      <c r="D211">
        <v>0</v>
      </c>
      <c r="E211">
        <v>2</v>
      </c>
      <c r="F211">
        <v>1</v>
      </c>
      <c r="G211">
        <v>0</v>
      </c>
      <c r="H211">
        <v>0</v>
      </c>
      <c r="I211">
        <f>VALUE(J211)</f>
        <v>4</v>
      </c>
      <c r="J211" s="11" t="s">
        <v>32</v>
      </c>
      <c r="K211" s="13">
        <f>VALUE(L211)</f>
        <v>70</v>
      </c>
      <c r="L211" t="s">
        <v>57</v>
      </c>
      <c r="M211">
        <v>0</v>
      </c>
      <c r="N211">
        <v>9</v>
      </c>
      <c r="O211">
        <v>1.29</v>
      </c>
      <c r="P211">
        <v>0.0129</v>
      </c>
      <c r="Q211">
        <v>0</v>
      </c>
      <c r="R211">
        <v>1</v>
      </c>
      <c r="S211">
        <v>0</v>
      </c>
      <c r="T211">
        <v>0</v>
      </c>
      <c r="U211">
        <v>0</v>
      </c>
    </row>
    <row r="212" spans="1:21">
      <c r="A212">
        <v>1106014</v>
      </c>
      <c r="B212">
        <v>35</v>
      </c>
      <c r="C212">
        <v>1</v>
      </c>
      <c r="D212">
        <v>0</v>
      </c>
      <c r="E212">
        <v>2</v>
      </c>
      <c r="F212">
        <v>0</v>
      </c>
      <c r="G212">
        <v>0</v>
      </c>
      <c r="H212">
        <v>1</v>
      </c>
      <c r="I212">
        <f>VALUE(J212)</f>
        <v>5</v>
      </c>
      <c r="J212" s="11" t="s">
        <v>20</v>
      </c>
      <c r="K212" s="13">
        <f>VALUE(L212)</f>
        <v>50</v>
      </c>
      <c r="L212" t="s">
        <v>24</v>
      </c>
      <c r="M212">
        <v>0</v>
      </c>
      <c r="N212">
        <v>6</v>
      </c>
      <c r="O212">
        <v>1.5</v>
      </c>
      <c r="P212">
        <v>0.015</v>
      </c>
      <c r="Q212">
        <v>0</v>
      </c>
      <c r="R212">
        <v>1</v>
      </c>
      <c r="S212">
        <v>0</v>
      </c>
      <c r="T212">
        <v>0</v>
      </c>
      <c r="U212">
        <v>0</v>
      </c>
    </row>
    <row r="213" spans="1:21">
      <c r="A213">
        <v>1107003</v>
      </c>
      <c r="B213">
        <v>39</v>
      </c>
      <c r="C213">
        <v>1</v>
      </c>
      <c r="D213">
        <v>0</v>
      </c>
      <c r="E213">
        <v>1</v>
      </c>
      <c r="F213">
        <v>0</v>
      </c>
      <c r="G213">
        <v>0</v>
      </c>
      <c r="H213">
        <v>0</v>
      </c>
      <c r="I213">
        <f>VALUE(J213)</f>
        <v>17</v>
      </c>
      <c r="J213" s="11" t="s">
        <v>59</v>
      </c>
      <c r="K213" s="13">
        <f>VALUE(L213)</f>
        <v>30</v>
      </c>
      <c r="L213" t="s">
        <v>34</v>
      </c>
      <c r="M213">
        <v>0</v>
      </c>
      <c r="N213">
        <v>12</v>
      </c>
      <c r="O213">
        <v>1.5</v>
      </c>
      <c r="P213">
        <v>0.015</v>
      </c>
      <c r="Q213">
        <v>0</v>
      </c>
      <c r="R213">
        <v>1</v>
      </c>
      <c r="S213">
        <v>0</v>
      </c>
      <c r="T213">
        <v>1</v>
      </c>
      <c r="U213">
        <v>0</v>
      </c>
    </row>
    <row r="214" spans="1:21">
      <c r="A214">
        <v>1107004</v>
      </c>
      <c r="B214">
        <v>25</v>
      </c>
      <c r="C214">
        <v>1</v>
      </c>
      <c r="D214">
        <v>0</v>
      </c>
      <c r="E214">
        <v>2</v>
      </c>
      <c r="F214">
        <v>1</v>
      </c>
      <c r="G214">
        <v>0</v>
      </c>
      <c r="H214">
        <v>1</v>
      </c>
      <c r="I214">
        <f>VALUE(J214)</f>
        <v>4</v>
      </c>
      <c r="J214" s="11" t="s">
        <v>32</v>
      </c>
      <c r="K214" s="13">
        <f>VALUE(L214)</f>
        <v>30</v>
      </c>
      <c r="L214" t="s">
        <v>34</v>
      </c>
      <c r="M214">
        <v>0</v>
      </c>
      <c r="N214">
        <v>12</v>
      </c>
      <c r="O214">
        <v>1.29</v>
      </c>
      <c r="P214">
        <v>0.0129</v>
      </c>
      <c r="Q214">
        <v>1</v>
      </c>
      <c r="R214">
        <v>1</v>
      </c>
      <c r="S214">
        <v>0</v>
      </c>
      <c r="T214">
        <v>1</v>
      </c>
      <c r="U214">
        <v>0</v>
      </c>
    </row>
    <row r="215" spans="1:21">
      <c r="A215">
        <v>1107004</v>
      </c>
      <c r="B215">
        <v>48</v>
      </c>
      <c r="C215">
        <v>1</v>
      </c>
      <c r="D215">
        <v>0</v>
      </c>
      <c r="E215">
        <v>2</v>
      </c>
      <c r="F215">
        <v>1</v>
      </c>
      <c r="G215">
        <v>0</v>
      </c>
      <c r="H215">
        <v>1</v>
      </c>
      <c r="I215">
        <f>VALUE(J215)</f>
        <v>7</v>
      </c>
      <c r="J215" s="11" t="s">
        <v>44</v>
      </c>
      <c r="K215" s="13">
        <f>VALUE(L215)</f>
        <v>100</v>
      </c>
      <c r="L215" t="s">
        <v>31</v>
      </c>
      <c r="M215">
        <v>0</v>
      </c>
      <c r="N215">
        <v>12</v>
      </c>
      <c r="O215">
        <v>1.5</v>
      </c>
      <c r="P215">
        <v>0.015</v>
      </c>
      <c r="Q215">
        <v>0</v>
      </c>
      <c r="R215">
        <v>1</v>
      </c>
      <c r="S215">
        <v>0</v>
      </c>
      <c r="T215">
        <v>0</v>
      </c>
      <c r="U215">
        <v>0</v>
      </c>
    </row>
    <row r="216" spans="1:21">
      <c r="A216">
        <v>1107005</v>
      </c>
      <c r="B216">
        <v>34</v>
      </c>
      <c r="C216">
        <v>1</v>
      </c>
      <c r="D216">
        <v>0</v>
      </c>
      <c r="E216">
        <v>3</v>
      </c>
      <c r="F216">
        <v>0</v>
      </c>
      <c r="G216">
        <v>0</v>
      </c>
      <c r="H216">
        <v>0</v>
      </c>
      <c r="I216">
        <f>VALUE(J216)</f>
        <v>7</v>
      </c>
      <c r="J216" s="11" t="s">
        <v>44</v>
      </c>
      <c r="K216" s="13">
        <f>VALUE(L216)</f>
        <v>60</v>
      </c>
      <c r="L216" t="s">
        <v>48</v>
      </c>
      <c r="M216">
        <v>0</v>
      </c>
      <c r="N216">
        <v>12</v>
      </c>
      <c r="O216">
        <v>1.53</v>
      </c>
      <c r="P216">
        <v>0.0153</v>
      </c>
      <c r="Q216">
        <v>1</v>
      </c>
      <c r="R216">
        <v>1</v>
      </c>
      <c r="S216">
        <v>0</v>
      </c>
      <c r="T216">
        <v>1</v>
      </c>
      <c r="U216">
        <v>1</v>
      </c>
    </row>
    <row r="217" spans="1:21">
      <c r="A217">
        <v>1107005</v>
      </c>
      <c r="B217">
        <v>41</v>
      </c>
      <c r="C217">
        <v>1</v>
      </c>
      <c r="D217">
        <v>0</v>
      </c>
      <c r="E217">
        <v>2</v>
      </c>
      <c r="F217">
        <v>0</v>
      </c>
      <c r="G217">
        <v>0</v>
      </c>
      <c r="H217">
        <v>1</v>
      </c>
      <c r="I217">
        <f>VALUE(J217)</f>
        <v>18</v>
      </c>
      <c r="J217" s="11" t="s">
        <v>22</v>
      </c>
      <c r="K217" s="13">
        <f>VALUE(L217)</f>
        <v>50</v>
      </c>
      <c r="L217" t="s">
        <v>24</v>
      </c>
      <c r="M217">
        <v>0</v>
      </c>
      <c r="N217">
        <v>12</v>
      </c>
      <c r="O217">
        <v>1.5</v>
      </c>
      <c r="P217">
        <v>0.015</v>
      </c>
      <c r="Q217">
        <v>1</v>
      </c>
      <c r="R217">
        <v>1</v>
      </c>
      <c r="S217">
        <v>0</v>
      </c>
      <c r="T217">
        <v>1</v>
      </c>
      <c r="U217">
        <v>0</v>
      </c>
    </row>
    <row r="218" spans="1:21">
      <c r="A218">
        <v>1108002</v>
      </c>
      <c r="B218">
        <v>52</v>
      </c>
      <c r="C218">
        <v>1</v>
      </c>
      <c r="D218">
        <v>0</v>
      </c>
      <c r="E218">
        <v>1</v>
      </c>
      <c r="F218">
        <v>0</v>
      </c>
      <c r="G218">
        <v>0</v>
      </c>
      <c r="H218">
        <v>1</v>
      </c>
      <c r="I218">
        <f>VALUE(J218)</f>
        <v>20</v>
      </c>
      <c r="J218" s="11" t="s">
        <v>27</v>
      </c>
      <c r="K218" s="13">
        <f>VALUE(L218)</f>
        <v>50</v>
      </c>
      <c r="L218" t="s">
        <v>24</v>
      </c>
      <c r="M218">
        <v>0</v>
      </c>
      <c r="N218">
        <v>6</v>
      </c>
      <c r="O218">
        <v>1.5</v>
      </c>
      <c r="P218">
        <v>0.015</v>
      </c>
      <c r="Q218">
        <v>1</v>
      </c>
      <c r="R218">
        <v>0</v>
      </c>
      <c r="S218">
        <v>0</v>
      </c>
      <c r="T218">
        <v>1</v>
      </c>
      <c r="U218">
        <v>0</v>
      </c>
    </row>
    <row r="219" spans="1:21">
      <c r="A219">
        <v>1108003</v>
      </c>
      <c r="B219">
        <v>48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1</v>
      </c>
      <c r="I219">
        <f>VALUE(J219)</f>
        <v>9</v>
      </c>
      <c r="J219" s="11" t="s">
        <v>40</v>
      </c>
      <c r="K219" s="13">
        <f>VALUE(L219)</f>
        <v>500</v>
      </c>
      <c r="L219" t="s">
        <v>60</v>
      </c>
      <c r="M219">
        <v>0</v>
      </c>
      <c r="N219">
        <v>6</v>
      </c>
      <c r="O219">
        <v>1.5</v>
      </c>
      <c r="P219">
        <v>0.015</v>
      </c>
      <c r="Q219">
        <v>0</v>
      </c>
      <c r="R219">
        <v>1</v>
      </c>
      <c r="S219">
        <v>1</v>
      </c>
      <c r="T219">
        <v>0</v>
      </c>
      <c r="U219">
        <v>0</v>
      </c>
    </row>
    <row r="220" spans="1:21">
      <c r="A220">
        <v>1108005</v>
      </c>
      <c r="B220">
        <v>32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0</v>
      </c>
      <c r="I220">
        <f>VALUE(J220)</f>
        <v>4</v>
      </c>
      <c r="J220" s="11" t="s">
        <v>32</v>
      </c>
      <c r="K220" s="13">
        <f>VALUE(L220)</f>
        <v>20</v>
      </c>
      <c r="L220" t="s">
        <v>27</v>
      </c>
      <c r="M220">
        <v>0</v>
      </c>
      <c r="N220">
        <v>12</v>
      </c>
      <c r="O220">
        <v>1.29</v>
      </c>
      <c r="P220">
        <v>0.0129</v>
      </c>
      <c r="Q220">
        <v>0</v>
      </c>
      <c r="R220">
        <v>1</v>
      </c>
      <c r="S220">
        <v>0</v>
      </c>
      <c r="T220">
        <v>0</v>
      </c>
      <c r="U220">
        <v>0</v>
      </c>
    </row>
    <row r="221" spans="1:21">
      <c r="A221">
        <v>1108006</v>
      </c>
      <c r="B221">
        <v>33</v>
      </c>
      <c r="C221">
        <v>1</v>
      </c>
      <c r="D221">
        <v>0</v>
      </c>
      <c r="E221">
        <v>2</v>
      </c>
      <c r="F221">
        <v>0</v>
      </c>
      <c r="G221">
        <v>0</v>
      </c>
      <c r="H221">
        <v>1</v>
      </c>
      <c r="I221">
        <f>VALUE(J221)</f>
        <v>4</v>
      </c>
      <c r="J221" s="11" t="s">
        <v>32</v>
      </c>
      <c r="K221" s="13">
        <f>VALUE(L221)</f>
        <v>100</v>
      </c>
      <c r="L221" t="s">
        <v>31</v>
      </c>
      <c r="M221">
        <v>0</v>
      </c>
      <c r="N221">
        <v>12</v>
      </c>
      <c r="O221">
        <v>1.53</v>
      </c>
      <c r="P221">
        <v>0.0153</v>
      </c>
      <c r="Q221">
        <v>1</v>
      </c>
      <c r="R221">
        <v>1</v>
      </c>
      <c r="S221">
        <v>0</v>
      </c>
      <c r="T221">
        <v>1</v>
      </c>
      <c r="U221">
        <v>1</v>
      </c>
    </row>
    <row r="222" spans="1:21">
      <c r="A222">
        <v>1108007</v>
      </c>
      <c r="B222">
        <v>41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1</v>
      </c>
      <c r="I222">
        <f>VALUE(J222)</f>
        <v>8</v>
      </c>
      <c r="J222" s="11" t="s">
        <v>36</v>
      </c>
      <c r="K222" s="13">
        <f>VALUE(L222)</f>
        <v>20</v>
      </c>
      <c r="L222" t="s">
        <v>27</v>
      </c>
      <c r="M222">
        <v>0</v>
      </c>
      <c r="N222">
        <v>12</v>
      </c>
      <c r="O222">
        <v>1.29</v>
      </c>
      <c r="P222">
        <v>0.0129</v>
      </c>
      <c r="Q222">
        <v>0</v>
      </c>
      <c r="R222">
        <v>1</v>
      </c>
      <c r="S222">
        <v>0</v>
      </c>
      <c r="T222">
        <v>0</v>
      </c>
      <c r="U222">
        <v>0</v>
      </c>
    </row>
    <row r="223" spans="1:21">
      <c r="A223">
        <v>1108008</v>
      </c>
      <c r="B223">
        <v>37</v>
      </c>
      <c r="C223">
        <v>1</v>
      </c>
      <c r="D223">
        <v>0</v>
      </c>
      <c r="E223">
        <v>1</v>
      </c>
      <c r="F223">
        <v>0</v>
      </c>
      <c r="G223">
        <v>1</v>
      </c>
      <c r="H223">
        <v>1</v>
      </c>
      <c r="I223">
        <f>VALUE(J223)</f>
        <v>6</v>
      </c>
      <c r="J223" s="11" t="s">
        <v>30</v>
      </c>
      <c r="K223" s="13">
        <f>VALUE(L223)</f>
        <v>15</v>
      </c>
      <c r="L223" t="s">
        <v>37</v>
      </c>
      <c r="M223">
        <v>0</v>
      </c>
      <c r="N223">
        <v>12</v>
      </c>
      <c r="O223">
        <v>1.29</v>
      </c>
      <c r="P223">
        <v>0.0129</v>
      </c>
      <c r="Q223">
        <v>0</v>
      </c>
      <c r="R223">
        <v>1</v>
      </c>
      <c r="S223">
        <v>0</v>
      </c>
      <c r="T223">
        <v>0</v>
      </c>
      <c r="U223">
        <v>0</v>
      </c>
    </row>
    <row r="224" spans="1:21">
      <c r="A224">
        <v>1108009</v>
      </c>
      <c r="B224">
        <v>29</v>
      </c>
      <c r="C224">
        <v>1</v>
      </c>
      <c r="D224">
        <v>0</v>
      </c>
      <c r="E224">
        <v>4</v>
      </c>
      <c r="F224">
        <v>0</v>
      </c>
      <c r="G224">
        <v>0</v>
      </c>
      <c r="H224">
        <v>0</v>
      </c>
      <c r="I224">
        <f>VALUE(J224)</f>
        <v>5</v>
      </c>
      <c r="J224" s="11" t="s">
        <v>20</v>
      </c>
      <c r="K224" s="13">
        <f>VALUE(L224)</f>
        <v>100</v>
      </c>
      <c r="L224" t="s">
        <v>31</v>
      </c>
      <c r="M224">
        <v>0</v>
      </c>
      <c r="N224">
        <v>12</v>
      </c>
      <c r="O224">
        <v>1.5</v>
      </c>
      <c r="P224">
        <v>0.015</v>
      </c>
      <c r="Q224">
        <v>0</v>
      </c>
      <c r="R224">
        <v>1</v>
      </c>
      <c r="S224">
        <v>0</v>
      </c>
      <c r="T224">
        <v>0</v>
      </c>
      <c r="U224">
        <v>0</v>
      </c>
    </row>
    <row r="225" spans="1:21">
      <c r="A225">
        <v>1108010</v>
      </c>
      <c r="B225">
        <v>36</v>
      </c>
      <c r="C225">
        <v>1</v>
      </c>
      <c r="D225">
        <v>0</v>
      </c>
      <c r="E225">
        <v>2</v>
      </c>
      <c r="F225">
        <v>0</v>
      </c>
      <c r="G225">
        <v>0</v>
      </c>
      <c r="H225">
        <v>0</v>
      </c>
      <c r="I225">
        <f>VALUE(J225)</f>
        <v>15</v>
      </c>
      <c r="J225" s="11" t="s">
        <v>37</v>
      </c>
      <c r="K225" s="13">
        <f>VALUE(L225)</f>
        <v>30</v>
      </c>
      <c r="L225" t="s">
        <v>34</v>
      </c>
      <c r="M225">
        <v>0</v>
      </c>
      <c r="N225">
        <v>12</v>
      </c>
      <c r="O225">
        <v>1.29</v>
      </c>
      <c r="P225">
        <v>0.0129</v>
      </c>
      <c r="Q225">
        <v>0</v>
      </c>
      <c r="R225">
        <v>1</v>
      </c>
      <c r="S225">
        <v>1</v>
      </c>
      <c r="T225">
        <v>0</v>
      </c>
      <c r="U225">
        <v>0</v>
      </c>
    </row>
    <row r="226" spans="1:21">
      <c r="A226">
        <v>1109001</v>
      </c>
      <c r="B226">
        <v>28</v>
      </c>
      <c r="C226">
        <v>0</v>
      </c>
      <c r="D226">
        <v>1</v>
      </c>
      <c r="E226">
        <v>3</v>
      </c>
      <c r="F226">
        <v>0</v>
      </c>
      <c r="G226">
        <v>1</v>
      </c>
      <c r="H226">
        <v>0</v>
      </c>
      <c r="I226">
        <f>VALUE(J226)</f>
        <v>4</v>
      </c>
      <c r="J226" s="11" t="s">
        <v>32</v>
      </c>
      <c r="K226" s="13">
        <f>VALUE(L226)</f>
        <v>10</v>
      </c>
      <c r="L226" t="s">
        <v>19</v>
      </c>
      <c r="M226">
        <v>0</v>
      </c>
      <c r="N226">
        <v>12</v>
      </c>
      <c r="O226">
        <v>1.53</v>
      </c>
      <c r="P226">
        <v>0.0153</v>
      </c>
      <c r="Q226">
        <v>1</v>
      </c>
      <c r="R226">
        <v>1</v>
      </c>
      <c r="S226">
        <v>0</v>
      </c>
      <c r="T226">
        <v>1</v>
      </c>
      <c r="U226">
        <v>0</v>
      </c>
    </row>
    <row r="227" spans="1:21">
      <c r="A227">
        <v>1109002</v>
      </c>
      <c r="B227">
        <v>45</v>
      </c>
      <c r="C227">
        <v>1</v>
      </c>
      <c r="D227">
        <v>0</v>
      </c>
      <c r="E227">
        <v>1</v>
      </c>
      <c r="F227">
        <v>0</v>
      </c>
      <c r="G227">
        <v>0</v>
      </c>
      <c r="H227">
        <v>1</v>
      </c>
      <c r="I227">
        <f>VALUE(J227)</f>
        <v>10</v>
      </c>
      <c r="J227" s="11" t="s">
        <v>19</v>
      </c>
      <c r="K227" s="13">
        <f>VALUE(L227)</f>
        <v>40</v>
      </c>
      <c r="L227" t="s">
        <v>41</v>
      </c>
      <c r="M227">
        <v>0</v>
      </c>
      <c r="N227">
        <v>12</v>
      </c>
      <c r="O227">
        <v>1.53</v>
      </c>
      <c r="P227">
        <v>0.0153</v>
      </c>
      <c r="Q227">
        <v>0</v>
      </c>
      <c r="R227">
        <v>1</v>
      </c>
      <c r="S227">
        <v>0</v>
      </c>
      <c r="T227">
        <v>0</v>
      </c>
      <c r="U227">
        <v>0</v>
      </c>
    </row>
    <row r="228" spans="1:21">
      <c r="A228">
        <v>1109003</v>
      </c>
      <c r="B228">
        <v>49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f>VALUE(J228)</f>
        <v>3</v>
      </c>
      <c r="J228" s="11" t="s">
        <v>21</v>
      </c>
      <c r="K228" s="13">
        <f>VALUE(L228)</f>
        <v>50</v>
      </c>
      <c r="L228" t="s">
        <v>24</v>
      </c>
      <c r="M228">
        <v>0</v>
      </c>
      <c r="N228">
        <v>12</v>
      </c>
      <c r="O228">
        <v>1.53</v>
      </c>
      <c r="P228">
        <v>0.0153</v>
      </c>
      <c r="Q228">
        <v>1</v>
      </c>
      <c r="R228">
        <v>1</v>
      </c>
      <c r="S228">
        <v>0</v>
      </c>
      <c r="T228">
        <v>1</v>
      </c>
      <c r="U228">
        <v>0</v>
      </c>
    </row>
    <row r="229" spans="1:21">
      <c r="A229">
        <v>1109004</v>
      </c>
      <c r="B229">
        <v>44</v>
      </c>
      <c r="C229">
        <v>1</v>
      </c>
      <c r="D229">
        <v>0</v>
      </c>
      <c r="E229">
        <v>1</v>
      </c>
      <c r="F229">
        <v>0</v>
      </c>
      <c r="G229">
        <v>0</v>
      </c>
      <c r="H229">
        <v>1</v>
      </c>
      <c r="I229">
        <f>VALUE(J229)</f>
        <v>3</v>
      </c>
      <c r="J229" s="11" t="s">
        <v>21</v>
      </c>
      <c r="K229" s="13">
        <f>VALUE(L229)</f>
        <v>50</v>
      </c>
      <c r="L229" t="s">
        <v>24</v>
      </c>
      <c r="M229">
        <v>0</v>
      </c>
      <c r="N229">
        <v>12</v>
      </c>
      <c r="O229">
        <v>1.5</v>
      </c>
      <c r="P229">
        <v>0.015</v>
      </c>
      <c r="Q229">
        <v>0</v>
      </c>
      <c r="R229">
        <v>1</v>
      </c>
      <c r="S229">
        <v>0</v>
      </c>
      <c r="T229">
        <v>0</v>
      </c>
      <c r="U229">
        <v>0</v>
      </c>
    </row>
    <row r="230" spans="1:21">
      <c r="A230">
        <v>1109006</v>
      </c>
      <c r="B230">
        <v>38</v>
      </c>
      <c r="C230">
        <v>1</v>
      </c>
      <c r="D230">
        <v>0</v>
      </c>
      <c r="E230">
        <v>1</v>
      </c>
      <c r="F230">
        <v>0</v>
      </c>
      <c r="G230">
        <v>0</v>
      </c>
      <c r="H230">
        <v>0</v>
      </c>
      <c r="I230">
        <f>VALUE(J230)</f>
        <v>12</v>
      </c>
      <c r="J230" s="11" t="s">
        <v>35</v>
      </c>
      <c r="K230" s="13">
        <f>VALUE(L230)</f>
        <v>30</v>
      </c>
      <c r="L230" t="s">
        <v>34</v>
      </c>
      <c r="M230">
        <v>0</v>
      </c>
      <c r="N230">
        <v>6</v>
      </c>
      <c r="O230">
        <v>1.26</v>
      </c>
      <c r="P230">
        <v>0.0126</v>
      </c>
      <c r="Q230">
        <v>0</v>
      </c>
      <c r="R230">
        <v>1</v>
      </c>
      <c r="S230">
        <v>0</v>
      </c>
      <c r="T230">
        <v>0</v>
      </c>
      <c r="U230">
        <v>0</v>
      </c>
    </row>
    <row r="231" spans="1:21">
      <c r="A231">
        <v>1109007</v>
      </c>
      <c r="B231">
        <v>47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f>VALUE(J231)</f>
        <v>20</v>
      </c>
      <c r="J231" s="11" t="s">
        <v>27</v>
      </c>
      <c r="K231" s="13">
        <f>VALUE(L231)</f>
        <v>10</v>
      </c>
      <c r="L231" t="s">
        <v>19</v>
      </c>
      <c r="M231">
        <v>0</v>
      </c>
      <c r="N231">
        <v>6</v>
      </c>
      <c r="O231">
        <v>1.26</v>
      </c>
      <c r="P231">
        <v>0.0126</v>
      </c>
      <c r="Q231">
        <v>1</v>
      </c>
      <c r="R231">
        <v>1</v>
      </c>
      <c r="S231">
        <v>0</v>
      </c>
      <c r="T231">
        <v>1</v>
      </c>
      <c r="U231">
        <v>0</v>
      </c>
    </row>
    <row r="232" spans="1:21">
      <c r="A232">
        <v>1109008</v>
      </c>
      <c r="B232">
        <v>44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1</v>
      </c>
      <c r="I232">
        <f>VALUE(J232)</f>
        <v>15</v>
      </c>
      <c r="J232" s="11" t="s">
        <v>37</v>
      </c>
      <c r="K232" s="13">
        <f>VALUE(L232)</f>
        <v>20</v>
      </c>
      <c r="L232" t="s">
        <v>27</v>
      </c>
      <c r="M232">
        <v>0</v>
      </c>
      <c r="N232">
        <v>3</v>
      </c>
      <c r="O232">
        <v>1.23</v>
      </c>
      <c r="P232">
        <v>0.0123</v>
      </c>
      <c r="Q232">
        <v>0</v>
      </c>
      <c r="R232">
        <v>1</v>
      </c>
      <c r="S232">
        <v>0</v>
      </c>
      <c r="T232">
        <v>0</v>
      </c>
      <c r="U232">
        <v>0</v>
      </c>
    </row>
    <row r="233" spans="1:21">
      <c r="A233">
        <v>1109009</v>
      </c>
      <c r="B233">
        <v>28</v>
      </c>
      <c r="C233">
        <v>0</v>
      </c>
      <c r="D233">
        <v>0</v>
      </c>
      <c r="E233">
        <v>4</v>
      </c>
      <c r="F233">
        <v>0</v>
      </c>
      <c r="G233">
        <v>0</v>
      </c>
      <c r="H233">
        <v>0</v>
      </c>
      <c r="I233">
        <f>VALUE(J233)</f>
        <v>3</v>
      </c>
      <c r="J233" s="11" t="s">
        <v>21</v>
      </c>
      <c r="K233" s="13">
        <f>VALUE(L233)</f>
        <v>75</v>
      </c>
      <c r="L233" t="s">
        <v>55</v>
      </c>
      <c r="M233">
        <v>0</v>
      </c>
      <c r="N233">
        <v>12</v>
      </c>
      <c r="O233">
        <v>1.5</v>
      </c>
      <c r="P233">
        <v>0.015</v>
      </c>
      <c r="Q233">
        <v>0</v>
      </c>
      <c r="R233">
        <v>1</v>
      </c>
      <c r="S233">
        <v>0</v>
      </c>
      <c r="T233">
        <v>0</v>
      </c>
      <c r="U233">
        <v>0</v>
      </c>
    </row>
    <row r="234" spans="1:21">
      <c r="A234">
        <v>1109010</v>
      </c>
      <c r="B234">
        <v>49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1</v>
      </c>
      <c r="I234">
        <f>VALUE(J234)</f>
        <v>3</v>
      </c>
      <c r="J234" s="11" t="s">
        <v>21</v>
      </c>
      <c r="K234" s="13">
        <f>VALUE(L234)</f>
        <v>40</v>
      </c>
      <c r="L234" t="s">
        <v>41</v>
      </c>
      <c r="M234">
        <v>0</v>
      </c>
      <c r="N234">
        <v>12</v>
      </c>
      <c r="O234">
        <v>1.53</v>
      </c>
      <c r="P234">
        <v>0.0153</v>
      </c>
      <c r="Q234">
        <v>0</v>
      </c>
      <c r="R234">
        <v>1</v>
      </c>
      <c r="S234">
        <v>0</v>
      </c>
      <c r="T234">
        <v>0</v>
      </c>
      <c r="U234">
        <v>0</v>
      </c>
    </row>
    <row r="235" spans="1:21">
      <c r="A235">
        <v>1109014</v>
      </c>
      <c r="B235">
        <v>34</v>
      </c>
      <c r="C235">
        <v>1</v>
      </c>
      <c r="D235">
        <v>0</v>
      </c>
      <c r="E235">
        <v>4</v>
      </c>
      <c r="F235">
        <v>0</v>
      </c>
      <c r="G235">
        <v>0</v>
      </c>
      <c r="H235">
        <v>1</v>
      </c>
      <c r="I235">
        <f>VALUE(J235)</f>
        <v>6</v>
      </c>
      <c r="J235" s="11" t="s">
        <v>30</v>
      </c>
      <c r="K235" s="13">
        <f>VALUE(L235)</f>
        <v>45</v>
      </c>
      <c r="L235" t="s">
        <v>58</v>
      </c>
      <c r="M235">
        <v>0</v>
      </c>
      <c r="N235">
        <v>6</v>
      </c>
      <c r="O235">
        <v>1.47</v>
      </c>
      <c r="P235">
        <v>0.0147</v>
      </c>
      <c r="Q235">
        <v>0</v>
      </c>
      <c r="R235">
        <v>1</v>
      </c>
      <c r="S235">
        <v>1</v>
      </c>
      <c r="T235">
        <v>0</v>
      </c>
      <c r="U235">
        <v>0</v>
      </c>
    </row>
    <row r="236" spans="1:21">
      <c r="A236">
        <v>1109014</v>
      </c>
      <c r="B236">
        <v>50</v>
      </c>
      <c r="C236">
        <v>1</v>
      </c>
      <c r="D236">
        <v>0</v>
      </c>
      <c r="E236">
        <v>2</v>
      </c>
      <c r="F236">
        <v>0</v>
      </c>
      <c r="G236">
        <v>0</v>
      </c>
      <c r="H236">
        <v>0</v>
      </c>
      <c r="I236">
        <f>VALUE(J236)</f>
        <v>20</v>
      </c>
      <c r="J236" s="11" t="s">
        <v>27</v>
      </c>
      <c r="K236" s="13">
        <f>VALUE(L236)</f>
        <v>10</v>
      </c>
      <c r="L236" t="s">
        <v>19</v>
      </c>
      <c r="M236">
        <v>0</v>
      </c>
      <c r="N236">
        <v>2</v>
      </c>
      <c r="O236">
        <v>1.47</v>
      </c>
      <c r="P236">
        <v>0.0147</v>
      </c>
      <c r="Q236">
        <v>1</v>
      </c>
      <c r="R236">
        <v>1</v>
      </c>
      <c r="S236">
        <v>0</v>
      </c>
      <c r="T236">
        <v>1</v>
      </c>
      <c r="U236">
        <v>0</v>
      </c>
    </row>
    <row r="237" spans="1:21">
      <c r="A237">
        <v>1110002</v>
      </c>
      <c r="B237">
        <v>43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1</v>
      </c>
      <c r="I237">
        <f>VALUE(J237)</f>
        <v>11</v>
      </c>
      <c r="J237" s="11" t="s">
        <v>23</v>
      </c>
      <c r="K237" s="13">
        <f>VALUE(L237)</f>
        <v>50</v>
      </c>
      <c r="L237" t="s">
        <v>24</v>
      </c>
      <c r="M237">
        <v>0</v>
      </c>
      <c r="N237">
        <v>12</v>
      </c>
      <c r="O237">
        <v>1.53</v>
      </c>
      <c r="P237">
        <v>0.0153</v>
      </c>
      <c r="Q237">
        <v>1</v>
      </c>
      <c r="R237">
        <v>0</v>
      </c>
      <c r="S237">
        <v>0</v>
      </c>
      <c r="T237">
        <v>1</v>
      </c>
      <c r="U237">
        <v>0</v>
      </c>
    </row>
    <row r="238" spans="1:21">
      <c r="A238">
        <v>1111001</v>
      </c>
      <c r="B238">
        <v>49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1</v>
      </c>
      <c r="I238">
        <f>VALUE(J238)</f>
        <v>20</v>
      </c>
      <c r="J238" s="11" t="s">
        <v>27</v>
      </c>
      <c r="K238" s="13">
        <f>VALUE(L238)</f>
        <v>20</v>
      </c>
      <c r="L238" t="s">
        <v>27</v>
      </c>
      <c r="M238">
        <v>0</v>
      </c>
      <c r="N238">
        <v>9</v>
      </c>
      <c r="O238">
        <v>1.29</v>
      </c>
      <c r="P238">
        <v>0.0129</v>
      </c>
      <c r="Q238">
        <v>1</v>
      </c>
      <c r="R238">
        <v>1</v>
      </c>
      <c r="S238">
        <v>0</v>
      </c>
      <c r="T238">
        <v>1</v>
      </c>
      <c r="U238">
        <v>0</v>
      </c>
    </row>
    <row r="239" spans="1:21">
      <c r="A239">
        <v>1111002</v>
      </c>
      <c r="B239">
        <v>31</v>
      </c>
      <c r="C239">
        <v>1</v>
      </c>
      <c r="D239">
        <v>0</v>
      </c>
      <c r="E239">
        <v>4</v>
      </c>
      <c r="F239">
        <v>0</v>
      </c>
      <c r="G239">
        <v>0</v>
      </c>
      <c r="H239">
        <v>1</v>
      </c>
      <c r="I239">
        <f>VALUE(J239)</f>
        <v>6</v>
      </c>
      <c r="J239" s="11" t="s">
        <v>30</v>
      </c>
      <c r="K239" s="13">
        <f>VALUE(L239)</f>
        <v>20</v>
      </c>
      <c r="L239" t="s">
        <v>27</v>
      </c>
      <c r="M239">
        <v>0</v>
      </c>
      <c r="N239">
        <v>9</v>
      </c>
      <c r="O239">
        <v>1.29</v>
      </c>
      <c r="P239">
        <v>0.0129</v>
      </c>
      <c r="Q239">
        <v>1</v>
      </c>
      <c r="R239">
        <v>1</v>
      </c>
      <c r="S239">
        <v>0</v>
      </c>
      <c r="T239">
        <v>1</v>
      </c>
      <c r="U239">
        <v>0</v>
      </c>
    </row>
    <row r="240" spans="1:21">
      <c r="A240">
        <v>1111003</v>
      </c>
      <c r="B240">
        <v>46</v>
      </c>
      <c r="C240">
        <v>1</v>
      </c>
      <c r="D240">
        <v>0</v>
      </c>
      <c r="E240">
        <v>1</v>
      </c>
      <c r="F240">
        <v>0</v>
      </c>
      <c r="G240">
        <v>0</v>
      </c>
      <c r="H240">
        <v>1</v>
      </c>
      <c r="I240">
        <f>VALUE(J240)</f>
        <v>8</v>
      </c>
      <c r="J240" s="11" t="s">
        <v>36</v>
      </c>
      <c r="K240" s="13">
        <f>VALUE(L240)</f>
        <v>100</v>
      </c>
      <c r="L240" t="s">
        <v>31</v>
      </c>
      <c r="M240">
        <v>0</v>
      </c>
      <c r="N240">
        <v>12</v>
      </c>
      <c r="O240">
        <v>1.5</v>
      </c>
      <c r="P240">
        <v>0.015</v>
      </c>
      <c r="Q240">
        <v>0</v>
      </c>
      <c r="R240">
        <v>1</v>
      </c>
      <c r="S240">
        <v>0</v>
      </c>
      <c r="T240">
        <v>0</v>
      </c>
      <c r="U240">
        <v>0</v>
      </c>
    </row>
    <row r="241" spans="1:21">
      <c r="A241">
        <v>1111003</v>
      </c>
      <c r="B241">
        <v>33</v>
      </c>
      <c r="C241">
        <v>1</v>
      </c>
      <c r="D241">
        <v>0</v>
      </c>
      <c r="E241">
        <v>1</v>
      </c>
      <c r="F241">
        <v>0</v>
      </c>
      <c r="G241">
        <v>1</v>
      </c>
      <c r="H241">
        <v>1</v>
      </c>
      <c r="I241">
        <f>VALUE(J241)</f>
        <v>11</v>
      </c>
      <c r="J241" s="11" t="s">
        <v>23</v>
      </c>
      <c r="K241" s="13">
        <f>VALUE(L241)</f>
        <v>30</v>
      </c>
      <c r="L241" t="s">
        <v>34</v>
      </c>
      <c r="M241">
        <v>0</v>
      </c>
      <c r="N241">
        <v>9</v>
      </c>
      <c r="O241">
        <v>1.29</v>
      </c>
      <c r="P241">
        <v>0.0129</v>
      </c>
      <c r="Q241">
        <v>1</v>
      </c>
      <c r="R241">
        <v>1</v>
      </c>
      <c r="S241">
        <v>0</v>
      </c>
      <c r="T241">
        <v>1</v>
      </c>
      <c r="U241">
        <v>0</v>
      </c>
    </row>
    <row r="242" spans="1:21">
      <c r="A242">
        <v>1111005</v>
      </c>
      <c r="B242">
        <v>58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1</v>
      </c>
      <c r="I242">
        <f>VALUE(J242)</f>
        <v>3</v>
      </c>
      <c r="J242" s="11" t="s">
        <v>21</v>
      </c>
      <c r="K242" s="13">
        <f>VALUE(L242)</f>
        <v>20</v>
      </c>
      <c r="L242" t="s">
        <v>27</v>
      </c>
      <c r="M242">
        <v>0</v>
      </c>
      <c r="N242">
        <v>12</v>
      </c>
      <c r="O242">
        <v>1.53</v>
      </c>
      <c r="P242">
        <v>0.0153</v>
      </c>
      <c r="Q242">
        <v>1</v>
      </c>
      <c r="R242">
        <v>1</v>
      </c>
      <c r="S242">
        <v>0</v>
      </c>
      <c r="T242">
        <v>1</v>
      </c>
      <c r="U242">
        <v>0</v>
      </c>
    </row>
    <row r="243" spans="1:21">
      <c r="A243">
        <v>1111006</v>
      </c>
      <c r="B243">
        <v>48</v>
      </c>
      <c r="C243">
        <v>1</v>
      </c>
      <c r="D243">
        <v>0</v>
      </c>
      <c r="E243">
        <v>1</v>
      </c>
      <c r="F243">
        <v>0</v>
      </c>
      <c r="G243">
        <v>0</v>
      </c>
      <c r="H243">
        <v>0</v>
      </c>
      <c r="I243">
        <f>VALUE(J243)</f>
        <v>10</v>
      </c>
      <c r="J243" s="11" t="s">
        <v>19</v>
      </c>
      <c r="K243" s="13">
        <f>VALUE(L243)</f>
        <v>20</v>
      </c>
      <c r="L243" t="s">
        <v>27</v>
      </c>
      <c r="M243">
        <v>0</v>
      </c>
      <c r="N243">
        <v>12</v>
      </c>
      <c r="O243">
        <v>1.53</v>
      </c>
      <c r="P243">
        <v>0.0153</v>
      </c>
      <c r="Q243">
        <v>1</v>
      </c>
      <c r="R243">
        <v>1</v>
      </c>
      <c r="S243">
        <v>0</v>
      </c>
      <c r="T243">
        <v>1</v>
      </c>
      <c r="U243">
        <v>0</v>
      </c>
    </row>
    <row r="244" spans="1:21">
      <c r="A244">
        <v>1111007</v>
      </c>
      <c r="B244">
        <v>29</v>
      </c>
      <c r="C244">
        <v>0</v>
      </c>
      <c r="D244">
        <v>0</v>
      </c>
      <c r="E244">
        <v>2</v>
      </c>
      <c r="F244">
        <v>0</v>
      </c>
      <c r="G244">
        <v>0</v>
      </c>
      <c r="H244">
        <v>1</v>
      </c>
      <c r="I244">
        <f>VALUE(J244)</f>
        <v>2</v>
      </c>
      <c r="J244" s="11" t="s">
        <v>25</v>
      </c>
      <c r="K244" s="13">
        <f>VALUE(L244)</f>
        <v>30</v>
      </c>
      <c r="L244" t="s">
        <v>34</v>
      </c>
      <c r="M244">
        <v>0</v>
      </c>
      <c r="N244">
        <v>12</v>
      </c>
      <c r="O244">
        <v>1.53</v>
      </c>
      <c r="P244">
        <v>0.0153</v>
      </c>
      <c r="Q244">
        <v>0</v>
      </c>
      <c r="R244">
        <v>1</v>
      </c>
      <c r="S244">
        <v>0</v>
      </c>
      <c r="T244">
        <v>0</v>
      </c>
      <c r="U244">
        <v>0</v>
      </c>
    </row>
    <row r="245" spans="1:21">
      <c r="A245">
        <v>1111008</v>
      </c>
      <c r="B245">
        <v>49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1</v>
      </c>
      <c r="I245">
        <f>VALUE(J245)</f>
        <v>3</v>
      </c>
      <c r="J245" s="11" t="s">
        <v>21</v>
      </c>
      <c r="K245" s="13">
        <f>VALUE(L245)</f>
        <v>30</v>
      </c>
      <c r="L245" t="s">
        <v>34</v>
      </c>
      <c r="M245">
        <v>0</v>
      </c>
      <c r="N245">
        <v>12</v>
      </c>
      <c r="O245">
        <v>1.53</v>
      </c>
      <c r="P245">
        <v>0.0153</v>
      </c>
      <c r="Q245">
        <v>1</v>
      </c>
      <c r="R245">
        <v>1</v>
      </c>
      <c r="S245">
        <v>0</v>
      </c>
      <c r="T245">
        <v>1</v>
      </c>
      <c r="U245">
        <v>0</v>
      </c>
    </row>
    <row r="246" spans="1:21">
      <c r="A246">
        <v>1111010</v>
      </c>
      <c r="B246">
        <v>50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f>VALUE(J246)</f>
        <v>2</v>
      </c>
      <c r="J246" s="11" t="s">
        <v>25</v>
      </c>
      <c r="K246" s="13">
        <f>VALUE(L246)</f>
        <v>20</v>
      </c>
      <c r="L246" t="s">
        <v>27</v>
      </c>
      <c r="M246">
        <v>0</v>
      </c>
      <c r="N246">
        <v>12</v>
      </c>
      <c r="O246">
        <v>1.53</v>
      </c>
      <c r="P246">
        <v>0.0153</v>
      </c>
      <c r="Q246">
        <v>1</v>
      </c>
      <c r="R246">
        <v>1</v>
      </c>
      <c r="S246">
        <v>0</v>
      </c>
      <c r="T246">
        <v>1</v>
      </c>
      <c r="U246">
        <v>1</v>
      </c>
    </row>
    <row r="247" spans="1:21">
      <c r="A247">
        <v>1111011</v>
      </c>
      <c r="B247">
        <v>52</v>
      </c>
      <c r="C247">
        <v>1</v>
      </c>
      <c r="D247">
        <v>0</v>
      </c>
      <c r="E247">
        <v>0</v>
      </c>
      <c r="F247">
        <v>1</v>
      </c>
      <c r="G247">
        <v>0</v>
      </c>
      <c r="H247">
        <v>0</v>
      </c>
      <c r="I247">
        <f>VALUE(J247)</f>
        <v>10</v>
      </c>
      <c r="J247" s="11" t="s">
        <v>19</v>
      </c>
      <c r="K247" s="13">
        <f>VALUE(L247)</f>
        <v>3</v>
      </c>
      <c r="L247" t="s">
        <v>21</v>
      </c>
      <c r="M247">
        <v>0</v>
      </c>
      <c r="N247">
        <v>6</v>
      </c>
      <c r="O247">
        <v>1.5</v>
      </c>
      <c r="P247">
        <v>0.015</v>
      </c>
      <c r="Q247">
        <v>1</v>
      </c>
      <c r="R247">
        <v>1</v>
      </c>
      <c r="S247">
        <v>0</v>
      </c>
      <c r="T247">
        <v>1</v>
      </c>
      <c r="U247">
        <v>1</v>
      </c>
    </row>
    <row r="248" spans="1:21">
      <c r="A248">
        <v>1111012</v>
      </c>
      <c r="B248">
        <v>53</v>
      </c>
      <c r="C248">
        <v>1</v>
      </c>
      <c r="D248">
        <v>0</v>
      </c>
      <c r="E248">
        <v>1</v>
      </c>
      <c r="F248">
        <v>0</v>
      </c>
      <c r="G248">
        <v>0</v>
      </c>
      <c r="H248">
        <v>1</v>
      </c>
      <c r="I248">
        <f>VALUE(J248)</f>
        <v>20</v>
      </c>
      <c r="J248" s="11" t="s">
        <v>27</v>
      </c>
      <c r="K248" s="13">
        <f>VALUE(L248)</f>
        <v>7</v>
      </c>
      <c r="L248" t="s">
        <v>44</v>
      </c>
      <c r="M248">
        <v>0</v>
      </c>
      <c r="N248">
        <v>12</v>
      </c>
      <c r="O248">
        <v>1.53</v>
      </c>
      <c r="P248">
        <v>0.0153</v>
      </c>
      <c r="Q248">
        <v>1</v>
      </c>
      <c r="R248">
        <v>1</v>
      </c>
      <c r="S248">
        <v>0</v>
      </c>
      <c r="T248">
        <v>1</v>
      </c>
      <c r="U248">
        <v>0</v>
      </c>
    </row>
    <row r="249" spans="1:21">
      <c r="A249">
        <v>1111013</v>
      </c>
      <c r="B249">
        <v>30</v>
      </c>
      <c r="C249">
        <v>1</v>
      </c>
      <c r="D249">
        <v>0</v>
      </c>
      <c r="E249">
        <v>1</v>
      </c>
      <c r="F249">
        <v>0</v>
      </c>
      <c r="G249">
        <v>0</v>
      </c>
      <c r="H249">
        <v>1</v>
      </c>
      <c r="I249">
        <f>VALUE(J249)</f>
        <v>5</v>
      </c>
      <c r="J249" s="11" t="s">
        <v>20</v>
      </c>
      <c r="K249" s="13">
        <f>VALUE(L249)</f>
        <v>10</v>
      </c>
      <c r="L249" t="s">
        <v>19</v>
      </c>
      <c r="M249">
        <v>0</v>
      </c>
      <c r="N249">
        <v>12</v>
      </c>
      <c r="O249">
        <v>1.53</v>
      </c>
      <c r="P249">
        <v>0.0153</v>
      </c>
      <c r="Q249">
        <v>0</v>
      </c>
      <c r="R249">
        <v>1</v>
      </c>
      <c r="S249">
        <v>0</v>
      </c>
      <c r="T249">
        <v>0</v>
      </c>
      <c r="U249">
        <v>0</v>
      </c>
    </row>
    <row r="250" spans="1:21">
      <c r="A250">
        <v>1112002</v>
      </c>
      <c r="B250">
        <v>43</v>
      </c>
      <c r="C250">
        <v>1</v>
      </c>
      <c r="D250">
        <v>0</v>
      </c>
      <c r="E250">
        <v>1</v>
      </c>
      <c r="F250">
        <v>0</v>
      </c>
      <c r="G250">
        <v>0</v>
      </c>
      <c r="H250">
        <v>0</v>
      </c>
      <c r="I250">
        <f>VALUE(J250)</f>
        <v>13</v>
      </c>
      <c r="J250" s="11" t="s">
        <v>51</v>
      </c>
      <c r="K250" s="13">
        <f>VALUE(L250)</f>
        <v>100</v>
      </c>
      <c r="L250" t="s">
        <v>31</v>
      </c>
      <c r="M250">
        <v>0</v>
      </c>
      <c r="N250">
        <v>12</v>
      </c>
      <c r="O250">
        <v>1.29</v>
      </c>
      <c r="P250">
        <v>0.0129</v>
      </c>
      <c r="Q250">
        <v>0</v>
      </c>
      <c r="R250">
        <v>1</v>
      </c>
      <c r="S250">
        <v>0</v>
      </c>
      <c r="T250">
        <v>0</v>
      </c>
      <c r="U250">
        <v>0</v>
      </c>
    </row>
    <row r="251" spans="1:21">
      <c r="A251">
        <v>1112003</v>
      </c>
      <c r="B251">
        <v>23</v>
      </c>
      <c r="C251">
        <v>1</v>
      </c>
      <c r="D251">
        <v>1</v>
      </c>
      <c r="E251">
        <v>1</v>
      </c>
      <c r="F251">
        <v>0</v>
      </c>
      <c r="G251">
        <v>1</v>
      </c>
      <c r="H251">
        <v>0</v>
      </c>
      <c r="I251">
        <f>VALUE(J251)</f>
        <v>3</v>
      </c>
      <c r="J251" s="11" t="s">
        <v>21</v>
      </c>
      <c r="K251" s="13">
        <f>VALUE(L251)</f>
        <v>15</v>
      </c>
      <c r="L251" t="s">
        <v>37</v>
      </c>
      <c r="M251">
        <v>0</v>
      </c>
      <c r="N251">
        <v>6</v>
      </c>
      <c r="O251">
        <v>1.26</v>
      </c>
      <c r="P251">
        <v>0.0126</v>
      </c>
      <c r="Q251">
        <v>1</v>
      </c>
      <c r="R251">
        <v>0</v>
      </c>
      <c r="S251">
        <v>0</v>
      </c>
      <c r="T251">
        <v>1</v>
      </c>
      <c r="U251">
        <v>0</v>
      </c>
    </row>
    <row r="252" spans="1:21">
      <c r="A252">
        <v>1112005</v>
      </c>
      <c r="B252">
        <v>44</v>
      </c>
      <c r="C252">
        <v>1</v>
      </c>
      <c r="D252">
        <v>0</v>
      </c>
      <c r="E252">
        <v>3</v>
      </c>
      <c r="F252">
        <v>0</v>
      </c>
      <c r="G252">
        <v>0</v>
      </c>
      <c r="H252">
        <v>0</v>
      </c>
      <c r="I252">
        <f>VALUE(J252)</f>
        <v>6</v>
      </c>
      <c r="J252" s="11" t="s">
        <v>30</v>
      </c>
      <c r="K252" s="13">
        <f>VALUE(L252)</f>
        <v>50</v>
      </c>
      <c r="L252" t="s">
        <v>24</v>
      </c>
      <c r="M252">
        <v>0</v>
      </c>
      <c r="N252">
        <v>12</v>
      </c>
      <c r="O252">
        <v>1.5</v>
      </c>
      <c r="P252">
        <v>0.015</v>
      </c>
      <c r="Q252">
        <v>0</v>
      </c>
      <c r="R252">
        <v>1</v>
      </c>
      <c r="S252">
        <v>0</v>
      </c>
      <c r="T252">
        <v>0</v>
      </c>
      <c r="U252">
        <v>0</v>
      </c>
    </row>
    <row r="253" spans="1:21">
      <c r="A253">
        <v>1112006</v>
      </c>
      <c r="B253">
        <v>39</v>
      </c>
      <c r="C253">
        <v>1</v>
      </c>
      <c r="D253">
        <v>0</v>
      </c>
      <c r="E253">
        <v>4</v>
      </c>
      <c r="F253">
        <v>0</v>
      </c>
      <c r="G253">
        <v>0</v>
      </c>
      <c r="H253">
        <v>0</v>
      </c>
      <c r="I253">
        <f>VALUE(J253)</f>
        <v>5</v>
      </c>
      <c r="J253" s="11" t="s">
        <v>20</v>
      </c>
      <c r="K253" s="13">
        <f>VALUE(L253)</f>
        <v>260</v>
      </c>
      <c r="L253" t="s">
        <v>61</v>
      </c>
      <c r="M253">
        <v>0</v>
      </c>
      <c r="N253">
        <v>12</v>
      </c>
      <c r="O253">
        <v>1.5</v>
      </c>
      <c r="P253">
        <v>0.015</v>
      </c>
      <c r="Q253">
        <v>0</v>
      </c>
      <c r="R253">
        <v>1</v>
      </c>
      <c r="S253">
        <v>1</v>
      </c>
      <c r="T253">
        <v>0</v>
      </c>
      <c r="U253">
        <v>0</v>
      </c>
    </row>
    <row r="254" spans="1:21">
      <c r="A254">
        <v>1112008</v>
      </c>
      <c r="B254">
        <v>42</v>
      </c>
      <c r="C254">
        <v>1</v>
      </c>
      <c r="D254">
        <v>0</v>
      </c>
      <c r="E254">
        <v>4</v>
      </c>
      <c r="F254">
        <v>0</v>
      </c>
      <c r="G254">
        <v>0</v>
      </c>
      <c r="H254">
        <v>0</v>
      </c>
      <c r="I254">
        <f>VALUE(J254)</f>
        <v>3</v>
      </c>
      <c r="J254" s="11" t="s">
        <v>21</v>
      </c>
      <c r="K254" s="13">
        <f>VALUE(L254)</f>
        <v>260</v>
      </c>
      <c r="L254" t="s">
        <v>61</v>
      </c>
      <c r="M254">
        <v>0</v>
      </c>
      <c r="N254">
        <v>6</v>
      </c>
      <c r="O254">
        <v>1.35</v>
      </c>
      <c r="P254">
        <v>0.0135</v>
      </c>
      <c r="Q254">
        <v>1</v>
      </c>
      <c r="R254">
        <v>1</v>
      </c>
      <c r="S254">
        <v>0</v>
      </c>
      <c r="T254">
        <v>1</v>
      </c>
      <c r="U254">
        <v>0</v>
      </c>
    </row>
    <row r="255" spans="1:21">
      <c r="A255">
        <v>1112009</v>
      </c>
      <c r="B255">
        <v>41</v>
      </c>
      <c r="C255">
        <v>1</v>
      </c>
      <c r="D255">
        <v>0</v>
      </c>
      <c r="E255">
        <v>4</v>
      </c>
      <c r="F255">
        <v>0</v>
      </c>
      <c r="G255">
        <v>0</v>
      </c>
      <c r="H255">
        <v>0</v>
      </c>
      <c r="I255">
        <f>VALUE(J255)</f>
        <v>1</v>
      </c>
      <c r="J255" s="11" t="s">
        <v>26</v>
      </c>
      <c r="K255" s="13">
        <f>VALUE(L255)</f>
        <v>260</v>
      </c>
      <c r="L255" t="s">
        <v>61</v>
      </c>
      <c r="M255">
        <v>0</v>
      </c>
      <c r="N255">
        <v>6</v>
      </c>
      <c r="O255">
        <v>1.35</v>
      </c>
      <c r="P255">
        <v>0.0135</v>
      </c>
      <c r="Q255">
        <v>1</v>
      </c>
      <c r="R255">
        <v>1</v>
      </c>
      <c r="S255">
        <v>0</v>
      </c>
      <c r="T255">
        <v>1</v>
      </c>
      <c r="U255">
        <v>0</v>
      </c>
    </row>
    <row r="256" spans="1:21">
      <c r="A256">
        <v>1112010</v>
      </c>
      <c r="B256">
        <v>43</v>
      </c>
      <c r="C256">
        <v>1</v>
      </c>
      <c r="D256">
        <v>0</v>
      </c>
      <c r="E256">
        <v>4</v>
      </c>
      <c r="F256">
        <v>0</v>
      </c>
      <c r="G256">
        <v>0</v>
      </c>
      <c r="H256">
        <v>0</v>
      </c>
      <c r="I256">
        <f>VALUE(J256)</f>
        <v>1</v>
      </c>
      <c r="J256" s="11" t="s">
        <v>26</v>
      </c>
      <c r="K256" s="13">
        <f>VALUE(L256)</f>
        <v>240</v>
      </c>
      <c r="L256" t="s">
        <v>62</v>
      </c>
      <c r="M256">
        <v>0</v>
      </c>
      <c r="N256">
        <v>6</v>
      </c>
      <c r="O256">
        <v>1.35</v>
      </c>
      <c r="P256">
        <v>0.0135</v>
      </c>
      <c r="Q256">
        <v>1</v>
      </c>
      <c r="R256">
        <v>1</v>
      </c>
      <c r="S256">
        <v>0</v>
      </c>
      <c r="T256">
        <v>1</v>
      </c>
      <c r="U256">
        <v>0</v>
      </c>
    </row>
    <row r="257" spans="1:21">
      <c r="A257">
        <v>1112011</v>
      </c>
      <c r="B257">
        <v>48</v>
      </c>
      <c r="C257">
        <v>1</v>
      </c>
      <c r="D257">
        <v>0</v>
      </c>
      <c r="E257">
        <v>3</v>
      </c>
      <c r="F257">
        <v>0</v>
      </c>
      <c r="G257">
        <v>0</v>
      </c>
      <c r="H257">
        <v>0</v>
      </c>
      <c r="I257">
        <f>VALUE(J257)</f>
        <v>7</v>
      </c>
      <c r="J257" s="11" t="s">
        <v>44</v>
      </c>
      <c r="K257" s="13">
        <f>VALUE(L257)</f>
        <v>240</v>
      </c>
      <c r="L257" t="s">
        <v>62</v>
      </c>
      <c r="M257">
        <v>0</v>
      </c>
      <c r="N257">
        <v>6</v>
      </c>
      <c r="O257">
        <v>1.35</v>
      </c>
      <c r="P257">
        <v>0.0135</v>
      </c>
      <c r="Q257">
        <v>1</v>
      </c>
      <c r="R257">
        <v>1</v>
      </c>
      <c r="S257">
        <v>0</v>
      </c>
      <c r="T257">
        <v>1</v>
      </c>
      <c r="U257">
        <v>0</v>
      </c>
    </row>
    <row r="258" spans="1:21">
      <c r="A258">
        <v>1112012</v>
      </c>
      <c r="B258">
        <v>43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f>VALUE(J258)</f>
        <v>8</v>
      </c>
      <c r="J258" s="11" t="s">
        <v>36</v>
      </c>
      <c r="K258" s="13">
        <f>VALUE(L258)</f>
        <v>260</v>
      </c>
      <c r="L258" t="s">
        <v>61</v>
      </c>
      <c r="M258">
        <v>0</v>
      </c>
      <c r="N258">
        <v>12</v>
      </c>
      <c r="O258">
        <v>1.5</v>
      </c>
      <c r="P258">
        <v>0.015</v>
      </c>
      <c r="Q258">
        <v>0</v>
      </c>
      <c r="R258">
        <v>1</v>
      </c>
      <c r="S258">
        <v>0</v>
      </c>
      <c r="T258">
        <v>0</v>
      </c>
      <c r="U258">
        <v>0</v>
      </c>
    </row>
    <row r="259" spans="1:21">
      <c r="A259">
        <v>1112015</v>
      </c>
      <c r="B259">
        <v>48</v>
      </c>
      <c r="C259">
        <v>1</v>
      </c>
      <c r="D259">
        <v>0</v>
      </c>
      <c r="E259">
        <v>4</v>
      </c>
      <c r="F259">
        <v>0</v>
      </c>
      <c r="G259">
        <v>0</v>
      </c>
      <c r="H259">
        <v>0</v>
      </c>
      <c r="I259">
        <f t="shared" ref="I259:I322" si="8">VALUE(J259)</f>
        <v>10</v>
      </c>
      <c r="J259" s="11" t="s">
        <v>19</v>
      </c>
      <c r="K259" s="13">
        <f t="shared" ref="K259:K322" si="9">VALUE(L259)</f>
        <v>140</v>
      </c>
      <c r="L259" t="s">
        <v>63</v>
      </c>
      <c r="M259">
        <v>0</v>
      </c>
      <c r="N259">
        <v>12</v>
      </c>
      <c r="O259">
        <v>1.35</v>
      </c>
      <c r="P259">
        <v>0.0135</v>
      </c>
      <c r="Q259">
        <v>1</v>
      </c>
      <c r="R259">
        <v>1</v>
      </c>
      <c r="S259">
        <v>0</v>
      </c>
      <c r="T259">
        <v>1</v>
      </c>
      <c r="U259">
        <v>0</v>
      </c>
    </row>
    <row r="260" spans="1:21">
      <c r="A260">
        <v>1112006</v>
      </c>
      <c r="B260">
        <v>32</v>
      </c>
      <c r="C260">
        <v>0</v>
      </c>
      <c r="D260">
        <v>0</v>
      </c>
      <c r="E260">
        <v>2</v>
      </c>
      <c r="F260">
        <v>0</v>
      </c>
      <c r="G260">
        <v>0</v>
      </c>
      <c r="H260">
        <v>1</v>
      </c>
      <c r="I260">
        <f>VALUE(J260)</f>
        <v>4</v>
      </c>
      <c r="J260" s="11" t="s">
        <v>32</v>
      </c>
      <c r="K260" s="13">
        <f>VALUE(L260)</f>
        <v>50</v>
      </c>
      <c r="L260" t="s">
        <v>24</v>
      </c>
      <c r="M260">
        <v>0</v>
      </c>
      <c r="N260">
        <v>12</v>
      </c>
      <c r="O260">
        <v>1.53</v>
      </c>
      <c r="P260">
        <v>0.0153</v>
      </c>
      <c r="Q260">
        <v>1</v>
      </c>
      <c r="R260">
        <v>1</v>
      </c>
      <c r="S260">
        <v>0</v>
      </c>
      <c r="T260">
        <v>1</v>
      </c>
      <c r="U260">
        <v>0</v>
      </c>
    </row>
    <row r="261" spans="1:21">
      <c r="A261">
        <v>1112018</v>
      </c>
      <c r="B261">
        <v>41</v>
      </c>
      <c r="C261">
        <v>1</v>
      </c>
      <c r="D261">
        <v>0</v>
      </c>
      <c r="E261">
        <v>1</v>
      </c>
      <c r="F261">
        <v>0</v>
      </c>
      <c r="G261">
        <v>0</v>
      </c>
      <c r="H261">
        <v>0</v>
      </c>
      <c r="I261">
        <f>VALUE(J261)</f>
        <v>3</v>
      </c>
      <c r="J261" s="11" t="s">
        <v>21</v>
      </c>
      <c r="K261" s="13">
        <f>VALUE(L261)</f>
        <v>100</v>
      </c>
      <c r="L261" t="s">
        <v>31</v>
      </c>
      <c r="M261">
        <v>0</v>
      </c>
      <c r="N261">
        <v>12</v>
      </c>
      <c r="O261">
        <v>1.29</v>
      </c>
      <c r="P261">
        <v>0.0129</v>
      </c>
      <c r="Q261">
        <v>0</v>
      </c>
      <c r="R261">
        <v>1</v>
      </c>
      <c r="S261">
        <v>0</v>
      </c>
      <c r="T261">
        <v>0</v>
      </c>
      <c r="U261">
        <v>0</v>
      </c>
    </row>
    <row r="262" spans="1:21">
      <c r="A262">
        <v>1112019</v>
      </c>
      <c r="B262">
        <v>42</v>
      </c>
      <c r="C262">
        <v>0</v>
      </c>
      <c r="D262">
        <v>0</v>
      </c>
      <c r="E262">
        <v>1</v>
      </c>
      <c r="F262">
        <v>0</v>
      </c>
      <c r="G262">
        <v>0</v>
      </c>
      <c r="H262">
        <v>0</v>
      </c>
      <c r="I262">
        <f>VALUE(J262)</f>
        <v>15</v>
      </c>
      <c r="J262" s="11" t="s">
        <v>37</v>
      </c>
      <c r="K262" s="13">
        <f>VALUE(L262)</f>
        <v>100</v>
      </c>
      <c r="L262" t="s">
        <v>31</v>
      </c>
      <c r="M262">
        <v>0</v>
      </c>
      <c r="N262">
        <v>12</v>
      </c>
      <c r="O262">
        <v>1.5</v>
      </c>
      <c r="P262">
        <v>0.015</v>
      </c>
      <c r="Q262">
        <v>0</v>
      </c>
      <c r="R262">
        <v>1</v>
      </c>
      <c r="S262">
        <v>0</v>
      </c>
      <c r="T262">
        <v>0</v>
      </c>
      <c r="U262">
        <v>0</v>
      </c>
    </row>
    <row r="263" spans="1:21">
      <c r="A263">
        <v>1112020</v>
      </c>
      <c r="B263">
        <v>38</v>
      </c>
      <c r="C263">
        <v>1</v>
      </c>
      <c r="D263">
        <v>0</v>
      </c>
      <c r="E263">
        <v>1</v>
      </c>
      <c r="F263">
        <v>0</v>
      </c>
      <c r="G263">
        <v>0</v>
      </c>
      <c r="H263">
        <v>0</v>
      </c>
      <c r="I263">
        <f>VALUE(J263)</f>
        <v>12</v>
      </c>
      <c r="J263" s="11" t="s">
        <v>35</v>
      </c>
      <c r="K263" s="13">
        <f>VALUE(L263)</f>
        <v>200</v>
      </c>
      <c r="L263" t="s">
        <v>46</v>
      </c>
      <c r="M263">
        <v>0</v>
      </c>
      <c r="N263">
        <v>12</v>
      </c>
      <c r="O263">
        <v>1.29</v>
      </c>
      <c r="P263">
        <v>0.0129</v>
      </c>
      <c r="Q263">
        <v>1</v>
      </c>
      <c r="R263">
        <v>0</v>
      </c>
      <c r="S263">
        <v>0</v>
      </c>
      <c r="T263">
        <v>1</v>
      </c>
      <c r="U263">
        <v>0</v>
      </c>
    </row>
    <row r="264" spans="1:21">
      <c r="A264">
        <v>1112021</v>
      </c>
      <c r="B264">
        <v>32</v>
      </c>
      <c r="C264">
        <v>1</v>
      </c>
      <c r="D264">
        <v>1</v>
      </c>
      <c r="E264">
        <v>2</v>
      </c>
      <c r="F264">
        <v>0</v>
      </c>
      <c r="G264">
        <v>0</v>
      </c>
      <c r="H264">
        <v>1</v>
      </c>
      <c r="I264">
        <f>VALUE(J264)</f>
        <v>3</v>
      </c>
      <c r="J264" s="11" t="s">
        <v>21</v>
      </c>
      <c r="K264" s="13">
        <f>VALUE(L264)</f>
        <v>15</v>
      </c>
      <c r="L264" t="s">
        <v>37</v>
      </c>
      <c r="M264">
        <v>0</v>
      </c>
      <c r="N264">
        <v>12</v>
      </c>
      <c r="O264">
        <v>1.53</v>
      </c>
      <c r="P264">
        <v>0.0153</v>
      </c>
      <c r="Q264">
        <v>1</v>
      </c>
      <c r="R264">
        <v>0</v>
      </c>
      <c r="S264">
        <v>0</v>
      </c>
      <c r="T264">
        <v>1</v>
      </c>
      <c r="U264">
        <v>0</v>
      </c>
    </row>
    <row r="265" spans="1:21">
      <c r="A265">
        <v>1112022</v>
      </c>
      <c r="B265">
        <v>43</v>
      </c>
      <c r="C265">
        <v>1</v>
      </c>
      <c r="D265">
        <v>0</v>
      </c>
      <c r="E265">
        <v>1</v>
      </c>
      <c r="F265">
        <v>0</v>
      </c>
      <c r="G265">
        <v>0</v>
      </c>
      <c r="H265">
        <v>1</v>
      </c>
      <c r="I265">
        <f>VALUE(J265)</f>
        <v>10</v>
      </c>
      <c r="J265" s="11" t="s">
        <v>19</v>
      </c>
      <c r="K265" s="13">
        <f>VALUE(L265)</f>
        <v>15</v>
      </c>
      <c r="L265" t="s">
        <v>37</v>
      </c>
      <c r="M265">
        <v>0</v>
      </c>
      <c r="N265">
        <v>12</v>
      </c>
      <c r="O265">
        <v>1.29</v>
      </c>
      <c r="P265">
        <v>0.0129</v>
      </c>
      <c r="Q265">
        <v>1</v>
      </c>
      <c r="R265">
        <v>0</v>
      </c>
      <c r="S265">
        <v>0</v>
      </c>
      <c r="T265">
        <v>1</v>
      </c>
      <c r="U265">
        <v>0</v>
      </c>
    </row>
    <row r="266" spans="1:21">
      <c r="A266">
        <v>1112023</v>
      </c>
      <c r="B266">
        <v>41</v>
      </c>
      <c r="C266">
        <v>1</v>
      </c>
      <c r="D266">
        <v>0</v>
      </c>
      <c r="E266">
        <v>2</v>
      </c>
      <c r="F266">
        <v>0</v>
      </c>
      <c r="G266">
        <v>0</v>
      </c>
      <c r="H266">
        <v>1</v>
      </c>
      <c r="I266">
        <f>VALUE(J266)</f>
        <v>18</v>
      </c>
      <c r="J266" s="11" t="s">
        <v>22</v>
      </c>
      <c r="K266" s="13">
        <f>VALUE(L266)</f>
        <v>70</v>
      </c>
      <c r="L266" t="s">
        <v>57</v>
      </c>
      <c r="M266">
        <v>0</v>
      </c>
      <c r="N266">
        <v>12</v>
      </c>
      <c r="O266">
        <v>1.29</v>
      </c>
      <c r="P266">
        <v>0.0129</v>
      </c>
      <c r="Q266">
        <v>1</v>
      </c>
      <c r="R266">
        <v>0</v>
      </c>
      <c r="S266">
        <v>0</v>
      </c>
      <c r="T266">
        <v>1</v>
      </c>
      <c r="U266">
        <v>0</v>
      </c>
    </row>
    <row r="267" spans="1:21">
      <c r="A267">
        <v>1112024</v>
      </c>
      <c r="B267">
        <v>36</v>
      </c>
      <c r="C267">
        <v>0</v>
      </c>
      <c r="D267">
        <v>2</v>
      </c>
      <c r="E267">
        <v>1</v>
      </c>
      <c r="F267">
        <v>0</v>
      </c>
      <c r="G267">
        <v>0</v>
      </c>
      <c r="H267">
        <v>1</v>
      </c>
      <c r="I267">
        <f>VALUE(J267)</f>
        <v>4</v>
      </c>
      <c r="J267" s="11" t="s">
        <v>32</v>
      </c>
      <c r="K267" s="13">
        <f>VALUE(L267)</f>
        <v>85</v>
      </c>
      <c r="L267" t="s">
        <v>54</v>
      </c>
      <c r="M267">
        <v>0</v>
      </c>
      <c r="N267">
        <v>12</v>
      </c>
      <c r="O267">
        <v>1.5</v>
      </c>
      <c r="P267">
        <v>0.015</v>
      </c>
      <c r="Q267">
        <v>1</v>
      </c>
      <c r="R267">
        <v>1</v>
      </c>
      <c r="S267">
        <v>1</v>
      </c>
      <c r="T267">
        <v>0</v>
      </c>
      <c r="U267">
        <v>0</v>
      </c>
    </row>
    <row r="268" spans="1:21">
      <c r="A268">
        <v>1112025</v>
      </c>
      <c r="B268">
        <v>30</v>
      </c>
      <c r="C268">
        <v>1</v>
      </c>
      <c r="D268">
        <v>0</v>
      </c>
      <c r="E268">
        <v>1</v>
      </c>
      <c r="F268">
        <v>0</v>
      </c>
      <c r="G268">
        <v>0</v>
      </c>
      <c r="H268">
        <v>1</v>
      </c>
      <c r="I268">
        <f>VALUE(J268)</f>
        <v>10</v>
      </c>
      <c r="J268" s="11" t="s">
        <v>19</v>
      </c>
      <c r="K268" s="13">
        <f>VALUE(L268)</f>
        <v>80</v>
      </c>
      <c r="L268" t="s">
        <v>56</v>
      </c>
      <c r="M268">
        <v>0</v>
      </c>
      <c r="N268">
        <v>12</v>
      </c>
      <c r="O268">
        <v>1.5</v>
      </c>
      <c r="P268">
        <v>0.015</v>
      </c>
      <c r="Q268">
        <v>0</v>
      </c>
      <c r="R268">
        <v>1</v>
      </c>
      <c r="S268">
        <v>1</v>
      </c>
      <c r="T268">
        <v>0</v>
      </c>
      <c r="U268">
        <v>0</v>
      </c>
    </row>
    <row r="269" spans="1:21">
      <c r="A269">
        <v>1112026</v>
      </c>
      <c r="B269">
        <v>37</v>
      </c>
      <c r="C269">
        <v>1</v>
      </c>
      <c r="D269">
        <v>0</v>
      </c>
      <c r="E269">
        <v>1</v>
      </c>
      <c r="F269">
        <v>0</v>
      </c>
      <c r="G269">
        <v>0</v>
      </c>
      <c r="H269">
        <v>0</v>
      </c>
      <c r="I269">
        <f>VALUE(J269)</f>
        <v>12</v>
      </c>
      <c r="J269" s="11" t="s">
        <v>35</v>
      </c>
      <c r="K269" s="13">
        <f>VALUE(L269)</f>
        <v>100</v>
      </c>
      <c r="L269" t="s">
        <v>31</v>
      </c>
      <c r="M269">
        <v>0</v>
      </c>
      <c r="N269">
        <v>12</v>
      </c>
      <c r="O269">
        <v>1.29</v>
      </c>
      <c r="P269">
        <v>0.0129</v>
      </c>
      <c r="Q269">
        <v>0</v>
      </c>
      <c r="R269">
        <v>1</v>
      </c>
      <c r="S269">
        <v>0</v>
      </c>
      <c r="T269">
        <v>0</v>
      </c>
      <c r="U269">
        <v>0</v>
      </c>
    </row>
    <row r="270" spans="1:21">
      <c r="A270">
        <v>1112028</v>
      </c>
      <c r="B270">
        <v>54</v>
      </c>
      <c r="C270">
        <v>0</v>
      </c>
      <c r="D270">
        <v>0</v>
      </c>
      <c r="E270">
        <v>2</v>
      </c>
      <c r="F270">
        <v>0</v>
      </c>
      <c r="G270">
        <v>0</v>
      </c>
      <c r="H270">
        <v>1</v>
      </c>
      <c r="I270">
        <f>VALUE(J270)</f>
        <v>10</v>
      </c>
      <c r="J270" s="11" t="s">
        <v>19</v>
      </c>
      <c r="K270" s="13">
        <f>VALUE(L270)</f>
        <v>100</v>
      </c>
      <c r="L270" t="s">
        <v>31</v>
      </c>
      <c r="M270">
        <v>0</v>
      </c>
      <c r="N270">
        <v>12</v>
      </c>
      <c r="O270">
        <v>1.5</v>
      </c>
      <c r="P270">
        <v>0.015</v>
      </c>
      <c r="Q270">
        <v>0</v>
      </c>
      <c r="R270">
        <v>1</v>
      </c>
      <c r="S270">
        <v>0</v>
      </c>
      <c r="T270">
        <v>0</v>
      </c>
      <c r="U270">
        <v>0</v>
      </c>
    </row>
    <row r="271" spans="1:21">
      <c r="A271">
        <v>1112030</v>
      </c>
      <c r="B271">
        <v>44</v>
      </c>
      <c r="C271">
        <v>1</v>
      </c>
      <c r="D271">
        <v>0</v>
      </c>
      <c r="E271">
        <v>4</v>
      </c>
      <c r="F271">
        <v>0</v>
      </c>
      <c r="G271">
        <v>0</v>
      </c>
      <c r="H271">
        <v>0</v>
      </c>
      <c r="I271">
        <f>VALUE(J271)</f>
        <v>5</v>
      </c>
      <c r="J271" s="11" t="s">
        <v>20</v>
      </c>
      <c r="K271" s="13">
        <f>VALUE(L271)</f>
        <v>260</v>
      </c>
      <c r="L271" t="s">
        <v>61</v>
      </c>
      <c r="M271">
        <v>0</v>
      </c>
      <c r="N271">
        <v>12</v>
      </c>
      <c r="O271">
        <v>1.5</v>
      </c>
      <c r="P271">
        <v>0.015</v>
      </c>
      <c r="Q271">
        <v>1</v>
      </c>
      <c r="R271">
        <v>0</v>
      </c>
      <c r="S271">
        <v>0</v>
      </c>
      <c r="T271">
        <v>1</v>
      </c>
      <c r="U271">
        <v>0</v>
      </c>
    </row>
    <row r="272" spans="1:21">
      <c r="A272">
        <v>1112032</v>
      </c>
      <c r="B272">
        <v>25</v>
      </c>
      <c r="C272">
        <v>1</v>
      </c>
      <c r="D272">
        <v>0</v>
      </c>
      <c r="E272">
        <v>2</v>
      </c>
      <c r="F272">
        <v>1</v>
      </c>
      <c r="G272">
        <v>0</v>
      </c>
      <c r="H272">
        <v>1</v>
      </c>
      <c r="I272">
        <f>VALUE(J272)</f>
        <v>4</v>
      </c>
      <c r="J272" s="11" t="s">
        <v>32</v>
      </c>
      <c r="K272" s="13">
        <f>VALUE(L272)</f>
        <v>70</v>
      </c>
      <c r="L272" t="s">
        <v>57</v>
      </c>
      <c r="M272">
        <v>0</v>
      </c>
      <c r="N272">
        <v>12</v>
      </c>
      <c r="O272">
        <v>1.29</v>
      </c>
      <c r="P272">
        <v>0.0129</v>
      </c>
      <c r="Q272">
        <v>1</v>
      </c>
      <c r="R272">
        <v>0</v>
      </c>
      <c r="S272">
        <v>0</v>
      </c>
      <c r="T272">
        <v>1</v>
      </c>
      <c r="U272">
        <v>0</v>
      </c>
    </row>
    <row r="273" spans="1:21">
      <c r="A273">
        <v>1112034</v>
      </c>
      <c r="B273">
        <v>33</v>
      </c>
      <c r="C273">
        <v>1</v>
      </c>
      <c r="D273">
        <v>0</v>
      </c>
      <c r="E273">
        <v>2</v>
      </c>
      <c r="F273">
        <v>0</v>
      </c>
      <c r="G273">
        <v>0</v>
      </c>
      <c r="H273">
        <v>1</v>
      </c>
      <c r="I273">
        <f>VALUE(J273)</f>
        <v>4</v>
      </c>
      <c r="J273" s="11" t="s">
        <v>32</v>
      </c>
      <c r="K273" s="13">
        <f>VALUE(L273)</f>
        <v>50</v>
      </c>
      <c r="L273" t="s">
        <v>24</v>
      </c>
      <c r="M273">
        <v>0</v>
      </c>
      <c r="N273">
        <v>12</v>
      </c>
      <c r="O273">
        <v>1.5</v>
      </c>
      <c r="P273">
        <v>0.015</v>
      </c>
      <c r="Q273">
        <v>0</v>
      </c>
      <c r="R273">
        <v>1</v>
      </c>
      <c r="S273">
        <v>0</v>
      </c>
      <c r="T273">
        <v>0</v>
      </c>
      <c r="U273">
        <v>0</v>
      </c>
    </row>
    <row r="274" spans="1:21">
      <c r="A274">
        <v>1112035</v>
      </c>
      <c r="B274">
        <v>32</v>
      </c>
      <c r="C274">
        <v>1</v>
      </c>
      <c r="D274">
        <v>0</v>
      </c>
      <c r="E274">
        <v>1</v>
      </c>
      <c r="F274">
        <v>0</v>
      </c>
      <c r="G274">
        <v>0</v>
      </c>
      <c r="H274">
        <v>0</v>
      </c>
      <c r="I274">
        <f>VALUE(J274)</f>
        <v>6</v>
      </c>
      <c r="J274" s="11" t="s">
        <v>30</v>
      </c>
      <c r="K274" s="13">
        <f>VALUE(L274)</f>
        <v>10</v>
      </c>
      <c r="L274" t="s">
        <v>19</v>
      </c>
      <c r="M274">
        <v>0</v>
      </c>
      <c r="N274">
        <v>12</v>
      </c>
      <c r="O274">
        <v>1.53</v>
      </c>
      <c r="P274">
        <v>0.0153</v>
      </c>
      <c r="Q274">
        <v>0</v>
      </c>
      <c r="R274">
        <v>1</v>
      </c>
      <c r="S274">
        <v>0</v>
      </c>
      <c r="T274">
        <v>1</v>
      </c>
      <c r="U274">
        <v>0</v>
      </c>
    </row>
    <row r="275" spans="1:21">
      <c r="A275">
        <v>1112036</v>
      </c>
      <c r="B275">
        <v>35</v>
      </c>
      <c r="C275">
        <v>0</v>
      </c>
      <c r="D275">
        <v>0</v>
      </c>
      <c r="E275">
        <v>2</v>
      </c>
      <c r="F275">
        <v>0</v>
      </c>
      <c r="G275">
        <v>0</v>
      </c>
      <c r="H275">
        <v>0</v>
      </c>
      <c r="I275">
        <f>VALUE(J275)</f>
        <v>6</v>
      </c>
      <c r="J275" s="11" t="s">
        <v>30</v>
      </c>
      <c r="K275" s="13">
        <f>VALUE(L275)</f>
        <v>15</v>
      </c>
      <c r="L275" t="s">
        <v>37</v>
      </c>
      <c r="M275">
        <v>0</v>
      </c>
      <c r="N275">
        <v>12</v>
      </c>
      <c r="O275">
        <v>1.5</v>
      </c>
      <c r="P275">
        <v>0.015</v>
      </c>
      <c r="Q275">
        <v>0</v>
      </c>
      <c r="R275">
        <v>1</v>
      </c>
      <c r="S275">
        <v>0</v>
      </c>
      <c r="T275">
        <v>1</v>
      </c>
      <c r="U275">
        <v>0</v>
      </c>
    </row>
    <row r="276" spans="1:21">
      <c r="A276">
        <v>1112037</v>
      </c>
      <c r="B276">
        <v>35</v>
      </c>
      <c r="C276">
        <v>1</v>
      </c>
      <c r="D276">
        <v>0</v>
      </c>
      <c r="E276">
        <v>2</v>
      </c>
      <c r="F276">
        <v>0</v>
      </c>
      <c r="G276">
        <v>0</v>
      </c>
      <c r="H276">
        <v>1</v>
      </c>
      <c r="I276">
        <f>VALUE(J276)</f>
        <v>5</v>
      </c>
      <c r="J276" s="11" t="s">
        <v>20</v>
      </c>
      <c r="K276" s="13">
        <f>VALUE(L276)</f>
        <v>100</v>
      </c>
      <c r="L276" t="s">
        <v>31</v>
      </c>
      <c r="M276">
        <v>0</v>
      </c>
      <c r="N276">
        <v>12</v>
      </c>
      <c r="O276">
        <v>1.5</v>
      </c>
      <c r="P276">
        <v>0.015</v>
      </c>
      <c r="Q276">
        <v>0</v>
      </c>
      <c r="R276">
        <v>1</v>
      </c>
      <c r="S276">
        <v>0</v>
      </c>
      <c r="T276">
        <v>1</v>
      </c>
      <c r="U276">
        <v>0</v>
      </c>
    </row>
    <row r="277" spans="1:21">
      <c r="A277">
        <v>1112038</v>
      </c>
      <c r="B277">
        <v>41</v>
      </c>
      <c r="C277">
        <v>1</v>
      </c>
      <c r="D277">
        <v>0</v>
      </c>
      <c r="E277">
        <v>2</v>
      </c>
      <c r="F277">
        <v>0</v>
      </c>
      <c r="G277">
        <v>0</v>
      </c>
      <c r="H277">
        <v>0</v>
      </c>
      <c r="I277">
        <f>VALUE(J277)</f>
        <v>10</v>
      </c>
      <c r="J277" s="11" t="s">
        <v>19</v>
      </c>
      <c r="K277" s="13">
        <f>VALUE(L277)</f>
        <v>200</v>
      </c>
      <c r="L277" t="s">
        <v>46</v>
      </c>
      <c r="M277">
        <v>0</v>
      </c>
      <c r="N277">
        <v>12</v>
      </c>
      <c r="O277">
        <v>1.5</v>
      </c>
      <c r="P277">
        <v>0.015</v>
      </c>
      <c r="Q277">
        <v>0</v>
      </c>
      <c r="R277">
        <v>1</v>
      </c>
      <c r="S277">
        <v>0</v>
      </c>
      <c r="T277">
        <v>0</v>
      </c>
      <c r="U277">
        <v>0</v>
      </c>
    </row>
    <row r="278" spans="1:21">
      <c r="A278">
        <v>1112039</v>
      </c>
      <c r="B278">
        <v>32</v>
      </c>
      <c r="C278">
        <v>1</v>
      </c>
      <c r="D278">
        <v>0</v>
      </c>
      <c r="E278">
        <v>2</v>
      </c>
      <c r="F278">
        <v>0</v>
      </c>
      <c r="G278">
        <v>0</v>
      </c>
      <c r="H278">
        <v>0</v>
      </c>
      <c r="I278">
        <f>VALUE(J278)</f>
        <v>5</v>
      </c>
      <c r="J278" s="11" t="s">
        <v>20</v>
      </c>
      <c r="K278" s="13">
        <f>VALUE(L278)</f>
        <v>200</v>
      </c>
      <c r="L278" t="s">
        <v>46</v>
      </c>
      <c r="M278">
        <v>0</v>
      </c>
      <c r="N278">
        <v>12</v>
      </c>
      <c r="O278">
        <v>1.5</v>
      </c>
      <c r="P278">
        <v>0.015</v>
      </c>
      <c r="Q278">
        <v>0</v>
      </c>
      <c r="R278">
        <v>1</v>
      </c>
      <c r="S278">
        <v>0</v>
      </c>
      <c r="T278">
        <v>0</v>
      </c>
      <c r="U278">
        <v>0</v>
      </c>
    </row>
    <row r="279" spans="1:21">
      <c r="A279">
        <v>1112040</v>
      </c>
      <c r="B279">
        <v>46</v>
      </c>
      <c r="C279">
        <v>1</v>
      </c>
      <c r="D279">
        <v>0</v>
      </c>
      <c r="E279">
        <v>0</v>
      </c>
      <c r="F279">
        <v>1</v>
      </c>
      <c r="G279">
        <v>0</v>
      </c>
      <c r="H279">
        <v>0</v>
      </c>
      <c r="I279">
        <f>VALUE(J279)</f>
        <v>5</v>
      </c>
      <c r="J279" s="11" t="s">
        <v>20</v>
      </c>
      <c r="K279" s="13">
        <f>VALUE(L279)</f>
        <v>3</v>
      </c>
      <c r="L279" t="s">
        <v>21</v>
      </c>
      <c r="M279">
        <v>0</v>
      </c>
      <c r="N279">
        <v>12</v>
      </c>
      <c r="O279">
        <v>1.5</v>
      </c>
      <c r="P279">
        <v>0.015</v>
      </c>
      <c r="Q279">
        <v>1</v>
      </c>
      <c r="R279">
        <v>1</v>
      </c>
      <c r="S279">
        <v>0</v>
      </c>
      <c r="T279">
        <v>1</v>
      </c>
      <c r="U279">
        <v>1</v>
      </c>
    </row>
    <row r="280" spans="1:21">
      <c r="A280">
        <v>1112041</v>
      </c>
      <c r="B280">
        <v>57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f>VALUE(J280)</f>
        <v>20</v>
      </c>
      <c r="J280" s="11" t="s">
        <v>27</v>
      </c>
      <c r="K280" s="13">
        <f>VALUE(L280)</f>
        <v>30</v>
      </c>
      <c r="L280" t="s">
        <v>34</v>
      </c>
      <c r="M280">
        <v>0</v>
      </c>
      <c r="N280">
        <v>6</v>
      </c>
      <c r="O280">
        <v>1.47</v>
      </c>
      <c r="P280">
        <v>0.0147</v>
      </c>
      <c r="Q280">
        <v>0</v>
      </c>
      <c r="R280">
        <v>1</v>
      </c>
      <c r="S280">
        <v>0</v>
      </c>
      <c r="T280">
        <v>0</v>
      </c>
      <c r="U280">
        <v>0</v>
      </c>
    </row>
    <row r="281" spans="1:21">
      <c r="A281">
        <v>1112042</v>
      </c>
      <c r="B281">
        <v>39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1</v>
      </c>
      <c r="I281">
        <f>VALUE(J281)</f>
        <v>10</v>
      </c>
      <c r="J281" s="11" t="s">
        <v>19</v>
      </c>
      <c r="K281" s="13">
        <f>VALUE(L281)</f>
        <v>80</v>
      </c>
      <c r="L281" t="s">
        <v>56</v>
      </c>
      <c r="M281">
        <v>0</v>
      </c>
      <c r="N281">
        <v>12</v>
      </c>
      <c r="O281">
        <v>1.29</v>
      </c>
      <c r="P281">
        <v>0.0129</v>
      </c>
      <c r="Q281">
        <v>0</v>
      </c>
      <c r="R281">
        <v>1</v>
      </c>
      <c r="S281">
        <v>0</v>
      </c>
      <c r="T281">
        <v>0</v>
      </c>
      <c r="U281">
        <v>0</v>
      </c>
    </row>
    <row r="282" spans="1:21">
      <c r="A282">
        <v>1201001</v>
      </c>
      <c r="B282">
        <v>40</v>
      </c>
      <c r="C282">
        <v>1</v>
      </c>
      <c r="D282">
        <v>0</v>
      </c>
      <c r="E282">
        <v>2</v>
      </c>
      <c r="F282">
        <v>0</v>
      </c>
      <c r="G282">
        <v>0</v>
      </c>
      <c r="H282">
        <v>1</v>
      </c>
      <c r="I282">
        <f>VALUE(J282)</f>
        <v>8</v>
      </c>
      <c r="J282" s="11" t="s">
        <v>36</v>
      </c>
      <c r="K282" s="13">
        <f>VALUE(L282)</f>
        <v>20</v>
      </c>
      <c r="L282" t="s">
        <v>27</v>
      </c>
      <c r="M282">
        <v>0</v>
      </c>
      <c r="N282">
        <v>12</v>
      </c>
      <c r="O282">
        <v>1.5</v>
      </c>
      <c r="P282">
        <v>0.015</v>
      </c>
      <c r="Q282">
        <v>0</v>
      </c>
      <c r="R282">
        <v>1</v>
      </c>
      <c r="S282">
        <v>1</v>
      </c>
      <c r="T282">
        <v>0</v>
      </c>
      <c r="U282">
        <v>0</v>
      </c>
    </row>
    <row r="283" spans="1:21">
      <c r="A283">
        <v>1201002</v>
      </c>
      <c r="B283">
        <v>44</v>
      </c>
      <c r="C283">
        <v>1</v>
      </c>
      <c r="D283">
        <v>0</v>
      </c>
      <c r="E283">
        <v>1</v>
      </c>
      <c r="F283">
        <v>0</v>
      </c>
      <c r="G283">
        <v>0</v>
      </c>
      <c r="H283">
        <v>1</v>
      </c>
      <c r="I283">
        <f>VALUE(J283)</f>
        <v>12</v>
      </c>
      <c r="J283" s="11" t="s">
        <v>35</v>
      </c>
      <c r="K283" s="13">
        <f>VALUE(L283)</f>
        <v>30</v>
      </c>
      <c r="L283" t="s">
        <v>34</v>
      </c>
      <c r="M283">
        <v>0</v>
      </c>
      <c r="N283">
        <v>12</v>
      </c>
      <c r="O283">
        <v>1.53</v>
      </c>
      <c r="P283">
        <v>0.0153</v>
      </c>
      <c r="Q283">
        <v>1</v>
      </c>
      <c r="R283">
        <v>1</v>
      </c>
      <c r="S283">
        <v>0</v>
      </c>
      <c r="T283">
        <v>1</v>
      </c>
      <c r="U283">
        <v>0</v>
      </c>
    </row>
    <row r="284" spans="1:21">
      <c r="A284">
        <v>1201003</v>
      </c>
      <c r="B284">
        <v>55</v>
      </c>
      <c r="C284">
        <v>1</v>
      </c>
      <c r="D284">
        <v>0</v>
      </c>
      <c r="E284">
        <v>1</v>
      </c>
      <c r="F284">
        <v>0</v>
      </c>
      <c r="G284">
        <v>0</v>
      </c>
      <c r="H284">
        <v>1</v>
      </c>
      <c r="I284">
        <f>VALUE(J284)</f>
        <v>8</v>
      </c>
      <c r="J284" s="11" t="s">
        <v>36</v>
      </c>
      <c r="K284" s="13">
        <f>VALUE(L284)</f>
        <v>120</v>
      </c>
      <c r="L284" t="s">
        <v>42</v>
      </c>
      <c r="M284">
        <v>0</v>
      </c>
      <c r="N284">
        <v>12</v>
      </c>
      <c r="O284">
        <v>1.5</v>
      </c>
      <c r="P284">
        <v>0.015</v>
      </c>
      <c r="Q284">
        <v>0</v>
      </c>
      <c r="R284">
        <v>1</v>
      </c>
      <c r="S284">
        <v>0</v>
      </c>
      <c r="T284">
        <v>0</v>
      </c>
      <c r="U284">
        <v>0</v>
      </c>
    </row>
    <row r="285" spans="1:21">
      <c r="A285">
        <v>1201004</v>
      </c>
      <c r="B285">
        <v>26</v>
      </c>
      <c r="C285">
        <v>0</v>
      </c>
      <c r="D285">
        <v>0</v>
      </c>
      <c r="E285">
        <v>2</v>
      </c>
      <c r="F285">
        <v>0</v>
      </c>
      <c r="G285">
        <v>1</v>
      </c>
      <c r="H285">
        <v>1</v>
      </c>
      <c r="I285">
        <f>VALUE(J285)</f>
        <v>5</v>
      </c>
      <c r="J285" s="11" t="s">
        <v>20</v>
      </c>
      <c r="K285" s="13">
        <f>VALUE(L285)</f>
        <v>5</v>
      </c>
      <c r="L285" t="s">
        <v>20</v>
      </c>
      <c r="M285">
        <v>0</v>
      </c>
      <c r="N285">
        <v>12</v>
      </c>
      <c r="O285">
        <v>1.53</v>
      </c>
      <c r="P285">
        <v>0.0153</v>
      </c>
      <c r="Q285">
        <v>1</v>
      </c>
      <c r="R285">
        <v>1</v>
      </c>
      <c r="S285">
        <v>0</v>
      </c>
      <c r="T285">
        <v>1</v>
      </c>
      <c r="U285">
        <v>0</v>
      </c>
    </row>
    <row r="286" spans="1:21">
      <c r="A286">
        <v>1201006</v>
      </c>
      <c r="B286">
        <v>29</v>
      </c>
      <c r="C286">
        <v>1</v>
      </c>
      <c r="D286">
        <v>0</v>
      </c>
      <c r="E286">
        <v>4</v>
      </c>
      <c r="F286">
        <v>0</v>
      </c>
      <c r="G286">
        <v>0</v>
      </c>
      <c r="H286">
        <v>1</v>
      </c>
      <c r="I286">
        <f>VALUE(J286)</f>
        <v>4</v>
      </c>
      <c r="J286" s="11" t="s">
        <v>32</v>
      </c>
      <c r="K286" s="13">
        <f>VALUE(L286)</f>
        <v>200</v>
      </c>
      <c r="L286" t="s">
        <v>46</v>
      </c>
      <c r="M286">
        <v>0</v>
      </c>
      <c r="N286">
        <v>9</v>
      </c>
      <c r="O286">
        <v>1.323</v>
      </c>
      <c r="P286">
        <v>0.01323</v>
      </c>
      <c r="Q286">
        <v>0</v>
      </c>
      <c r="R286">
        <v>1</v>
      </c>
      <c r="S286">
        <v>0</v>
      </c>
      <c r="T286">
        <v>0</v>
      </c>
      <c r="U286">
        <v>0</v>
      </c>
    </row>
    <row r="287" spans="1:21">
      <c r="A287">
        <v>1201007</v>
      </c>
      <c r="B287">
        <v>29</v>
      </c>
      <c r="C287">
        <v>1</v>
      </c>
      <c r="D287">
        <v>0</v>
      </c>
      <c r="E287">
        <v>4</v>
      </c>
      <c r="F287">
        <v>0</v>
      </c>
      <c r="G287">
        <v>0</v>
      </c>
      <c r="H287">
        <v>1</v>
      </c>
      <c r="I287">
        <f>VALUE(J287)</f>
        <v>3</v>
      </c>
      <c r="J287" s="11" t="s">
        <v>21</v>
      </c>
      <c r="K287" s="13">
        <f>VALUE(L287)</f>
        <v>100</v>
      </c>
      <c r="L287" t="s">
        <v>31</v>
      </c>
      <c r="M287">
        <v>0</v>
      </c>
      <c r="N287">
        <v>12</v>
      </c>
      <c r="O287">
        <v>1.35</v>
      </c>
      <c r="P287">
        <v>0.0135</v>
      </c>
      <c r="Q287">
        <v>1</v>
      </c>
      <c r="R287">
        <v>1</v>
      </c>
      <c r="S287">
        <v>1</v>
      </c>
      <c r="T287">
        <v>1</v>
      </c>
      <c r="U287">
        <v>0</v>
      </c>
    </row>
    <row r="288" spans="1:21">
      <c r="A288">
        <v>1202001</v>
      </c>
      <c r="B288">
        <v>35</v>
      </c>
      <c r="C288">
        <v>1</v>
      </c>
      <c r="D288">
        <v>0</v>
      </c>
      <c r="E288">
        <v>1</v>
      </c>
      <c r="F288">
        <v>0</v>
      </c>
      <c r="G288">
        <v>0</v>
      </c>
      <c r="H288">
        <v>1</v>
      </c>
      <c r="I288">
        <f>VALUE(J288)</f>
        <v>5</v>
      </c>
      <c r="J288" s="11" t="s">
        <v>20</v>
      </c>
      <c r="K288" s="13">
        <f>VALUE(L288)</f>
        <v>60</v>
      </c>
      <c r="L288" t="s">
        <v>48</v>
      </c>
      <c r="M288">
        <v>0</v>
      </c>
      <c r="N288">
        <v>12</v>
      </c>
      <c r="O288">
        <v>1.5</v>
      </c>
      <c r="P288">
        <v>0.015</v>
      </c>
      <c r="Q288">
        <v>0</v>
      </c>
      <c r="R288">
        <v>1</v>
      </c>
      <c r="S288">
        <v>0</v>
      </c>
      <c r="T288">
        <v>0</v>
      </c>
      <c r="U288">
        <v>0</v>
      </c>
    </row>
    <row r="289" spans="1:21">
      <c r="A289">
        <v>1202002</v>
      </c>
      <c r="B289">
        <v>44</v>
      </c>
      <c r="C289">
        <v>1</v>
      </c>
      <c r="D289">
        <v>0</v>
      </c>
      <c r="E289">
        <v>4</v>
      </c>
      <c r="F289">
        <v>0</v>
      </c>
      <c r="G289">
        <v>0</v>
      </c>
      <c r="H289">
        <v>0</v>
      </c>
      <c r="I289">
        <f>VALUE(J289)</f>
        <v>3</v>
      </c>
      <c r="J289" s="11" t="s">
        <v>21</v>
      </c>
      <c r="K289" s="13">
        <f>VALUE(L289)</f>
        <v>100</v>
      </c>
      <c r="L289" t="s">
        <v>31</v>
      </c>
      <c r="M289">
        <v>0</v>
      </c>
      <c r="N289">
        <v>6</v>
      </c>
      <c r="O289">
        <v>1.5</v>
      </c>
      <c r="P289">
        <v>0.015</v>
      </c>
      <c r="Q289">
        <v>1</v>
      </c>
      <c r="R289">
        <v>1</v>
      </c>
      <c r="S289">
        <v>0</v>
      </c>
      <c r="T289">
        <v>1</v>
      </c>
      <c r="U289">
        <v>0</v>
      </c>
    </row>
    <row r="290" spans="1:21">
      <c r="A290">
        <v>1202003</v>
      </c>
      <c r="B290">
        <v>49</v>
      </c>
      <c r="C290">
        <v>1</v>
      </c>
      <c r="D290">
        <v>0</v>
      </c>
      <c r="E290">
        <v>2</v>
      </c>
      <c r="F290">
        <v>1</v>
      </c>
      <c r="G290">
        <v>0</v>
      </c>
      <c r="H290">
        <v>1</v>
      </c>
      <c r="I290">
        <f>VALUE(J290)</f>
        <v>8</v>
      </c>
      <c r="J290" s="11" t="s">
        <v>36</v>
      </c>
      <c r="K290" s="13">
        <f>VALUE(L290)</f>
        <v>100</v>
      </c>
      <c r="L290" t="s">
        <v>31</v>
      </c>
      <c r="M290">
        <v>0</v>
      </c>
      <c r="N290">
        <v>12</v>
      </c>
      <c r="O290">
        <v>1.5</v>
      </c>
      <c r="P290">
        <v>0.015</v>
      </c>
      <c r="Q290">
        <v>0</v>
      </c>
      <c r="R290">
        <v>1</v>
      </c>
      <c r="S290">
        <v>0</v>
      </c>
      <c r="T290">
        <v>1</v>
      </c>
      <c r="U290">
        <v>0</v>
      </c>
    </row>
    <row r="291" spans="1:21">
      <c r="A291">
        <v>1202004</v>
      </c>
      <c r="B291">
        <v>35</v>
      </c>
      <c r="C291">
        <v>1</v>
      </c>
      <c r="D291">
        <v>0</v>
      </c>
      <c r="E291">
        <v>3</v>
      </c>
      <c r="F291">
        <v>0</v>
      </c>
      <c r="G291">
        <v>0</v>
      </c>
      <c r="H291">
        <v>1</v>
      </c>
      <c r="I291">
        <f>VALUE(J291)</f>
        <v>4</v>
      </c>
      <c r="J291" s="11" t="s">
        <v>32</v>
      </c>
      <c r="K291" s="13">
        <f>VALUE(L291)</f>
        <v>50</v>
      </c>
      <c r="L291" t="s">
        <v>24</v>
      </c>
      <c r="M291">
        <v>0</v>
      </c>
      <c r="N291">
        <v>12</v>
      </c>
      <c r="O291">
        <v>1.5</v>
      </c>
      <c r="P291">
        <v>0.015</v>
      </c>
      <c r="Q291">
        <v>0</v>
      </c>
      <c r="R291">
        <v>1</v>
      </c>
      <c r="S291">
        <v>0</v>
      </c>
      <c r="T291">
        <v>0</v>
      </c>
      <c r="U291">
        <v>0</v>
      </c>
    </row>
    <row r="292" spans="1:21">
      <c r="A292">
        <v>1202005</v>
      </c>
      <c r="B292">
        <v>36</v>
      </c>
      <c r="C292">
        <v>1</v>
      </c>
      <c r="D292">
        <v>0</v>
      </c>
      <c r="E292">
        <v>2</v>
      </c>
      <c r="F292">
        <v>0</v>
      </c>
      <c r="G292">
        <v>0</v>
      </c>
      <c r="H292">
        <v>1</v>
      </c>
      <c r="I292">
        <f>VALUE(J292)</f>
        <v>7</v>
      </c>
      <c r="J292" s="11" t="s">
        <v>44</v>
      </c>
      <c r="K292" s="13">
        <f>VALUE(L292)</f>
        <v>50</v>
      </c>
      <c r="L292" t="s">
        <v>24</v>
      </c>
      <c r="M292">
        <v>0</v>
      </c>
      <c r="N292">
        <v>12</v>
      </c>
      <c r="O292">
        <v>1.5</v>
      </c>
      <c r="P292">
        <v>0.015</v>
      </c>
      <c r="Q292">
        <v>0</v>
      </c>
      <c r="R292">
        <v>1</v>
      </c>
      <c r="S292">
        <v>0</v>
      </c>
      <c r="T292">
        <v>0</v>
      </c>
      <c r="U292">
        <v>0</v>
      </c>
    </row>
    <row r="293" spans="1:21">
      <c r="A293">
        <v>1203003</v>
      </c>
      <c r="B293">
        <v>51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1</v>
      </c>
      <c r="I293">
        <f>VALUE(J293)</f>
        <v>13</v>
      </c>
      <c r="J293" s="11" t="s">
        <v>51</v>
      </c>
      <c r="K293" s="13">
        <f>VALUE(L293)</f>
        <v>25</v>
      </c>
      <c r="L293" t="s">
        <v>43</v>
      </c>
      <c r="M293">
        <v>0</v>
      </c>
      <c r="N293">
        <v>12</v>
      </c>
      <c r="O293">
        <v>1.29</v>
      </c>
      <c r="P293">
        <v>0.0129</v>
      </c>
      <c r="Q293">
        <v>0</v>
      </c>
      <c r="R293">
        <v>1</v>
      </c>
      <c r="S293">
        <v>0</v>
      </c>
      <c r="T293">
        <v>1</v>
      </c>
      <c r="U293">
        <v>0</v>
      </c>
    </row>
    <row r="294" spans="1:21">
      <c r="A294">
        <v>1203004</v>
      </c>
      <c r="B294">
        <v>26</v>
      </c>
      <c r="C294">
        <v>1</v>
      </c>
      <c r="D294">
        <v>0</v>
      </c>
      <c r="E294">
        <v>2</v>
      </c>
      <c r="F294">
        <v>1</v>
      </c>
      <c r="G294">
        <v>0</v>
      </c>
      <c r="H294">
        <v>1</v>
      </c>
      <c r="I294">
        <f>VALUE(J294)</f>
        <v>5</v>
      </c>
      <c r="J294" s="11" t="s">
        <v>20</v>
      </c>
      <c r="K294" s="13">
        <f>VALUE(L294)</f>
        <v>100</v>
      </c>
      <c r="L294" t="s">
        <v>31</v>
      </c>
      <c r="M294">
        <v>0</v>
      </c>
      <c r="N294">
        <v>12</v>
      </c>
      <c r="O294">
        <v>1.29</v>
      </c>
      <c r="P294">
        <v>0.0129</v>
      </c>
      <c r="Q294">
        <v>1</v>
      </c>
      <c r="R294">
        <v>0</v>
      </c>
      <c r="S294">
        <v>0</v>
      </c>
      <c r="T294">
        <v>1</v>
      </c>
      <c r="U294">
        <v>0</v>
      </c>
    </row>
    <row r="295" spans="1:21">
      <c r="A295">
        <v>1203005</v>
      </c>
      <c r="B295">
        <v>30</v>
      </c>
      <c r="C295">
        <v>1</v>
      </c>
      <c r="D295">
        <v>0</v>
      </c>
      <c r="E295">
        <v>2</v>
      </c>
      <c r="F295">
        <v>0</v>
      </c>
      <c r="G295">
        <v>0</v>
      </c>
      <c r="H295">
        <v>0</v>
      </c>
      <c r="I295">
        <f>VALUE(J295)</f>
        <v>10</v>
      </c>
      <c r="J295" s="11" t="s">
        <v>19</v>
      </c>
      <c r="K295" s="13">
        <f>VALUE(L295)</f>
        <v>40</v>
      </c>
      <c r="L295" t="s">
        <v>41</v>
      </c>
      <c r="M295">
        <v>0</v>
      </c>
      <c r="N295">
        <v>12</v>
      </c>
      <c r="O295">
        <v>1.29</v>
      </c>
      <c r="P295">
        <v>0.0129</v>
      </c>
      <c r="Q295">
        <v>0</v>
      </c>
      <c r="R295">
        <v>1</v>
      </c>
      <c r="S295">
        <v>0</v>
      </c>
      <c r="T295">
        <v>1</v>
      </c>
      <c r="U295">
        <v>0</v>
      </c>
    </row>
    <row r="296" spans="1:21">
      <c r="A296">
        <v>1204001</v>
      </c>
      <c r="B296">
        <v>31</v>
      </c>
      <c r="C296">
        <v>1</v>
      </c>
      <c r="D296">
        <v>1</v>
      </c>
      <c r="E296">
        <v>2</v>
      </c>
      <c r="F296">
        <v>0</v>
      </c>
      <c r="G296">
        <v>0</v>
      </c>
      <c r="H296">
        <v>1</v>
      </c>
      <c r="I296">
        <f>VALUE(J296)</f>
        <v>5</v>
      </c>
      <c r="J296" s="11" t="s">
        <v>20</v>
      </c>
      <c r="K296" s="13">
        <f>VALUE(L296)</f>
        <v>100</v>
      </c>
      <c r="L296" t="s">
        <v>31</v>
      </c>
      <c r="M296">
        <v>0</v>
      </c>
      <c r="N296">
        <v>12</v>
      </c>
      <c r="O296">
        <v>1.29</v>
      </c>
      <c r="P296">
        <v>0.0129</v>
      </c>
      <c r="Q296">
        <v>1</v>
      </c>
      <c r="R296">
        <v>1</v>
      </c>
      <c r="S296">
        <v>0</v>
      </c>
      <c r="T296">
        <v>1</v>
      </c>
      <c r="U296">
        <v>0</v>
      </c>
    </row>
    <row r="297" spans="1:21">
      <c r="A297">
        <v>1204002</v>
      </c>
      <c r="B297">
        <v>40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1</v>
      </c>
      <c r="I297">
        <f>VALUE(J297)</f>
        <v>11</v>
      </c>
      <c r="J297" s="11" t="s">
        <v>23</v>
      </c>
      <c r="K297" s="13">
        <f>VALUE(L297)</f>
        <v>100</v>
      </c>
      <c r="L297" t="s">
        <v>31</v>
      </c>
      <c r="M297">
        <v>0</v>
      </c>
      <c r="N297">
        <v>12</v>
      </c>
      <c r="O297">
        <v>1.29</v>
      </c>
      <c r="P297">
        <v>0.0129</v>
      </c>
      <c r="Q297">
        <v>0</v>
      </c>
      <c r="R297">
        <v>1</v>
      </c>
      <c r="S297">
        <v>0</v>
      </c>
      <c r="T297">
        <v>0</v>
      </c>
      <c r="U297">
        <v>0</v>
      </c>
    </row>
    <row r="298" spans="1:21">
      <c r="A298">
        <v>1204003</v>
      </c>
      <c r="B298">
        <v>35</v>
      </c>
      <c r="C298">
        <v>1</v>
      </c>
      <c r="D298">
        <v>0</v>
      </c>
      <c r="E298">
        <v>4</v>
      </c>
      <c r="F298">
        <v>0</v>
      </c>
      <c r="G298">
        <v>0</v>
      </c>
      <c r="H298">
        <v>1</v>
      </c>
      <c r="I298">
        <f>VALUE(J298)</f>
        <v>7</v>
      </c>
      <c r="J298" s="11" t="s">
        <v>44</v>
      </c>
      <c r="K298" s="13">
        <f>VALUE(L298)</f>
        <v>50</v>
      </c>
      <c r="L298" t="s">
        <v>24</v>
      </c>
      <c r="M298">
        <v>0</v>
      </c>
      <c r="N298">
        <v>12</v>
      </c>
      <c r="O298">
        <v>1.5</v>
      </c>
      <c r="P298">
        <v>0.015</v>
      </c>
      <c r="Q298">
        <v>0</v>
      </c>
      <c r="R298">
        <v>1</v>
      </c>
      <c r="S298">
        <v>1</v>
      </c>
      <c r="T298">
        <v>0</v>
      </c>
      <c r="U298">
        <v>0</v>
      </c>
    </row>
    <row r="299" spans="1:21">
      <c r="A299">
        <v>1204004</v>
      </c>
      <c r="B299">
        <v>32</v>
      </c>
      <c r="C299">
        <v>1</v>
      </c>
      <c r="D299">
        <v>1</v>
      </c>
      <c r="E299">
        <v>2</v>
      </c>
      <c r="F299">
        <v>0</v>
      </c>
      <c r="G299">
        <v>0</v>
      </c>
      <c r="H299">
        <v>1</v>
      </c>
      <c r="I299">
        <f>VALUE(J299)</f>
        <v>6</v>
      </c>
      <c r="J299" s="11" t="s">
        <v>30</v>
      </c>
      <c r="K299" s="13">
        <f>VALUE(L299)</f>
        <v>90</v>
      </c>
      <c r="L299" t="s">
        <v>64</v>
      </c>
      <c r="M299">
        <v>0</v>
      </c>
      <c r="N299">
        <v>12</v>
      </c>
      <c r="O299">
        <v>1.29</v>
      </c>
      <c r="P299">
        <v>0.0129</v>
      </c>
      <c r="Q299">
        <v>0</v>
      </c>
      <c r="R299">
        <v>1</v>
      </c>
      <c r="S299">
        <v>0</v>
      </c>
      <c r="T299">
        <v>0</v>
      </c>
      <c r="U299">
        <v>0</v>
      </c>
    </row>
    <row r="300" spans="1:21">
      <c r="A300">
        <v>1204005</v>
      </c>
      <c r="B300">
        <v>51</v>
      </c>
      <c r="C300">
        <v>1</v>
      </c>
      <c r="D300">
        <v>2</v>
      </c>
      <c r="E300">
        <v>1</v>
      </c>
      <c r="F300">
        <v>0</v>
      </c>
      <c r="G300">
        <v>0</v>
      </c>
      <c r="H300">
        <v>1</v>
      </c>
      <c r="I300">
        <f>VALUE(J300)</f>
        <v>14</v>
      </c>
      <c r="J300" s="11" t="s">
        <v>50</v>
      </c>
      <c r="K300" s="13">
        <f>VALUE(L300)</f>
        <v>15</v>
      </c>
      <c r="L300" t="s">
        <v>37</v>
      </c>
      <c r="M300">
        <v>0</v>
      </c>
      <c r="N300">
        <v>12</v>
      </c>
      <c r="O300">
        <v>1.29</v>
      </c>
      <c r="P300">
        <v>0.0129</v>
      </c>
      <c r="Q300">
        <v>1</v>
      </c>
      <c r="R300">
        <v>1</v>
      </c>
      <c r="S300">
        <v>1</v>
      </c>
      <c r="T300">
        <v>1</v>
      </c>
      <c r="U300">
        <v>0</v>
      </c>
    </row>
    <row r="301" spans="1:21">
      <c r="A301">
        <v>1204006</v>
      </c>
      <c r="B301">
        <v>45</v>
      </c>
      <c r="C301">
        <v>1</v>
      </c>
      <c r="D301">
        <v>0</v>
      </c>
      <c r="E301">
        <v>1</v>
      </c>
      <c r="F301">
        <v>0</v>
      </c>
      <c r="G301">
        <v>0</v>
      </c>
      <c r="H301">
        <v>1</v>
      </c>
      <c r="I301">
        <f>VALUE(J301)</f>
        <v>16</v>
      </c>
      <c r="J301" s="11" t="s">
        <v>47</v>
      </c>
      <c r="K301" s="13">
        <f>VALUE(L301)</f>
        <v>50</v>
      </c>
      <c r="L301" t="s">
        <v>24</v>
      </c>
      <c r="M301">
        <v>0</v>
      </c>
      <c r="N301">
        <v>12</v>
      </c>
      <c r="O301">
        <v>1.29</v>
      </c>
      <c r="P301">
        <v>0.0129</v>
      </c>
      <c r="Q301">
        <v>0</v>
      </c>
      <c r="R301">
        <v>1</v>
      </c>
      <c r="S301">
        <v>0</v>
      </c>
      <c r="T301">
        <v>0</v>
      </c>
      <c r="U301">
        <v>0</v>
      </c>
    </row>
    <row r="302" spans="1:21">
      <c r="A302">
        <v>1204007</v>
      </c>
      <c r="B302">
        <v>28</v>
      </c>
      <c r="C302">
        <v>1</v>
      </c>
      <c r="D302">
        <v>0</v>
      </c>
      <c r="E302">
        <v>2</v>
      </c>
      <c r="F302">
        <v>0</v>
      </c>
      <c r="G302">
        <v>0</v>
      </c>
      <c r="H302">
        <v>1</v>
      </c>
      <c r="I302">
        <f>VALUE(J302)</f>
        <v>13</v>
      </c>
      <c r="J302" s="11" t="s">
        <v>51</v>
      </c>
      <c r="K302" s="13">
        <f>VALUE(L302)</f>
        <v>30</v>
      </c>
      <c r="L302" t="s">
        <v>34</v>
      </c>
      <c r="M302">
        <v>0</v>
      </c>
      <c r="N302">
        <v>12</v>
      </c>
      <c r="O302">
        <v>1.29</v>
      </c>
      <c r="P302">
        <v>0.0129</v>
      </c>
      <c r="Q302">
        <v>0</v>
      </c>
      <c r="R302">
        <v>1</v>
      </c>
      <c r="S302">
        <v>0</v>
      </c>
      <c r="T302">
        <v>0</v>
      </c>
      <c r="U302">
        <v>0</v>
      </c>
    </row>
    <row r="303" spans="1:21">
      <c r="A303">
        <v>1204008</v>
      </c>
      <c r="B303">
        <v>35</v>
      </c>
      <c r="C303">
        <v>1</v>
      </c>
      <c r="D303">
        <v>0</v>
      </c>
      <c r="E303">
        <v>4</v>
      </c>
      <c r="F303">
        <v>0</v>
      </c>
      <c r="G303">
        <v>0</v>
      </c>
      <c r="H303">
        <v>0</v>
      </c>
      <c r="I303">
        <f>VALUE(J303)</f>
        <v>8</v>
      </c>
      <c r="J303" s="11" t="s">
        <v>36</v>
      </c>
      <c r="K303" s="13">
        <f>VALUE(L303)</f>
        <v>80</v>
      </c>
      <c r="L303" t="s">
        <v>56</v>
      </c>
      <c r="M303">
        <v>0</v>
      </c>
      <c r="N303">
        <v>12</v>
      </c>
      <c r="O303">
        <v>1.29</v>
      </c>
      <c r="P303">
        <v>0.0129</v>
      </c>
      <c r="Q303">
        <v>0</v>
      </c>
      <c r="R303">
        <v>1</v>
      </c>
      <c r="S303">
        <v>0</v>
      </c>
      <c r="T303">
        <v>0</v>
      </c>
      <c r="U303">
        <v>0</v>
      </c>
    </row>
    <row r="304" spans="1:21">
      <c r="A304">
        <v>1204009</v>
      </c>
      <c r="B304">
        <v>38</v>
      </c>
      <c r="C304">
        <v>1</v>
      </c>
      <c r="D304">
        <v>0</v>
      </c>
      <c r="E304">
        <v>1</v>
      </c>
      <c r="F304">
        <v>0</v>
      </c>
      <c r="G304">
        <v>1</v>
      </c>
      <c r="H304">
        <v>1</v>
      </c>
      <c r="I304">
        <f>VALUE(J304)</f>
        <v>10</v>
      </c>
      <c r="J304" s="11" t="s">
        <v>19</v>
      </c>
      <c r="K304" s="13">
        <f>VALUE(L304)</f>
        <v>50</v>
      </c>
      <c r="L304" t="s">
        <v>24</v>
      </c>
      <c r="M304">
        <v>0</v>
      </c>
      <c r="N304">
        <v>12</v>
      </c>
      <c r="O304">
        <v>1.29</v>
      </c>
      <c r="P304">
        <v>0.0129</v>
      </c>
      <c r="Q304">
        <v>1</v>
      </c>
      <c r="R304">
        <v>1</v>
      </c>
      <c r="S304">
        <v>1</v>
      </c>
      <c r="T304">
        <v>1</v>
      </c>
      <c r="U304">
        <v>0</v>
      </c>
    </row>
    <row r="305" spans="1:21">
      <c r="A305">
        <v>1204010</v>
      </c>
      <c r="B305">
        <v>37</v>
      </c>
      <c r="C305">
        <v>1</v>
      </c>
      <c r="D305">
        <v>0</v>
      </c>
      <c r="E305">
        <v>1</v>
      </c>
      <c r="F305">
        <v>1</v>
      </c>
      <c r="G305">
        <v>0</v>
      </c>
      <c r="H305">
        <v>0</v>
      </c>
      <c r="I305">
        <f>VALUE(J305)</f>
        <v>3</v>
      </c>
      <c r="J305" s="11" t="s">
        <v>21</v>
      </c>
      <c r="K305" s="13">
        <f>VALUE(L305)</f>
        <v>3</v>
      </c>
      <c r="L305" t="s">
        <v>21</v>
      </c>
      <c r="M305">
        <v>0</v>
      </c>
      <c r="N305">
        <v>6</v>
      </c>
      <c r="O305">
        <v>1.5</v>
      </c>
      <c r="P305">
        <v>0.015</v>
      </c>
      <c r="Q305">
        <v>1</v>
      </c>
      <c r="R305">
        <v>1</v>
      </c>
      <c r="S305">
        <v>0</v>
      </c>
      <c r="T305">
        <v>1</v>
      </c>
      <c r="U305">
        <v>1</v>
      </c>
    </row>
    <row r="306" spans="1:21">
      <c r="A306">
        <v>1204012</v>
      </c>
      <c r="B306">
        <v>50</v>
      </c>
      <c r="C306">
        <v>1</v>
      </c>
      <c r="D306">
        <v>0</v>
      </c>
      <c r="E306">
        <v>1</v>
      </c>
      <c r="F306">
        <v>0</v>
      </c>
      <c r="G306">
        <v>0</v>
      </c>
      <c r="H306">
        <v>1</v>
      </c>
      <c r="I306">
        <f>VALUE(J306)</f>
        <v>20</v>
      </c>
      <c r="J306" s="11" t="s">
        <v>27</v>
      </c>
      <c r="K306" s="13">
        <f>VALUE(L306)</f>
        <v>50</v>
      </c>
      <c r="L306" t="s">
        <v>24</v>
      </c>
      <c r="M306">
        <v>0</v>
      </c>
      <c r="N306">
        <v>12</v>
      </c>
      <c r="O306">
        <v>1.29</v>
      </c>
      <c r="P306">
        <v>0.0129</v>
      </c>
      <c r="Q306">
        <v>1</v>
      </c>
      <c r="R306">
        <v>1</v>
      </c>
      <c r="S306">
        <v>1</v>
      </c>
      <c r="T306">
        <v>1</v>
      </c>
      <c r="U306">
        <v>0</v>
      </c>
    </row>
    <row r="307" spans="1:21">
      <c r="A307">
        <v>1204013</v>
      </c>
      <c r="B307">
        <v>54</v>
      </c>
      <c r="C307">
        <v>1</v>
      </c>
      <c r="D307">
        <v>0</v>
      </c>
      <c r="E307">
        <v>1</v>
      </c>
      <c r="F307">
        <v>0</v>
      </c>
      <c r="G307">
        <v>0</v>
      </c>
      <c r="H307">
        <v>1</v>
      </c>
      <c r="I307">
        <f>VALUE(J307)</f>
        <v>3</v>
      </c>
      <c r="J307" s="11" t="s">
        <v>21</v>
      </c>
      <c r="K307" s="13">
        <f>VALUE(L307)</f>
        <v>200</v>
      </c>
      <c r="L307" t="s">
        <v>46</v>
      </c>
      <c r="M307">
        <v>0</v>
      </c>
      <c r="N307">
        <v>12</v>
      </c>
      <c r="O307">
        <v>1.5</v>
      </c>
      <c r="P307">
        <v>0.015</v>
      </c>
      <c r="Q307">
        <v>0</v>
      </c>
      <c r="R307">
        <v>1</v>
      </c>
      <c r="S307">
        <v>0</v>
      </c>
      <c r="T307">
        <v>0</v>
      </c>
      <c r="U307">
        <v>0</v>
      </c>
    </row>
    <row r="308" spans="1:21">
      <c r="A308">
        <v>1204014</v>
      </c>
      <c r="B308">
        <v>58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1</v>
      </c>
      <c r="I308">
        <f>VALUE(J308)</f>
        <v>17</v>
      </c>
      <c r="J308" s="11" t="s">
        <v>59</v>
      </c>
      <c r="K308" s="13">
        <f>VALUE(L308)</f>
        <v>10</v>
      </c>
      <c r="L308" t="s">
        <v>19</v>
      </c>
      <c r="M308">
        <v>0</v>
      </c>
      <c r="N308">
        <v>12</v>
      </c>
      <c r="O308">
        <v>1.29</v>
      </c>
      <c r="P308">
        <v>0.0129</v>
      </c>
      <c r="Q308">
        <v>1</v>
      </c>
      <c r="R308">
        <v>1</v>
      </c>
      <c r="S308">
        <v>0</v>
      </c>
      <c r="T308">
        <v>1</v>
      </c>
      <c r="U308">
        <v>0</v>
      </c>
    </row>
    <row r="309" spans="1:21">
      <c r="A309">
        <v>1204015</v>
      </c>
      <c r="B309">
        <v>25</v>
      </c>
      <c r="C309">
        <v>1</v>
      </c>
      <c r="D309">
        <v>1</v>
      </c>
      <c r="E309">
        <v>1</v>
      </c>
      <c r="F309">
        <v>0</v>
      </c>
      <c r="G309">
        <v>1</v>
      </c>
      <c r="H309">
        <v>1</v>
      </c>
      <c r="I309">
        <f>VALUE(J309)</f>
        <v>6</v>
      </c>
      <c r="J309" s="11" t="s">
        <v>30</v>
      </c>
      <c r="K309" s="13">
        <f>VALUE(L309)</f>
        <v>20</v>
      </c>
      <c r="L309" t="s">
        <v>27</v>
      </c>
      <c r="M309">
        <v>0</v>
      </c>
      <c r="N309">
        <v>12</v>
      </c>
      <c r="O309">
        <v>1.29</v>
      </c>
      <c r="P309">
        <v>0.0129</v>
      </c>
      <c r="Q309">
        <v>1</v>
      </c>
      <c r="R309">
        <v>0</v>
      </c>
      <c r="S309">
        <v>0</v>
      </c>
      <c r="T309">
        <v>1</v>
      </c>
      <c r="U309">
        <v>0</v>
      </c>
    </row>
    <row r="310" spans="1:21">
      <c r="A310">
        <v>1204016</v>
      </c>
      <c r="B310">
        <v>30</v>
      </c>
      <c r="C310">
        <v>0</v>
      </c>
      <c r="D310">
        <v>1</v>
      </c>
      <c r="E310">
        <v>2</v>
      </c>
      <c r="F310">
        <v>0</v>
      </c>
      <c r="G310">
        <v>0</v>
      </c>
      <c r="H310">
        <v>1</v>
      </c>
      <c r="I310">
        <f>VALUE(J310)</f>
        <v>5</v>
      </c>
      <c r="J310" s="11" t="s">
        <v>20</v>
      </c>
      <c r="K310" s="13">
        <f>VALUE(L310)</f>
        <v>15</v>
      </c>
      <c r="L310" t="s">
        <v>37</v>
      </c>
      <c r="M310">
        <v>0</v>
      </c>
      <c r="N310">
        <v>12</v>
      </c>
      <c r="O310">
        <v>1.29</v>
      </c>
      <c r="P310">
        <v>0.0129</v>
      </c>
      <c r="Q310">
        <v>1</v>
      </c>
      <c r="R310">
        <v>0</v>
      </c>
      <c r="S310">
        <v>0</v>
      </c>
      <c r="T310">
        <v>1</v>
      </c>
      <c r="U310">
        <v>0</v>
      </c>
    </row>
    <row r="311" spans="1:21">
      <c r="A311">
        <v>1204017</v>
      </c>
      <c r="B311">
        <v>34</v>
      </c>
      <c r="C311">
        <v>0</v>
      </c>
      <c r="D311">
        <v>0</v>
      </c>
      <c r="E311">
        <v>1</v>
      </c>
      <c r="F311">
        <v>0</v>
      </c>
      <c r="G311">
        <v>0</v>
      </c>
      <c r="H311">
        <v>1</v>
      </c>
      <c r="I311">
        <f>VALUE(J311)</f>
        <v>3</v>
      </c>
      <c r="J311" s="11" t="s">
        <v>21</v>
      </c>
      <c r="K311" s="13">
        <f>VALUE(L311)</f>
        <v>15</v>
      </c>
      <c r="L311" t="s">
        <v>37</v>
      </c>
      <c r="M311">
        <v>0</v>
      </c>
      <c r="N311">
        <v>12</v>
      </c>
      <c r="O311">
        <v>1.5</v>
      </c>
      <c r="P311">
        <v>0.015</v>
      </c>
      <c r="Q311">
        <v>1</v>
      </c>
      <c r="R311">
        <v>1</v>
      </c>
      <c r="S311">
        <v>0</v>
      </c>
      <c r="T311">
        <v>1</v>
      </c>
      <c r="U311">
        <v>0</v>
      </c>
    </row>
    <row r="312" spans="1:21">
      <c r="A312">
        <v>1204018</v>
      </c>
      <c r="B312">
        <v>39</v>
      </c>
      <c r="C312">
        <v>1</v>
      </c>
      <c r="D312">
        <v>0</v>
      </c>
      <c r="E312">
        <v>2</v>
      </c>
      <c r="F312">
        <v>0</v>
      </c>
      <c r="G312">
        <v>0</v>
      </c>
      <c r="H312">
        <v>0</v>
      </c>
      <c r="I312">
        <f>VALUE(J312)</f>
        <v>9</v>
      </c>
      <c r="J312" s="11" t="s">
        <v>40</v>
      </c>
      <c r="K312" s="13">
        <f>VALUE(L312)</f>
        <v>100</v>
      </c>
      <c r="L312" t="s">
        <v>31</v>
      </c>
      <c r="M312">
        <v>0</v>
      </c>
      <c r="N312">
        <v>12</v>
      </c>
      <c r="O312">
        <v>1.5</v>
      </c>
      <c r="P312">
        <v>0.015</v>
      </c>
      <c r="Q312">
        <v>0</v>
      </c>
      <c r="R312">
        <v>1</v>
      </c>
      <c r="S312">
        <v>0</v>
      </c>
      <c r="T312">
        <v>0</v>
      </c>
      <c r="U312">
        <v>0</v>
      </c>
    </row>
    <row r="313" spans="1:21">
      <c r="A313">
        <v>1205002</v>
      </c>
      <c r="B313">
        <v>54</v>
      </c>
      <c r="C313">
        <v>1</v>
      </c>
      <c r="D313">
        <v>0</v>
      </c>
      <c r="E313">
        <v>2</v>
      </c>
      <c r="F313">
        <v>0</v>
      </c>
      <c r="G313">
        <v>0</v>
      </c>
      <c r="H313">
        <v>0</v>
      </c>
      <c r="I313">
        <f>VALUE(J313)</f>
        <v>11</v>
      </c>
      <c r="J313" s="11" t="s">
        <v>23</v>
      </c>
      <c r="K313" s="13">
        <f>VALUE(L313)</f>
        <v>100</v>
      </c>
      <c r="L313" t="s">
        <v>31</v>
      </c>
      <c r="M313">
        <v>0</v>
      </c>
      <c r="N313">
        <v>3</v>
      </c>
      <c r="O313">
        <v>1.47</v>
      </c>
      <c r="P313">
        <v>0.0147</v>
      </c>
      <c r="Q313">
        <v>1</v>
      </c>
      <c r="R313">
        <v>1</v>
      </c>
      <c r="S313">
        <v>0</v>
      </c>
      <c r="T313">
        <v>1</v>
      </c>
      <c r="U313">
        <v>0</v>
      </c>
    </row>
    <row r="314" spans="1:21">
      <c r="A314">
        <v>1205003</v>
      </c>
      <c r="B314">
        <v>56</v>
      </c>
      <c r="C314">
        <v>1</v>
      </c>
      <c r="D314">
        <v>0</v>
      </c>
      <c r="E314">
        <v>1</v>
      </c>
      <c r="F314">
        <v>0</v>
      </c>
      <c r="G314">
        <v>0</v>
      </c>
      <c r="H314">
        <v>0</v>
      </c>
      <c r="I314">
        <f>VALUE(J314)</f>
        <v>20</v>
      </c>
      <c r="J314" s="11" t="s">
        <v>27</v>
      </c>
      <c r="K314" s="13">
        <f>VALUE(L314)</f>
        <v>30</v>
      </c>
      <c r="L314" t="s">
        <v>34</v>
      </c>
      <c r="M314">
        <v>0</v>
      </c>
      <c r="N314">
        <v>6</v>
      </c>
      <c r="O314">
        <v>1.47</v>
      </c>
      <c r="P314">
        <v>0.0147</v>
      </c>
      <c r="Q314">
        <v>0</v>
      </c>
      <c r="R314">
        <v>1</v>
      </c>
      <c r="S314">
        <v>0</v>
      </c>
      <c r="T314">
        <v>0</v>
      </c>
      <c r="U314">
        <v>0</v>
      </c>
    </row>
    <row r="315" spans="1:21">
      <c r="A315">
        <v>1205004</v>
      </c>
      <c r="B315">
        <v>29</v>
      </c>
      <c r="C315">
        <v>1</v>
      </c>
      <c r="D315">
        <v>0</v>
      </c>
      <c r="E315">
        <v>4</v>
      </c>
      <c r="F315">
        <v>0</v>
      </c>
      <c r="G315">
        <v>0</v>
      </c>
      <c r="H315">
        <v>1</v>
      </c>
      <c r="I315">
        <f>VALUE(J315)</f>
        <v>4</v>
      </c>
      <c r="J315" s="11" t="s">
        <v>32</v>
      </c>
      <c r="K315" s="13">
        <f>VALUE(L315)</f>
        <v>100</v>
      </c>
      <c r="L315" t="s">
        <v>31</v>
      </c>
      <c r="M315">
        <v>0</v>
      </c>
      <c r="N315">
        <v>12</v>
      </c>
      <c r="O315">
        <v>1.17</v>
      </c>
      <c r="P315">
        <v>0.0117</v>
      </c>
      <c r="Q315">
        <v>0</v>
      </c>
      <c r="R315">
        <v>1</v>
      </c>
      <c r="S315">
        <v>0</v>
      </c>
      <c r="T315">
        <v>0</v>
      </c>
      <c r="U315">
        <v>0</v>
      </c>
    </row>
    <row r="316" spans="1:21">
      <c r="A316">
        <v>1206001</v>
      </c>
      <c r="B316">
        <v>29</v>
      </c>
      <c r="C316">
        <v>1</v>
      </c>
      <c r="D316">
        <v>0</v>
      </c>
      <c r="E316">
        <v>2</v>
      </c>
      <c r="F316">
        <v>1</v>
      </c>
      <c r="G316">
        <v>0</v>
      </c>
      <c r="H316">
        <v>1</v>
      </c>
      <c r="I316">
        <f>VALUE(J316)</f>
        <v>7</v>
      </c>
      <c r="J316" s="11" t="s">
        <v>44</v>
      </c>
      <c r="K316" s="13">
        <f>VALUE(L316)</f>
        <v>120</v>
      </c>
      <c r="L316" t="s">
        <v>42</v>
      </c>
      <c r="M316">
        <v>0</v>
      </c>
      <c r="N316">
        <v>12</v>
      </c>
      <c r="O316">
        <v>1.29</v>
      </c>
      <c r="P316">
        <v>0.0129</v>
      </c>
      <c r="Q316">
        <v>1</v>
      </c>
      <c r="R316">
        <v>1</v>
      </c>
      <c r="S316">
        <v>0</v>
      </c>
      <c r="T316">
        <v>1</v>
      </c>
      <c r="U316">
        <v>0</v>
      </c>
    </row>
    <row r="317" spans="1:21">
      <c r="A317">
        <v>1206002</v>
      </c>
      <c r="B317">
        <v>56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1</v>
      </c>
      <c r="I317">
        <f>VALUE(J317)</f>
        <v>18</v>
      </c>
      <c r="J317" s="11" t="s">
        <v>22</v>
      </c>
      <c r="K317" s="13">
        <f>VALUE(L317)</f>
        <v>30</v>
      </c>
      <c r="L317" t="s">
        <v>34</v>
      </c>
      <c r="M317">
        <v>0</v>
      </c>
      <c r="N317">
        <v>6</v>
      </c>
      <c r="O317">
        <v>1.26</v>
      </c>
      <c r="P317">
        <v>0.0126</v>
      </c>
      <c r="Q317">
        <v>1</v>
      </c>
      <c r="R317">
        <v>1</v>
      </c>
      <c r="S317">
        <v>0</v>
      </c>
      <c r="T317">
        <v>1</v>
      </c>
      <c r="U317">
        <v>0</v>
      </c>
    </row>
    <row r="318" spans="1:21">
      <c r="A318">
        <v>1207003</v>
      </c>
      <c r="B318">
        <v>50</v>
      </c>
      <c r="C318">
        <v>1</v>
      </c>
      <c r="D318">
        <v>0</v>
      </c>
      <c r="E318">
        <v>1</v>
      </c>
      <c r="F318">
        <v>0</v>
      </c>
      <c r="G318">
        <v>0</v>
      </c>
      <c r="H318">
        <v>1</v>
      </c>
      <c r="I318">
        <f>VALUE(J318)</f>
        <v>5</v>
      </c>
      <c r="J318" s="11" t="s">
        <v>20</v>
      </c>
      <c r="K318" s="13">
        <f>VALUE(L318)</f>
        <v>50</v>
      </c>
      <c r="L318" t="s">
        <v>24</v>
      </c>
      <c r="M318">
        <v>0</v>
      </c>
      <c r="N318">
        <v>12</v>
      </c>
      <c r="O318">
        <v>1.41</v>
      </c>
      <c r="P318">
        <v>0.0141</v>
      </c>
      <c r="Q318">
        <v>0</v>
      </c>
      <c r="R318">
        <v>1</v>
      </c>
      <c r="S318">
        <v>0</v>
      </c>
      <c r="T318">
        <v>0</v>
      </c>
      <c r="U318">
        <v>0</v>
      </c>
    </row>
    <row r="319" spans="1:21">
      <c r="A319">
        <v>1207004</v>
      </c>
      <c r="B319">
        <v>49</v>
      </c>
      <c r="C319">
        <v>1</v>
      </c>
      <c r="D319">
        <v>0</v>
      </c>
      <c r="E319">
        <v>2</v>
      </c>
      <c r="F319">
        <v>1</v>
      </c>
      <c r="G319">
        <v>0</v>
      </c>
      <c r="H319">
        <v>1</v>
      </c>
      <c r="I319">
        <f>VALUE(J319)</f>
        <v>8</v>
      </c>
      <c r="J319" s="11" t="s">
        <v>36</v>
      </c>
      <c r="K319" s="13">
        <f>VALUE(L319)</f>
        <v>100</v>
      </c>
      <c r="L319" t="s">
        <v>31</v>
      </c>
      <c r="M319">
        <v>0</v>
      </c>
      <c r="N319">
        <v>12</v>
      </c>
      <c r="O319">
        <v>1.41</v>
      </c>
      <c r="P319">
        <v>0.0141</v>
      </c>
      <c r="Q319">
        <v>0</v>
      </c>
      <c r="R319">
        <v>1</v>
      </c>
      <c r="S319">
        <v>0</v>
      </c>
      <c r="T319">
        <v>1</v>
      </c>
      <c r="U319">
        <v>0</v>
      </c>
    </row>
    <row r="320" spans="1:21">
      <c r="A320">
        <v>1207005</v>
      </c>
      <c r="B320">
        <v>36</v>
      </c>
      <c r="C320">
        <v>1</v>
      </c>
      <c r="D320">
        <v>0</v>
      </c>
      <c r="E320">
        <v>2</v>
      </c>
      <c r="F320">
        <v>0</v>
      </c>
      <c r="G320">
        <v>0</v>
      </c>
      <c r="H320">
        <v>1</v>
      </c>
      <c r="I320">
        <f>VALUE(J320)</f>
        <v>5</v>
      </c>
      <c r="J320" s="11" t="s">
        <v>20</v>
      </c>
      <c r="K320" s="13">
        <f>VALUE(L320)</f>
        <v>150</v>
      </c>
      <c r="L320" t="s">
        <v>65</v>
      </c>
      <c r="M320">
        <v>0</v>
      </c>
      <c r="N320">
        <v>12</v>
      </c>
      <c r="O320">
        <v>1.41</v>
      </c>
      <c r="P320">
        <v>0.0141</v>
      </c>
      <c r="Q320">
        <v>0</v>
      </c>
      <c r="R320">
        <v>1</v>
      </c>
      <c r="S320">
        <v>0</v>
      </c>
      <c r="T320">
        <v>0</v>
      </c>
      <c r="U320">
        <v>0</v>
      </c>
    </row>
    <row r="321" spans="1:21">
      <c r="A321">
        <v>1207006</v>
      </c>
      <c r="B321">
        <v>40</v>
      </c>
      <c r="C321">
        <v>1</v>
      </c>
      <c r="D321">
        <v>0</v>
      </c>
      <c r="E321">
        <v>4</v>
      </c>
      <c r="F321">
        <v>0</v>
      </c>
      <c r="G321">
        <v>0</v>
      </c>
      <c r="H321">
        <v>1</v>
      </c>
      <c r="I321">
        <f>VALUE(J321)</f>
        <v>6</v>
      </c>
      <c r="J321" s="11" t="s">
        <v>30</v>
      </c>
      <c r="K321" s="13">
        <f>VALUE(L321)</f>
        <v>260</v>
      </c>
      <c r="L321" t="s">
        <v>61</v>
      </c>
      <c r="M321">
        <v>0</v>
      </c>
      <c r="N321">
        <v>12</v>
      </c>
      <c r="O321">
        <v>1.47</v>
      </c>
      <c r="P321">
        <v>0.0147</v>
      </c>
      <c r="Q321">
        <v>0</v>
      </c>
      <c r="R321">
        <v>1</v>
      </c>
      <c r="S321">
        <v>1</v>
      </c>
      <c r="T321">
        <v>0</v>
      </c>
      <c r="U321">
        <v>0</v>
      </c>
    </row>
    <row r="322" spans="1:21">
      <c r="A322">
        <v>1208001</v>
      </c>
      <c r="B322">
        <v>42</v>
      </c>
      <c r="C322">
        <v>1</v>
      </c>
      <c r="D322">
        <v>0</v>
      </c>
      <c r="E322">
        <v>2</v>
      </c>
      <c r="F322">
        <v>0</v>
      </c>
      <c r="G322">
        <v>0</v>
      </c>
      <c r="H322">
        <v>1</v>
      </c>
      <c r="I322">
        <f>VALUE(J322)</f>
        <v>18</v>
      </c>
      <c r="J322" s="11" t="s">
        <v>22</v>
      </c>
      <c r="K322" s="13">
        <f>VALUE(L322)</f>
        <v>50</v>
      </c>
      <c r="L322" t="s">
        <v>24</v>
      </c>
      <c r="M322">
        <v>0</v>
      </c>
      <c r="N322">
        <v>12</v>
      </c>
      <c r="O322">
        <v>1.41</v>
      </c>
      <c r="P322">
        <v>0.0141</v>
      </c>
      <c r="Q322">
        <v>0</v>
      </c>
      <c r="R322">
        <v>1</v>
      </c>
      <c r="S322">
        <v>0</v>
      </c>
      <c r="T322">
        <v>0</v>
      </c>
      <c r="U322">
        <v>0</v>
      </c>
    </row>
    <row r="323" spans="1:21">
      <c r="A323">
        <v>1208002</v>
      </c>
      <c r="B323">
        <v>34</v>
      </c>
      <c r="C323">
        <v>1</v>
      </c>
      <c r="D323">
        <v>0</v>
      </c>
      <c r="E323">
        <v>4</v>
      </c>
      <c r="F323">
        <v>0</v>
      </c>
      <c r="G323">
        <v>0</v>
      </c>
      <c r="H323">
        <v>0</v>
      </c>
      <c r="I323">
        <f t="shared" ref="I323:I386" si="10">VALUE(J323)</f>
        <v>3</v>
      </c>
      <c r="J323" s="11" t="s">
        <v>21</v>
      </c>
      <c r="K323" s="13">
        <f t="shared" ref="K323:K386" si="11">VALUE(L323)</f>
        <v>50</v>
      </c>
      <c r="L323" t="s">
        <v>24</v>
      </c>
      <c r="M323">
        <v>0</v>
      </c>
      <c r="N323">
        <v>6</v>
      </c>
      <c r="O323">
        <v>1.47</v>
      </c>
      <c r="P323">
        <v>0.0147</v>
      </c>
      <c r="Q323">
        <v>1</v>
      </c>
      <c r="R323">
        <v>1</v>
      </c>
      <c r="S323">
        <v>0</v>
      </c>
      <c r="T323">
        <v>1</v>
      </c>
      <c r="U323">
        <v>0</v>
      </c>
    </row>
    <row r="324" spans="1:21">
      <c r="A324">
        <v>1208004</v>
      </c>
      <c r="B324">
        <v>50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1</v>
      </c>
      <c r="I324">
        <f>VALUE(J324)</f>
        <v>20</v>
      </c>
      <c r="J324" s="11" t="s">
        <v>27</v>
      </c>
      <c r="K324" s="13">
        <f>VALUE(L324)</f>
        <v>25</v>
      </c>
      <c r="L324" t="s">
        <v>43</v>
      </c>
      <c r="M324">
        <v>0</v>
      </c>
      <c r="N324">
        <v>12</v>
      </c>
      <c r="O324">
        <v>1.26</v>
      </c>
      <c r="P324">
        <v>0.0126</v>
      </c>
      <c r="Q324">
        <v>1</v>
      </c>
      <c r="R324">
        <v>1</v>
      </c>
      <c r="S324">
        <v>0</v>
      </c>
      <c r="T324">
        <v>1</v>
      </c>
      <c r="U324">
        <v>0</v>
      </c>
    </row>
    <row r="325" spans="1:21">
      <c r="A325">
        <v>1208005</v>
      </c>
      <c r="B325">
        <v>45</v>
      </c>
      <c r="C325">
        <v>1</v>
      </c>
      <c r="D325">
        <v>0</v>
      </c>
      <c r="E325">
        <v>4</v>
      </c>
      <c r="F325">
        <v>0</v>
      </c>
      <c r="G325">
        <v>0</v>
      </c>
      <c r="H325">
        <v>1</v>
      </c>
      <c r="I325">
        <f>VALUE(J325)</f>
        <v>6</v>
      </c>
      <c r="J325" s="11" t="s">
        <v>30</v>
      </c>
      <c r="K325" s="13">
        <f>VALUE(L325)</f>
        <v>260</v>
      </c>
      <c r="L325" t="s">
        <v>61</v>
      </c>
      <c r="M325">
        <v>0</v>
      </c>
      <c r="N325">
        <v>12</v>
      </c>
      <c r="O325">
        <v>1.5</v>
      </c>
      <c r="P325">
        <v>0.015</v>
      </c>
      <c r="Q325">
        <v>1</v>
      </c>
      <c r="R325">
        <v>0</v>
      </c>
      <c r="S325">
        <v>0</v>
      </c>
      <c r="T325">
        <v>1</v>
      </c>
      <c r="U325">
        <v>0</v>
      </c>
    </row>
    <row r="326" spans="1:21">
      <c r="A326">
        <v>1208007</v>
      </c>
      <c r="B326">
        <v>45</v>
      </c>
      <c r="C326">
        <v>1</v>
      </c>
      <c r="D326">
        <v>0</v>
      </c>
      <c r="E326">
        <v>1</v>
      </c>
      <c r="F326">
        <v>0</v>
      </c>
      <c r="G326">
        <v>0</v>
      </c>
      <c r="H326">
        <v>0</v>
      </c>
      <c r="I326">
        <f>VALUE(J326)</f>
        <v>4</v>
      </c>
      <c r="J326" s="11" t="s">
        <v>32</v>
      </c>
      <c r="K326" s="13">
        <f>VALUE(L326)</f>
        <v>15</v>
      </c>
      <c r="L326" t="s">
        <v>37</v>
      </c>
      <c r="M326">
        <v>0</v>
      </c>
      <c r="N326">
        <v>12</v>
      </c>
      <c r="O326">
        <v>1.26</v>
      </c>
      <c r="P326">
        <v>0.0126</v>
      </c>
      <c r="Q326">
        <v>0</v>
      </c>
      <c r="R326">
        <v>1</v>
      </c>
      <c r="S326">
        <v>0</v>
      </c>
      <c r="T326">
        <v>1</v>
      </c>
      <c r="U326">
        <v>0</v>
      </c>
    </row>
    <row r="327" spans="1:21">
      <c r="A327">
        <v>1208009</v>
      </c>
      <c r="B327">
        <v>38</v>
      </c>
      <c r="C327">
        <v>1</v>
      </c>
      <c r="D327">
        <v>0</v>
      </c>
      <c r="E327">
        <v>2</v>
      </c>
      <c r="F327">
        <v>0</v>
      </c>
      <c r="G327">
        <v>0</v>
      </c>
      <c r="H327">
        <v>0</v>
      </c>
      <c r="I327">
        <f>VALUE(J327)</f>
        <v>16</v>
      </c>
      <c r="J327" s="11" t="s">
        <v>47</v>
      </c>
      <c r="K327" s="13">
        <f>VALUE(L327)</f>
        <v>30</v>
      </c>
      <c r="L327" t="s">
        <v>34</v>
      </c>
      <c r="M327">
        <v>0</v>
      </c>
      <c r="N327">
        <v>3</v>
      </c>
      <c r="O327">
        <v>1.44</v>
      </c>
      <c r="P327">
        <v>0.0144</v>
      </c>
      <c r="Q327">
        <v>1</v>
      </c>
      <c r="R327">
        <v>1</v>
      </c>
      <c r="S327">
        <v>0</v>
      </c>
      <c r="T327">
        <v>1</v>
      </c>
      <c r="U327">
        <v>0</v>
      </c>
    </row>
    <row r="328" spans="1:21">
      <c r="A328">
        <v>1209002</v>
      </c>
      <c r="B328">
        <v>38</v>
      </c>
      <c r="C328">
        <v>1</v>
      </c>
      <c r="D328">
        <v>0</v>
      </c>
      <c r="E328">
        <v>1</v>
      </c>
      <c r="F328">
        <v>0</v>
      </c>
      <c r="G328">
        <v>1</v>
      </c>
      <c r="H328">
        <v>1</v>
      </c>
      <c r="I328">
        <f>VALUE(J328)</f>
        <v>7</v>
      </c>
      <c r="J328" s="11" t="s">
        <v>44</v>
      </c>
      <c r="K328" s="13">
        <f>VALUE(L328)</f>
        <v>15</v>
      </c>
      <c r="L328" t="s">
        <v>37</v>
      </c>
      <c r="M328">
        <v>0</v>
      </c>
      <c r="N328">
        <v>12</v>
      </c>
      <c r="O328">
        <v>1.26</v>
      </c>
      <c r="P328">
        <v>0.0126</v>
      </c>
      <c r="Q328">
        <v>0</v>
      </c>
      <c r="R328">
        <v>1</v>
      </c>
      <c r="S328">
        <v>0</v>
      </c>
      <c r="T328">
        <v>0</v>
      </c>
      <c r="U328">
        <v>0</v>
      </c>
    </row>
    <row r="329" spans="1:21">
      <c r="A329">
        <v>1209004</v>
      </c>
      <c r="B329">
        <v>44</v>
      </c>
      <c r="C329">
        <v>1</v>
      </c>
      <c r="D329">
        <v>0</v>
      </c>
      <c r="E329">
        <v>1</v>
      </c>
      <c r="F329">
        <v>0</v>
      </c>
      <c r="G329">
        <v>0</v>
      </c>
      <c r="H329">
        <v>1</v>
      </c>
      <c r="I329">
        <f>VALUE(J329)</f>
        <v>10</v>
      </c>
      <c r="J329" s="11" t="s">
        <v>19</v>
      </c>
      <c r="K329" s="13">
        <f>VALUE(L329)</f>
        <v>30</v>
      </c>
      <c r="L329" t="s">
        <v>34</v>
      </c>
      <c r="M329">
        <v>0</v>
      </c>
      <c r="N329">
        <v>12</v>
      </c>
      <c r="O329">
        <v>1.26</v>
      </c>
      <c r="P329">
        <v>0.0126</v>
      </c>
      <c r="Q329">
        <v>1</v>
      </c>
      <c r="R329">
        <v>0</v>
      </c>
      <c r="S329">
        <v>0</v>
      </c>
      <c r="T329">
        <v>1</v>
      </c>
      <c r="U329">
        <v>0</v>
      </c>
    </row>
    <row r="330" spans="1:21">
      <c r="A330">
        <v>1209007</v>
      </c>
      <c r="B330">
        <v>50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1</v>
      </c>
      <c r="I330">
        <f>VALUE(J330)</f>
        <v>4</v>
      </c>
      <c r="J330" s="11" t="s">
        <v>32</v>
      </c>
      <c r="K330" s="13">
        <f>VALUE(L330)</f>
        <v>50</v>
      </c>
      <c r="L330" t="s">
        <v>24</v>
      </c>
      <c r="M330">
        <v>0</v>
      </c>
      <c r="N330">
        <v>12</v>
      </c>
      <c r="O330">
        <v>1.5</v>
      </c>
      <c r="P330">
        <v>0.015</v>
      </c>
      <c r="Q330">
        <v>1</v>
      </c>
      <c r="R330">
        <v>1</v>
      </c>
      <c r="S330">
        <v>0</v>
      </c>
      <c r="T330">
        <v>1</v>
      </c>
      <c r="U330">
        <v>0</v>
      </c>
    </row>
    <row r="331" spans="1:21">
      <c r="A331">
        <v>1209009</v>
      </c>
      <c r="B331">
        <v>49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f>VALUE(J331)</f>
        <v>6</v>
      </c>
      <c r="J331" s="11" t="s">
        <v>30</v>
      </c>
      <c r="K331" s="13">
        <f>VALUE(L331)</f>
        <v>200</v>
      </c>
      <c r="L331" t="s">
        <v>46</v>
      </c>
      <c r="M331">
        <v>0</v>
      </c>
      <c r="N331">
        <v>12</v>
      </c>
      <c r="O331">
        <v>1.5</v>
      </c>
      <c r="P331">
        <v>0.015</v>
      </c>
      <c r="Q331">
        <v>1</v>
      </c>
      <c r="R331">
        <v>1</v>
      </c>
      <c r="S331">
        <v>0</v>
      </c>
      <c r="T331">
        <v>1</v>
      </c>
      <c r="U331">
        <v>0</v>
      </c>
    </row>
    <row r="332" spans="1:21">
      <c r="A332">
        <v>1209010</v>
      </c>
      <c r="B332">
        <v>47</v>
      </c>
      <c r="C332">
        <v>1</v>
      </c>
      <c r="D332">
        <v>0</v>
      </c>
      <c r="E332">
        <v>3</v>
      </c>
      <c r="F332">
        <v>0</v>
      </c>
      <c r="G332">
        <v>0</v>
      </c>
      <c r="H332">
        <v>0</v>
      </c>
      <c r="I332">
        <f>VALUE(J332)</f>
        <v>16</v>
      </c>
      <c r="J332" s="11" t="s">
        <v>47</v>
      </c>
      <c r="K332" s="13">
        <f>VALUE(L332)</f>
        <v>100</v>
      </c>
      <c r="L332" t="s">
        <v>31</v>
      </c>
      <c r="M332">
        <v>0</v>
      </c>
      <c r="N332">
        <v>12</v>
      </c>
      <c r="O332">
        <v>1.5</v>
      </c>
      <c r="P332">
        <v>0.015</v>
      </c>
      <c r="Q332">
        <v>0</v>
      </c>
      <c r="R332">
        <v>1</v>
      </c>
      <c r="S332">
        <v>0</v>
      </c>
      <c r="T332">
        <v>0</v>
      </c>
      <c r="U332">
        <v>0</v>
      </c>
    </row>
    <row r="333" spans="1:21">
      <c r="A333">
        <v>1209011</v>
      </c>
      <c r="B333">
        <v>46</v>
      </c>
      <c r="C333">
        <v>1</v>
      </c>
      <c r="D333">
        <v>0</v>
      </c>
      <c r="E333">
        <v>1</v>
      </c>
      <c r="F333">
        <v>0</v>
      </c>
      <c r="G333">
        <v>0</v>
      </c>
      <c r="H333">
        <v>1</v>
      </c>
      <c r="I333">
        <f>VALUE(J333)</f>
        <v>10</v>
      </c>
      <c r="J333" s="11" t="s">
        <v>19</v>
      </c>
      <c r="K333" s="13">
        <f>VALUE(L333)</f>
        <v>50</v>
      </c>
      <c r="L333" t="s">
        <v>24</v>
      </c>
      <c r="M333">
        <v>0</v>
      </c>
      <c r="N333">
        <v>12</v>
      </c>
      <c r="O333">
        <v>1.41</v>
      </c>
      <c r="P333">
        <v>0.0141</v>
      </c>
      <c r="Q333">
        <v>1</v>
      </c>
      <c r="R333">
        <v>1</v>
      </c>
      <c r="S333">
        <v>0</v>
      </c>
      <c r="T333">
        <v>1</v>
      </c>
      <c r="U333">
        <v>0</v>
      </c>
    </row>
    <row r="334" spans="1:21">
      <c r="A334">
        <v>1209012</v>
      </c>
      <c r="B334">
        <v>31</v>
      </c>
      <c r="C334">
        <v>1</v>
      </c>
      <c r="D334">
        <v>0</v>
      </c>
      <c r="E334">
        <v>2</v>
      </c>
      <c r="F334">
        <v>1</v>
      </c>
      <c r="G334">
        <v>1</v>
      </c>
      <c r="H334">
        <v>0</v>
      </c>
      <c r="I334">
        <f>VALUE(J334)</f>
        <v>4</v>
      </c>
      <c r="J334" s="11" t="s">
        <v>32</v>
      </c>
      <c r="K334" s="13">
        <f>VALUE(L334)</f>
        <v>4</v>
      </c>
      <c r="L334" t="s">
        <v>32</v>
      </c>
      <c r="M334">
        <v>0</v>
      </c>
      <c r="N334">
        <v>3</v>
      </c>
      <c r="O334">
        <v>1.35</v>
      </c>
      <c r="P334">
        <v>0.0135</v>
      </c>
      <c r="Q334">
        <v>1</v>
      </c>
      <c r="R334">
        <v>1</v>
      </c>
      <c r="S334">
        <v>0</v>
      </c>
      <c r="T334">
        <v>1</v>
      </c>
      <c r="U334">
        <v>1</v>
      </c>
    </row>
    <row r="335" spans="1:21">
      <c r="A335">
        <v>1209013</v>
      </c>
      <c r="B335">
        <v>35</v>
      </c>
      <c r="C335">
        <v>0</v>
      </c>
      <c r="D335">
        <v>2</v>
      </c>
      <c r="E335">
        <v>2</v>
      </c>
      <c r="F335">
        <v>0</v>
      </c>
      <c r="G335">
        <v>0</v>
      </c>
      <c r="H335">
        <v>0</v>
      </c>
      <c r="I335">
        <f>VALUE(J335)</f>
        <v>7</v>
      </c>
      <c r="J335" s="11" t="s">
        <v>44</v>
      </c>
      <c r="K335" s="13">
        <f>VALUE(L335)</f>
        <v>60</v>
      </c>
      <c r="L335" t="s">
        <v>48</v>
      </c>
      <c r="M335">
        <v>0</v>
      </c>
      <c r="N335">
        <v>12</v>
      </c>
      <c r="O335">
        <v>1.5</v>
      </c>
      <c r="P335">
        <v>0.015</v>
      </c>
      <c r="Q335">
        <v>1</v>
      </c>
      <c r="R335">
        <v>1</v>
      </c>
      <c r="S335">
        <v>0</v>
      </c>
      <c r="T335">
        <v>1</v>
      </c>
      <c r="U335">
        <v>0</v>
      </c>
    </row>
    <row r="336" spans="1:21">
      <c r="A336">
        <v>1209016</v>
      </c>
      <c r="B336">
        <v>29</v>
      </c>
      <c r="C336">
        <v>0</v>
      </c>
      <c r="D336">
        <v>1</v>
      </c>
      <c r="E336">
        <v>3</v>
      </c>
      <c r="F336">
        <v>0</v>
      </c>
      <c r="G336">
        <v>1</v>
      </c>
      <c r="H336">
        <v>1</v>
      </c>
      <c r="I336">
        <f>VALUE(J336)</f>
        <v>5</v>
      </c>
      <c r="J336" s="11" t="s">
        <v>20</v>
      </c>
      <c r="K336" s="13">
        <f>VALUE(L336)</f>
        <v>5</v>
      </c>
      <c r="L336" t="s">
        <v>20</v>
      </c>
      <c r="M336">
        <v>0</v>
      </c>
      <c r="N336">
        <v>12</v>
      </c>
      <c r="O336">
        <v>1.5</v>
      </c>
      <c r="P336">
        <v>0.015</v>
      </c>
      <c r="Q336">
        <v>1</v>
      </c>
      <c r="R336">
        <v>1</v>
      </c>
      <c r="S336">
        <v>0</v>
      </c>
      <c r="T336">
        <v>1</v>
      </c>
      <c r="U336">
        <v>0</v>
      </c>
    </row>
    <row r="337" spans="1:21">
      <c r="A337">
        <v>1210001</v>
      </c>
      <c r="B337">
        <v>57</v>
      </c>
      <c r="C337">
        <v>1</v>
      </c>
      <c r="D337">
        <v>0</v>
      </c>
      <c r="E337">
        <v>0</v>
      </c>
      <c r="F337">
        <v>0</v>
      </c>
      <c r="G337">
        <v>1</v>
      </c>
      <c r="H337">
        <v>0</v>
      </c>
      <c r="I337">
        <f>VALUE(J337)</f>
        <v>11</v>
      </c>
      <c r="J337" s="11" t="s">
        <v>23</v>
      </c>
      <c r="K337" s="13">
        <f>VALUE(L337)</f>
        <v>20</v>
      </c>
      <c r="L337" t="s">
        <v>27</v>
      </c>
      <c r="M337">
        <v>0</v>
      </c>
      <c r="N337">
        <v>7</v>
      </c>
      <c r="O337">
        <v>1.26</v>
      </c>
      <c r="P337">
        <v>0.0126</v>
      </c>
      <c r="Q337">
        <v>1</v>
      </c>
      <c r="R337">
        <v>1</v>
      </c>
      <c r="S337">
        <v>0</v>
      </c>
      <c r="T337">
        <v>1</v>
      </c>
      <c r="U337">
        <v>0</v>
      </c>
    </row>
    <row r="338" spans="1:21">
      <c r="A338">
        <v>1210003</v>
      </c>
      <c r="B338">
        <v>42</v>
      </c>
      <c r="C338">
        <v>1</v>
      </c>
      <c r="D338">
        <v>0</v>
      </c>
      <c r="E338">
        <v>2</v>
      </c>
      <c r="F338">
        <v>0</v>
      </c>
      <c r="G338">
        <v>0</v>
      </c>
      <c r="H338">
        <v>0</v>
      </c>
      <c r="I338">
        <f>VALUE(J338)</f>
        <v>15</v>
      </c>
      <c r="J338" s="11" t="s">
        <v>37</v>
      </c>
      <c r="K338" s="13">
        <f>VALUE(L338)</f>
        <v>200</v>
      </c>
      <c r="L338" t="s">
        <v>46</v>
      </c>
      <c r="M338">
        <v>0</v>
      </c>
      <c r="N338">
        <v>12</v>
      </c>
      <c r="O338">
        <v>1.5</v>
      </c>
      <c r="P338">
        <v>0.015</v>
      </c>
      <c r="Q338">
        <v>0</v>
      </c>
      <c r="R338">
        <v>1</v>
      </c>
      <c r="S338">
        <v>0</v>
      </c>
      <c r="T338">
        <v>0</v>
      </c>
      <c r="U338">
        <v>0</v>
      </c>
    </row>
    <row r="339" spans="1:21">
      <c r="A339">
        <v>1210004</v>
      </c>
      <c r="B339">
        <v>45</v>
      </c>
      <c r="C339">
        <v>0</v>
      </c>
      <c r="D339">
        <v>0</v>
      </c>
      <c r="E339">
        <v>2</v>
      </c>
      <c r="F339">
        <v>0</v>
      </c>
      <c r="G339">
        <v>0</v>
      </c>
      <c r="H339">
        <v>0</v>
      </c>
      <c r="I339">
        <f>VALUE(J339)</f>
        <v>10</v>
      </c>
      <c r="J339" s="11" t="s">
        <v>19</v>
      </c>
      <c r="K339" s="13">
        <f>VALUE(L339)</f>
        <v>200</v>
      </c>
      <c r="L339" t="s">
        <v>46</v>
      </c>
      <c r="M339">
        <v>0</v>
      </c>
      <c r="N339">
        <v>12</v>
      </c>
      <c r="O339">
        <v>1.5</v>
      </c>
      <c r="P339">
        <v>0.015</v>
      </c>
      <c r="Q339">
        <v>1</v>
      </c>
      <c r="R339">
        <v>1</v>
      </c>
      <c r="S339">
        <v>0</v>
      </c>
      <c r="T339">
        <v>1</v>
      </c>
      <c r="U339">
        <v>0</v>
      </c>
    </row>
    <row r="340" spans="1:21">
      <c r="A340">
        <v>1211001</v>
      </c>
      <c r="B340">
        <v>45</v>
      </c>
      <c r="C340">
        <v>1</v>
      </c>
      <c r="D340">
        <v>0</v>
      </c>
      <c r="E340">
        <v>1</v>
      </c>
      <c r="F340">
        <v>2</v>
      </c>
      <c r="G340">
        <v>0</v>
      </c>
      <c r="H340">
        <v>0</v>
      </c>
      <c r="I340">
        <f>VALUE(J340)</f>
        <v>7</v>
      </c>
      <c r="J340" s="11" t="s">
        <v>44</v>
      </c>
      <c r="K340" s="13">
        <f>VALUE(L340)</f>
        <v>25</v>
      </c>
      <c r="L340" t="s">
        <v>43</v>
      </c>
      <c r="M340">
        <v>0</v>
      </c>
      <c r="N340">
        <v>12</v>
      </c>
      <c r="O340">
        <v>1.41</v>
      </c>
      <c r="P340">
        <v>0.0141</v>
      </c>
      <c r="Q340">
        <v>0</v>
      </c>
      <c r="R340">
        <v>1</v>
      </c>
      <c r="S340">
        <v>0</v>
      </c>
      <c r="T340">
        <v>0</v>
      </c>
      <c r="U340">
        <v>0</v>
      </c>
    </row>
    <row r="341" spans="1:21">
      <c r="A341">
        <v>1211004</v>
      </c>
      <c r="B341">
        <v>33</v>
      </c>
      <c r="C341">
        <v>1</v>
      </c>
      <c r="D341">
        <v>1</v>
      </c>
      <c r="E341">
        <v>2</v>
      </c>
      <c r="F341">
        <v>0</v>
      </c>
      <c r="G341">
        <v>0</v>
      </c>
      <c r="H341">
        <v>1</v>
      </c>
      <c r="I341">
        <f>VALUE(J341)</f>
        <v>4</v>
      </c>
      <c r="J341" s="11" t="s">
        <v>32</v>
      </c>
      <c r="K341" s="13">
        <f>VALUE(L341)</f>
        <v>15</v>
      </c>
      <c r="L341" t="s">
        <v>37</v>
      </c>
      <c r="M341">
        <v>0</v>
      </c>
      <c r="N341">
        <v>12</v>
      </c>
      <c r="O341">
        <v>1.5</v>
      </c>
      <c r="P341">
        <v>0.015</v>
      </c>
      <c r="Q341">
        <v>1</v>
      </c>
      <c r="R341">
        <v>0</v>
      </c>
      <c r="S341">
        <v>0</v>
      </c>
      <c r="T341">
        <v>1</v>
      </c>
      <c r="U341">
        <v>0</v>
      </c>
    </row>
    <row r="342" spans="1:21">
      <c r="A342">
        <v>1211006</v>
      </c>
      <c r="B342">
        <v>29</v>
      </c>
      <c r="C342">
        <v>1</v>
      </c>
      <c r="D342">
        <v>1</v>
      </c>
      <c r="E342">
        <v>4</v>
      </c>
      <c r="F342">
        <v>0</v>
      </c>
      <c r="G342">
        <v>1</v>
      </c>
      <c r="H342">
        <v>0</v>
      </c>
      <c r="I342">
        <f>VALUE(J342)</f>
        <v>4</v>
      </c>
      <c r="J342" s="11" t="s">
        <v>32</v>
      </c>
      <c r="K342" s="13">
        <f>VALUE(L342)</f>
        <v>10</v>
      </c>
      <c r="L342" t="s">
        <v>19</v>
      </c>
      <c r="M342">
        <v>0</v>
      </c>
      <c r="N342">
        <v>12</v>
      </c>
      <c r="O342">
        <v>1.5</v>
      </c>
      <c r="P342">
        <v>0.015</v>
      </c>
      <c r="Q342">
        <v>1</v>
      </c>
      <c r="R342">
        <v>1</v>
      </c>
      <c r="S342">
        <v>0</v>
      </c>
      <c r="T342">
        <v>1</v>
      </c>
      <c r="U342">
        <v>0</v>
      </c>
    </row>
    <row r="343" spans="1:21">
      <c r="A343">
        <v>1211007</v>
      </c>
      <c r="B343">
        <v>55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f>VALUE(J343)</f>
        <v>20</v>
      </c>
      <c r="J343" s="11" t="s">
        <v>27</v>
      </c>
      <c r="K343" s="13">
        <f>VALUE(L343)</f>
        <v>10</v>
      </c>
      <c r="L343" t="s">
        <v>19</v>
      </c>
      <c r="M343">
        <v>0</v>
      </c>
      <c r="N343">
        <v>12</v>
      </c>
      <c r="O343">
        <v>1.5</v>
      </c>
      <c r="P343">
        <v>0.015</v>
      </c>
      <c r="Q343">
        <v>1</v>
      </c>
      <c r="R343">
        <v>1</v>
      </c>
      <c r="S343">
        <v>0</v>
      </c>
      <c r="T343">
        <v>1</v>
      </c>
      <c r="U343">
        <v>0</v>
      </c>
    </row>
    <row r="344" spans="1:21">
      <c r="A344">
        <v>1211009</v>
      </c>
      <c r="B344">
        <v>31</v>
      </c>
      <c r="C344">
        <v>1</v>
      </c>
      <c r="D344">
        <v>0</v>
      </c>
      <c r="E344">
        <v>1</v>
      </c>
      <c r="F344">
        <v>0</v>
      </c>
      <c r="G344">
        <v>0</v>
      </c>
      <c r="H344">
        <v>1</v>
      </c>
      <c r="I344">
        <f>VALUE(J344)</f>
        <v>6</v>
      </c>
      <c r="J344" s="11" t="s">
        <v>30</v>
      </c>
      <c r="K344" s="13">
        <f>VALUE(L344)</f>
        <v>10</v>
      </c>
      <c r="L344" t="s">
        <v>19</v>
      </c>
      <c r="M344">
        <v>0</v>
      </c>
      <c r="N344">
        <v>12</v>
      </c>
      <c r="O344">
        <v>1.5</v>
      </c>
      <c r="P344">
        <v>0.015</v>
      </c>
      <c r="Q344">
        <v>1</v>
      </c>
      <c r="R344">
        <v>1</v>
      </c>
      <c r="S344">
        <v>0</v>
      </c>
      <c r="T344">
        <v>1</v>
      </c>
      <c r="U344">
        <v>1</v>
      </c>
    </row>
    <row r="345" spans="1:21">
      <c r="A345">
        <v>1211010</v>
      </c>
      <c r="B345">
        <v>38</v>
      </c>
      <c r="C345">
        <v>1</v>
      </c>
      <c r="D345">
        <v>0</v>
      </c>
      <c r="E345">
        <v>1</v>
      </c>
      <c r="F345">
        <v>0</v>
      </c>
      <c r="G345">
        <v>0</v>
      </c>
      <c r="H345">
        <v>1</v>
      </c>
      <c r="I345">
        <f>VALUE(J345)</f>
        <v>13</v>
      </c>
      <c r="J345" s="11" t="s">
        <v>51</v>
      </c>
      <c r="K345" s="13">
        <f>VALUE(L345)</f>
        <v>100</v>
      </c>
      <c r="L345" t="s">
        <v>31</v>
      </c>
      <c r="M345">
        <v>0</v>
      </c>
      <c r="N345">
        <v>12</v>
      </c>
      <c r="O345">
        <v>1.26</v>
      </c>
      <c r="P345">
        <v>0.0126</v>
      </c>
      <c r="Q345">
        <v>1</v>
      </c>
      <c r="R345">
        <v>1</v>
      </c>
      <c r="S345">
        <v>0</v>
      </c>
      <c r="T345">
        <v>1</v>
      </c>
      <c r="U345">
        <v>0</v>
      </c>
    </row>
    <row r="346" spans="1:21">
      <c r="A346">
        <v>1211012</v>
      </c>
      <c r="B346">
        <v>33</v>
      </c>
      <c r="C346">
        <v>1</v>
      </c>
      <c r="D346">
        <v>0</v>
      </c>
      <c r="E346">
        <v>0</v>
      </c>
      <c r="F346">
        <v>2</v>
      </c>
      <c r="G346">
        <v>0</v>
      </c>
      <c r="H346">
        <v>0</v>
      </c>
      <c r="I346">
        <f>VALUE(J346)</f>
        <v>5</v>
      </c>
      <c r="J346" s="11" t="s">
        <v>20</v>
      </c>
      <c r="K346" s="13">
        <f>VALUE(L346)</f>
        <v>30</v>
      </c>
      <c r="L346" t="s">
        <v>34</v>
      </c>
      <c r="M346">
        <v>0</v>
      </c>
      <c r="N346">
        <v>6</v>
      </c>
      <c r="O346">
        <v>1.38</v>
      </c>
      <c r="P346">
        <v>0.0138</v>
      </c>
      <c r="Q346">
        <v>0</v>
      </c>
      <c r="R346">
        <v>1</v>
      </c>
      <c r="S346">
        <v>0</v>
      </c>
      <c r="T346">
        <v>0</v>
      </c>
      <c r="U346">
        <v>0</v>
      </c>
    </row>
    <row r="347" spans="1:21">
      <c r="A347">
        <v>1212001</v>
      </c>
      <c r="B347">
        <v>43</v>
      </c>
      <c r="C347">
        <v>0</v>
      </c>
      <c r="D347">
        <v>0</v>
      </c>
      <c r="E347">
        <v>1</v>
      </c>
      <c r="F347">
        <v>0</v>
      </c>
      <c r="G347">
        <v>0</v>
      </c>
      <c r="H347">
        <v>1</v>
      </c>
      <c r="I347">
        <f>VALUE(J347)</f>
        <v>16</v>
      </c>
      <c r="J347" s="11" t="s">
        <v>47</v>
      </c>
      <c r="K347" s="13">
        <f>VALUE(L347)</f>
        <v>15</v>
      </c>
      <c r="L347" t="s">
        <v>37</v>
      </c>
      <c r="M347">
        <v>0</v>
      </c>
      <c r="N347">
        <v>12</v>
      </c>
      <c r="O347">
        <v>1.5</v>
      </c>
      <c r="P347">
        <v>0.015</v>
      </c>
      <c r="Q347">
        <v>0</v>
      </c>
      <c r="R347">
        <v>1</v>
      </c>
      <c r="S347">
        <v>0</v>
      </c>
      <c r="T347">
        <v>0</v>
      </c>
      <c r="U347">
        <v>0</v>
      </c>
    </row>
    <row r="348" spans="1:21">
      <c r="A348">
        <v>1212002</v>
      </c>
      <c r="B348">
        <v>30</v>
      </c>
      <c r="C348">
        <v>0</v>
      </c>
      <c r="D348">
        <v>0</v>
      </c>
      <c r="E348">
        <v>2</v>
      </c>
      <c r="F348">
        <v>0</v>
      </c>
      <c r="G348">
        <v>0</v>
      </c>
      <c r="H348">
        <v>1</v>
      </c>
      <c r="I348">
        <f>VALUE(J348)</f>
        <v>3</v>
      </c>
      <c r="J348" s="11" t="s">
        <v>21</v>
      </c>
      <c r="K348" s="13">
        <f>VALUE(L348)</f>
        <v>30</v>
      </c>
      <c r="L348" t="s">
        <v>34</v>
      </c>
      <c r="M348">
        <v>0</v>
      </c>
      <c r="N348">
        <v>12</v>
      </c>
      <c r="O348">
        <v>1.5</v>
      </c>
      <c r="P348">
        <v>0.015</v>
      </c>
      <c r="Q348">
        <v>0</v>
      </c>
      <c r="R348">
        <v>1</v>
      </c>
      <c r="S348">
        <v>0</v>
      </c>
      <c r="T348">
        <v>0</v>
      </c>
      <c r="U348">
        <v>0</v>
      </c>
    </row>
    <row r="349" spans="1:21">
      <c r="A349">
        <v>1212003</v>
      </c>
      <c r="B349">
        <v>30</v>
      </c>
      <c r="C349">
        <v>1</v>
      </c>
      <c r="D349">
        <v>0</v>
      </c>
      <c r="E349">
        <v>1</v>
      </c>
      <c r="F349">
        <v>0</v>
      </c>
      <c r="G349">
        <v>0</v>
      </c>
      <c r="H349">
        <v>1</v>
      </c>
      <c r="I349">
        <f>VALUE(J349)</f>
        <v>10</v>
      </c>
      <c r="J349" s="11" t="s">
        <v>19</v>
      </c>
      <c r="K349" s="13">
        <f>VALUE(L349)</f>
        <v>120</v>
      </c>
      <c r="L349" t="s">
        <v>42</v>
      </c>
      <c r="M349">
        <v>0</v>
      </c>
      <c r="N349">
        <v>12</v>
      </c>
      <c r="O349">
        <v>1.41</v>
      </c>
      <c r="P349">
        <v>0.0141</v>
      </c>
      <c r="Q349">
        <v>0</v>
      </c>
      <c r="R349">
        <v>1</v>
      </c>
      <c r="S349">
        <v>1</v>
      </c>
      <c r="T349">
        <v>0</v>
      </c>
      <c r="U349">
        <v>0</v>
      </c>
    </row>
    <row r="350" spans="1:21">
      <c r="A350">
        <v>1212004</v>
      </c>
      <c r="B350">
        <v>44</v>
      </c>
      <c r="C350">
        <v>1</v>
      </c>
      <c r="D350">
        <v>0</v>
      </c>
      <c r="E350">
        <v>1</v>
      </c>
      <c r="F350">
        <v>0</v>
      </c>
      <c r="G350">
        <v>0</v>
      </c>
      <c r="H350">
        <v>1</v>
      </c>
      <c r="I350">
        <f>VALUE(J350)</f>
        <v>14</v>
      </c>
      <c r="J350" s="11" t="s">
        <v>50</v>
      </c>
      <c r="K350" s="13">
        <f>VALUE(L350)</f>
        <v>100</v>
      </c>
      <c r="L350" t="s">
        <v>31</v>
      </c>
      <c r="M350">
        <v>0</v>
      </c>
      <c r="N350">
        <v>12</v>
      </c>
      <c r="O350">
        <v>1.26</v>
      </c>
      <c r="P350">
        <v>0.0126</v>
      </c>
      <c r="Q350">
        <v>1</v>
      </c>
      <c r="R350">
        <v>1</v>
      </c>
      <c r="S350">
        <v>0</v>
      </c>
      <c r="T350">
        <v>1</v>
      </c>
      <c r="U350">
        <v>0</v>
      </c>
    </row>
    <row r="351" spans="1:21">
      <c r="A351">
        <v>1212005</v>
      </c>
      <c r="B351">
        <v>50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1</v>
      </c>
      <c r="I351">
        <f>VALUE(J351)</f>
        <v>4</v>
      </c>
      <c r="J351" s="11" t="s">
        <v>32</v>
      </c>
      <c r="K351" s="13">
        <f>VALUE(L351)</f>
        <v>30</v>
      </c>
      <c r="L351" t="s">
        <v>34</v>
      </c>
      <c r="M351">
        <v>0</v>
      </c>
      <c r="N351">
        <v>12</v>
      </c>
      <c r="O351">
        <v>1.5</v>
      </c>
      <c r="P351">
        <v>0.015</v>
      </c>
      <c r="Q351">
        <v>1</v>
      </c>
      <c r="R351">
        <v>1</v>
      </c>
      <c r="S351">
        <v>0</v>
      </c>
      <c r="T351">
        <v>1</v>
      </c>
      <c r="U351">
        <v>0</v>
      </c>
    </row>
    <row r="352" spans="1:21">
      <c r="A352">
        <v>1212006</v>
      </c>
      <c r="B352">
        <v>28</v>
      </c>
      <c r="C352">
        <v>1</v>
      </c>
      <c r="D352">
        <v>0</v>
      </c>
      <c r="E352">
        <v>3</v>
      </c>
      <c r="F352">
        <v>0</v>
      </c>
      <c r="G352">
        <v>0</v>
      </c>
      <c r="H352">
        <v>0</v>
      </c>
      <c r="I352">
        <f>VALUE(J352)</f>
        <v>4</v>
      </c>
      <c r="J352" s="11" t="s">
        <v>32</v>
      </c>
      <c r="K352" s="13">
        <f>VALUE(L352)</f>
        <v>50</v>
      </c>
      <c r="L352" t="s">
        <v>24</v>
      </c>
      <c r="M352">
        <v>0</v>
      </c>
      <c r="N352">
        <v>12</v>
      </c>
      <c r="O352">
        <v>1.41</v>
      </c>
      <c r="P352">
        <v>0.0141</v>
      </c>
      <c r="Q352">
        <v>0</v>
      </c>
      <c r="R352">
        <v>1</v>
      </c>
      <c r="S352">
        <v>0</v>
      </c>
      <c r="T352">
        <v>0</v>
      </c>
      <c r="U352">
        <v>0</v>
      </c>
    </row>
    <row r="353" spans="1:21">
      <c r="A353">
        <v>1212007</v>
      </c>
      <c r="B353">
        <v>49</v>
      </c>
      <c r="C353">
        <v>1</v>
      </c>
      <c r="D353">
        <v>0</v>
      </c>
      <c r="E353">
        <v>4</v>
      </c>
      <c r="F353">
        <v>0</v>
      </c>
      <c r="G353">
        <v>0</v>
      </c>
      <c r="H353">
        <v>1</v>
      </c>
      <c r="I353">
        <f>VALUE(J353)</f>
        <v>10</v>
      </c>
      <c r="J353" s="11" t="s">
        <v>19</v>
      </c>
      <c r="K353" s="13">
        <f>VALUE(L353)</f>
        <v>140</v>
      </c>
      <c r="L353" t="s">
        <v>63</v>
      </c>
      <c r="M353">
        <v>0</v>
      </c>
      <c r="N353">
        <v>12</v>
      </c>
      <c r="O353">
        <v>1.35</v>
      </c>
      <c r="P353">
        <v>0.0135</v>
      </c>
      <c r="Q353">
        <v>1</v>
      </c>
      <c r="R353">
        <v>1</v>
      </c>
      <c r="S353">
        <v>0</v>
      </c>
      <c r="T353">
        <v>1</v>
      </c>
      <c r="U353">
        <v>0</v>
      </c>
    </row>
    <row r="354" spans="1:21">
      <c r="A354">
        <v>1212009</v>
      </c>
      <c r="B354">
        <v>56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1</v>
      </c>
      <c r="I354">
        <f>VALUE(J354)</f>
        <v>18</v>
      </c>
      <c r="J354" s="11" t="s">
        <v>22</v>
      </c>
      <c r="K354" s="13">
        <f>VALUE(L354)</f>
        <v>30</v>
      </c>
      <c r="L354" t="s">
        <v>34</v>
      </c>
      <c r="M354">
        <v>0</v>
      </c>
      <c r="N354">
        <v>6</v>
      </c>
      <c r="O354">
        <v>1.23</v>
      </c>
      <c r="P354">
        <v>0.0123</v>
      </c>
      <c r="Q354">
        <v>1</v>
      </c>
      <c r="R354">
        <v>1</v>
      </c>
      <c r="S354">
        <v>0</v>
      </c>
      <c r="T354">
        <v>1</v>
      </c>
      <c r="U354">
        <v>0</v>
      </c>
    </row>
    <row r="355" spans="1:21">
      <c r="A355">
        <v>1212010</v>
      </c>
      <c r="B355">
        <v>33</v>
      </c>
      <c r="C355">
        <v>0</v>
      </c>
      <c r="D355">
        <v>0</v>
      </c>
      <c r="E355">
        <v>2</v>
      </c>
      <c r="F355">
        <v>0</v>
      </c>
      <c r="G355">
        <v>0</v>
      </c>
      <c r="H355">
        <v>1</v>
      </c>
      <c r="I355">
        <f>VALUE(J355)</f>
        <v>5</v>
      </c>
      <c r="J355" s="11" t="s">
        <v>20</v>
      </c>
      <c r="K355" s="13">
        <f>VALUE(L355)</f>
        <v>30</v>
      </c>
      <c r="L355" t="s">
        <v>34</v>
      </c>
      <c r="M355">
        <v>0</v>
      </c>
      <c r="N355">
        <v>12</v>
      </c>
      <c r="O355">
        <v>1.5</v>
      </c>
      <c r="P355">
        <v>0.015</v>
      </c>
      <c r="Q355">
        <v>1</v>
      </c>
      <c r="R355">
        <v>1</v>
      </c>
      <c r="S355">
        <v>0</v>
      </c>
      <c r="T355">
        <v>1</v>
      </c>
      <c r="U355">
        <v>0</v>
      </c>
    </row>
    <row r="356" spans="1:21">
      <c r="A356">
        <v>1212011</v>
      </c>
      <c r="B356">
        <v>42</v>
      </c>
      <c r="C356">
        <v>1</v>
      </c>
      <c r="D356">
        <v>0</v>
      </c>
      <c r="E356">
        <v>2</v>
      </c>
      <c r="F356">
        <v>0</v>
      </c>
      <c r="G356">
        <v>0</v>
      </c>
      <c r="H356">
        <v>1</v>
      </c>
      <c r="I356">
        <f>VALUE(J356)</f>
        <v>18</v>
      </c>
      <c r="J356" s="11" t="s">
        <v>22</v>
      </c>
      <c r="K356" s="13">
        <f>VALUE(L356)</f>
        <v>70</v>
      </c>
      <c r="L356" t="s">
        <v>57</v>
      </c>
      <c r="M356">
        <v>0</v>
      </c>
      <c r="N356">
        <v>12</v>
      </c>
      <c r="O356">
        <v>1.26</v>
      </c>
      <c r="P356">
        <v>0.0126</v>
      </c>
      <c r="Q356">
        <v>1</v>
      </c>
      <c r="R356">
        <v>1</v>
      </c>
      <c r="S356">
        <v>0</v>
      </c>
      <c r="T356">
        <v>1</v>
      </c>
      <c r="U356">
        <v>0</v>
      </c>
    </row>
    <row r="357" spans="1:21">
      <c r="A357">
        <v>1212012</v>
      </c>
      <c r="B357">
        <v>36</v>
      </c>
      <c r="C357">
        <v>0</v>
      </c>
      <c r="D357">
        <v>2</v>
      </c>
      <c r="E357">
        <v>1</v>
      </c>
      <c r="F357">
        <v>0</v>
      </c>
      <c r="G357">
        <v>0</v>
      </c>
      <c r="H357">
        <v>1</v>
      </c>
      <c r="I357">
        <f>VALUE(J357)</f>
        <v>5</v>
      </c>
      <c r="J357" s="11" t="s">
        <v>20</v>
      </c>
      <c r="K357" s="13">
        <f>VALUE(L357)</f>
        <v>85</v>
      </c>
      <c r="L357" t="s">
        <v>54</v>
      </c>
      <c r="M357">
        <v>0</v>
      </c>
      <c r="N357">
        <v>12</v>
      </c>
      <c r="O357">
        <v>1.41</v>
      </c>
      <c r="P357">
        <v>0.0141</v>
      </c>
      <c r="Q357">
        <v>1</v>
      </c>
      <c r="R357">
        <v>1</v>
      </c>
      <c r="S357">
        <v>0</v>
      </c>
      <c r="T357">
        <v>0</v>
      </c>
      <c r="U357">
        <v>0</v>
      </c>
    </row>
    <row r="358" spans="1:21">
      <c r="A358">
        <v>1212014</v>
      </c>
      <c r="B358">
        <v>34</v>
      </c>
      <c r="C358">
        <v>1</v>
      </c>
      <c r="D358">
        <v>0</v>
      </c>
      <c r="E358">
        <v>2</v>
      </c>
      <c r="F358">
        <v>0</v>
      </c>
      <c r="G358">
        <v>0</v>
      </c>
      <c r="H358">
        <v>1</v>
      </c>
      <c r="I358">
        <f>VALUE(J358)</f>
        <v>5</v>
      </c>
      <c r="J358" s="11" t="s">
        <v>20</v>
      </c>
      <c r="K358" s="13">
        <f>VALUE(L358)</f>
        <v>100</v>
      </c>
      <c r="L358" t="s">
        <v>31</v>
      </c>
      <c r="M358">
        <v>0</v>
      </c>
      <c r="N358">
        <v>12</v>
      </c>
      <c r="O358">
        <v>1.41</v>
      </c>
      <c r="P358">
        <v>0.0141</v>
      </c>
      <c r="Q358">
        <v>0</v>
      </c>
      <c r="R358">
        <v>1</v>
      </c>
      <c r="S358">
        <v>0</v>
      </c>
      <c r="T358">
        <v>0</v>
      </c>
      <c r="U358">
        <v>0</v>
      </c>
    </row>
    <row r="359" spans="1:21">
      <c r="A359">
        <v>1212015</v>
      </c>
      <c r="B359">
        <v>26</v>
      </c>
      <c r="C359">
        <v>1</v>
      </c>
      <c r="D359">
        <v>0</v>
      </c>
      <c r="E359">
        <v>2</v>
      </c>
      <c r="F359">
        <v>1</v>
      </c>
      <c r="G359">
        <v>0</v>
      </c>
      <c r="H359">
        <v>1</v>
      </c>
      <c r="I359">
        <f>VALUE(J359)</f>
        <v>5</v>
      </c>
      <c r="J359" s="11" t="s">
        <v>20</v>
      </c>
      <c r="K359" s="13">
        <f>VALUE(L359)</f>
        <v>70</v>
      </c>
      <c r="L359" t="s">
        <v>57</v>
      </c>
      <c r="M359">
        <v>0</v>
      </c>
      <c r="N359">
        <v>12</v>
      </c>
      <c r="O359">
        <v>1.26</v>
      </c>
      <c r="P359">
        <v>0.0126</v>
      </c>
      <c r="Q359">
        <v>1</v>
      </c>
      <c r="R359">
        <v>1</v>
      </c>
      <c r="S359">
        <v>0</v>
      </c>
      <c r="T359">
        <v>1</v>
      </c>
      <c r="U359">
        <v>0</v>
      </c>
    </row>
    <row r="360" spans="1:21">
      <c r="A360">
        <v>1212016</v>
      </c>
      <c r="B360">
        <v>30</v>
      </c>
      <c r="C360">
        <v>1</v>
      </c>
      <c r="D360">
        <v>0</v>
      </c>
      <c r="E360">
        <v>1</v>
      </c>
      <c r="F360">
        <v>0</v>
      </c>
      <c r="G360">
        <v>0</v>
      </c>
      <c r="H360">
        <v>1</v>
      </c>
      <c r="I360">
        <f>VALUE(J360)</f>
        <v>10</v>
      </c>
      <c r="J360" s="11" t="s">
        <v>19</v>
      </c>
      <c r="K360" s="13">
        <f>VALUE(L360)</f>
        <v>80</v>
      </c>
      <c r="L360" t="s">
        <v>56</v>
      </c>
      <c r="M360">
        <v>0</v>
      </c>
      <c r="N360">
        <v>12</v>
      </c>
      <c r="O360">
        <v>1.41</v>
      </c>
      <c r="P360">
        <v>0.0141</v>
      </c>
      <c r="Q360">
        <v>0</v>
      </c>
      <c r="R360">
        <v>1</v>
      </c>
      <c r="S360">
        <v>1</v>
      </c>
      <c r="T360">
        <v>0</v>
      </c>
      <c r="U360">
        <v>0</v>
      </c>
    </row>
    <row r="361" spans="1:21">
      <c r="A361">
        <v>1212017</v>
      </c>
      <c r="B361">
        <v>40</v>
      </c>
      <c r="C361">
        <v>1</v>
      </c>
      <c r="D361">
        <v>0</v>
      </c>
      <c r="E361">
        <v>1</v>
      </c>
      <c r="F361">
        <v>0</v>
      </c>
      <c r="G361">
        <v>0</v>
      </c>
      <c r="H361">
        <v>1</v>
      </c>
      <c r="I361">
        <f>VALUE(J361)</f>
        <v>20</v>
      </c>
      <c r="J361" s="11" t="s">
        <v>27</v>
      </c>
      <c r="K361" s="13">
        <f>VALUE(L361)</f>
        <v>100</v>
      </c>
      <c r="L361" t="s">
        <v>31</v>
      </c>
      <c r="M361">
        <v>0</v>
      </c>
      <c r="N361">
        <v>12</v>
      </c>
      <c r="O361">
        <v>1.26</v>
      </c>
      <c r="P361">
        <v>0.0126</v>
      </c>
      <c r="Q361">
        <v>1</v>
      </c>
      <c r="R361">
        <v>1</v>
      </c>
      <c r="S361">
        <v>0</v>
      </c>
      <c r="T361">
        <v>1</v>
      </c>
      <c r="U361">
        <v>0</v>
      </c>
    </row>
    <row r="362" spans="1:21">
      <c r="A362">
        <v>1212019</v>
      </c>
      <c r="B362">
        <v>42</v>
      </c>
      <c r="C362">
        <v>1</v>
      </c>
      <c r="D362">
        <v>0</v>
      </c>
      <c r="E362">
        <v>1</v>
      </c>
      <c r="F362">
        <v>0</v>
      </c>
      <c r="G362">
        <v>0</v>
      </c>
      <c r="H362">
        <v>1</v>
      </c>
      <c r="I362">
        <f>VALUE(J362)</f>
        <v>4</v>
      </c>
      <c r="J362" s="11" t="s">
        <v>32</v>
      </c>
      <c r="K362" s="13">
        <f>VALUE(L362)</f>
        <v>5</v>
      </c>
      <c r="L362" t="s">
        <v>20</v>
      </c>
      <c r="M362">
        <v>0</v>
      </c>
      <c r="N362">
        <v>12</v>
      </c>
      <c r="O362">
        <v>1.23</v>
      </c>
      <c r="P362">
        <v>0.0123</v>
      </c>
      <c r="Q362">
        <v>1</v>
      </c>
      <c r="R362">
        <v>1</v>
      </c>
      <c r="S362">
        <v>0</v>
      </c>
      <c r="T362">
        <v>1</v>
      </c>
      <c r="U362">
        <v>0</v>
      </c>
    </row>
    <row r="363" spans="1:21">
      <c r="A363">
        <v>1212020</v>
      </c>
      <c r="B363">
        <v>33</v>
      </c>
      <c r="C363">
        <v>1</v>
      </c>
      <c r="D363">
        <v>0</v>
      </c>
      <c r="E363">
        <v>1</v>
      </c>
      <c r="F363">
        <v>0</v>
      </c>
      <c r="G363">
        <v>0</v>
      </c>
      <c r="H363">
        <v>1</v>
      </c>
      <c r="I363">
        <f>VALUE(J363)</f>
        <v>7</v>
      </c>
      <c r="J363" s="11" t="s">
        <v>44</v>
      </c>
      <c r="K363" s="13">
        <f>VALUE(L363)</f>
        <v>10</v>
      </c>
      <c r="L363" t="s">
        <v>19</v>
      </c>
      <c r="M363">
        <v>0</v>
      </c>
      <c r="N363">
        <v>12</v>
      </c>
      <c r="O363">
        <v>1.5</v>
      </c>
      <c r="P363">
        <v>0.015</v>
      </c>
      <c r="Q363">
        <v>0</v>
      </c>
      <c r="R363">
        <v>1</v>
      </c>
      <c r="S363">
        <v>0</v>
      </c>
      <c r="T363">
        <v>1</v>
      </c>
      <c r="U363">
        <v>0</v>
      </c>
    </row>
    <row r="364" spans="1:21">
      <c r="A364">
        <v>1212021</v>
      </c>
      <c r="B364">
        <v>27</v>
      </c>
      <c r="C364">
        <v>0</v>
      </c>
      <c r="D364">
        <v>0</v>
      </c>
      <c r="E364">
        <v>3</v>
      </c>
      <c r="F364">
        <v>0</v>
      </c>
      <c r="G364">
        <v>0</v>
      </c>
      <c r="H364">
        <v>0</v>
      </c>
      <c r="I364">
        <f>VALUE(J364)</f>
        <v>3</v>
      </c>
      <c r="J364" s="11" t="s">
        <v>21</v>
      </c>
      <c r="K364" s="13">
        <f>VALUE(L364)</f>
        <v>50</v>
      </c>
      <c r="L364" t="s">
        <v>24</v>
      </c>
      <c r="M364">
        <v>0</v>
      </c>
      <c r="N364">
        <v>6</v>
      </c>
      <c r="O364">
        <v>1.47</v>
      </c>
      <c r="P364">
        <v>0.0147</v>
      </c>
      <c r="Q364">
        <v>0</v>
      </c>
      <c r="R364">
        <v>1</v>
      </c>
      <c r="S364">
        <v>0</v>
      </c>
      <c r="T364">
        <v>0</v>
      </c>
      <c r="U364">
        <v>0</v>
      </c>
    </row>
    <row r="365" spans="1:21">
      <c r="A365">
        <v>1212022</v>
      </c>
      <c r="B365">
        <v>34</v>
      </c>
      <c r="C365">
        <v>1</v>
      </c>
      <c r="D365">
        <v>0</v>
      </c>
      <c r="E365">
        <v>2</v>
      </c>
      <c r="F365">
        <v>0</v>
      </c>
      <c r="G365">
        <v>0</v>
      </c>
      <c r="H365">
        <v>0</v>
      </c>
      <c r="I365">
        <f>VALUE(J365)</f>
        <v>8</v>
      </c>
      <c r="J365" s="11" t="s">
        <v>36</v>
      </c>
      <c r="K365" s="13">
        <f>VALUE(L365)</f>
        <v>20</v>
      </c>
      <c r="L365" t="s">
        <v>27</v>
      </c>
      <c r="M365">
        <v>0</v>
      </c>
      <c r="N365">
        <v>9</v>
      </c>
      <c r="O365">
        <v>1.5</v>
      </c>
      <c r="P365">
        <v>0.015</v>
      </c>
      <c r="Q365">
        <v>0</v>
      </c>
      <c r="R365">
        <v>1</v>
      </c>
      <c r="S365">
        <v>0</v>
      </c>
      <c r="T365">
        <v>0</v>
      </c>
      <c r="U365">
        <v>0</v>
      </c>
    </row>
    <row r="366" spans="1:21">
      <c r="A366">
        <v>1212023</v>
      </c>
      <c r="B366">
        <v>24</v>
      </c>
      <c r="C366">
        <v>1</v>
      </c>
      <c r="D366">
        <v>1</v>
      </c>
      <c r="E366">
        <v>4</v>
      </c>
      <c r="F366">
        <v>0</v>
      </c>
      <c r="G366">
        <v>0</v>
      </c>
      <c r="H366">
        <v>1</v>
      </c>
      <c r="I366">
        <f>VALUE(J366)</f>
        <v>2</v>
      </c>
      <c r="J366" s="11" t="s">
        <v>25</v>
      </c>
      <c r="K366" s="13">
        <f>VALUE(L366)</f>
        <v>260</v>
      </c>
      <c r="L366" t="s">
        <v>61</v>
      </c>
      <c r="M366">
        <v>0</v>
      </c>
      <c r="N366">
        <v>12</v>
      </c>
      <c r="O366">
        <v>1.41</v>
      </c>
      <c r="P366">
        <v>0.0141</v>
      </c>
      <c r="Q366">
        <v>0</v>
      </c>
      <c r="R366">
        <v>1</v>
      </c>
      <c r="S366">
        <v>0</v>
      </c>
      <c r="T366">
        <v>0</v>
      </c>
      <c r="U366">
        <v>0</v>
      </c>
    </row>
    <row r="367" spans="1:21">
      <c r="A367">
        <v>1212025</v>
      </c>
      <c r="B367">
        <v>45</v>
      </c>
      <c r="C367">
        <v>1</v>
      </c>
      <c r="D367">
        <v>0</v>
      </c>
      <c r="E367">
        <v>1</v>
      </c>
      <c r="F367">
        <v>0</v>
      </c>
      <c r="G367">
        <v>0</v>
      </c>
      <c r="H367">
        <v>1</v>
      </c>
      <c r="I367">
        <f>VALUE(J367)</f>
        <v>4</v>
      </c>
      <c r="J367" s="11" t="s">
        <v>32</v>
      </c>
      <c r="K367" s="13">
        <f>VALUE(L367)</f>
        <v>3</v>
      </c>
      <c r="L367" t="s">
        <v>21</v>
      </c>
      <c r="M367">
        <v>0</v>
      </c>
      <c r="N367">
        <v>12</v>
      </c>
      <c r="O367">
        <v>1.5</v>
      </c>
      <c r="P367">
        <v>0.015</v>
      </c>
      <c r="Q367">
        <v>1</v>
      </c>
      <c r="R367">
        <v>1</v>
      </c>
      <c r="S367">
        <v>0</v>
      </c>
      <c r="T367">
        <v>1</v>
      </c>
      <c r="U367">
        <v>0</v>
      </c>
    </row>
    <row r="368" spans="1:21">
      <c r="A368">
        <v>1301003</v>
      </c>
      <c r="B368">
        <v>41</v>
      </c>
      <c r="C368">
        <v>1</v>
      </c>
      <c r="D368">
        <v>0</v>
      </c>
      <c r="E368">
        <v>2</v>
      </c>
      <c r="F368">
        <v>0</v>
      </c>
      <c r="G368">
        <v>0</v>
      </c>
      <c r="H368">
        <v>1</v>
      </c>
      <c r="I368">
        <f>VALUE(J368)</f>
        <v>9</v>
      </c>
      <c r="J368" s="11" t="s">
        <v>40</v>
      </c>
      <c r="K368" s="13">
        <f>VALUE(L368)</f>
        <v>25</v>
      </c>
      <c r="L368" t="s">
        <v>43</v>
      </c>
      <c r="M368">
        <v>0</v>
      </c>
      <c r="N368">
        <v>12</v>
      </c>
      <c r="O368">
        <v>1.5</v>
      </c>
      <c r="P368">
        <v>0.015</v>
      </c>
      <c r="Q368">
        <v>1</v>
      </c>
      <c r="R368">
        <v>1</v>
      </c>
      <c r="S368">
        <v>0</v>
      </c>
      <c r="T368">
        <v>1</v>
      </c>
      <c r="U368">
        <v>0</v>
      </c>
    </row>
    <row r="369" spans="1:21">
      <c r="A369">
        <v>1301004</v>
      </c>
      <c r="B369">
        <v>37</v>
      </c>
      <c r="C369">
        <v>1</v>
      </c>
      <c r="D369">
        <v>0</v>
      </c>
      <c r="E369">
        <v>2</v>
      </c>
      <c r="F369">
        <v>0</v>
      </c>
      <c r="G369">
        <v>0</v>
      </c>
      <c r="H369">
        <v>1</v>
      </c>
      <c r="I369">
        <f>VALUE(J369)</f>
        <v>7</v>
      </c>
      <c r="J369" s="11" t="s">
        <v>44</v>
      </c>
      <c r="K369" s="13">
        <f>VALUE(L369)</f>
        <v>100</v>
      </c>
      <c r="L369" t="s">
        <v>31</v>
      </c>
      <c r="M369">
        <v>0</v>
      </c>
      <c r="N369">
        <v>12</v>
      </c>
      <c r="O369">
        <v>1.41</v>
      </c>
      <c r="P369">
        <v>0.0141</v>
      </c>
      <c r="Q369">
        <v>0</v>
      </c>
      <c r="R369">
        <v>1</v>
      </c>
      <c r="S369">
        <v>0</v>
      </c>
      <c r="T369">
        <v>1</v>
      </c>
      <c r="U369">
        <v>0</v>
      </c>
    </row>
    <row r="370" spans="1:21">
      <c r="A370">
        <v>1301006</v>
      </c>
      <c r="B370">
        <v>41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1</v>
      </c>
      <c r="I370">
        <f>VALUE(J370)</f>
        <v>12</v>
      </c>
      <c r="J370" s="11" t="s">
        <v>35</v>
      </c>
      <c r="K370" s="13">
        <f>VALUE(L370)</f>
        <v>80</v>
      </c>
      <c r="L370" t="s">
        <v>56</v>
      </c>
      <c r="M370">
        <v>0</v>
      </c>
      <c r="N370">
        <v>12</v>
      </c>
      <c r="O370">
        <v>1.26</v>
      </c>
      <c r="P370">
        <v>0.0126</v>
      </c>
      <c r="Q370">
        <v>0</v>
      </c>
      <c r="R370">
        <v>1</v>
      </c>
      <c r="S370">
        <v>0</v>
      </c>
      <c r="T370">
        <v>0</v>
      </c>
      <c r="U370">
        <v>0</v>
      </c>
    </row>
    <row r="371" spans="1:21">
      <c r="A371">
        <v>1301007</v>
      </c>
      <c r="B371">
        <v>44</v>
      </c>
      <c r="C371">
        <v>0</v>
      </c>
      <c r="D371">
        <v>0</v>
      </c>
      <c r="E371">
        <v>1</v>
      </c>
      <c r="F371">
        <v>0</v>
      </c>
      <c r="G371">
        <v>0</v>
      </c>
      <c r="H371">
        <v>1</v>
      </c>
      <c r="I371">
        <f>VALUE(J371)</f>
        <v>16</v>
      </c>
      <c r="J371" s="11" t="s">
        <v>47</v>
      </c>
      <c r="K371" s="13">
        <f>VALUE(L371)</f>
        <v>60</v>
      </c>
      <c r="L371" t="s">
        <v>48</v>
      </c>
      <c r="M371">
        <v>0</v>
      </c>
      <c r="N371">
        <v>12</v>
      </c>
      <c r="O371">
        <v>1.5</v>
      </c>
      <c r="P371">
        <v>0.015</v>
      </c>
      <c r="Q371">
        <v>0</v>
      </c>
      <c r="R371">
        <v>1</v>
      </c>
      <c r="S371">
        <v>0</v>
      </c>
      <c r="T371">
        <v>0</v>
      </c>
      <c r="U371">
        <v>0</v>
      </c>
    </row>
    <row r="372" spans="1:21">
      <c r="A372">
        <v>1301008</v>
      </c>
      <c r="B372">
        <v>40</v>
      </c>
      <c r="C372">
        <v>0</v>
      </c>
      <c r="D372">
        <v>0</v>
      </c>
      <c r="E372">
        <v>2</v>
      </c>
      <c r="F372">
        <v>0</v>
      </c>
      <c r="G372">
        <v>0</v>
      </c>
      <c r="H372">
        <v>0</v>
      </c>
      <c r="I372">
        <f>VALUE(J372)</f>
        <v>10</v>
      </c>
      <c r="J372" s="11" t="s">
        <v>19</v>
      </c>
      <c r="K372" s="13">
        <f>VALUE(L372)</f>
        <v>100</v>
      </c>
      <c r="L372" t="s">
        <v>31</v>
      </c>
      <c r="M372">
        <v>0</v>
      </c>
      <c r="N372">
        <v>12</v>
      </c>
      <c r="O372">
        <v>1.41</v>
      </c>
      <c r="P372">
        <v>0.0141</v>
      </c>
      <c r="Q372">
        <v>0</v>
      </c>
      <c r="R372">
        <v>1</v>
      </c>
      <c r="S372">
        <v>0</v>
      </c>
      <c r="T372">
        <v>0</v>
      </c>
      <c r="U372">
        <v>0</v>
      </c>
    </row>
    <row r="373" spans="1:21">
      <c r="A373">
        <v>1301009</v>
      </c>
      <c r="B373">
        <v>45</v>
      </c>
      <c r="C373">
        <v>1</v>
      </c>
      <c r="D373">
        <v>0</v>
      </c>
      <c r="E373">
        <v>1</v>
      </c>
      <c r="F373">
        <v>0</v>
      </c>
      <c r="G373">
        <v>0</v>
      </c>
      <c r="H373">
        <v>1</v>
      </c>
      <c r="I373">
        <f>VALUE(J373)</f>
        <v>13</v>
      </c>
      <c r="J373" s="11" t="s">
        <v>51</v>
      </c>
      <c r="K373" s="13">
        <f>VALUE(L373)</f>
        <v>30</v>
      </c>
      <c r="L373" t="s">
        <v>34</v>
      </c>
      <c r="M373">
        <v>0</v>
      </c>
      <c r="N373">
        <v>12</v>
      </c>
      <c r="O373">
        <v>1.5</v>
      </c>
      <c r="P373">
        <v>0.015</v>
      </c>
      <c r="Q373">
        <v>1</v>
      </c>
      <c r="R373">
        <v>1</v>
      </c>
      <c r="S373">
        <v>0</v>
      </c>
      <c r="T373">
        <v>1</v>
      </c>
      <c r="U373">
        <v>0</v>
      </c>
    </row>
    <row r="374" spans="1:21">
      <c r="A374">
        <v>1302001</v>
      </c>
      <c r="B374">
        <v>46</v>
      </c>
      <c r="C374">
        <v>0</v>
      </c>
      <c r="D374">
        <v>2</v>
      </c>
      <c r="E374">
        <v>2</v>
      </c>
      <c r="F374">
        <v>0</v>
      </c>
      <c r="G374">
        <v>0</v>
      </c>
      <c r="H374">
        <v>1</v>
      </c>
      <c r="I374">
        <f>VALUE(J374)</f>
        <v>8</v>
      </c>
      <c r="J374" s="11" t="s">
        <v>36</v>
      </c>
      <c r="K374" s="13">
        <f>VALUE(L374)</f>
        <v>60</v>
      </c>
      <c r="L374" t="s">
        <v>48</v>
      </c>
      <c r="M374">
        <v>0</v>
      </c>
      <c r="N374">
        <v>12</v>
      </c>
      <c r="O374">
        <v>1.47</v>
      </c>
      <c r="P374">
        <v>0.0147</v>
      </c>
      <c r="Q374">
        <v>1</v>
      </c>
      <c r="R374">
        <v>1</v>
      </c>
      <c r="S374">
        <v>0</v>
      </c>
      <c r="T374">
        <v>1</v>
      </c>
      <c r="U374">
        <v>0</v>
      </c>
    </row>
    <row r="375" spans="1:21">
      <c r="A375">
        <v>1303001</v>
      </c>
      <c r="B375">
        <v>50</v>
      </c>
      <c r="C375">
        <v>1</v>
      </c>
      <c r="D375">
        <v>0</v>
      </c>
      <c r="E375">
        <v>2</v>
      </c>
      <c r="F375">
        <v>1</v>
      </c>
      <c r="G375">
        <v>0</v>
      </c>
      <c r="H375">
        <v>1</v>
      </c>
      <c r="I375">
        <f>VALUE(J375)</f>
        <v>9</v>
      </c>
      <c r="J375" s="11" t="s">
        <v>40</v>
      </c>
      <c r="K375" s="13">
        <f>VALUE(L375)</f>
        <v>100</v>
      </c>
      <c r="L375" t="s">
        <v>31</v>
      </c>
      <c r="M375">
        <v>0</v>
      </c>
      <c r="N375">
        <v>12</v>
      </c>
      <c r="O375">
        <v>1.41</v>
      </c>
      <c r="P375">
        <v>0.0141</v>
      </c>
      <c r="Q375">
        <v>0</v>
      </c>
      <c r="R375">
        <v>1</v>
      </c>
      <c r="S375">
        <v>0</v>
      </c>
      <c r="T375">
        <v>0</v>
      </c>
      <c r="U375">
        <v>0</v>
      </c>
    </row>
    <row r="376" spans="1:21">
      <c r="A376">
        <v>1303004</v>
      </c>
      <c r="B376">
        <v>44</v>
      </c>
      <c r="C376">
        <v>1</v>
      </c>
      <c r="D376">
        <v>0</v>
      </c>
      <c r="E376">
        <v>1</v>
      </c>
      <c r="F376">
        <v>0</v>
      </c>
      <c r="G376">
        <v>0</v>
      </c>
      <c r="H376">
        <v>1</v>
      </c>
      <c r="I376">
        <f>VALUE(J376)</f>
        <v>20</v>
      </c>
      <c r="J376" s="11">
        <v>20</v>
      </c>
      <c r="K376" s="13">
        <f>VALUE(L376)</f>
        <v>100</v>
      </c>
      <c r="L376" t="s">
        <v>31</v>
      </c>
      <c r="M376">
        <v>0</v>
      </c>
      <c r="N376">
        <v>6</v>
      </c>
      <c r="O376">
        <v>1.23</v>
      </c>
      <c r="P376">
        <v>0.0123</v>
      </c>
      <c r="Q376">
        <v>0</v>
      </c>
      <c r="R376">
        <v>1</v>
      </c>
      <c r="S376">
        <v>0</v>
      </c>
      <c r="T376">
        <v>0</v>
      </c>
      <c r="U376">
        <v>0</v>
      </c>
    </row>
    <row r="377" spans="1:21">
      <c r="A377">
        <v>1303006</v>
      </c>
      <c r="B377">
        <v>32</v>
      </c>
      <c r="C377">
        <v>1</v>
      </c>
      <c r="D377">
        <v>0</v>
      </c>
      <c r="E377">
        <v>4</v>
      </c>
      <c r="F377">
        <v>0</v>
      </c>
      <c r="G377">
        <v>0</v>
      </c>
      <c r="H377">
        <v>0</v>
      </c>
      <c r="I377">
        <f>VALUE(J377)</f>
        <v>8</v>
      </c>
      <c r="J377" s="11" t="s">
        <v>36</v>
      </c>
      <c r="K377" s="13">
        <f>VALUE(L377)</f>
        <v>30</v>
      </c>
      <c r="L377" t="s">
        <v>34</v>
      </c>
      <c r="M377">
        <v>0</v>
      </c>
      <c r="N377">
        <v>12</v>
      </c>
      <c r="O377">
        <v>1.5</v>
      </c>
      <c r="P377">
        <v>0.015</v>
      </c>
      <c r="Q377">
        <v>0</v>
      </c>
      <c r="R377">
        <v>1</v>
      </c>
      <c r="S377">
        <v>0</v>
      </c>
      <c r="T377">
        <v>0</v>
      </c>
      <c r="U377">
        <v>0</v>
      </c>
    </row>
    <row r="378" spans="1:21">
      <c r="A378">
        <v>1303007</v>
      </c>
      <c r="B378">
        <v>30</v>
      </c>
      <c r="C378">
        <v>1</v>
      </c>
      <c r="D378">
        <v>0</v>
      </c>
      <c r="E378">
        <v>2</v>
      </c>
      <c r="F378">
        <v>1</v>
      </c>
      <c r="G378">
        <v>0</v>
      </c>
      <c r="H378">
        <v>1</v>
      </c>
      <c r="I378">
        <f>VALUE(J378)</f>
        <v>8</v>
      </c>
      <c r="J378" s="11" t="s">
        <v>36</v>
      </c>
      <c r="K378" s="13">
        <f>VALUE(L378)</f>
        <v>100</v>
      </c>
      <c r="L378" t="s">
        <v>31</v>
      </c>
      <c r="M378">
        <v>0</v>
      </c>
      <c r="N378">
        <v>12</v>
      </c>
      <c r="O378">
        <v>1.26</v>
      </c>
      <c r="P378">
        <v>0.0126</v>
      </c>
      <c r="Q378">
        <v>0</v>
      </c>
      <c r="R378">
        <v>1</v>
      </c>
      <c r="S378">
        <v>0</v>
      </c>
      <c r="T378">
        <v>1</v>
      </c>
      <c r="U378">
        <v>0</v>
      </c>
    </row>
    <row r="379" spans="1:21">
      <c r="A379">
        <v>1304001</v>
      </c>
      <c r="B379">
        <v>58</v>
      </c>
      <c r="C379">
        <v>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f>VALUE(J379)</f>
        <v>20</v>
      </c>
      <c r="J379" s="11" t="s">
        <v>27</v>
      </c>
      <c r="K379" s="13">
        <f>VALUE(L379)</f>
        <v>30</v>
      </c>
      <c r="L379" t="s">
        <v>34</v>
      </c>
      <c r="M379">
        <v>0</v>
      </c>
      <c r="N379">
        <v>6</v>
      </c>
      <c r="O379">
        <v>1.38</v>
      </c>
      <c r="P379">
        <v>0.0138</v>
      </c>
      <c r="Q379">
        <v>0</v>
      </c>
      <c r="R379">
        <v>1</v>
      </c>
      <c r="S379">
        <v>0</v>
      </c>
      <c r="T379">
        <v>0</v>
      </c>
      <c r="U379">
        <v>0</v>
      </c>
    </row>
    <row r="380" spans="1:21">
      <c r="A380">
        <v>1304002</v>
      </c>
      <c r="B380">
        <v>36</v>
      </c>
      <c r="C380">
        <v>1</v>
      </c>
      <c r="D380">
        <v>0</v>
      </c>
      <c r="E380">
        <v>3</v>
      </c>
      <c r="F380">
        <v>0</v>
      </c>
      <c r="G380">
        <v>0</v>
      </c>
      <c r="H380">
        <v>1</v>
      </c>
      <c r="I380">
        <f>VALUE(J380)</f>
        <v>5</v>
      </c>
      <c r="J380" s="11" t="s">
        <v>20</v>
      </c>
      <c r="K380" s="13">
        <f>VALUE(L380)</f>
        <v>50</v>
      </c>
      <c r="L380" t="s">
        <v>24</v>
      </c>
      <c r="M380">
        <v>0</v>
      </c>
      <c r="N380">
        <v>12</v>
      </c>
      <c r="O380">
        <v>1.5</v>
      </c>
      <c r="P380">
        <v>0.015</v>
      </c>
      <c r="Q380">
        <v>1</v>
      </c>
      <c r="R380">
        <v>1</v>
      </c>
      <c r="S380">
        <v>0</v>
      </c>
      <c r="T380">
        <v>1</v>
      </c>
      <c r="U380">
        <v>0</v>
      </c>
    </row>
    <row r="381" spans="1:21">
      <c r="A381">
        <v>1304003</v>
      </c>
      <c r="B381">
        <v>41</v>
      </c>
      <c r="C381">
        <v>1</v>
      </c>
      <c r="D381">
        <v>0</v>
      </c>
      <c r="E381">
        <v>3</v>
      </c>
      <c r="F381">
        <v>1</v>
      </c>
      <c r="G381">
        <v>0</v>
      </c>
      <c r="H381">
        <v>0</v>
      </c>
      <c r="I381">
        <f>VALUE(J381)</f>
        <v>20</v>
      </c>
      <c r="J381" s="11" t="s">
        <v>27</v>
      </c>
      <c r="K381" s="13">
        <f>VALUE(L381)</f>
        <v>80</v>
      </c>
      <c r="L381" t="s">
        <v>56</v>
      </c>
      <c r="M381">
        <v>0</v>
      </c>
      <c r="N381">
        <v>12</v>
      </c>
      <c r="O381">
        <v>1.41</v>
      </c>
      <c r="P381">
        <v>0.0141</v>
      </c>
      <c r="Q381">
        <v>0</v>
      </c>
      <c r="R381">
        <v>1</v>
      </c>
      <c r="S381">
        <v>0</v>
      </c>
      <c r="T381">
        <v>0</v>
      </c>
      <c r="U381">
        <v>0</v>
      </c>
    </row>
    <row r="382" spans="1:21">
      <c r="A382">
        <v>1304004</v>
      </c>
      <c r="B382">
        <v>35</v>
      </c>
      <c r="C382">
        <v>1</v>
      </c>
      <c r="D382">
        <v>0</v>
      </c>
      <c r="E382">
        <v>1</v>
      </c>
      <c r="F382">
        <v>0</v>
      </c>
      <c r="G382">
        <v>0</v>
      </c>
      <c r="H382">
        <v>1</v>
      </c>
      <c r="I382">
        <f>VALUE(J382)</f>
        <v>8</v>
      </c>
      <c r="J382" s="11" t="s">
        <v>36</v>
      </c>
      <c r="K382" s="13">
        <f>VALUE(L382)</f>
        <v>30</v>
      </c>
      <c r="L382" t="s">
        <v>34</v>
      </c>
      <c r="M382">
        <v>0</v>
      </c>
      <c r="N382">
        <v>12</v>
      </c>
      <c r="O382">
        <v>1.26</v>
      </c>
      <c r="P382">
        <v>0.0126</v>
      </c>
      <c r="Q382">
        <v>1</v>
      </c>
      <c r="R382">
        <v>1</v>
      </c>
      <c r="S382">
        <v>0</v>
      </c>
      <c r="T382">
        <v>1</v>
      </c>
      <c r="U382">
        <v>0</v>
      </c>
    </row>
    <row r="383" spans="1:21">
      <c r="A383">
        <v>1304005</v>
      </c>
      <c r="B383">
        <v>33</v>
      </c>
      <c r="C383">
        <v>1</v>
      </c>
      <c r="D383">
        <v>0</v>
      </c>
      <c r="E383">
        <v>1</v>
      </c>
      <c r="F383">
        <v>0</v>
      </c>
      <c r="G383">
        <v>0</v>
      </c>
      <c r="H383">
        <v>1</v>
      </c>
      <c r="I383">
        <f>VALUE(J383)</f>
        <v>13</v>
      </c>
      <c r="J383" s="11" t="s">
        <v>51</v>
      </c>
      <c r="K383" s="13">
        <f>VALUE(L383)</f>
        <v>100</v>
      </c>
      <c r="L383" t="s">
        <v>31</v>
      </c>
      <c r="M383">
        <v>0</v>
      </c>
      <c r="N383">
        <v>12</v>
      </c>
      <c r="O383">
        <v>1.26</v>
      </c>
      <c r="P383">
        <v>0.0126</v>
      </c>
      <c r="Q383">
        <v>0</v>
      </c>
      <c r="R383">
        <v>1</v>
      </c>
      <c r="S383">
        <v>0</v>
      </c>
      <c r="T383">
        <v>0</v>
      </c>
      <c r="U383">
        <v>0</v>
      </c>
    </row>
    <row r="384" spans="1:21">
      <c r="A384">
        <v>1304007</v>
      </c>
      <c r="B384">
        <v>36</v>
      </c>
      <c r="C384">
        <v>1</v>
      </c>
      <c r="D384">
        <v>0</v>
      </c>
      <c r="E384">
        <v>2</v>
      </c>
      <c r="F384">
        <v>0</v>
      </c>
      <c r="G384">
        <v>1</v>
      </c>
      <c r="H384">
        <v>1</v>
      </c>
      <c r="I384">
        <f>VALUE(J384)</f>
        <v>9</v>
      </c>
      <c r="J384" s="11" t="s">
        <v>40</v>
      </c>
      <c r="K384" s="13">
        <f>VALUE(L384)</f>
        <v>80</v>
      </c>
      <c r="L384" t="s">
        <v>56</v>
      </c>
      <c r="M384">
        <v>0</v>
      </c>
      <c r="N384">
        <v>12</v>
      </c>
      <c r="O384">
        <v>1.26</v>
      </c>
      <c r="P384">
        <v>0.0126</v>
      </c>
      <c r="Q384">
        <v>1</v>
      </c>
      <c r="R384">
        <v>1</v>
      </c>
      <c r="S384">
        <v>0</v>
      </c>
      <c r="T384">
        <v>1</v>
      </c>
      <c r="U384">
        <v>0</v>
      </c>
    </row>
    <row r="385" spans="1:21">
      <c r="A385">
        <v>1304008</v>
      </c>
      <c r="B385">
        <v>29</v>
      </c>
      <c r="C385">
        <v>1</v>
      </c>
      <c r="D385">
        <v>0</v>
      </c>
      <c r="E385">
        <v>0</v>
      </c>
      <c r="F385">
        <v>0</v>
      </c>
      <c r="G385">
        <v>1</v>
      </c>
      <c r="H385">
        <v>1</v>
      </c>
      <c r="I385">
        <f>VALUE(J385)</f>
        <v>13</v>
      </c>
      <c r="J385" s="11" t="s">
        <v>51</v>
      </c>
      <c r="K385" s="13">
        <f>VALUE(L385)</f>
        <v>50</v>
      </c>
      <c r="L385" t="s">
        <v>24</v>
      </c>
      <c r="M385">
        <v>0</v>
      </c>
      <c r="N385">
        <v>12</v>
      </c>
      <c r="O385">
        <v>1.26</v>
      </c>
      <c r="P385">
        <v>0.0126</v>
      </c>
      <c r="Q385">
        <v>0</v>
      </c>
      <c r="R385">
        <v>1</v>
      </c>
      <c r="S385">
        <v>0</v>
      </c>
      <c r="T385">
        <v>0</v>
      </c>
      <c r="U385">
        <v>0</v>
      </c>
    </row>
    <row r="386" spans="1:21">
      <c r="A386">
        <v>1304009</v>
      </c>
      <c r="B386">
        <v>46</v>
      </c>
      <c r="C386">
        <v>1</v>
      </c>
      <c r="D386">
        <v>0</v>
      </c>
      <c r="E386">
        <v>0</v>
      </c>
      <c r="F386">
        <v>0</v>
      </c>
      <c r="G386">
        <v>1</v>
      </c>
      <c r="H386">
        <v>1</v>
      </c>
      <c r="I386">
        <f>VALUE(J386)</f>
        <v>17</v>
      </c>
      <c r="J386" s="11" t="s">
        <v>59</v>
      </c>
      <c r="K386" s="13">
        <f>VALUE(L386)</f>
        <v>50</v>
      </c>
      <c r="L386" t="s">
        <v>24</v>
      </c>
      <c r="M386">
        <v>0</v>
      </c>
      <c r="N386">
        <v>12</v>
      </c>
      <c r="O386">
        <v>1.26</v>
      </c>
      <c r="P386">
        <v>0.0126</v>
      </c>
      <c r="Q386">
        <v>0</v>
      </c>
      <c r="R386">
        <v>1</v>
      </c>
      <c r="S386">
        <v>0</v>
      </c>
      <c r="T386">
        <v>0</v>
      </c>
      <c r="U386">
        <v>0</v>
      </c>
    </row>
    <row r="387" spans="1:21">
      <c r="A387">
        <v>1304010</v>
      </c>
      <c r="B387">
        <v>63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1</v>
      </c>
      <c r="I387">
        <f t="shared" ref="I387:I394" si="12">VALUE(J387)</f>
        <v>8</v>
      </c>
      <c r="J387" s="11" t="s">
        <v>36</v>
      </c>
      <c r="K387" s="13">
        <f t="shared" ref="K387:K394" si="13">VALUE(L387)</f>
        <v>100</v>
      </c>
      <c r="L387" t="s">
        <v>31</v>
      </c>
      <c r="M387">
        <v>0</v>
      </c>
      <c r="N387">
        <v>12</v>
      </c>
      <c r="O387">
        <v>1.41</v>
      </c>
      <c r="P387">
        <v>0.0141</v>
      </c>
      <c r="Q387">
        <v>0</v>
      </c>
      <c r="R387">
        <v>1</v>
      </c>
      <c r="S387">
        <v>0</v>
      </c>
      <c r="T387">
        <v>0</v>
      </c>
      <c r="U387">
        <v>0</v>
      </c>
    </row>
    <row r="388" spans="1:21">
      <c r="A388">
        <v>1204011</v>
      </c>
      <c r="B388">
        <v>31</v>
      </c>
      <c r="C388">
        <v>1</v>
      </c>
      <c r="D388">
        <v>0</v>
      </c>
      <c r="E388">
        <v>2</v>
      </c>
      <c r="F388">
        <v>0</v>
      </c>
      <c r="G388">
        <v>0</v>
      </c>
      <c r="H388">
        <v>0</v>
      </c>
      <c r="I388">
        <f>VALUE(J388)</f>
        <v>8</v>
      </c>
      <c r="J388" s="11" t="s">
        <v>36</v>
      </c>
      <c r="K388" s="13">
        <f>VALUE(L388)</f>
        <v>70</v>
      </c>
      <c r="L388" t="s">
        <v>57</v>
      </c>
      <c r="M388">
        <v>0</v>
      </c>
      <c r="N388">
        <v>12</v>
      </c>
      <c r="O388">
        <v>1.41</v>
      </c>
      <c r="P388">
        <v>0.0141</v>
      </c>
      <c r="Q388">
        <v>0</v>
      </c>
      <c r="R388">
        <v>1</v>
      </c>
      <c r="S388">
        <v>0</v>
      </c>
      <c r="T388">
        <v>0</v>
      </c>
      <c r="U388">
        <v>0</v>
      </c>
    </row>
    <row r="389" spans="1:21">
      <c r="A389">
        <v>1304014</v>
      </c>
      <c r="B389">
        <v>62</v>
      </c>
      <c r="C389">
        <v>1</v>
      </c>
      <c r="D389">
        <v>0</v>
      </c>
      <c r="E389">
        <v>3</v>
      </c>
      <c r="F389">
        <v>0</v>
      </c>
      <c r="G389">
        <v>0</v>
      </c>
      <c r="H389">
        <v>0</v>
      </c>
      <c r="I389">
        <f>VALUE(J389)</f>
        <v>30</v>
      </c>
      <c r="J389" s="11" t="s">
        <v>34</v>
      </c>
      <c r="K389" s="13">
        <f>VALUE(L389)</f>
        <v>10</v>
      </c>
      <c r="L389" t="s">
        <v>19</v>
      </c>
      <c r="M389">
        <v>0</v>
      </c>
      <c r="N389">
        <v>12</v>
      </c>
      <c r="O389">
        <v>1.5</v>
      </c>
      <c r="P389">
        <v>0.015</v>
      </c>
      <c r="Q389">
        <v>1</v>
      </c>
      <c r="R389">
        <v>1</v>
      </c>
      <c r="S389">
        <v>0</v>
      </c>
      <c r="T389">
        <v>1</v>
      </c>
      <c r="U389">
        <v>0</v>
      </c>
    </row>
    <row r="390" spans="1:21">
      <c r="A390">
        <v>1304016</v>
      </c>
      <c r="B390">
        <v>43</v>
      </c>
      <c r="C390">
        <v>1</v>
      </c>
      <c r="D390">
        <v>0</v>
      </c>
      <c r="E390">
        <v>1</v>
      </c>
      <c r="F390">
        <v>0</v>
      </c>
      <c r="G390">
        <v>0</v>
      </c>
      <c r="H390">
        <v>1</v>
      </c>
      <c r="I390">
        <f>VALUE(J390)</f>
        <v>5</v>
      </c>
      <c r="J390" s="11" t="s">
        <v>20</v>
      </c>
      <c r="K390" s="13">
        <f>VALUE(L390)</f>
        <v>70</v>
      </c>
      <c r="L390" t="s">
        <v>57</v>
      </c>
      <c r="M390">
        <v>0</v>
      </c>
      <c r="N390">
        <v>12</v>
      </c>
      <c r="O390">
        <v>1.26</v>
      </c>
      <c r="P390">
        <v>0.0126</v>
      </c>
      <c r="Q390">
        <v>0</v>
      </c>
      <c r="R390">
        <v>1</v>
      </c>
      <c r="S390">
        <v>0</v>
      </c>
      <c r="T390">
        <v>0</v>
      </c>
      <c r="U390">
        <v>0</v>
      </c>
    </row>
    <row r="391" spans="1:21">
      <c r="A391">
        <v>1304018</v>
      </c>
      <c r="B391">
        <v>39</v>
      </c>
      <c r="C391">
        <v>1</v>
      </c>
      <c r="D391">
        <v>0</v>
      </c>
      <c r="E391">
        <v>1</v>
      </c>
      <c r="F391">
        <v>0</v>
      </c>
      <c r="G391">
        <v>1</v>
      </c>
      <c r="H391">
        <v>1</v>
      </c>
      <c r="I391">
        <f>VALUE(J391)</f>
        <v>10</v>
      </c>
      <c r="J391" s="11" t="s">
        <v>19</v>
      </c>
      <c r="K391" s="13">
        <f>VALUE(L391)</f>
        <v>50</v>
      </c>
      <c r="L391" t="s">
        <v>24</v>
      </c>
      <c r="M391">
        <v>0</v>
      </c>
      <c r="N391">
        <v>12</v>
      </c>
      <c r="O391">
        <v>1.26</v>
      </c>
      <c r="P391">
        <v>0.0126</v>
      </c>
      <c r="Q391">
        <v>1</v>
      </c>
      <c r="R391">
        <v>1</v>
      </c>
      <c r="S391">
        <v>1</v>
      </c>
      <c r="T391">
        <v>1</v>
      </c>
      <c r="U391">
        <v>0</v>
      </c>
    </row>
    <row r="392" spans="1:21">
      <c r="A392">
        <v>1304019</v>
      </c>
      <c r="B392">
        <v>31</v>
      </c>
      <c r="C392">
        <v>0</v>
      </c>
      <c r="D392">
        <v>0</v>
      </c>
      <c r="E392">
        <v>1</v>
      </c>
      <c r="F392">
        <v>0</v>
      </c>
      <c r="G392">
        <v>1</v>
      </c>
      <c r="H392">
        <v>1</v>
      </c>
      <c r="I392">
        <f>VALUE(J392)</f>
        <v>6</v>
      </c>
      <c r="J392" s="11" t="s">
        <v>30</v>
      </c>
      <c r="K392" s="13">
        <f>VALUE(L392)</f>
        <v>15</v>
      </c>
      <c r="L392" t="s">
        <v>37</v>
      </c>
      <c r="M392">
        <v>0</v>
      </c>
      <c r="N392">
        <v>12</v>
      </c>
      <c r="O392">
        <v>1.26</v>
      </c>
      <c r="P392">
        <v>0.0126</v>
      </c>
      <c r="Q392">
        <v>1</v>
      </c>
      <c r="R392">
        <v>1</v>
      </c>
      <c r="S392">
        <v>0</v>
      </c>
      <c r="T392">
        <v>1</v>
      </c>
      <c r="U392">
        <v>0</v>
      </c>
    </row>
    <row r="393" spans="1:21">
      <c r="A393">
        <v>1304020</v>
      </c>
      <c r="B393">
        <v>52</v>
      </c>
      <c r="C393">
        <v>1</v>
      </c>
      <c r="D393">
        <v>2</v>
      </c>
      <c r="E393">
        <v>1</v>
      </c>
      <c r="F393">
        <v>0</v>
      </c>
      <c r="G393">
        <v>0</v>
      </c>
      <c r="H393">
        <v>1</v>
      </c>
      <c r="I393">
        <f>VALUE(J393)</f>
        <v>15</v>
      </c>
      <c r="J393" s="11" t="s">
        <v>37</v>
      </c>
      <c r="K393" s="13">
        <f>VALUE(L393)</f>
        <v>10</v>
      </c>
      <c r="L393" t="s">
        <v>19</v>
      </c>
      <c r="M393">
        <v>0</v>
      </c>
      <c r="N393">
        <v>12</v>
      </c>
      <c r="O393">
        <v>1.26</v>
      </c>
      <c r="P393">
        <v>0.0126</v>
      </c>
      <c r="Q393">
        <v>1</v>
      </c>
      <c r="R393">
        <v>1</v>
      </c>
      <c r="S393">
        <v>0</v>
      </c>
      <c r="T393">
        <v>1</v>
      </c>
      <c r="U393">
        <v>0</v>
      </c>
    </row>
    <row r="394" spans="1:21">
      <c r="A394">
        <v>1305003</v>
      </c>
      <c r="B394">
        <v>26</v>
      </c>
      <c r="C394">
        <v>1</v>
      </c>
      <c r="D394">
        <v>1</v>
      </c>
      <c r="E394">
        <v>1</v>
      </c>
      <c r="F394">
        <v>0</v>
      </c>
      <c r="G394">
        <v>1</v>
      </c>
      <c r="H394">
        <v>1</v>
      </c>
      <c r="I394">
        <f>VALUE(J394)</f>
        <v>7</v>
      </c>
      <c r="J394" s="11" t="s">
        <v>44</v>
      </c>
      <c r="K394" s="13">
        <f>VALUE(L394)</f>
        <v>20</v>
      </c>
      <c r="L394" t="s">
        <v>27</v>
      </c>
      <c r="M394">
        <v>0</v>
      </c>
      <c r="N394">
        <v>12</v>
      </c>
      <c r="O394">
        <v>1.26</v>
      </c>
      <c r="P394">
        <v>0.0126</v>
      </c>
      <c r="Q394">
        <v>1</v>
      </c>
      <c r="R394">
        <v>0</v>
      </c>
      <c r="S394">
        <v>0</v>
      </c>
      <c r="T394">
        <v>1</v>
      </c>
      <c r="U394">
        <v>0</v>
      </c>
    </row>
  </sheetData>
  <pageMargins left="0.699305555555556" right="0.699305555555556" top="0.75" bottom="0.75" header="0.3" footer="0.3"/>
  <pageSetup paperSize="9" orientation="portrait" verticalDpi="1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394"/>
  <sheetViews>
    <sheetView topLeftCell="AF369" workbookViewId="0">
      <selection activeCell="AJ16" sqref="AJ16"/>
    </sheetView>
  </sheetViews>
  <sheetFormatPr defaultColWidth="9" defaultRowHeight="14.4"/>
  <cols>
    <col min="1" max="2" width="9.44444444444444" customWidth="1"/>
    <col min="3" max="3" width="5.44444444444444" customWidth="1"/>
    <col min="4" max="4" width="6.88888888888889" customWidth="1"/>
    <col min="5" max="5" width="5.44444444444444" customWidth="1"/>
    <col min="6" max="6" width="9.33333333333333" customWidth="1"/>
    <col min="7" max="7" width="9.44444444444444" customWidth="1"/>
    <col min="8" max="8" width="11.1111111111111" customWidth="1"/>
    <col min="9" max="10" width="11.6666666666667" customWidth="1"/>
    <col min="11" max="12" width="22.6666666666667" customWidth="1"/>
    <col min="13" max="14" width="29.2222222222222" customWidth="1"/>
    <col min="15" max="17" width="16.1111111111111" customWidth="1"/>
    <col min="18" max="19" width="18.3333333333333" customWidth="1"/>
    <col min="20" max="22" width="9.44444444444444" customWidth="1"/>
    <col min="23" max="24" width="18.3333333333333" customWidth="1"/>
    <col min="25" max="28" width="9.44444444444444" customWidth="1"/>
    <col min="29" max="30" width="13.8888888888889" customWidth="1"/>
    <col min="31" max="32" width="22.6666666666667" customWidth="1"/>
    <col min="33" max="34" width="13.8888888888889" customWidth="1"/>
    <col min="35" max="36" width="27.6666666666667" customWidth="1"/>
    <col min="37" max="37" width="33.6666666666667" customWidth="1"/>
    <col min="38" max="38" width="20.7777777777778" customWidth="1"/>
    <col min="39" max="40" width="16.1111111111111" customWidth="1"/>
    <col min="41" max="42" width="57.7777777777778" customWidth="1"/>
    <col min="43" max="43" width="16.1111111111111" customWidth="1"/>
    <col min="44" max="44" width="3.44444444444444" customWidth="1"/>
  </cols>
  <sheetData>
    <row r="1" spans="1:44">
      <c r="A1" t="s">
        <v>0</v>
      </c>
      <c r="B1" t="s">
        <v>1</v>
      </c>
      <c r="C1" t="s">
        <v>66</v>
      </c>
      <c r="D1" t="s">
        <v>2</v>
      </c>
      <c r="E1" t="s">
        <v>67</v>
      </c>
      <c r="F1" t="s">
        <v>3</v>
      </c>
      <c r="G1" t="s">
        <v>68</v>
      </c>
      <c r="H1" t="s">
        <v>4</v>
      </c>
      <c r="I1" t="s">
        <v>69</v>
      </c>
      <c r="J1" s="10" t="s">
        <v>70</v>
      </c>
      <c r="K1" t="s">
        <v>71</v>
      </c>
      <c r="L1" s="10" t="s">
        <v>72</v>
      </c>
      <c r="M1" t="s">
        <v>73</v>
      </c>
      <c r="N1" s="10" t="s">
        <v>74</v>
      </c>
      <c r="O1" t="s">
        <v>75</v>
      </c>
      <c r="P1" s="10" t="s">
        <v>8</v>
      </c>
      <c r="Q1" t="s">
        <v>76</v>
      </c>
      <c r="R1" t="s">
        <v>76</v>
      </c>
      <c r="S1" s="10" t="s">
        <v>77</v>
      </c>
      <c r="T1" t="s">
        <v>78</v>
      </c>
      <c r="U1" s="10" t="s">
        <v>10</v>
      </c>
      <c r="V1" s="10" t="s">
        <v>79</v>
      </c>
      <c r="W1" t="s">
        <v>79</v>
      </c>
      <c r="X1" t="s">
        <v>11</v>
      </c>
      <c r="Y1" t="s">
        <v>80</v>
      </c>
      <c r="Z1" t="s">
        <v>12</v>
      </c>
      <c r="AA1" t="s">
        <v>13</v>
      </c>
      <c r="AC1" t="s">
        <v>81</v>
      </c>
      <c r="AE1" t="s">
        <v>82</v>
      </c>
      <c r="AF1" t="s">
        <v>14</v>
      </c>
      <c r="AG1" t="s">
        <v>83</v>
      </c>
      <c r="AH1" t="s">
        <v>84</v>
      </c>
      <c r="AI1" t="s">
        <v>85</v>
      </c>
      <c r="AJ1" s="10" t="s">
        <v>86</v>
      </c>
      <c r="AK1" t="s">
        <v>85</v>
      </c>
      <c r="AL1" s="10" t="s">
        <v>87</v>
      </c>
      <c r="AM1" t="s">
        <v>88</v>
      </c>
      <c r="AN1" s="10" t="s">
        <v>89</v>
      </c>
      <c r="AO1" t="s">
        <v>90</v>
      </c>
      <c r="AQ1" t="s">
        <v>91</v>
      </c>
      <c r="AR1">
        <f>COLUMN()</f>
        <v>44</v>
      </c>
    </row>
    <row r="2" spans="1:43">
      <c r="A2" s="1">
        <v>911001</v>
      </c>
      <c r="B2" s="1">
        <f>C2</f>
        <v>27</v>
      </c>
      <c r="C2">
        <v>27</v>
      </c>
      <c r="D2">
        <f>IF(E2="男",1,0)</f>
        <v>0</v>
      </c>
      <c r="E2" s="2" t="s">
        <v>92</v>
      </c>
      <c r="F2" s="2">
        <f>IF(G2="已婚",0,IF(G2="未婚",1,2))</f>
        <v>0</v>
      </c>
      <c r="G2" s="2" t="s">
        <v>93</v>
      </c>
      <c r="H2" s="2">
        <f>IF(I2="小学",0,IF(I2="初中",1,IF(I2="高中",2,IF(I2="大专",3,4))))</f>
        <v>2</v>
      </c>
      <c r="I2" s="2" t="s">
        <v>94</v>
      </c>
      <c r="J2" s="2">
        <f>IF(K2="无",0,IF(K2="有违约",1,2))</f>
        <v>0</v>
      </c>
      <c r="K2" s="2" t="s">
        <v>95</v>
      </c>
      <c r="L2" s="2">
        <f>IF(M2="自有",0,1)</f>
        <v>0</v>
      </c>
      <c r="M2" s="2" t="s">
        <v>96</v>
      </c>
      <c r="N2" s="2">
        <f>IF(O2="否",0,1)</f>
        <v>0</v>
      </c>
      <c r="O2" s="2" t="s">
        <v>97</v>
      </c>
      <c r="P2" s="2" t="str">
        <f>MID(Q2,1,LEN(Q2)-1)</f>
        <v>10</v>
      </c>
      <c r="Q2" s="14" t="s">
        <v>98</v>
      </c>
      <c r="R2" s="2" t="s">
        <v>98</v>
      </c>
      <c r="S2" s="2" t="str">
        <f>MID(T2,1,LEN(T2)-1)</f>
        <v>10</v>
      </c>
      <c r="T2" s="2" t="s">
        <v>99</v>
      </c>
      <c r="U2" s="2">
        <f>IF(V2="经营",0,1)</f>
        <v>0</v>
      </c>
      <c r="V2" s="2" t="s">
        <v>100</v>
      </c>
      <c r="W2" s="2" t="s">
        <v>100</v>
      </c>
      <c r="X2" s="2">
        <f>IF(MID(Y2,LEN(Y2),LEN(Y2))="年",VALUE(MID(Y2,1,LEN(Y2)-1))*12,VALUE(MID(Y2,1,LEN(Y2)-1)))</f>
        <v>12</v>
      </c>
      <c r="Y2" s="2" t="s">
        <v>101</v>
      </c>
      <c r="Z2">
        <f>AA2*100</f>
        <v>1.5</v>
      </c>
      <c r="AA2" s="5">
        <v>0.015</v>
      </c>
      <c r="AB2" s="5"/>
      <c r="AC2" s="5">
        <v>0.0195</v>
      </c>
      <c r="AD2" s="5"/>
      <c r="AE2" s="2" t="s">
        <v>102</v>
      </c>
      <c r="AF2" s="2">
        <f t="shared" ref="AF2:AF65" si="0">IF(OR(AG2="是",AG2="有"),0,1)</f>
        <v>0</v>
      </c>
      <c r="AG2" s="2" t="s">
        <v>103</v>
      </c>
      <c r="AH2" s="10">
        <f>IF(ISNUMBER(FIND("质押",AI2,1)),0,1)</f>
        <v>1</v>
      </c>
      <c r="AI2" s="2" t="s">
        <v>104</v>
      </c>
      <c r="AJ2" s="2">
        <f>IF(ISNUMBER(FIND("担保",AI2,1)),0,1)</f>
        <v>1</v>
      </c>
      <c r="AK2" s="2" t="s">
        <v>104</v>
      </c>
      <c r="AL2" s="10">
        <f>IF(AM2="是",0,1)</f>
        <v>0</v>
      </c>
      <c r="AM2" s="2" t="s">
        <v>103</v>
      </c>
      <c r="AN2" s="2">
        <f>IF(AO2="无逾期",0,1)</f>
        <v>0</v>
      </c>
      <c r="AO2" s="2" t="s">
        <v>105</v>
      </c>
      <c r="AP2" s="2"/>
      <c r="AQ2" s="6">
        <v>40133</v>
      </c>
    </row>
    <row r="3" spans="1:43">
      <c r="A3" s="1">
        <v>912005</v>
      </c>
      <c r="B3" s="1">
        <f t="shared" ref="B3:B66" si="1">C3</f>
        <v>52</v>
      </c>
      <c r="C3">
        <v>52</v>
      </c>
      <c r="D3">
        <f>IF(E3="男",1,0)</f>
        <v>1</v>
      </c>
      <c r="E3" s="2" t="s">
        <v>106</v>
      </c>
      <c r="F3" s="2">
        <f t="shared" ref="F3:F66" si="2">IF(G3="已婚",0,IF(G3="未婚",1,2))</f>
        <v>0</v>
      </c>
      <c r="G3" s="2" t="s">
        <v>93</v>
      </c>
      <c r="H3" s="2">
        <f t="shared" ref="H3:H66" si="3">IF(I3="小学",0,IF(I3="初中",1,IF(I3="高中",2,IF(I3="大专",3,4))))</f>
        <v>0</v>
      </c>
      <c r="I3" s="2" t="s">
        <v>107</v>
      </c>
      <c r="J3" s="2">
        <f t="shared" ref="J3:J66" si="4">IF(K3="无",0,IF(K3="有违约",1,2))</f>
        <v>0</v>
      </c>
      <c r="K3" s="2" t="s">
        <v>95</v>
      </c>
      <c r="L3" s="2">
        <f t="shared" ref="L3:L66" si="5">IF(M3="自有",0,1)</f>
        <v>0</v>
      </c>
      <c r="M3" s="2" t="s">
        <v>96</v>
      </c>
      <c r="N3" s="2">
        <f t="shared" ref="N3:N66" si="6">IF(O3="否",0,1)</f>
        <v>0</v>
      </c>
      <c r="O3" s="2" t="s">
        <v>97</v>
      </c>
      <c r="P3" s="2" t="str">
        <f>MID(Q3,1,LEN(Q3)-1)</f>
        <v>3</v>
      </c>
      <c r="Q3" s="2" t="s">
        <v>108</v>
      </c>
      <c r="R3" s="2" t="s">
        <v>108</v>
      </c>
      <c r="S3" s="2" t="str">
        <f t="shared" ref="S3:S66" si="7">MID(T3,1,LEN(T3)-1)</f>
        <v>5</v>
      </c>
      <c r="T3" s="2" t="s">
        <v>109</v>
      </c>
      <c r="U3" s="2">
        <f t="shared" ref="U3:U66" si="8">IF(V3="经营",0,1)</f>
        <v>0</v>
      </c>
      <c r="V3" s="2" t="s">
        <v>100</v>
      </c>
      <c r="W3" s="2" t="s">
        <v>100</v>
      </c>
      <c r="X3" s="2">
        <f>IF(MID(Y3,LEN(Y3),LEN(Y3))="年",VALUE(MID(Y3,1,LEN(Y3)-1))*12,VALUE(MID(Y3,1,LEN(Y3)-1)))</f>
        <v>3</v>
      </c>
      <c r="Y3" s="2" t="s">
        <v>110</v>
      </c>
      <c r="Z3">
        <f t="shared" ref="Z3:Z66" si="9">AA3*100</f>
        <v>1.44</v>
      </c>
      <c r="AA3" s="5">
        <v>0.0144</v>
      </c>
      <c r="AB3" s="5"/>
      <c r="AC3" s="5">
        <v>0.01872</v>
      </c>
      <c r="AD3" s="5"/>
      <c r="AE3" s="2" t="s">
        <v>102</v>
      </c>
      <c r="AF3" s="2">
        <f>IF(OR(AG3="是",AG3="有"),0,1)</f>
        <v>0</v>
      </c>
      <c r="AG3" s="2" t="s">
        <v>103</v>
      </c>
      <c r="AH3" s="10">
        <f t="shared" ref="AH3:AH66" si="10">IF(ISNUMBER(FIND("质押",AI3,1)),0,1)</f>
        <v>1</v>
      </c>
      <c r="AI3" s="2" t="s">
        <v>104</v>
      </c>
      <c r="AJ3" s="2">
        <f t="shared" ref="AJ3:AJ66" si="11">IF(ISNUMBER(FIND("担保",AI3,1)),0,1)</f>
        <v>1</v>
      </c>
      <c r="AK3" s="2" t="s">
        <v>104</v>
      </c>
      <c r="AL3" s="10">
        <f t="shared" ref="AL3:AL66" si="12">IF(AM3="是",0,1)</f>
        <v>0</v>
      </c>
      <c r="AM3" s="2" t="s">
        <v>103</v>
      </c>
      <c r="AN3" s="2">
        <f t="shared" ref="AN3:AN66" si="13">IF(AO3="无逾期",0,1)</f>
        <v>0</v>
      </c>
      <c r="AO3" s="2" t="s">
        <v>105</v>
      </c>
      <c r="AP3" s="2"/>
      <c r="AQ3" s="6">
        <v>40158</v>
      </c>
    </row>
    <row r="4" spans="1:43">
      <c r="A4" s="1">
        <v>912001</v>
      </c>
      <c r="B4" s="1">
        <f>C4</f>
        <v>26</v>
      </c>
      <c r="C4">
        <v>26</v>
      </c>
      <c r="D4">
        <f t="shared" ref="D4:D67" si="14">IF(E4="男",1,0)</f>
        <v>0</v>
      </c>
      <c r="E4" s="2" t="s">
        <v>92</v>
      </c>
      <c r="F4" s="2">
        <f>IF(G4="已婚",0,IF(G4="未婚",1,2))</f>
        <v>0</v>
      </c>
      <c r="G4" s="2" t="s">
        <v>93</v>
      </c>
      <c r="H4" s="2">
        <f>IF(I4="小学",0,IF(I4="初中",1,IF(I4="高中",2,IF(I4="大专",3,4))))</f>
        <v>2</v>
      </c>
      <c r="I4" s="2" t="s">
        <v>94</v>
      </c>
      <c r="J4" s="2">
        <f>IF(K4="无",0,IF(K4="有违约",1,2))</f>
        <v>0</v>
      </c>
      <c r="K4" s="2" t="s">
        <v>95</v>
      </c>
      <c r="L4" s="2">
        <f>IF(M4="自有",0,1)</f>
        <v>0</v>
      </c>
      <c r="M4" s="2" t="s">
        <v>96</v>
      </c>
      <c r="N4" s="2">
        <f>IF(O4="否",0,1)</f>
        <v>0</v>
      </c>
      <c r="O4" s="2" t="s">
        <v>97</v>
      </c>
      <c r="P4" s="2" t="str">
        <f t="shared" ref="P4:P12" si="15">MID(Q4,1,LEN(Q4)-1)</f>
        <v>3</v>
      </c>
      <c r="Q4" s="2" t="s">
        <v>108</v>
      </c>
      <c r="R4" s="2" t="s">
        <v>108</v>
      </c>
      <c r="S4" s="2" t="str">
        <f>MID(T4,1,LEN(T4)-1)</f>
        <v>18</v>
      </c>
      <c r="T4" s="2" t="s">
        <v>111</v>
      </c>
      <c r="U4" s="2">
        <f>IF(V4="经营",0,1)</f>
        <v>0</v>
      </c>
      <c r="V4" s="2" t="s">
        <v>100</v>
      </c>
      <c r="W4" s="2" t="s">
        <v>100</v>
      </c>
      <c r="X4" s="2">
        <f t="shared" ref="X4:X67" si="16">IF(MID(Y4,LEN(Y4),LEN(Y4))="年",VALUE(MID(Y4,1,LEN(Y4)-1))*12,VALUE(MID(Y4,1,LEN(Y4)-1)))</f>
        <v>12</v>
      </c>
      <c r="Y4" s="2" t="s">
        <v>101</v>
      </c>
      <c r="Z4">
        <f>AA4*100</f>
        <v>1.5</v>
      </c>
      <c r="AA4" s="5">
        <v>0.015</v>
      </c>
      <c r="AB4" s="5"/>
      <c r="AC4" s="5">
        <v>0.0195</v>
      </c>
      <c r="AD4" s="5"/>
      <c r="AE4" s="2" t="s">
        <v>102</v>
      </c>
      <c r="AF4" s="2">
        <f>IF(OR(AG4="是",AG4="有"),0,1)</f>
        <v>0</v>
      </c>
      <c r="AG4" s="2" t="s">
        <v>103</v>
      </c>
      <c r="AH4" s="10">
        <f>IF(ISNUMBER(FIND("质押",AI4,1)),0,1)</f>
        <v>1</v>
      </c>
      <c r="AI4" s="2" t="s">
        <v>104</v>
      </c>
      <c r="AJ4" s="2">
        <f>IF(ISNUMBER(FIND("担保",AI4,1)),0,1)</f>
        <v>1</v>
      </c>
      <c r="AK4" s="2" t="s">
        <v>104</v>
      </c>
      <c r="AL4" s="10">
        <f>IF(AM4="是",0,1)</f>
        <v>0</v>
      </c>
      <c r="AM4" s="2" t="s">
        <v>103</v>
      </c>
      <c r="AN4" s="2">
        <f>IF(AO4="无逾期",0,1)</f>
        <v>1</v>
      </c>
      <c r="AO4" s="2" t="s">
        <v>112</v>
      </c>
      <c r="AP4" s="2"/>
      <c r="AQ4" s="6">
        <v>40148</v>
      </c>
    </row>
    <row r="5" spans="1:43">
      <c r="A5" s="1">
        <v>911002</v>
      </c>
      <c r="B5" s="1">
        <f>C5</f>
        <v>49</v>
      </c>
      <c r="C5">
        <v>49</v>
      </c>
      <c r="D5">
        <f>IF(E5="男",1,0)</f>
        <v>1</v>
      </c>
      <c r="E5" s="2" t="s">
        <v>106</v>
      </c>
      <c r="F5" s="2">
        <f>IF(G5="已婚",0,IF(G5="未婚",1,2))</f>
        <v>0</v>
      </c>
      <c r="G5" s="2" t="s">
        <v>93</v>
      </c>
      <c r="H5" s="2">
        <f>IF(I5="小学",0,IF(I5="初中",1,IF(I5="高中",2,IF(I5="大专",3,4))))</f>
        <v>0</v>
      </c>
      <c r="I5" s="2" t="s">
        <v>107</v>
      </c>
      <c r="J5" s="2">
        <f>IF(K5="无",0,IF(K5="有违约",1,2))</f>
        <v>0</v>
      </c>
      <c r="K5" s="2" t="s">
        <v>95</v>
      </c>
      <c r="L5" s="2">
        <f>IF(M5="自有",0,1)</f>
        <v>0</v>
      </c>
      <c r="M5" s="2" t="s">
        <v>96</v>
      </c>
      <c r="N5" s="2">
        <f>IF(O5="否",0,1)</f>
        <v>0</v>
      </c>
      <c r="O5" s="2" t="s">
        <v>97</v>
      </c>
      <c r="P5" s="2" t="str">
        <f>MID(Q5,1,LEN(Q5)-1)</f>
        <v>11</v>
      </c>
      <c r="Q5" s="2" t="s">
        <v>113</v>
      </c>
      <c r="R5" s="2" t="s">
        <v>113</v>
      </c>
      <c r="S5" s="2" t="str">
        <f>MID(T5,1,LEN(T5)-1)</f>
        <v>50</v>
      </c>
      <c r="T5" s="2" t="s">
        <v>114</v>
      </c>
      <c r="U5" s="2">
        <f>IF(V5="经营",0,1)</f>
        <v>0</v>
      </c>
      <c r="V5" s="2" t="s">
        <v>100</v>
      </c>
      <c r="W5" s="2" t="s">
        <v>100</v>
      </c>
      <c r="X5" s="2">
        <f>IF(MID(Y5,LEN(Y5),LEN(Y5))="年",VALUE(MID(Y5,1,LEN(Y5)-1))*12,VALUE(MID(Y5,1,LEN(Y5)-1)))</f>
        <v>12</v>
      </c>
      <c r="Y5" s="2" t="s">
        <v>101</v>
      </c>
      <c r="Z5">
        <f>AA5*100</f>
        <v>1.5</v>
      </c>
      <c r="AA5" s="5">
        <v>0.015</v>
      </c>
      <c r="AB5" s="5"/>
      <c r="AC5" s="5">
        <v>0.0195</v>
      </c>
      <c r="AD5" s="5"/>
      <c r="AE5" s="2" t="s">
        <v>102</v>
      </c>
      <c r="AF5" s="2">
        <f>IF(OR(AG5="是",AG5="有"),0,1)</f>
        <v>0</v>
      </c>
      <c r="AG5" s="2" t="s">
        <v>103</v>
      </c>
      <c r="AH5" s="10">
        <f>IF(ISNUMBER(FIND("质押",AI5,1)),0,1)</f>
        <v>1</v>
      </c>
      <c r="AI5" s="2" t="s">
        <v>104</v>
      </c>
      <c r="AJ5" s="2">
        <f>IF(ISNUMBER(FIND("担保",AI5,1)),0,1)</f>
        <v>1</v>
      </c>
      <c r="AK5" s="2" t="s">
        <v>104</v>
      </c>
      <c r="AL5" s="10">
        <f>IF(AM5="是",0,1)</f>
        <v>0</v>
      </c>
      <c r="AM5" s="2" t="s">
        <v>103</v>
      </c>
      <c r="AN5" s="2">
        <f>IF(AO5="无逾期",0,1)</f>
        <v>0</v>
      </c>
      <c r="AO5" s="2" t="s">
        <v>105</v>
      </c>
      <c r="AP5" s="2"/>
      <c r="AQ5" s="6">
        <v>40150</v>
      </c>
    </row>
    <row r="6" spans="1:43">
      <c r="A6" s="3">
        <v>912001</v>
      </c>
      <c r="B6" s="1">
        <f>C6</f>
        <v>26</v>
      </c>
      <c r="C6">
        <v>26</v>
      </c>
      <c r="D6">
        <f>IF(E6="男",1,0)</f>
        <v>1</v>
      </c>
      <c r="E6" s="2" t="s">
        <v>106</v>
      </c>
      <c r="F6" s="2">
        <f>IF(G6="已婚",0,IF(G6="未婚",1,2))</f>
        <v>1</v>
      </c>
      <c r="G6" s="2" t="s">
        <v>115</v>
      </c>
      <c r="H6" s="2">
        <f>IF(I6="小学",0,IF(I6="初中",1,IF(I6="高中",2,IF(I6="大专",3,4))))</f>
        <v>2</v>
      </c>
      <c r="I6" s="2" t="s">
        <v>94</v>
      </c>
      <c r="J6" s="2">
        <f>IF(K6="无",0,IF(K6="有违约",1,2))</f>
        <v>1</v>
      </c>
      <c r="K6" s="2" t="s">
        <v>116</v>
      </c>
      <c r="L6" s="2">
        <f>IF(M6="自有",0,1)</f>
        <v>1</v>
      </c>
      <c r="M6" s="2" t="s">
        <v>117</v>
      </c>
      <c r="N6" s="2">
        <f>IF(O6="否",0,1)</f>
        <v>0</v>
      </c>
      <c r="O6" s="2" t="s">
        <v>97</v>
      </c>
      <c r="P6" s="2" t="str">
        <f>MID(Q6,1,LEN(Q6)-1)</f>
        <v>3</v>
      </c>
      <c r="Q6" s="2" t="s">
        <v>108</v>
      </c>
      <c r="R6" s="2" t="s">
        <v>108</v>
      </c>
      <c r="S6" s="2" t="str">
        <f>MID(T6,1,LEN(T6)-1)</f>
        <v>5</v>
      </c>
      <c r="T6" s="2" t="s">
        <v>109</v>
      </c>
      <c r="U6" s="2">
        <f>IF(V6="经营",0,1)</f>
        <v>0</v>
      </c>
      <c r="V6" s="2" t="s">
        <v>100</v>
      </c>
      <c r="W6" s="2" t="s">
        <v>100</v>
      </c>
      <c r="X6" s="2">
        <f>IF(MID(Y6,LEN(Y6),LEN(Y6))="年",VALUE(MID(Y6,1,LEN(Y6)-1))*12,VALUE(MID(Y6,1,LEN(Y6)-1)))</f>
        <v>6</v>
      </c>
      <c r="Y6" s="2" t="s">
        <v>118</v>
      </c>
      <c r="Z6">
        <f>AA6*100</f>
        <v>1.5</v>
      </c>
      <c r="AA6" s="5">
        <v>0.015</v>
      </c>
      <c r="AB6" s="5"/>
      <c r="AC6" s="5">
        <v>0.0195</v>
      </c>
      <c r="AD6" s="5"/>
      <c r="AE6" s="2" t="s">
        <v>102</v>
      </c>
      <c r="AF6" s="2">
        <f>IF(OR(AG6="是",AG6="有"),0,1)</f>
        <v>1</v>
      </c>
      <c r="AG6" s="2" t="s">
        <v>95</v>
      </c>
      <c r="AH6" s="10">
        <f>IF(ISNUMBER(FIND("质押",AI6,1)),0,1)</f>
        <v>1</v>
      </c>
      <c r="AI6" s="2" t="s">
        <v>119</v>
      </c>
      <c r="AJ6" s="2">
        <f>IF(ISNUMBER(FIND("担保",AI6,1)),0,1)</f>
        <v>0</v>
      </c>
      <c r="AK6" s="2" t="s">
        <v>119</v>
      </c>
      <c r="AL6" s="10">
        <f>IF(AM6="是",0,1)</f>
        <v>1</v>
      </c>
      <c r="AM6" s="2" t="s">
        <v>97</v>
      </c>
      <c r="AN6" s="2">
        <f>IF(AO6="无逾期",0,1)</f>
        <v>1</v>
      </c>
      <c r="AO6" s="2" t="s">
        <v>112</v>
      </c>
      <c r="AP6" s="2"/>
      <c r="AQ6" s="6">
        <v>40157</v>
      </c>
    </row>
    <row r="7" spans="1:43">
      <c r="A7" s="1">
        <v>912002</v>
      </c>
      <c r="B7" s="1">
        <f>C7</f>
        <v>24</v>
      </c>
      <c r="C7">
        <v>24</v>
      </c>
      <c r="D7">
        <f>IF(E7="男",1,0)</f>
        <v>1</v>
      </c>
      <c r="E7" s="2" t="s">
        <v>106</v>
      </c>
      <c r="F7" s="2">
        <f>IF(G7="已婚",0,IF(G7="未婚",1,2))</f>
        <v>0</v>
      </c>
      <c r="G7" s="2" t="s">
        <v>93</v>
      </c>
      <c r="H7" s="2">
        <f>IF(I7="小学",0,IF(I7="初中",1,IF(I7="高中",2,IF(I7="大专",3,4))))</f>
        <v>1</v>
      </c>
      <c r="I7" s="2" t="s">
        <v>120</v>
      </c>
      <c r="J7" s="2">
        <f>IF(K7="无",0,IF(K7="有违约",1,2))</f>
        <v>0</v>
      </c>
      <c r="K7" s="2" t="s">
        <v>95</v>
      </c>
      <c r="L7" s="2">
        <f>IF(M7="自有",0,1)</f>
        <v>0</v>
      </c>
      <c r="M7" s="2" t="s">
        <v>96</v>
      </c>
      <c r="N7" s="2">
        <f>IF(O7="否",0,1)</f>
        <v>0</v>
      </c>
      <c r="O7" s="2" t="s">
        <v>97</v>
      </c>
      <c r="P7" s="2" t="str">
        <f>MID(Q7,1,LEN(Q7)-1)</f>
        <v>2</v>
      </c>
      <c r="Q7" s="2" t="s">
        <v>121</v>
      </c>
      <c r="R7" s="2" t="s">
        <v>121</v>
      </c>
      <c r="S7" s="2" t="str">
        <f>MID(T7,1,LEN(T7)-1)</f>
        <v>10</v>
      </c>
      <c r="T7" s="2" t="s">
        <v>99</v>
      </c>
      <c r="U7" s="2">
        <f>IF(V7="经营",0,1)</f>
        <v>0</v>
      </c>
      <c r="V7" s="2" t="s">
        <v>100</v>
      </c>
      <c r="W7" s="2" t="s">
        <v>100</v>
      </c>
      <c r="X7" s="2">
        <f>IF(MID(Y7,LEN(Y7),LEN(Y7))="年",VALUE(MID(Y7,1,LEN(Y7)-1))*12,VALUE(MID(Y7,1,LEN(Y7)-1)))</f>
        <v>12</v>
      </c>
      <c r="Y7" s="2" t="s">
        <v>101</v>
      </c>
      <c r="Z7">
        <f>AA7*100</f>
        <v>1.5</v>
      </c>
      <c r="AA7" s="5">
        <v>0.015</v>
      </c>
      <c r="AB7" s="5"/>
      <c r="AC7" s="5">
        <v>0.0195</v>
      </c>
      <c r="AD7" s="5"/>
      <c r="AE7" s="2" t="s">
        <v>122</v>
      </c>
      <c r="AF7" s="2">
        <f>IF(OR(AG7="是",AG7="有"),0,1)</f>
        <v>0</v>
      </c>
      <c r="AG7" s="2" t="s">
        <v>103</v>
      </c>
      <c r="AH7" s="10">
        <f>IF(ISNUMBER(FIND("质押",AI7,1)),0,1)</f>
        <v>1</v>
      </c>
      <c r="AI7" s="2" t="s">
        <v>104</v>
      </c>
      <c r="AJ7" s="2">
        <f>IF(ISNUMBER(FIND("担保",AI7,1)),0,1)</f>
        <v>1</v>
      </c>
      <c r="AK7" s="2" t="s">
        <v>104</v>
      </c>
      <c r="AL7" s="10">
        <f>IF(AM7="是",0,1)</f>
        <v>0</v>
      </c>
      <c r="AM7" s="2" t="s">
        <v>103</v>
      </c>
      <c r="AN7" s="2">
        <f>IF(AO7="无逾期",0,1)</f>
        <v>0</v>
      </c>
      <c r="AO7" t="s">
        <v>105</v>
      </c>
      <c r="AQ7" s="6">
        <v>40157</v>
      </c>
    </row>
    <row r="8" spans="1:43">
      <c r="A8" s="4">
        <v>912010</v>
      </c>
      <c r="B8" s="1">
        <f>C8</f>
        <v>47</v>
      </c>
      <c r="C8">
        <v>47</v>
      </c>
      <c r="D8">
        <f>IF(E8="男",1,0)</f>
        <v>1</v>
      </c>
      <c r="E8" s="2" t="s">
        <v>106</v>
      </c>
      <c r="F8" s="2">
        <f>IF(G8="已婚",0,IF(G8="未婚",1,2))</f>
        <v>0</v>
      </c>
      <c r="G8" s="2" t="s">
        <v>93</v>
      </c>
      <c r="H8" s="2">
        <f>IF(I8="小学",0,IF(I8="初中",1,IF(I8="高中",2,IF(I8="大专",3,4))))</f>
        <v>0</v>
      </c>
      <c r="I8" s="2" t="s">
        <v>107</v>
      </c>
      <c r="J8" s="2">
        <f>IF(K8="无",0,IF(K8="有违约",1,2))</f>
        <v>0</v>
      </c>
      <c r="K8" s="2" t="s">
        <v>95</v>
      </c>
      <c r="L8" s="2">
        <f>IF(M8="自有",0,1)</f>
        <v>0</v>
      </c>
      <c r="M8" s="2" t="s">
        <v>96</v>
      </c>
      <c r="N8" s="2">
        <f>IF(O8="否",0,1)</f>
        <v>0</v>
      </c>
      <c r="O8" s="2" t="s">
        <v>97</v>
      </c>
      <c r="P8" s="2" t="str">
        <f>MID(Q8,1,LEN(Q8)-1)</f>
        <v>1</v>
      </c>
      <c r="Q8" s="2" t="s">
        <v>101</v>
      </c>
      <c r="R8" s="2" t="s">
        <v>101</v>
      </c>
      <c r="S8" s="2" t="str">
        <f>MID(T8,1,LEN(T8)-1)</f>
        <v>20</v>
      </c>
      <c r="T8" s="2" t="s">
        <v>123</v>
      </c>
      <c r="U8" s="2">
        <f>IF(V8="经营",0,1)</f>
        <v>0</v>
      </c>
      <c r="V8" s="2" t="s">
        <v>100</v>
      </c>
      <c r="W8" s="2" t="s">
        <v>100</v>
      </c>
      <c r="X8" s="2">
        <f>IF(MID(Y8,LEN(Y8),LEN(Y8))="年",VALUE(MID(Y8,1,LEN(Y8)-1))*12,VALUE(MID(Y8,1,LEN(Y8)-1)))</f>
        <v>9</v>
      </c>
      <c r="Y8" s="2" t="s">
        <v>124</v>
      </c>
      <c r="Z8">
        <f>AA8*100</f>
        <v>1.53</v>
      </c>
      <c r="AA8" s="5">
        <v>0.0153</v>
      </c>
      <c r="AB8" s="5"/>
      <c r="AC8" s="5">
        <v>0.01989</v>
      </c>
      <c r="AD8" s="5"/>
      <c r="AE8" s="2" t="s">
        <v>125</v>
      </c>
      <c r="AF8" s="2">
        <f>IF(OR(AG8="是",AG8="有"),0,1)</f>
        <v>0</v>
      </c>
      <c r="AG8" s="2" t="s">
        <v>103</v>
      </c>
      <c r="AH8" s="10">
        <f>IF(ISNUMBER(FIND("质押",AI8,1)),0,1)</f>
        <v>1</v>
      </c>
      <c r="AI8" s="2" t="s">
        <v>104</v>
      </c>
      <c r="AJ8" s="2">
        <f>IF(ISNUMBER(FIND("担保",AI8,1)),0,1)</f>
        <v>1</v>
      </c>
      <c r="AK8" s="2" t="s">
        <v>104</v>
      </c>
      <c r="AL8" s="10">
        <f>IF(AM8="是",0,1)</f>
        <v>0</v>
      </c>
      <c r="AM8" s="2" t="s">
        <v>103</v>
      </c>
      <c r="AN8" s="2">
        <f>IF(AO8="无逾期",0,1)</f>
        <v>0</v>
      </c>
      <c r="AO8" t="s">
        <v>105</v>
      </c>
      <c r="AQ8" s="6">
        <v>40177</v>
      </c>
    </row>
    <row r="9" spans="1:43">
      <c r="A9" s="1">
        <v>912003</v>
      </c>
      <c r="B9" s="1">
        <f>C9</f>
        <v>23</v>
      </c>
      <c r="C9">
        <v>23</v>
      </c>
      <c r="D9">
        <f>IF(E9="男",1,0)</f>
        <v>0</v>
      </c>
      <c r="E9" s="2" t="s">
        <v>92</v>
      </c>
      <c r="F9" s="2">
        <f>IF(G9="已婚",0,IF(G9="未婚",1,2))</f>
        <v>0</v>
      </c>
      <c r="G9" s="2" t="s">
        <v>93</v>
      </c>
      <c r="H9" s="2">
        <f>IF(I9="小学",0,IF(I9="初中",1,IF(I9="高中",2,IF(I9="大专",3,4))))</f>
        <v>2</v>
      </c>
      <c r="I9" s="2" t="s">
        <v>94</v>
      </c>
      <c r="J9" s="2">
        <f>IF(K9="无",0,IF(K9="有违约",1,2))</f>
        <v>0</v>
      </c>
      <c r="K9" s="2" t="s">
        <v>95</v>
      </c>
      <c r="L9" s="2">
        <f>IF(M9="自有",0,1)</f>
        <v>1</v>
      </c>
      <c r="M9" s="2" t="s">
        <v>126</v>
      </c>
      <c r="N9" s="2">
        <f>IF(O9="否",0,1)</f>
        <v>0</v>
      </c>
      <c r="O9" s="2" t="s">
        <v>97</v>
      </c>
      <c r="P9" s="2" t="str">
        <f>MID(Q9,1,LEN(Q9)-1)</f>
        <v>2</v>
      </c>
      <c r="Q9" s="2" t="s">
        <v>121</v>
      </c>
      <c r="R9" s="2" t="s">
        <v>121</v>
      </c>
      <c r="S9" s="2" t="str">
        <f>MID(T9,1,LEN(T9)-1)</f>
        <v>3</v>
      </c>
      <c r="T9" s="2" t="s">
        <v>127</v>
      </c>
      <c r="U9" s="2">
        <f>IF(V9="经营",0,1)</f>
        <v>0</v>
      </c>
      <c r="V9" s="2" t="s">
        <v>100</v>
      </c>
      <c r="W9" s="2" t="s">
        <v>100</v>
      </c>
      <c r="X9" s="2">
        <f>IF(MID(Y9,LEN(Y9),LEN(Y9))="年",VALUE(MID(Y9,1,LEN(Y9)-1))*12,VALUE(MID(Y9,1,LEN(Y9)-1)))</f>
        <v>12</v>
      </c>
      <c r="Y9" s="2" t="s">
        <v>101</v>
      </c>
      <c r="Z9">
        <f>AA9*100</f>
        <v>1.53</v>
      </c>
      <c r="AA9" s="5">
        <v>0.0153</v>
      </c>
      <c r="AB9" s="5"/>
      <c r="AC9" s="5">
        <v>0.01989</v>
      </c>
      <c r="AD9" s="5"/>
      <c r="AE9" s="2" t="s">
        <v>128</v>
      </c>
      <c r="AF9" s="2">
        <f>IF(OR(AG9="是",AG9="有"),0,1)</f>
        <v>1</v>
      </c>
      <c r="AG9" s="2" t="s">
        <v>97</v>
      </c>
      <c r="AH9" s="10">
        <f>IF(ISNUMBER(FIND("质押",AI9,1)),0,1)</f>
        <v>1</v>
      </c>
      <c r="AI9" s="2" t="s">
        <v>119</v>
      </c>
      <c r="AJ9" s="2">
        <f>IF(ISNUMBER(FIND("担保",AI9,1)),0,1)</f>
        <v>0</v>
      </c>
      <c r="AK9" s="2" t="s">
        <v>119</v>
      </c>
      <c r="AL9" s="10">
        <f>IF(AM9="是",0,1)</f>
        <v>1</v>
      </c>
      <c r="AM9" s="2" t="s">
        <v>97</v>
      </c>
      <c r="AN9" s="2">
        <f>IF(AO9="无逾期",0,1)</f>
        <v>0</v>
      </c>
      <c r="AO9" t="s">
        <v>105</v>
      </c>
      <c r="AQ9" s="6">
        <v>40151</v>
      </c>
    </row>
    <row r="10" spans="1:43">
      <c r="A10" s="1">
        <v>912007</v>
      </c>
      <c r="B10" s="1">
        <f>C10</f>
        <v>31</v>
      </c>
      <c r="C10">
        <v>31</v>
      </c>
      <c r="D10">
        <f>IF(E10="男",1,0)</f>
        <v>1</v>
      </c>
      <c r="E10" s="2" t="s">
        <v>106</v>
      </c>
      <c r="F10" s="2">
        <f>IF(G10="已婚",0,IF(G10="未婚",1,2))</f>
        <v>0</v>
      </c>
      <c r="G10" s="2" t="s">
        <v>93</v>
      </c>
      <c r="H10" s="2">
        <f>IF(I10="小学",0,IF(I10="初中",1,IF(I10="高中",2,IF(I10="大专",3,4))))</f>
        <v>2</v>
      </c>
      <c r="I10" s="2" t="s">
        <v>94</v>
      </c>
      <c r="J10" s="2">
        <f>IF(K10="无",0,IF(K10="有违约",1,2))</f>
        <v>0</v>
      </c>
      <c r="K10" s="2" t="s">
        <v>95</v>
      </c>
      <c r="L10" s="2">
        <f>IF(M10="自有",0,1)</f>
        <v>0</v>
      </c>
      <c r="M10" s="2" t="s">
        <v>96</v>
      </c>
      <c r="N10" s="2">
        <f>IF(O10="否",0,1)</f>
        <v>0</v>
      </c>
      <c r="O10" s="2" t="s">
        <v>97</v>
      </c>
      <c r="P10" s="2" t="str">
        <f>MID(Q10,1,LEN(Q10)-1)</f>
        <v>0.083</v>
      </c>
      <c r="Q10" s="10" t="s">
        <v>129</v>
      </c>
      <c r="R10" s="2" t="s">
        <v>130</v>
      </c>
      <c r="S10" s="2" t="str">
        <f>MID(T10,1,LEN(T10)-1)</f>
        <v>50</v>
      </c>
      <c r="T10" s="2" t="s">
        <v>114</v>
      </c>
      <c r="U10" s="2">
        <f>IF(V10="经营",0,1)</f>
        <v>0</v>
      </c>
      <c r="V10" s="2" t="s">
        <v>100</v>
      </c>
      <c r="W10" s="2" t="s">
        <v>100</v>
      </c>
      <c r="X10" s="2">
        <f>IF(MID(Y10,LEN(Y10),LEN(Y10))="年",VALUE(MID(Y10,1,LEN(Y10)-1))*12,VALUE(MID(Y10,1,LEN(Y10)-1)))</f>
        <v>5</v>
      </c>
      <c r="Y10" s="2" t="s">
        <v>131</v>
      </c>
      <c r="Z10">
        <f>AA10*100</f>
        <v>1.47</v>
      </c>
      <c r="AA10" s="5">
        <v>0.0147</v>
      </c>
      <c r="AB10" s="5"/>
      <c r="AC10" s="5">
        <v>0.01911</v>
      </c>
      <c r="AD10" s="5"/>
      <c r="AE10" s="2" t="s">
        <v>95</v>
      </c>
      <c r="AF10" s="2">
        <f>IF(OR(AG10="是",AG10="有"),0,1)</f>
        <v>0</v>
      </c>
      <c r="AG10" s="2" t="s">
        <v>103</v>
      </c>
      <c r="AH10" s="10">
        <f>IF(ISNUMBER(FIND("质押",AI10,1)),0,1)</f>
        <v>1</v>
      </c>
      <c r="AI10" s="2" t="s">
        <v>104</v>
      </c>
      <c r="AJ10" s="2">
        <f>IF(ISNUMBER(FIND("担保",AI10,1)),0,1)</f>
        <v>1</v>
      </c>
      <c r="AK10" s="2" t="s">
        <v>104</v>
      </c>
      <c r="AL10" s="10">
        <f>IF(AM10="是",0,1)</f>
        <v>1</v>
      </c>
      <c r="AM10" s="2" t="s">
        <v>97</v>
      </c>
      <c r="AN10" s="2">
        <f>IF(AO10="无逾期",0,1)</f>
        <v>0</v>
      </c>
      <c r="AO10" t="s">
        <v>105</v>
      </c>
      <c r="AQ10" s="6">
        <v>40177</v>
      </c>
    </row>
    <row r="11" spans="1:43">
      <c r="A11" s="1">
        <v>912011</v>
      </c>
      <c r="B11" s="1">
        <f>C11</f>
        <v>27</v>
      </c>
      <c r="C11">
        <v>27</v>
      </c>
      <c r="D11">
        <f>IF(E11="男",1,0)</f>
        <v>0</v>
      </c>
      <c r="E11" s="2" t="s">
        <v>92</v>
      </c>
      <c r="F11" s="2">
        <f>IF(G11="已婚",0,IF(G11="未婚",1,2))</f>
        <v>0</v>
      </c>
      <c r="G11" s="2" t="s">
        <v>93</v>
      </c>
      <c r="H11" s="2">
        <f>IF(I11="小学",0,IF(I11="初中",1,IF(I11="高中",2,IF(I11="大专",3,4))))</f>
        <v>2</v>
      </c>
      <c r="I11" s="2" t="s">
        <v>94</v>
      </c>
      <c r="J11" s="2">
        <f>IF(K11="无",0,IF(K11="有违约",1,2))</f>
        <v>0</v>
      </c>
      <c r="K11" s="2" t="s">
        <v>95</v>
      </c>
      <c r="L11" s="2">
        <f>IF(M11="自有",0,1)</f>
        <v>0</v>
      </c>
      <c r="M11" s="2" t="s">
        <v>96</v>
      </c>
      <c r="N11" s="2">
        <f>IF(O11="否",0,1)</f>
        <v>0</v>
      </c>
      <c r="O11" s="2" t="s">
        <v>97</v>
      </c>
      <c r="P11" s="2" t="str">
        <f>MID(Q11,1,LEN(Q11)-1)</f>
        <v>0.5</v>
      </c>
      <c r="Q11" s="10" t="s">
        <v>132</v>
      </c>
      <c r="R11" s="2" t="s">
        <v>118</v>
      </c>
      <c r="S11" s="2" t="str">
        <f>MID(T11,1,LEN(T11)-1)</f>
        <v>6</v>
      </c>
      <c r="T11" s="2" t="s">
        <v>133</v>
      </c>
      <c r="U11" s="2">
        <f>IF(V11="经营",0,1)</f>
        <v>0</v>
      </c>
      <c r="V11" s="2" t="s">
        <v>100</v>
      </c>
      <c r="W11" s="2" t="s">
        <v>100</v>
      </c>
      <c r="X11" s="2">
        <f>IF(MID(Y11,LEN(Y11),LEN(Y11))="年",VALUE(MID(Y11,1,LEN(Y11)-1))*12,VALUE(MID(Y11,1,LEN(Y11)-1)))</f>
        <v>12</v>
      </c>
      <c r="Y11" s="2" t="s">
        <v>101</v>
      </c>
      <c r="Z11">
        <f>AA11*100</f>
        <v>1.5</v>
      </c>
      <c r="AA11" s="5">
        <v>0.015</v>
      </c>
      <c r="AB11" s="5"/>
      <c r="AC11" s="5">
        <v>0.0195</v>
      </c>
      <c r="AD11" s="5"/>
      <c r="AE11" s="2" t="s">
        <v>95</v>
      </c>
      <c r="AF11" s="2">
        <f>IF(OR(AG11="是",AG11="有"),0,1)</f>
        <v>0</v>
      </c>
      <c r="AG11" s="2" t="s">
        <v>103</v>
      </c>
      <c r="AH11" s="10">
        <f>IF(ISNUMBER(FIND("质押",AI11,1)),0,1)</f>
        <v>1</v>
      </c>
      <c r="AI11" s="2" t="s">
        <v>104</v>
      </c>
      <c r="AJ11" s="2">
        <f>IF(ISNUMBER(FIND("担保",AI11,1)),0,1)</f>
        <v>1</v>
      </c>
      <c r="AK11" s="2" t="s">
        <v>104</v>
      </c>
      <c r="AL11" s="10">
        <f>IF(AM11="是",0,1)</f>
        <v>0</v>
      </c>
      <c r="AM11" s="2" t="s">
        <v>103</v>
      </c>
      <c r="AN11" s="2">
        <f>IF(AO11="无逾期",0,1)</f>
        <v>0</v>
      </c>
      <c r="AO11" t="s">
        <v>105</v>
      </c>
      <c r="AQ11" s="6">
        <v>40177</v>
      </c>
    </row>
    <row r="12" spans="1:43">
      <c r="A12" s="4">
        <v>1001001</v>
      </c>
      <c r="B12" s="1">
        <f>C12</f>
        <v>41</v>
      </c>
      <c r="C12">
        <v>41</v>
      </c>
      <c r="D12">
        <f>IF(E12="男",1,0)</f>
        <v>1</v>
      </c>
      <c r="E12" s="2" t="s">
        <v>106</v>
      </c>
      <c r="F12" s="2">
        <f>IF(G12="已婚",0,IF(G12="未婚",1,2))</f>
        <v>0</v>
      </c>
      <c r="G12" s="2" t="s">
        <v>93</v>
      </c>
      <c r="H12" s="2">
        <f>IF(I12="小学",0,IF(I12="初中",1,IF(I12="高中",2,IF(I12="大专",3,4))))</f>
        <v>1</v>
      </c>
      <c r="I12" s="2" t="s">
        <v>120</v>
      </c>
      <c r="J12" s="2">
        <f>IF(K12="无",0,IF(K12="有违约",1,2))</f>
        <v>0</v>
      </c>
      <c r="K12" s="2" t="s">
        <v>95</v>
      </c>
      <c r="L12" s="2">
        <f>IF(M12="自有",0,1)</f>
        <v>0</v>
      </c>
      <c r="M12" s="2" t="s">
        <v>96</v>
      </c>
      <c r="N12" s="2">
        <f>IF(O12="否",0,1)</f>
        <v>0</v>
      </c>
      <c r="O12" s="2" t="s">
        <v>97</v>
      </c>
      <c r="P12" s="2" t="str">
        <f>MID(Q12,1,LEN(Q12)-1)</f>
        <v>6</v>
      </c>
      <c r="Q12" s="2" t="s">
        <v>134</v>
      </c>
      <c r="R12" s="2" t="s">
        <v>134</v>
      </c>
      <c r="S12" s="2" t="str">
        <f>MID(T12,1,LEN(T12)-1)</f>
        <v>100</v>
      </c>
      <c r="T12" s="2" t="s">
        <v>135</v>
      </c>
      <c r="U12" s="2">
        <f>IF(V12="经营",0,1)</f>
        <v>0</v>
      </c>
      <c r="V12" s="2" t="s">
        <v>100</v>
      </c>
      <c r="W12" s="2" t="s">
        <v>100</v>
      </c>
      <c r="X12" s="2">
        <f>IF(MID(Y12,LEN(Y12),LEN(Y12))="年",VALUE(MID(Y12,1,LEN(Y12)-1))*12,VALUE(MID(Y12,1,LEN(Y12)-1)))</f>
        <v>6</v>
      </c>
      <c r="Y12" s="2" t="s">
        <v>118</v>
      </c>
      <c r="Z12">
        <f>AA12*100</f>
        <v>1.47</v>
      </c>
      <c r="AA12" s="5">
        <v>0.0147</v>
      </c>
      <c r="AB12" s="5"/>
      <c r="AC12" s="5">
        <v>0.01911</v>
      </c>
      <c r="AD12" s="5"/>
      <c r="AE12" s="2" t="s">
        <v>125</v>
      </c>
      <c r="AF12" s="2">
        <f>IF(OR(AG12="是",AG12="有"),0,1)</f>
        <v>0</v>
      </c>
      <c r="AG12" s="2" t="s">
        <v>103</v>
      </c>
      <c r="AH12" s="10">
        <f>IF(ISNUMBER(FIND("质押",AI12,1)),0,1)</f>
        <v>1</v>
      </c>
      <c r="AI12" s="2" t="s">
        <v>104</v>
      </c>
      <c r="AJ12" s="2">
        <f>IF(ISNUMBER(FIND("担保",AI12,1)),0,1)</f>
        <v>1</v>
      </c>
      <c r="AK12" s="2" t="s">
        <v>104</v>
      </c>
      <c r="AL12" s="10">
        <f>IF(AM12="是",0,1)</f>
        <v>0</v>
      </c>
      <c r="AM12" s="2" t="s">
        <v>103</v>
      </c>
      <c r="AN12" s="2">
        <f>IF(AO12="无逾期",0,1)</f>
        <v>0</v>
      </c>
      <c r="AO12" t="s">
        <v>105</v>
      </c>
      <c r="AQ12" s="6">
        <v>40192</v>
      </c>
    </row>
    <row r="13" spans="1:43">
      <c r="A13" s="1">
        <v>1001002</v>
      </c>
      <c r="B13" s="1">
        <f>C13</f>
        <v>27</v>
      </c>
      <c r="C13">
        <v>27</v>
      </c>
      <c r="D13">
        <f>IF(E13="男",1,0)</f>
        <v>1</v>
      </c>
      <c r="E13" s="2" t="s">
        <v>106</v>
      </c>
      <c r="F13" s="2">
        <f>IF(G13="已婚",0,IF(G13="未婚",1,2))</f>
        <v>0</v>
      </c>
      <c r="G13" s="2" t="s">
        <v>93</v>
      </c>
      <c r="H13" s="2">
        <f>IF(I13="小学",0,IF(I13="初中",1,IF(I13="高中",2,IF(I13="大专",3,4))))</f>
        <v>4</v>
      </c>
      <c r="I13" s="2" t="s">
        <v>136</v>
      </c>
      <c r="J13" s="2">
        <f>IF(K13="无",0,IF(K13="有违约",1,2))</f>
        <v>0</v>
      </c>
      <c r="K13" s="2" t="s">
        <v>95</v>
      </c>
      <c r="L13" s="2">
        <f>IF(M13="自有",0,1)</f>
        <v>0</v>
      </c>
      <c r="M13" s="2" t="s">
        <v>96</v>
      </c>
      <c r="N13" s="2">
        <f>IF(O13="否",0,1)</f>
        <v>0</v>
      </c>
      <c r="O13" s="2" t="s">
        <v>97</v>
      </c>
      <c r="P13" s="2" t="str">
        <f t="shared" ref="P13:P76" si="17">MID(Q13,1,LEN(Q13)-1)</f>
        <v>4</v>
      </c>
      <c r="Q13" s="2" t="s">
        <v>137</v>
      </c>
      <c r="R13" s="2" t="s">
        <v>137</v>
      </c>
      <c r="S13" s="2" t="str">
        <f>MID(T13,1,LEN(T13)-1)</f>
        <v>3</v>
      </c>
      <c r="T13" s="2" t="s">
        <v>127</v>
      </c>
      <c r="U13" s="2">
        <f>IF(V13="经营",0,1)</f>
        <v>1</v>
      </c>
      <c r="V13" s="2" t="s">
        <v>138</v>
      </c>
      <c r="W13" s="2" t="s">
        <v>138</v>
      </c>
      <c r="X13" s="2">
        <f>IF(MID(Y13,LEN(Y13),LEN(Y13))="年",VALUE(MID(Y13,1,LEN(Y13)-1))*12,VALUE(MID(Y13,1,LEN(Y13)-1)))</f>
        <v>6</v>
      </c>
      <c r="Y13" s="2" t="s">
        <v>118</v>
      </c>
      <c r="Z13">
        <f>AA13*100</f>
        <v>1.47</v>
      </c>
      <c r="AA13" s="5">
        <v>0.0147</v>
      </c>
      <c r="AB13" s="5"/>
      <c r="AC13" s="5">
        <v>0.01911</v>
      </c>
      <c r="AD13" s="5"/>
      <c r="AE13" s="2" t="s">
        <v>139</v>
      </c>
      <c r="AF13" s="2">
        <f>IF(OR(AG13="是",AG13="有"),0,1)</f>
        <v>0</v>
      </c>
      <c r="AG13" s="2" t="s">
        <v>103</v>
      </c>
      <c r="AH13" s="10">
        <f>IF(ISNUMBER(FIND("质押",AI13,1)),0,1)</f>
        <v>1</v>
      </c>
      <c r="AI13" s="2" t="s">
        <v>104</v>
      </c>
      <c r="AJ13" s="2">
        <f>IF(ISNUMBER(FIND("担保",AI13,1)),0,1)</f>
        <v>1</v>
      </c>
      <c r="AK13" s="2" t="s">
        <v>104</v>
      </c>
      <c r="AL13" s="10">
        <f>IF(AM13="是",0,1)</f>
        <v>0</v>
      </c>
      <c r="AM13" s="2" t="s">
        <v>103</v>
      </c>
      <c r="AN13" s="2">
        <f>IF(AO13="无逾期",0,1)</f>
        <v>0</v>
      </c>
      <c r="AO13" t="s">
        <v>105</v>
      </c>
      <c r="AQ13" s="6">
        <v>40199</v>
      </c>
    </row>
    <row r="14" spans="1:43">
      <c r="A14" s="1">
        <v>1001004</v>
      </c>
      <c r="B14" s="1">
        <f>C14</f>
        <v>40</v>
      </c>
      <c r="C14">
        <v>40</v>
      </c>
      <c r="D14">
        <f>IF(E14="男",1,0)</f>
        <v>1</v>
      </c>
      <c r="E14" s="2" t="s">
        <v>106</v>
      </c>
      <c r="F14" s="2">
        <f>IF(G14="已婚",0,IF(G14="未婚",1,2))</f>
        <v>0</v>
      </c>
      <c r="G14" s="2" t="s">
        <v>93</v>
      </c>
      <c r="H14" s="2">
        <f>IF(I14="小学",0,IF(I14="初中",1,IF(I14="高中",2,IF(I14="大专",3,4))))</f>
        <v>1</v>
      </c>
      <c r="I14" s="2" t="s">
        <v>120</v>
      </c>
      <c r="J14" s="2">
        <f>IF(K14="无",0,IF(K14="有违约",1,2))</f>
        <v>0</v>
      </c>
      <c r="K14" s="2" t="s">
        <v>95</v>
      </c>
      <c r="L14" s="2">
        <f>IF(M14="自有",0,1)</f>
        <v>0</v>
      </c>
      <c r="M14" s="2" t="s">
        <v>96</v>
      </c>
      <c r="N14" s="2">
        <f>IF(O14="否",0,1)</f>
        <v>0</v>
      </c>
      <c r="O14" s="2" t="s">
        <v>97</v>
      </c>
      <c r="P14" s="2" t="str">
        <f>MID(Q14,1,LEN(Q14)-1)</f>
        <v>0.33</v>
      </c>
      <c r="Q14" s="10" t="s">
        <v>140</v>
      </c>
      <c r="R14" s="2" t="s">
        <v>141</v>
      </c>
      <c r="S14" s="2" t="str">
        <f>MID(T14,1,LEN(T14)-1)</f>
        <v>3</v>
      </c>
      <c r="T14" s="2" t="s">
        <v>127</v>
      </c>
      <c r="U14" s="2">
        <f>IF(V14="经营",0,1)</f>
        <v>0</v>
      </c>
      <c r="V14" s="2" t="s">
        <v>100</v>
      </c>
      <c r="W14" s="2" t="s">
        <v>100</v>
      </c>
      <c r="X14" s="2">
        <f>IF(MID(Y14,LEN(Y14),LEN(Y14))="年",VALUE(MID(Y14,1,LEN(Y14)-1))*12,VALUE(MID(Y14,1,LEN(Y14)-1)))</f>
        <v>12</v>
      </c>
      <c r="Y14" s="2" t="s">
        <v>101</v>
      </c>
      <c r="Z14">
        <f>AA14*100</f>
        <v>1.5</v>
      </c>
      <c r="AA14" s="5">
        <v>0.015</v>
      </c>
      <c r="AB14" s="5"/>
      <c r="AC14" s="5">
        <v>0.0195</v>
      </c>
      <c r="AD14" s="5"/>
      <c r="AE14" s="2" t="s">
        <v>95</v>
      </c>
      <c r="AF14" s="2">
        <f>IF(OR(AG14="是",AG14="有"),0,1)</f>
        <v>0</v>
      </c>
      <c r="AG14" s="2" t="s">
        <v>103</v>
      </c>
      <c r="AH14" s="10">
        <f>IF(ISNUMBER(FIND("质押",AI14,1)),0,1)</f>
        <v>1</v>
      </c>
      <c r="AI14" s="2" t="s">
        <v>104</v>
      </c>
      <c r="AJ14" s="2">
        <f>IF(ISNUMBER(FIND("担保",AI14,1)),0,1)</f>
        <v>1</v>
      </c>
      <c r="AK14" s="2" t="s">
        <v>104</v>
      </c>
      <c r="AL14" s="10">
        <f>IF(AM14="是",0,1)</f>
        <v>0</v>
      </c>
      <c r="AM14" s="2" t="s">
        <v>103</v>
      </c>
      <c r="AN14" s="2">
        <f>IF(AO14="无逾期",0,1)</f>
        <v>0</v>
      </c>
      <c r="AO14" t="s">
        <v>105</v>
      </c>
      <c r="AQ14" s="6">
        <v>40203</v>
      </c>
    </row>
    <row r="15" spans="1:43">
      <c r="A15" s="1">
        <v>1002001</v>
      </c>
      <c r="B15" s="1">
        <f>C15</f>
        <v>29</v>
      </c>
      <c r="C15">
        <v>29</v>
      </c>
      <c r="D15">
        <f>IF(E15="男",1,0)</f>
        <v>1</v>
      </c>
      <c r="E15" s="2" t="s">
        <v>106</v>
      </c>
      <c r="F15" s="2">
        <f>IF(G15="已婚",0,IF(G15="未婚",1,2))</f>
        <v>0</v>
      </c>
      <c r="G15" s="2" t="s">
        <v>93</v>
      </c>
      <c r="H15" s="2">
        <f>IF(I15="小学",0,IF(I15="初中",1,IF(I15="高中",2,IF(I15="大专",3,4))))</f>
        <v>1</v>
      </c>
      <c r="I15" s="2" t="s">
        <v>120</v>
      </c>
      <c r="J15" s="2">
        <f>IF(K15="无",0,IF(K15="有违约",1,2))</f>
        <v>0</v>
      </c>
      <c r="K15" s="2" t="s">
        <v>95</v>
      </c>
      <c r="L15" s="2">
        <f>IF(M15="自有",0,1)</f>
        <v>0</v>
      </c>
      <c r="M15" s="2" t="s">
        <v>96</v>
      </c>
      <c r="N15" s="2">
        <f>IF(O15="否",0,1)</f>
        <v>0</v>
      </c>
      <c r="O15" s="2" t="s">
        <v>97</v>
      </c>
      <c r="P15" s="2" t="str">
        <f>MID(Q15,1,LEN(Q15)-1)</f>
        <v>10</v>
      </c>
      <c r="Q15" s="2" t="s">
        <v>98</v>
      </c>
      <c r="R15" s="2" t="s">
        <v>98</v>
      </c>
      <c r="S15" s="2" t="str">
        <f>MID(T15,1,LEN(T15)-1)</f>
        <v>50</v>
      </c>
      <c r="T15" s="2" t="s">
        <v>114</v>
      </c>
      <c r="U15" s="2">
        <f>IF(V15="经营",0,1)</f>
        <v>0</v>
      </c>
      <c r="V15" s="2" t="s">
        <v>100</v>
      </c>
      <c r="W15" s="2" t="s">
        <v>100</v>
      </c>
      <c r="X15" s="2">
        <f>IF(MID(Y15,LEN(Y15),LEN(Y15))="年",VALUE(MID(Y15,1,LEN(Y15)-1))*12,VALUE(MID(Y15,1,LEN(Y15)-1)))</f>
        <v>12</v>
      </c>
      <c r="Y15" s="2" t="s">
        <v>101</v>
      </c>
      <c r="Z15">
        <f>AA15*100</f>
        <v>1.5</v>
      </c>
      <c r="AA15" s="5">
        <v>0.015</v>
      </c>
      <c r="AB15" s="5"/>
      <c r="AC15" s="5">
        <v>0.0195</v>
      </c>
      <c r="AD15" s="5"/>
      <c r="AE15" s="2" t="s">
        <v>102</v>
      </c>
      <c r="AF15" s="2">
        <f>IF(OR(AG15="是",AG15="有"),0,1)</f>
        <v>0</v>
      </c>
      <c r="AG15" s="2" t="s">
        <v>103</v>
      </c>
      <c r="AH15" s="10">
        <f>IF(ISNUMBER(FIND("质押",AI15,1)),0,1)</f>
        <v>1</v>
      </c>
      <c r="AI15" s="2" t="s">
        <v>104</v>
      </c>
      <c r="AJ15" s="2">
        <f>IF(ISNUMBER(FIND("担保",AI15,1)),0,1)</f>
        <v>1</v>
      </c>
      <c r="AK15" s="2" t="s">
        <v>104</v>
      </c>
      <c r="AL15" s="10">
        <f>IF(AM15="是",0,1)</f>
        <v>0</v>
      </c>
      <c r="AM15" s="2" t="s">
        <v>103</v>
      </c>
      <c r="AN15" s="2">
        <f>IF(AO15="无逾期",0,1)</f>
        <v>0</v>
      </c>
      <c r="AO15" t="s">
        <v>105</v>
      </c>
      <c r="AQ15" s="6">
        <v>40203</v>
      </c>
    </row>
    <row r="16" spans="1:43">
      <c r="A16" s="1">
        <v>911003</v>
      </c>
      <c r="B16" s="1">
        <f>C16</f>
        <v>61</v>
      </c>
      <c r="C16">
        <v>61</v>
      </c>
      <c r="D16">
        <f>IF(E16="男",1,0)</f>
        <v>1</v>
      </c>
      <c r="E16" s="2" t="s">
        <v>106</v>
      </c>
      <c r="F16" s="2">
        <f>IF(G16="已婚",0,IF(G16="未婚",1,2))</f>
        <v>0</v>
      </c>
      <c r="G16" s="2" t="s">
        <v>93</v>
      </c>
      <c r="H16" s="2">
        <f>IF(I16="小学",0,IF(I16="初中",1,IF(I16="高中",2,IF(I16="大专",3,4))))</f>
        <v>3</v>
      </c>
      <c r="I16" s="4" t="s">
        <v>142</v>
      </c>
      <c r="J16" s="2">
        <f>IF(K16="无",0,IF(K16="有违约",1,2))</f>
        <v>0</v>
      </c>
      <c r="K16" s="2" t="s">
        <v>95</v>
      </c>
      <c r="L16" s="2">
        <f>IF(M16="自有",0,1)</f>
        <v>0</v>
      </c>
      <c r="M16" s="2" t="s">
        <v>96</v>
      </c>
      <c r="N16" s="2">
        <f>IF(O16="否",0,1)</f>
        <v>0</v>
      </c>
      <c r="O16" s="2" t="s">
        <v>97</v>
      </c>
      <c r="P16" s="2" t="str">
        <f>MID(Q16,1,LEN(Q16)-1)</f>
        <v>20</v>
      </c>
      <c r="Q16" s="2" t="s">
        <v>143</v>
      </c>
      <c r="R16" s="2" t="s">
        <v>143</v>
      </c>
      <c r="S16" s="2" t="str">
        <f>MID(T16,1,LEN(T16)-1)</f>
        <v>30</v>
      </c>
      <c r="T16" s="2" t="s">
        <v>144</v>
      </c>
      <c r="U16" s="2">
        <f>IF(V16="经营",0,1)</f>
        <v>1</v>
      </c>
      <c r="V16" s="2" t="s">
        <v>145</v>
      </c>
      <c r="W16" s="2" t="s">
        <v>145</v>
      </c>
      <c r="X16" s="2">
        <f>IF(MID(Y16,LEN(Y16),LEN(Y16))="年",VALUE(MID(Y16,1,LEN(Y16)-1))*12,VALUE(MID(Y16,1,LEN(Y16)-1)))</f>
        <v>1.33</v>
      </c>
      <c r="Y16" s="2" t="s">
        <v>146</v>
      </c>
      <c r="Z16">
        <f>AA16*100</f>
        <v>1.44</v>
      </c>
      <c r="AA16" s="5">
        <v>0.0144</v>
      </c>
      <c r="AB16" s="5"/>
      <c r="AC16" s="5">
        <v>0.01872</v>
      </c>
      <c r="AD16" s="5"/>
      <c r="AE16" s="2" t="s">
        <v>147</v>
      </c>
      <c r="AF16" s="2">
        <f>IF(OR(AG16="是",AG16="有"),0,1)</f>
        <v>0</v>
      </c>
      <c r="AG16" s="2" t="s">
        <v>103</v>
      </c>
      <c r="AH16" s="10">
        <f>IF(ISNUMBER(FIND("质押",AI16,1)),0,1)</f>
        <v>1</v>
      </c>
      <c r="AI16" s="2" t="s">
        <v>104</v>
      </c>
      <c r="AJ16" s="2">
        <f>IF(ISNUMBER(FIND("担保",AI16,1)),0,1)</f>
        <v>1</v>
      </c>
      <c r="AK16" s="2" t="s">
        <v>104</v>
      </c>
      <c r="AL16" s="10">
        <f>IF(AM16="是",0,1)</f>
        <v>0</v>
      </c>
      <c r="AM16" s="2" t="s">
        <v>103</v>
      </c>
      <c r="AN16" s="2">
        <f>IF(AO16="无逾期",0,1)</f>
        <v>0</v>
      </c>
      <c r="AO16" t="s">
        <v>105</v>
      </c>
      <c r="AQ16" s="6">
        <v>40154</v>
      </c>
    </row>
    <row r="17" spans="1:43">
      <c r="A17" s="1">
        <v>912006</v>
      </c>
      <c r="B17" s="1">
        <f>C17</f>
        <v>58</v>
      </c>
      <c r="C17">
        <v>58</v>
      </c>
      <c r="D17">
        <f>IF(E17="男",1,0)</f>
        <v>1</v>
      </c>
      <c r="E17" s="2" t="s">
        <v>106</v>
      </c>
      <c r="F17" s="2">
        <f>IF(G17="已婚",0,IF(G17="未婚",1,2))</f>
        <v>0</v>
      </c>
      <c r="G17" s="2" t="s">
        <v>93</v>
      </c>
      <c r="H17" s="2">
        <f>IF(I17="小学",0,IF(I17="初中",1,IF(I17="高中",2,IF(I17="大专",3,4))))</f>
        <v>0</v>
      </c>
      <c r="I17" s="2" t="s">
        <v>107</v>
      </c>
      <c r="J17" s="2">
        <f>IF(K17="无",0,IF(K17="有违约",1,2))</f>
        <v>0</v>
      </c>
      <c r="K17" s="2" t="s">
        <v>95</v>
      </c>
      <c r="L17" s="2">
        <f>IF(M17="自有",0,1)</f>
        <v>0</v>
      </c>
      <c r="M17" s="2" t="s">
        <v>96</v>
      </c>
      <c r="N17" s="2">
        <f>IF(O17="否",0,1)</f>
        <v>0</v>
      </c>
      <c r="O17" s="2" t="s">
        <v>97</v>
      </c>
      <c r="P17" s="2" t="str">
        <f>MID(Q17,1,LEN(Q17)-1)</f>
        <v>12</v>
      </c>
      <c r="Q17" s="2" t="s">
        <v>148</v>
      </c>
      <c r="R17" s="2" t="s">
        <v>148</v>
      </c>
      <c r="S17" s="2" t="str">
        <f>MID(T17,1,LEN(T17)-1)</f>
        <v>100</v>
      </c>
      <c r="T17" s="2" t="s">
        <v>135</v>
      </c>
      <c r="U17" s="2">
        <f>IF(V17="经营",0,1)</f>
        <v>0</v>
      </c>
      <c r="V17" s="2" t="s">
        <v>100</v>
      </c>
      <c r="W17" s="2" t="s">
        <v>100</v>
      </c>
      <c r="X17" s="2">
        <f>IF(MID(Y17,LEN(Y17),LEN(Y17))="年",VALUE(MID(Y17,1,LEN(Y17)-1))*12,VALUE(MID(Y17,1,LEN(Y17)-1)))</f>
        <v>3</v>
      </c>
      <c r="Y17" s="2" t="s">
        <v>110</v>
      </c>
      <c r="Z17">
        <f>AA17*100</f>
        <v>1.44</v>
      </c>
      <c r="AA17" s="5">
        <v>0.0144</v>
      </c>
      <c r="AB17" s="5"/>
      <c r="AC17" s="5">
        <v>0.01872</v>
      </c>
      <c r="AD17" s="5"/>
      <c r="AE17" s="2" t="s">
        <v>102</v>
      </c>
      <c r="AF17" s="2">
        <f>IF(OR(AG17="是",AG17="有"),0,1)</f>
        <v>0</v>
      </c>
      <c r="AG17" s="2" t="s">
        <v>103</v>
      </c>
      <c r="AH17" s="10">
        <f>IF(ISNUMBER(FIND("质押",AI17,1)),0,1)</f>
        <v>1</v>
      </c>
      <c r="AI17" s="2" t="s">
        <v>104</v>
      </c>
      <c r="AJ17" s="2">
        <f>IF(ISNUMBER(FIND("担保",AI17,1)),0,1)</f>
        <v>1</v>
      </c>
      <c r="AK17" s="2" t="s">
        <v>104</v>
      </c>
      <c r="AL17" s="10">
        <f>IF(AM17="是",0,1)</f>
        <v>0</v>
      </c>
      <c r="AM17" s="2" t="s">
        <v>103</v>
      </c>
      <c r="AN17" s="2">
        <f>IF(AO17="无逾期",0,1)</f>
        <v>0</v>
      </c>
      <c r="AO17" t="s">
        <v>105</v>
      </c>
      <c r="AQ17" s="6">
        <v>40164</v>
      </c>
    </row>
    <row r="18" spans="1:43">
      <c r="A18" s="1">
        <v>1001003</v>
      </c>
      <c r="B18" s="1">
        <f>C18</f>
        <v>34</v>
      </c>
      <c r="C18">
        <v>34</v>
      </c>
      <c r="D18">
        <f>IF(E18="男",1,0)</f>
        <v>1</v>
      </c>
      <c r="E18" s="2" t="s">
        <v>106</v>
      </c>
      <c r="F18" s="2">
        <f>IF(G18="已婚",0,IF(G18="未婚",1,2))</f>
        <v>0</v>
      </c>
      <c r="G18" s="2" t="s">
        <v>93</v>
      </c>
      <c r="H18" s="2">
        <f>IF(I18="小学",0,IF(I18="初中",1,IF(I18="高中",2,IF(I18="大专",3,4))))</f>
        <v>3</v>
      </c>
      <c r="I18" t="s">
        <v>142</v>
      </c>
      <c r="J18" s="2">
        <f>IF(K18="无",0,IF(K18="有违约",1,2))</f>
        <v>0</v>
      </c>
      <c r="K18" s="2" t="s">
        <v>95</v>
      </c>
      <c r="L18" s="2">
        <f>IF(M18="自有",0,1)</f>
        <v>0</v>
      </c>
      <c r="M18" s="2" t="s">
        <v>96</v>
      </c>
      <c r="N18" s="2">
        <f>IF(O18="否",0,1)</f>
        <v>0</v>
      </c>
      <c r="O18" s="2" t="s">
        <v>97</v>
      </c>
      <c r="P18" s="2" t="str">
        <f>MID(Q18,1,LEN(Q18)-1)</f>
        <v>8</v>
      </c>
      <c r="Q18" s="2" t="s">
        <v>149</v>
      </c>
      <c r="R18" s="2" t="s">
        <v>149</v>
      </c>
      <c r="S18" s="2" t="str">
        <f>MID(T18,1,LEN(T18)-1)</f>
        <v>5</v>
      </c>
      <c r="T18" s="2" t="s">
        <v>109</v>
      </c>
      <c r="U18" s="2">
        <f>IF(V18="经营",0,1)</f>
        <v>1</v>
      </c>
      <c r="V18" s="2" t="s">
        <v>150</v>
      </c>
      <c r="W18" s="2" t="s">
        <v>150</v>
      </c>
      <c r="X18" s="2">
        <f>IF(MID(Y18,LEN(Y18),LEN(Y18))="年",VALUE(MID(Y18,1,LEN(Y18)-1))*12,VALUE(MID(Y18,1,LEN(Y18)-1)))</f>
        <v>12</v>
      </c>
      <c r="Y18" s="2" t="s">
        <v>101</v>
      </c>
      <c r="Z18">
        <f>AA18*100</f>
        <v>1.5</v>
      </c>
      <c r="AA18" s="5">
        <v>0.015</v>
      </c>
      <c r="AB18" s="5"/>
      <c r="AC18" s="5">
        <v>0.0195</v>
      </c>
      <c r="AD18" s="5"/>
      <c r="AE18" s="2" t="s">
        <v>151</v>
      </c>
      <c r="AF18" s="2">
        <f>IF(OR(AG18="是",AG18="有"),0,1)</f>
        <v>0</v>
      </c>
      <c r="AG18" s="2" t="s">
        <v>103</v>
      </c>
      <c r="AH18" s="10">
        <f>IF(ISNUMBER(FIND("质押",AI18,1)),0,1)</f>
        <v>1</v>
      </c>
      <c r="AI18" s="2" t="s">
        <v>104</v>
      </c>
      <c r="AJ18" s="2">
        <f>IF(ISNUMBER(FIND("担保",AI18,1)),0,1)</f>
        <v>1</v>
      </c>
      <c r="AK18" s="2" t="s">
        <v>104</v>
      </c>
      <c r="AL18" s="10">
        <f>IF(AM18="是",0,1)</f>
        <v>0</v>
      </c>
      <c r="AM18" s="2" t="s">
        <v>103</v>
      </c>
      <c r="AN18" s="2">
        <f>IF(AO18="无逾期",0,1)</f>
        <v>0</v>
      </c>
      <c r="AO18" t="s">
        <v>105</v>
      </c>
      <c r="AQ18" s="6">
        <v>40204</v>
      </c>
    </row>
    <row r="19" spans="1:43">
      <c r="A19" s="4">
        <v>1001006</v>
      </c>
      <c r="B19" s="1">
        <f>C19</f>
        <v>40</v>
      </c>
      <c r="C19">
        <v>40</v>
      </c>
      <c r="D19">
        <f>IF(E19="男",1,0)</f>
        <v>1</v>
      </c>
      <c r="E19" s="2" t="s">
        <v>106</v>
      </c>
      <c r="F19" s="2">
        <f>IF(G19="已婚",0,IF(G19="未婚",1,2))</f>
        <v>0</v>
      </c>
      <c r="G19" s="2" t="s">
        <v>93</v>
      </c>
      <c r="H19" s="2">
        <f>IF(I19="小学",0,IF(I19="初中",1,IF(I19="高中",2,IF(I19="大专",3,4))))</f>
        <v>1</v>
      </c>
      <c r="I19" t="s">
        <v>120</v>
      </c>
      <c r="J19" s="2">
        <f>IF(K19="无",0,IF(K19="有违约",1,2))</f>
        <v>0</v>
      </c>
      <c r="K19" s="2" t="s">
        <v>95</v>
      </c>
      <c r="L19" s="2">
        <f>IF(M19="自有",0,1)</f>
        <v>0</v>
      </c>
      <c r="M19" s="2" t="s">
        <v>96</v>
      </c>
      <c r="N19" s="2">
        <f>IF(O19="否",0,1)</f>
        <v>0</v>
      </c>
      <c r="O19" s="2" t="s">
        <v>97</v>
      </c>
      <c r="P19" s="2" t="str">
        <f>MID(Q19,1,LEN(Q19)-1)</f>
        <v>5</v>
      </c>
      <c r="Q19" s="2" t="s">
        <v>152</v>
      </c>
      <c r="R19" s="2" t="s">
        <v>152</v>
      </c>
      <c r="S19" s="2" t="str">
        <f>MID(T19,1,LEN(T19)-1)</f>
        <v>15</v>
      </c>
      <c r="T19" s="2" t="s">
        <v>153</v>
      </c>
      <c r="U19" s="2">
        <f>IF(V19="经营",0,1)</f>
        <v>0</v>
      </c>
      <c r="V19" s="2" t="s">
        <v>100</v>
      </c>
      <c r="W19" s="2" t="s">
        <v>100</v>
      </c>
      <c r="X19" s="2">
        <f>IF(MID(Y19,LEN(Y19),LEN(Y19))="年",VALUE(MID(Y19,1,LEN(Y19)-1))*12,VALUE(MID(Y19,1,LEN(Y19)-1)))</f>
        <v>6</v>
      </c>
      <c r="Y19" s="2" t="s">
        <v>118</v>
      </c>
      <c r="Z19">
        <f>AA19*100</f>
        <v>1.47</v>
      </c>
      <c r="AA19" s="5">
        <v>0.0147</v>
      </c>
      <c r="AB19" s="5"/>
      <c r="AC19" s="5">
        <v>0.01911</v>
      </c>
      <c r="AD19" s="5"/>
      <c r="AE19" s="2" t="s">
        <v>102</v>
      </c>
      <c r="AF19" s="2">
        <f>IF(OR(AG19="是",AG19="有"),0,1)</f>
        <v>0</v>
      </c>
      <c r="AG19" s="2" t="s">
        <v>103</v>
      </c>
      <c r="AH19" s="10">
        <f>IF(ISNUMBER(FIND("质押",AI19,1)),0,1)</f>
        <v>1</v>
      </c>
      <c r="AI19" s="2" t="s">
        <v>104</v>
      </c>
      <c r="AJ19" s="2">
        <f>IF(ISNUMBER(FIND("担保",AI19,1)),0,1)</f>
        <v>1</v>
      </c>
      <c r="AK19" s="2" t="s">
        <v>104</v>
      </c>
      <c r="AL19" s="10">
        <f>IF(AM19="是",0,1)</f>
        <v>0</v>
      </c>
      <c r="AM19" s="2" t="s">
        <v>103</v>
      </c>
      <c r="AN19" s="2">
        <f>IF(AO19="无逾期",0,1)</f>
        <v>0</v>
      </c>
      <c r="AO19" t="s">
        <v>105</v>
      </c>
      <c r="AQ19" s="6">
        <v>40207</v>
      </c>
    </row>
    <row r="20" spans="1:43">
      <c r="A20" s="1">
        <v>1002002</v>
      </c>
      <c r="B20" s="1">
        <f>C20</f>
        <v>52</v>
      </c>
      <c r="C20">
        <v>52</v>
      </c>
      <c r="D20">
        <f>IF(E20="男",1,0)</f>
        <v>1</v>
      </c>
      <c r="E20" s="2" t="s">
        <v>106</v>
      </c>
      <c r="F20" s="2">
        <f>IF(G20="已婚",0,IF(G20="未婚",1,2))</f>
        <v>0</v>
      </c>
      <c r="G20" s="2" t="s">
        <v>93</v>
      </c>
      <c r="H20" s="2">
        <f>IF(I20="小学",0,IF(I20="初中",1,IF(I20="高中",2,IF(I20="大专",3,4))))</f>
        <v>1</v>
      </c>
      <c r="I20" t="s">
        <v>120</v>
      </c>
      <c r="J20" s="2">
        <f>IF(K20="无",0,IF(K20="有违约",1,2))</f>
        <v>0</v>
      </c>
      <c r="K20" s="2" t="s">
        <v>95</v>
      </c>
      <c r="L20" s="2">
        <f>IF(M20="自有",0,1)</f>
        <v>0</v>
      </c>
      <c r="M20" s="2" t="s">
        <v>96</v>
      </c>
      <c r="N20" s="2">
        <f>IF(O20="否",0,1)</f>
        <v>0</v>
      </c>
      <c r="O20" s="2" t="s">
        <v>97</v>
      </c>
      <c r="P20" s="2" t="str">
        <f>MID(Q20,1,LEN(Q20)-1)</f>
        <v>20</v>
      </c>
      <c r="Q20" s="2" t="s">
        <v>143</v>
      </c>
      <c r="R20" s="2" t="s">
        <v>143</v>
      </c>
      <c r="S20" s="2" t="str">
        <f>MID(T20,1,LEN(T20)-1)</f>
        <v>4</v>
      </c>
      <c r="T20" s="2" t="s">
        <v>154</v>
      </c>
      <c r="U20" s="2">
        <f>IF(V20="经营",0,1)</f>
        <v>0</v>
      </c>
      <c r="V20" s="2" t="s">
        <v>100</v>
      </c>
      <c r="W20" s="2" t="s">
        <v>100</v>
      </c>
      <c r="X20" s="2">
        <f>IF(MID(Y20,LEN(Y20),LEN(Y20))="年",VALUE(MID(Y20,1,LEN(Y20)-1))*12,VALUE(MID(Y20,1,LEN(Y20)-1)))</f>
        <v>12</v>
      </c>
      <c r="Y20" s="2" t="s">
        <v>101</v>
      </c>
      <c r="Z20">
        <f>AA20*100</f>
        <v>1.53</v>
      </c>
      <c r="AA20" s="5">
        <v>0.0153</v>
      </c>
      <c r="AB20" s="5"/>
      <c r="AC20" s="5">
        <v>0.01989</v>
      </c>
      <c r="AD20" s="5"/>
      <c r="AE20" s="2" t="s">
        <v>102</v>
      </c>
      <c r="AF20" s="2">
        <f>IF(OR(AG20="是",AG20="有"),0,1)</f>
        <v>1</v>
      </c>
      <c r="AG20" s="2" t="s">
        <v>97</v>
      </c>
      <c r="AH20" s="10">
        <f>IF(ISNUMBER(FIND("质押",AI20,1)),0,1)</f>
        <v>1</v>
      </c>
      <c r="AI20" s="2" t="s">
        <v>119</v>
      </c>
      <c r="AJ20" s="2">
        <f>IF(ISNUMBER(FIND("担保",AI20,1)),0,1)</f>
        <v>0</v>
      </c>
      <c r="AK20" s="2" t="s">
        <v>119</v>
      </c>
      <c r="AL20" s="10">
        <f>IF(AM20="是",0,1)</f>
        <v>1</v>
      </c>
      <c r="AM20" s="2" t="s">
        <v>97</v>
      </c>
      <c r="AN20" s="2">
        <f>IF(AO20="无逾期",0,1)</f>
        <v>0</v>
      </c>
      <c r="AO20" t="s">
        <v>105</v>
      </c>
      <c r="AQ20" s="6">
        <v>40212</v>
      </c>
    </row>
    <row r="21" spans="1:43">
      <c r="A21" s="1" t="s">
        <v>38</v>
      </c>
      <c r="B21" s="1">
        <f>C21</f>
        <v>45</v>
      </c>
      <c r="C21">
        <v>45</v>
      </c>
      <c r="D21">
        <f>IF(E21="男",1,0)</f>
        <v>0</v>
      </c>
      <c r="E21" t="s">
        <v>92</v>
      </c>
      <c r="F21" s="2">
        <f>IF(G21="已婚",0,IF(G21="未婚",1,2))</f>
        <v>0</v>
      </c>
      <c r="G21" t="s">
        <v>93</v>
      </c>
      <c r="H21" s="2">
        <f>IF(I21="小学",0,IF(I21="初中",1,IF(I21="高中",2,IF(I21="大专",3,4))))</f>
        <v>0</v>
      </c>
      <c r="I21" t="s">
        <v>107</v>
      </c>
      <c r="J21" s="2">
        <f>IF(K21="无",0,IF(K21="有违约",1,2))</f>
        <v>0</v>
      </c>
      <c r="K21" t="s">
        <v>95</v>
      </c>
      <c r="L21" s="2">
        <f>IF(M21="自有",0,1)</f>
        <v>0</v>
      </c>
      <c r="M21" t="s">
        <v>96</v>
      </c>
      <c r="N21" s="2">
        <f>IF(O21="否",0,1)</f>
        <v>0</v>
      </c>
      <c r="O21" t="s">
        <v>97</v>
      </c>
      <c r="P21" s="2" t="str">
        <f>MID(Q21,1,LEN(Q21)-1)</f>
        <v>15</v>
      </c>
      <c r="Q21" t="s">
        <v>155</v>
      </c>
      <c r="R21" s="2" t="s">
        <v>155</v>
      </c>
      <c r="S21" s="2" t="str">
        <f>MID(T21,1,LEN(T21)-1)</f>
        <v>20</v>
      </c>
      <c r="T21" t="s">
        <v>123</v>
      </c>
      <c r="U21" s="2">
        <f>IF(V21="经营",0,1)</f>
        <v>1</v>
      </c>
      <c r="V21" t="s">
        <v>150</v>
      </c>
      <c r="W21" t="s">
        <v>150</v>
      </c>
      <c r="X21" s="2">
        <f>IF(MID(Y21,LEN(Y21),LEN(Y21))="年",VALUE(MID(Y21,1,LEN(Y21)-1))*12,VALUE(MID(Y21,1,LEN(Y21)-1)))</f>
        <v>12</v>
      </c>
      <c r="Y21" t="s">
        <v>101</v>
      </c>
      <c r="Z21">
        <f>AA21*100</f>
        <v>1.5</v>
      </c>
      <c r="AA21" s="5">
        <v>0.015</v>
      </c>
      <c r="AB21" s="5"/>
      <c r="AC21" s="5">
        <v>0.0195</v>
      </c>
      <c r="AD21" s="5"/>
      <c r="AE21" t="s">
        <v>156</v>
      </c>
      <c r="AF21" s="2">
        <f>IF(OR(AG21="是",AG21="有"),0,1)</f>
        <v>0</v>
      </c>
      <c r="AG21" t="s">
        <v>157</v>
      </c>
      <c r="AH21" s="10">
        <f>IF(ISNUMBER(FIND("质押",AI21,1)),0,1)</f>
        <v>1</v>
      </c>
      <c r="AI21" t="s">
        <v>104</v>
      </c>
      <c r="AJ21" s="2">
        <f>IF(ISNUMBER(FIND("担保",AI21,1)),0,1)</f>
        <v>1</v>
      </c>
      <c r="AK21" t="s">
        <v>104</v>
      </c>
      <c r="AL21" s="10">
        <f>IF(AM21="是",0,1)</f>
        <v>0</v>
      </c>
      <c r="AM21" t="s">
        <v>103</v>
      </c>
      <c r="AN21" s="2">
        <f>IF(AO21="无逾期",0,1)</f>
        <v>0</v>
      </c>
      <c r="AO21" t="s">
        <v>105</v>
      </c>
      <c r="AQ21" s="6">
        <v>40210</v>
      </c>
    </row>
    <row r="22" spans="1:43">
      <c r="A22" s="4">
        <v>1002004</v>
      </c>
      <c r="B22" s="1">
        <f>C22</f>
        <v>47</v>
      </c>
      <c r="C22">
        <v>47</v>
      </c>
      <c r="D22">
        <f>IF(E22="男",1,0)</f>
        <v>1</v>
      </c>
      <c r="E22" t="s">
        <v>106</v>
      </c>
      <c r="F22" s="2">
        <f>IF(G22="已婚",0,IF(G22="未婚",1,2))</f>
        <v>0</v>
      </c>
      <c r="G22" t="s">
        <v>93</v>
      </c>
      <c r="H22" s="2">
        <f>IF(I22="小学",0,IF(I22="初中",1,IF(I22="高中",2,IF(I22="大专",3,4))))</f>
        <v>0</v>
      </c>
      <c r="I22" s="2" t="s">
        <v>107</v>
      </c>
      <c r="J22" s="2">
        <f>IF(K22="无",0,IF(K22="有违约",1,2))</f>
        <v>0</v>
      </c>
      <c r="K22" t="s">
        <v>95</v>
      </c>
      <c r="L22" s="2">
        <f>IF(M22="自有",0,1)</f>
        <v>0</v>
      </c>
      <c r="M22" t="s">
        <v>96</v>
      </c>
      <c r="N22" s="2">
        <f>IF(O22="否",0,1)</f>
        <v>0</v>
      </c>
      <c r="O22" t="s">
        <v>97</v>
      </c>
      <c r="P22" s="2" t="str">
        <f>MID(Q22,1,LEN(Q22)-1)</f>
        <v>8</v>
      </c>
      <c r="Q22" t="s">
        <v>149</v>
      </c>
      <c r="R22" t="s">
        <v>149</v>
      </c>
      <c r="S22" s="2" t="str">
        <f>MID(T22,1,LEN(T22)-1)</f>
        <v>400</v>
      </c>
      <c r="T22" t="s">
        <v>158</v>
      </c>
      <c r="U22" s="2">
        <f>IF(V22="经营",0,1)</f>
        <v>0</v>
      </c>
      <c r="V22" t="s">
        <v>100</v>
      </c>
      <c r="W22" t="s">
        <v>159</v>
      </c>
      <c r="X22" s="2">
        <f>IF(MID(Y22,LEN(Y22),LEN(Y22))="年",VALUE(MID(Y22,1,LEN(Y22)-1))*12,VALUE(MID(Y22,1,LEN(Y22)-1)))</f>
        <v>6</v>
      </c>
      <c r="Y22" t="s">
        <v>118</v>
      </c>
      <c r="Z22">
        <f>AA22*100</f>
        <v>1.47</v>
      </c>
      <c r="AA22" s="5">
        <v>0.0147</v>
      </c>
      <c r="AB22" s="5"/>
      <c r="AC22" s="5">
        <v>0.01911</v>
      </c>
      <c r="AD22" s="5"/>
      <c r="AE22" t="s">
        <v>160</v>
      </c>
      <c r="AF22" s="2">
        <f>IF(OR(AG22="是",AG22="有"),0,1)</f>
        <v>0</v>
      </c>
      <c r="AG22" t="s">
        <v>157</v>
      </c>
      <c r="AH22" s="10">
        <f>IF(ISNUMBER(FIND("质押",AI22,1)),0,1)</f>
        <v>1</v>
      </c>
      <c r="AI22" t="s">
        <v>104</v>
      </c>
      <c r="AJ22" s="2">
        <f>IF(ISNUMBER(FIND("担保",AI22,1)),0,1)</f>
        <v>1</v>
      </c>
      <c r="AK22" t="s">
        <v>104</v>
      </c>
      <c r="AL22" s="10">
        <f>IF(AM22="是",0,1)</f>
        <v>0</v>
      </c>
      <c r="AM22" t="s">
        <v>103</v>
      </c>
      <c r="AN22" s="2">
        <f>IF(AO22="无逾期",0,1)</f>
        <v>0</v>
      </c>
      <c r="AO22" t="s">
        <v>105</v>
      </c>
      <c r="AQ22" s="6">
        <v>40213</v>
      </c>
    </row>
    <row r="23" spans="1:43">
      <c r="A23" s="1">
        <v>1002007</v>
      </c>
      <c r="B23" s="1">
        <f>C23</f>
        <v>35</v>
      </c>
      <c r="C23">
        <v>35</v>
      </c>
      <c r="D23">
        <f>IF(E23="男",1,0)</f>
        <v>1</v>
      </c>
      <c r="E23" t="s">
        <v>106</v>
      </c>
      <c r="F23" s="2">
        <f>IF(G23="已婚",0,IF(G23="未婚",1,2))</f>
        <v>0</v>
      </c>
      <c r="G23" t="s">
        <v>93</v>
      </c>
      <c r="H23" s="2">
        <f>IF(I23="小学",0,IF(I23="初中",1,IF(I23="高中",2,IF(I23="大专",3,4))))</f>
        <v>2</v>
      </c>
      <c r="I23" s="2" t="s">
        <v>94</v>
      </c>
      <c r="J23" s="2">
        <f>IF(K23="无",0,IF(K23="有违约",1,2))</f>
        <v>0</v>
      </c>
      <c r="K23" t="s">
        <v>95</v>
      </c>
      <c r="L23" s="2">
        <f>IF(M23="自有",0,1)</f>
        <v>0</v>
      </c>
      <c r="M23" t="s">
        <v>96</v>
      </c>
      <c r="N23" s="2">
        <f>IF(O23="否",0,1)</f>
        <v>0</v>
      </c>
      <c r="O23" t="s">
        <v>97</v>
      </c>
      <c r="P23" s="2" t="str">
        <f>MID(Q23,1,LEN(Q23)-1)</f>
        <v>2</v>
      </c>
      <c r="Q23" t="s">
        <v>121</v>
      </c>
      <c r="R23" t="s">
        <v>121</v>
      </c>
      <c r="S23" s="2" t="str">
        <f>MID(T23,1,LEN(T23)-1)</f>
        <v>15</v>
      </c>
      <c r="T23" t="s">
        <v>153</v>
      </c>
      <c r="U23" s="2">
        <f>IF(V23="经营",0,1)</f>
        <v>0</v>
      </c>
      <c r="V23" t="s">
        <v>100</v>
      </c>
      <c r="W23" t="s">
        <v>161</v>
      </c>
      <c r="X23" s="2">
        <f>IF(MID(Y23,LEN(Y23),LEN(Y23))="年",VALUE(MID(Y23,1,LEN(Y23)-1))*12,VALUE(MID(Y23,1,LEN(Y23)-1)))</f>
        <v>12</v>
      </c>
      <c r="Y23" t="s">
        <v>101</v>
      </c>
      <c r="Z23">
        <f>AA23*100</f>
        <v>1.53</v>
      </c>
      <c r="AA23" s="5">
        <v>0.0153</v>
      </c>
      <c r="AB23" s="5"/>
      <c r="AC23" s="5">
        <v>0.01989</v>
      </c>
      <c r="AD23" s="5"/>
      <c r="AE23" t="s">
        <v>162</v>
      </c>
      <c r="AF23" s="2">
        <f>IF(OR(AG23="是",AG23="有"),0,1)</f>
        <v>1</v>
      </c>
      <c r="AG23" t="s">
        <v>95</v>
      </c>
      <c r="AH23" s="10">
        <f>IF(ISNUMBER(FIND("质押",AI23,1)),0,1)</f>
        <v>1</v>
      </c>
      <c r="AI23" t="s">
        <v>119</v>
      </c>
      <c r="AJ23" s="2">
        <f>IF(ISNUMBER(FIND("担保",AI23,1)),0,1)</f>
        <v>0</v>
      </c>
      <c r="AK23" t="s">
        <v>119</v>
      </c>
      <c r="AL23" s="10">
        <f>IF(AM23="是",0,1)</f>
        <v>0</v>
      </c>
      <c r="AM23" t="s">
        <v>103</v>
      </c>
      <c r="AN23" s="2">
        <f>IF(AO23="无逾期",0,1)</f>
        <v>0</v>
      </c>
      <c r="AO23" t="s">
        <v>105</v>
      </c>
      <c r="AQ23" s="6">
        <v>40214</v>
      </c>
    </row>
    <row r="24" spans="1:43">
      <c r="A24" s="1">
        <v>1002003</v>
      </c>
      <c r="B24" s="1">
        <f>C24</f>
        <v>28</v>
      </c>
      <c r="C24">
        <v>28</v>
      </c>
      <c r="D24">
        <f>IF(E24="男",1,0)</f>
        <v>1</v>
      </c>
      <c r="E24" t="s">
        <v>106</v>
      </c>
      <c r="F24" s="2">
        <f>IF(G24="已婚",0,IF(G24="未婚",1,2))</f>
        <v>1</v>
      </c>
      <c r="G24" t="s">
        <v>115</v>
      </c>
      <c r="H24" s="2">
        <f>IF(I24="小学",0,IF(I24="初中",1,IF(I24="高中",2,IF(I24="大专",3,4))))</f>
        <v>2</v>
      </c>
      <c r="I24" s="2" t="s">
        <v>94</v>
      </c>
      <c r="J24" s="2">
        <f>IF(K24="无",0,IF(K24="有违约",1,2))</f>
        <v>2</v>
      </c>
      <c r="K24" t="s">
        <v>163</v>
      </c>
      <c r="L24" s="2">
        <f>IF(M24="自有",0,1)</f>
        <v>0</v>
      </c>
      <c r="M24" t="s">
        <v>96</v>
      </c>
      <c r="N24" s="2">
        <f>IF(O24="否",0,1)</f>
        <v>0</v>
      </c>
      <c r="O24" t="s">
        <v>97</v>
      </c>
      <c r="P24" s="2" t="str">
        <f>MID(Q24,1,LEN(Q24)-1)</f>
        <v>1</v>
      </c>
      <c r="Q24" t="s">
        <v>101</v>
      </c>
      <c r="R24" t="s">
        <v>101</v>
      </c>
      <c r="S24" s="2" t="str">
        <f>MID(T24,1,LEN(T24)-1)</f>
        <v>9</v>
      </c>
      <c r="T24" t="s">
        <v>164</v>
      </c>
      <c r="U24" s="2">
        <f>IF(V24="经营",0,1)</f>
        <v>0</v>
      </c>
      <c r="V24" t="s">
        <v>100</v>
      </c>
      <c r="W24" t="s">
        <v>100</v>
      </c>
      <c r="X24" s="2">
        <f>IF(MID(Y24,LEN(Y24),LEN(Y24))="年",VALUE(MID(Y24,1,LEN(Y24)-1))*12,VALUE(MID(Y24,1,LEN(Y24)-1)))</f>
        <v>6</v>
      </c>
      <c r="Y24" t="s">
        <v>118</v>
      </c>
      <c r="Z24">
        <f>AA24*100</f>
        <v>1.47</v>
      </c>
      <c r="AA24" s="5">
        <v>0.0147</v>
      </c>
      <c r="AB24" s="5"/>
      <c r="AC24" s="5">
        <v>0.01911</v>
      </c>
      <c r="AD24" s="5"/>
      <c r="AE24" t="s">
        <v>102</v>
      </c>
      <c r="AF24" s="2">
        <f>IF(OR(AG24="是",AG24="有"),0,1)</f>
        <v>0</v>
      </c>
      <c r="AG24" t="s">
        <v>157</v>
      </c>
      <c r="AH24" s="10">
        <f>IF(ISNUMBER(FIND("质押",AI24,1)),0,1)</f>
        <v>1</v>
      </c>
      <c r="AI24" t="s">
        <v>104</v>
      </c>
      <c r="AJ24" s="2">
        <f>IF(ISNUMBER(FIND("担保",AI24,1)),0,1)</f>
        <v>1</v>
      </c>
      <c r="AK24" t="s">
        <v>104</v>
      </c>
      <c r="AL24" s="10">
        <f>IF(AM24="是",0,1)</f>
        <v>0</v>
      </c>
      <c r="AM24" t="s">
        <v>103</v>
      </c>
      <c r="AN24" s="2">
        <f>IF(AO24="无逾期",0,1)</f>
        <v>0</v>
      </c>
      <c r="AO24" t="s">
        <v>105</v>
      </c>
      <c r="AQ24" s="6">
        <v>40211</v>
      </c>
    </row>
    <row r="25" spans="1:43">
      <c r="A25" s="1">
        <v>1002006</v>
      </c>
      <c r="B25" s="1">
        <f>C25</f>
        <v>43</v>
      </c>
      <c r="C25">
        <v>43</v>
      </c>
      <c r="D25">
        <f>IF(E25="男",1,0)</f>
        <v>1</v>
      </c>
      <c r="E25" t="s">
        <v>106</v>
      </c>
      <c r="F25" s="2">
        <f>IF(G25="已婚",0,IF(G25="未婚",1,2))</f>
        <v>0</v>
      </c>
      <c r="G25" t="s">
        <v>93</v>
      </c>
      <c r="H25" s="2">
        <f>IF(I25="小学",0,IF(I25="初中",1,IF(I25="高中",2,IF(I25="大专",3,4))))</f>
        <v>0</v>
      </c>
      <c r="I25" t="s">
        <v>107</v>
      </c>
      <c r="J25" s="2">
        <f>IF(K25="无",0,IF(K25="有违约",1,2))</f>
        <v>0</v>
      </c>
      <c r="K25" t="s">
        <v>95</v>
      </c>
      <c r="L25" s="2">
        <f>IF(M25="自有",0,1)</f>
        <v>0</v>
      </c>
      <c r="M25" t="s">
        <v>96</v>
      </c>
      <c r="N25" s="2">
        <f>IF(O25="否",0,1)</f>
        <v>0</v>
      </c>
      <c r="O25" t="s">
        <v>97</v>
      </c>
      <c r="P25" s="2" t="str">
        <f>MID(Q25,1,LEN(Q25)-1)</f>
        <v>10</v>
      </c>
      <c r="Q25" t="s">
        <v>98</v>
      </c>
      <c r="R25" t="s">
        <v>98</v>
      </c>
      <c r="S25" s="2" t="str">
        <f>MID(T25,1,LEN(T25)-1)</f>
        <v>40</v>
      </c>
      <c r="T25" t="s">
        <v>165</v>
      </c>
      <c r="U25" s="2">
        <f>IF(V25="经营",0,1)</f>
        <v>0</v>
      </c>
      <c r="V25" t="s">
        <v>100</v>
      </c>
      <c r="W25" t="s">
        <v>166</v>
      </c>
      <c r="X25" s="2">
        <f>IF(MID(Y25,LEN(Y25),LEN(Y25))="年",VALUE(MID(Y25,1,LEN(Y25)-1))*12,VALUE(MID(Y25,1,LEN(Y25)-1)))</f>
        <v>12</v>
      </c>
      <c r="Y25" t="s">
        <v>101</v>
      </c>
      <c r="Z25">
        <f>AA25*100</f>
        <v>1.5</v>
      </c>
      <c r="AA25" s="5">
        <v>0.015</v>
      </c>
      <c r="AB25" s="5"/>
      <c r="AC25" s="5">
        <v>0.0195</v>
      </c>
      <c r="AD25" s="5"/>
      <c r="AE25" t="s">
        <v>102</v>
      </c>
      <c r="AF25" s="2">
        <f>IF(OR(AG25="是",AG25="有"),0,1)</f>
        <v>0</v>
      </c>
      <c r="AG25" t="s">
        <v>157</v>
      </c>
      <c r="AH25" s="10">
        <f>IF(ISNUMBER(FIND("质押",AI25,1)),0,1)</f>
        <v>1</v>
      </c>
      <c r="AI25" t="s">
        <v>104</v>
      </c>
      <c r="AJ25" s="2">
        <f>IF(ISNUMBER(FIND("担保",AI25,1)),0,1)</f>
        <v>1</v>
      </c>
      <c r="AK25" t="s">
        <v>104</v>
      </c>
      <c r="AL25" s="10">
        <f>IF(AM25="是",0,1)</f>
        <v>1</v>
      </c>
      <c r="AM25" t="s">
        <v>97</v>
      </c>
      <c r="AN25" s="2">
        <f>IF(AO25="无逾期",0,1)</f>
        <v>1</v>
      </c>
      <c r="AO25" t="s">
        <v>112</v>
      </c>
      <c r="AQ25" s="6">
        <v>40213</v>
      </c>
    </row>
    <row r="26" spans="1:43">
      <c r="A26" s="1">
        <v>1002005</v>
      </c>
      <c r="B26" s="1">
        <f>C26</f>
        <v>53</v>
      </c>
      <c r="C26">
        <v>53</v>
      </c>
      <c r="D26">
        <f>IF(E26="男",1,0)</f>
        <v>1</v>
      </c>
      <c r="E26" s="2" t="s">
        <v>106</v>
      </c>
      <c r="F26" s="2">
        <f>IF(G26="已婚",0,IF(G26="未婚",1,2))</f>
        <v>0</v>
      </c>
      <c r="G26" s="2" t="s">
        <v>93</v>
      </c>
      <c r="H26" s="2">
        <f>IF(I26="小学",0,IF(I26="初中",1,IF(I26="高中",2,IF(I26="大专",3,4))))</f>
        <v>1</v>
      </c>
      <c r="I26" s="2" t="s">
        <v>120</v>
      </c>
      <c r="J26" s="2">
        <f>IF(K26="无",0,IF(K26="有违约",1,2))</f>
        <v>0</v>
      </c>
      <c r="K26" s="2" t="s">
        <v>95</v>
      </c>
      <c r="L26" s="2">
        <f>IF(M26="自有",0,1)</f>
        <v>0</v>
      </c>
      <c r="M26" s="2" t="s">
        <v>96</v>
      </c>
      <c r="N26" s="2">
        <f>IF(O26="否",0,1)</f>
        <v>0</v>
      </c>
      <c r="O26" s="2" t="s">
        <v>97</v>
      </c>
      <c r="P26" s="2" t="str">
        <f>MID(Q26,1,LEN(Q26)-1)</f>
        <v>6</v>
      </c>
      <c r="Q26" s="2" t="s">
        <v>134</v>
      </c>
      <c r="R26" s="2" t="s">
        <v>134</v>
      </c>
      <c r="S26" s="2" t="str">
        <f>MID(T26,1,LEN(T26)-1)</f>
        <v>120</v>
      </c>
      <c r="T26" s="2" t="s">
        <v>167</v>
      </c>
      <c r="U26" s="2">
        <f>IF(V26="经营",0,1)</f>
        <v>0</v>
      </c>
      <c r="V26" s="2" t="s">
        <v>100</v>
      </c>
      <c r="W26" s="2" t="s">
        <v>100</v>
      </c>
      <c r="X26" s="2">
        <f>IF(MID(Y26,LEN(Y26),LEN(Y26))="年",VALUE(MID(Y26,1,LEN(Y26)-1))*12,VALUE(MID(Y26,1,LEN(Y26)-1)))</f>
        <v>12</v>
      </c>
      <c r="Y26" s="2" t="s">
        <v>101</v>
      </c>
      <c r="Z26">
        <f>AA26*100</f>
        <v>1.5</v>
      </c>
      <c r="AA26" s="5">
        <v>0.015</v>
      </c>
      <c r="AB26" s="5"/>
      <c r="AC26" s="5">
        <v>0.0195</v>
      </c>
      <c r="AD26" s="5"/>
      <c r="AE26" s="2" t="s">
        <v>168</v>
      </c>
      <c r="AF26" s="2">
        <f>IF(OR(AG26="是",AG26="有"),0,1)</f>
        <v>0</v>
      </c>
      <c r="AG26" s="2" t="s">
        <v>157</v>
      </c>
      <c r="AH26" s="10">
        <f>IF(ISNUMBER(FIND("质押",AI26,1)),0,1)</f>
        <v>1</v>
      </c>
      <c r="AI26" s="2" t="s">
        <v>104</v>
      </c>
      <c r="AJ26" s="2">
        <f>IF(ISNUMBER(FIND("担保",AI26,1)),0,1)</f>
        <v>1</v>
      </c>
      <c r="AK26" s="2" t="s">
        <v>104</v>
      </c>
      <c r="AL26" s="10">
        <f>IF(AM26="是",0,1)</f>
        <v>0</v>
      </c>
      <c r="AM26" s="2" t="s">
        <v>103</v>
      </c>
      <c r="AN26" s="2">
        <f>IF(AO26="无逾期",0,1)</f>
        <v>0</v>
      </c>
      <c r="AO26" t="s">
        <v>105</v>
      </c>
      <c r="AQ26" s="6">
        <v>40212</v>
      </c>
    </row>
    <row r="27" spans="1:43">
      <c r="A27" s="1">
        <v>1002008</v>
      </c>
      <c r="B27" s="1">
        <f>C27</f>
        <v>42</v>
      </c>
      <c r="C27">
        <v>42</v>
      </c>
      <c r="D27">
        <f>IF(E27="男",1,0)</f>
        <v>1</v>
      </c>
      <c r="E27" s="2" t="s">
        <v>106</v>
      </c>
      <c r="F27" s="2">
        <f>IF(G27="已婚",0,IF(G27="未婚",1,2))</f>
        <v>0</v>
      </c>
      <c r="G27" s="2" t="s">
        <v>93</v>
      </c>
      <c r="H27" s="2">
        <f>IF(I27="小学",0,IF(I27="初中",1,IF(I27="高中",2,IF(I27="大专",3,4))))</f>
        <v>1</v>
      </c>
      <c r="I27" s="2" t="s">
        <v>120</v>
      </c>
      <c r="J27" s="2">
        <f>IF(K27="无",0,IF(K27="有违约",1,2))</f>
        <v>0</v>
      </c>
      <c r="K27" s="2" t="s">
        <v>95</v>
      </c>
      <c r="L27" s="2">
        <f>IF(M27="自有",0,1)</f>
        <v>0</v>
      </c>
      <c r="M27" s="2" t="s">
        <v>96</v>
      </c>
      <c r="N27" s="2">
        <f>IF(O27="否",0,1)</f>
        <v>0</v>
      </c>
      <c r="O27" s="2" t="s">
        <v>97</v>
      </c>
      <c r="P27" s="2" t="str">
        <f>MID(Q27,1,LEN(Q27)-1)</f>
        <v>10</v>
      </c>
      <c r="Q27" s="2" t="s">
        <v>98</v>
      </c>
      <c r="R27" s="2" t="s">
        <v>98</v>
      </c>
      <c r="S27" s="2" t="str">
        <f>MID(T27,1,LEN(T27)-1)</f>
        <v>30</v>
      </c>
      <c r="T27" s="2" t="s">
        <v>144</v>
      </c>
      <c r="U27" s="2">
        <f>IF(V27="经营",0,1)</f>
        <v>0</v>
      </c>
      <c r="V27" s="2" t="s">
        <v>100</v>
      </c>
      <c r="W27" s="2" t="s">
        <v>100</v>
      </c>
      <c r="X27" s="2">
        <f>IF(MID(Y27,LEN(Y27),LEN(Y27))="年",VALUE(MID(Y27,1,LEN(Y27)-1))*12,VALUE(MID(Y27,1,LEN(Y27)-1)))</f>
        <v>12</v>
      </c>
      <c r="Y27" s="2" t="s">
        <v>101</v>
      </c>
      <c r="Z27">
        <f>AA27*100</f>
        <v>1.53</v>
      </c>
      <c r="AA27" s="5">
        <v>0.0153</v>
      </c>
      <c r="AB27" s="5"/>
      <c r="AC27" s="5">
        <v>0.01989</v>
      </c>
      <c r="AD27" s="5"/>
      <c r="AE27" s="2" t="s">
        <v>169</v>
      </c>
      <c r="AF27" s="2">
        <f>IF(OR(AG27="是",AG27="有"),0,1)</f>
        <v>0</v>
      </c>
      <c r="AG27" s="2" t="s">
        <v>157</v>
      </c>
      <c r="AH27" s="10">
        <f>IF(ISNUMBER(FIND("质押",AI27,1)),0,1)</f>
        <v>1</v>
      </c>
      <c r="AI27" s="2" t="s">
        <v>104</v>
      </c>
      <c r="AJ27" s="2">
        <f>IF(ISNUMBER(FIND("担保",AI27,1)),0,1)</f>
        <v>1</v>
      </c>
      <c r="AK27" s="2" t="s">
        <v>104</v>
      </c>
      <c r="AL27" s="10">
        <f>IF(AM27="是",0,1)</f>
        <v>0</v>
      </c>
      <c r="AM27" s="2" t="s">
        <v>103</v>
      </c>
      <c r="AN27" s="2">
        <f>IF(AO27="无逾期",0,1)</f>
        <v>0</v>
      </c>
      <c r="AO27" t="s">
        <v>105</v>
      </c>
      <c r="AQ27" s="6">
        <v>40214</v>
      </c>
    </row>
    <row r="28" spans="1:43">
      <c r="A28" s="4">
        <v>1002028</v>
      </c>
      <c r="B28" s="1">
        <f>C28</f>
        <v>40</v>
      </c>
      <c r="C28">
        <v>40</v>
      </c>
      <c r="D28">
        <f>IF(E28="男",1,0)</f>
        <v>1</v>
      </c>
      <c r="E28" s="2" t="s">
        <v>106</v>
      </c>
      <c r="F28" s="2">
        <f>IF(G28="已婚",0,IF(G28="未婚",1,2))</f>
        <v>0</v>
      </c>
      <c r="G28" s="2" t="s">
        <v>93</v>
      </c>
      <c r="H28" s="2">
        <f>IF(I28="小学",0,IF(I28="初中",1,IF(I28="高中",2,IF(I28="大专",3,4))))</f>
        <v>2</v>
      </c>
      <c r="I28" s="2" t="s">
        <v>94</v>
      </c>
      <c r="J28" s="2">
        <f>IF(K28="无",0,IF(K28="有违约",1,2))</f>
        <v>0</v>
      </c>
      <c r="K28" s="2" t="s">
        <v>95</v>
      </c>
      <c r="L28" s="2">
        <f>IF(M28="自有",0,1)</f>
        <v>0</v>
      </c>
      <c r="M28" s="2" t="s">
        <v>96</v>
      </c>
      <c r="N28" s="2">
        <f>IF(O28="否",0,1)</f>
        <v>0</v>
      </c>
      <c r="O28" s="2" t="s">
        <v>97</v>
      </c>
      <c r="P28" s="2" t="str">
        <f>MID(Q28,1,LEN(Q28)-1)</f>
        <v>6</v>
      </c>
      <c r="Q28" s="2" t="s">
        <v>134</v>
      </c>
      <c r="R28" s="2" t="s">
        <v>134</v>
      </c>
      <c r="S28" s="2" t="str">
        <f>MID(T28,1,LEN(T28)-1)</f>
        <v>15</v>
      </c>
      <c r="T28" s="2" t="s">
        <v>153</v>
      </c>
      <c r="U28" s="2">
        <f>IF(V28="经营",0,1)</f>
        <v>0</v>
      </c>
      <c r="V28" s="2" t="s">
        <v>100</v>
      </c>
      <c r="W28" s="2" t="s">
        <v>170</v>
      </c>
      <c r="X28" s="2">
        <f>IF(MID(Y28,LEN(Y28),LEN(Y28))="年",VALUE(MID(Y28,1,LEN(Y28)-1))*12,VALUE(MID(Y28,1,LEN(Y28)-1)))</f>
        <v>12</v>
      </c>
      <c r="Y28" s="2" t="s">
        <v>101</v>
      </c>
      <c r="Z28">
        <f>AA28*100</f>
        <v>1.5</v>
      </c>
      <c r="AA28" s="5">
        <v>0.015</v>
      </c>
      <c r="AB28" s="5"/>
      <c r="AC28" s="5">
        <v>0.0195</v>
      </c>
      <c r="AD28" s="5"/>
      <c r="AE28" s="2" t="s">
        <v>102</v>
      </c>
      <c r="AF28" s="2">
        <f>IF(OR(AG28="是",AG28="有"),0,1)</f>
        <v>0</v>
      </c>
      <c r="AG28" s="2" t="s">
        <v>157</v>
      </c>
      <c r="AH28" s="10">
        <f>IF(ISNUMBER(FIND("质押",AI28,1)),0,1)</f>
        <v>1</v>
      </c>
      <c r="AI28" s="2" t="s">
        <v>104</v>
      </c>
      <c r="AJ28" s="2">
        <f>IF(ISNUMBER(FIND("担保",AI28,1)),0,1)</f>
        <v>1</v>
      </c>
      <c r="AK28" s="2" t="s">
        <v>104</v>
      </c>
      <c r="AL28" s="10">
        <f>IF(AM28="是",0,1)</f>
        <v>0</v>
      </c>
      <c r="AM28" s="2" t="s">
        <v>103</v>
      </c>
      <c r="AN28" s="2">
        <f>IF(AO28="无逾期",0,1)</f>
        <v>0</v>
      </c>
      <c r="AO28" t="s">
        <v>105</v>
      </c>
      <c r="AQ28" s="6">
        <v>40218</v>
      </c>
    </row>
    <row r="29" spans="1:43">
      <c r="A29" s="1">
        <v>1002013</v>
      </c>
      <c r="B29" s="1">
        <f>C29</f>
        <v>54</v>
      </c>
      <c r="C29">
        <v>54</v>
      </c>
      <c r="D29">
        <f>IF(E29="男",1,0)</f>
        <v>0</v>
      </c>
      <c r="E29" s="2" t="s">
        <v>92</v>
      </c>
      <c r="F29" s="2">
        <f>IF(G29="已婚",0,IF(G29="未婚",1,2))</f>
        <v>0</v>
      </c>
      <c r="G29" s="2" t="s">
        <v>93</v>
      </c>
      <c r="H29" s="2">
        <f>IF(I29="小学",0,IF(I29="初中",1,IF(I29="高中",2,IF(I29="大专",3,4))))</f>
        <v>2</v>
      </c>
      <c r="I29" s="2" t="s">
        <v>94</v>
      </c>
      <c r="J29" s="2">
        <f>IF(K29="无",0,IF(K29="有违约",1,2))</f>
        <v>0</v>
      </c>
      <c r="K29" s="2" t="s">
        <v>95</v>
      </c>
      <c r="L29" s="2">
        <f>IF(M29="自有",0,1)</f>
        <v>0</v>
      </c>
      <c r="M29" s="2" t="s">
        <v>96</v>
      </c>
      <c r="N29" s="2">
        <f>IF(O29="否",0,1)</f>
        <v>0</v>
      </c>
      <c r="O29" s="2" t="s">
        <v>97</v>
      </c>
      <c r="P29" s="2" t="str">
        <f>MID(Q29,1,LEN(Q29)-1)</f>
        <v>25</v>
      </c>
      <c r="Q29" s="2" t="s">
        <v>171</v>
      </c>
      <c r="R29" s="2" t="s">
        <v>171</v>
      </c>
      <c r="S29" s="2" t="str">
        <f>MID(T29,1,LEN(T29)-1)</f>
        <v>15</v>
      </c>
      <c r="T29" s="2" t="s">
        <v>153</v>
      </c>
      <c r="U29" s="2">
        <f>IF(V29="经营",0,1)</f>
        <v>1</v>
      </c>
      <c r="V29" s="2" t="s">
        <v>145</v>
      </c>
      <c r="W29" s="2" t="s">
        <v>145</v>
      </c>
      <c r="X29" s="2">
        <f>IF(MID(Y29,LEN(Y29),LEN(Y29))="年",VALUE(MID(Y29,1,LEN(Y29)-1))*12,VALUE(MID(Y29,1,LEN(Y29)-1)))</f>
        <v>12</v>
      </c>
      <c r="Y29" s="2" t="s">
        <v>101</v>
      </c>
      <c r="Z29">
        <f>AA29*100</f>
        <v>1.53</v>
      </c>
      <c r="AA29" s="5">
        <v>0.0153</v>
      </c>
      <c r="AB29" s="5"/>
      <c r="AC29" s="5">
        <v>0.01989</v>
      </c>
      <c r="AD29" s="5"/>
      <c r="AE29" s="2" t="s">
        <v>147</v>
      </c>
      <c r="AF29" s="2">
        <f>IF(OR(AG29="是",AG29="有"),0,1)</f>
        <v>1</v>
      </c>
      <c r="AG29" s="2" t="s">
        <v>95</v>
      </c>
      <c r="AH29" s="10">
        <f>IF(ISNUMBER(FIND("质押",AI29,1)),0,1)</f>
        <v>1</v>
      </c>
      <c r="AI29" s="2" t="s">
        <v>119</v>
      </c>
      <c r="AJ29" s="2">
        <f>IF(ISNUMBER(FIND("担保",AI29,1)),0,1)</f>
        <v>0</v>
      </c>
      <c r="AK29" s="2" t="s">
        <v>119</v>
      </c>
      <c r="AL29" s="10">
        <f>IF(AM29="是",0,1)</f>
        <v>1</v>
      </c>
      <c r="AM29" s="2" t="s">
        <v>97</v>
      </c>
      <c r="AN29" s="2">
        <f>IF(AO29="无逾期",0,1)</f>
        <v>0</v>
      </c>
      <c r="AO29" t="s">
        <v>105</v>
      </c>
      <c r="AQ29" s="6">
        <v>40219</v>
      </c>
    </row>
    <row r="30" spans="1:43">
      <c r="A30" s="1">
        <v>1002010</v>
      </c>
      <c r="B30" s="1">
        <f>C30</f>
        <v>45</v>
      </c>
      <c r="C30">
        <v>45</v>
      </c>
      <c r="D30">
        <f>IF(E30="男",1,0)</f>
        <v>1</v>
      </c>
      <c r="E30" s="2" t="s">
        <v>106</v>
      </c>
      <c r="F30" s="2">
        <f>IF(G30="已婚",0,IF(G30="未婚",1,2))</f>
        <v>0</v>
      </c>
      <c r="G30" s="2" t="s">
        <v>93</v>
      </c>
      <c r="H30" s="2">
        <f>IF(I30="小学",0,IF(I30="初中",1,IF(I30="高中",2,IF(I30="大专",3,4))))</f>
        <v>0</v>
      </c>
      <c r="I30" s="2" t="s">
        <v>107</v>
      </c>
      <c r="J30" s="2">
        <f>IF(K30="无",0,IF(K30="有违约",1,2))</f>
        <v>0</v>
      </c>
      <c r="K30" s="2" t="s">
        <v>95</v>
      </c>
      <c r="L30" s="2">
        <f>IF(M30="自有",0,1)</f>
        <v>0</v>
      </c>
      <c r="M30" s="2" t="s">
        <v>96</v>
      </c>
      <c r="N30" s="2">
        <f>IF(O30="否",0,1)</f>
        <v>0</v>
      </c>
      <c r="O30" s="2" t="s">
        <v>97</v>
      </c>
      <c r="P30" s="2" t="str">
        <f>MID(Q30,1,LEN(Q30)-1)</f>
        <v>3</v>
      </c>
      <c r="Q30" s="2" t="s">
        <v>108</v>
      </c>
      <c r="R30" s="2" t="s">
        <v>108</v>
      </c>
      <c r="S30" s="2" t="str">
        <f>MID(T30,1,LEN(T30)-1)</f>
        <v>3</v>
      </c>
      <c r="T30" s="2" t="s">
        <v>127</v>
      </c>
      <c r="U30" s="2">
        <f>IF(V30="经营",0,1)</f>
        <v>0</v>
      </c>
      <c r="V30" s="2" t="s">
        <v>100</v>
      </c>
      <c r="W30" s="2" t="s">
        <v>170</v>
      </c>
      <c r="X30" s="2">
        <f>IF(MID(Y30,LEN(Y30),LEN(Y30))="年",VALUE(MID(Y30,1,LEN(Y30)-1))*12,VALUE(MID(Y30,1,LEN(Y30)-1)))</f>
        <v>6</v>
      </c>
      <c r="Y30" s="2" t="s">
        <v>118</v>
      </c>
      <c r="Z30">
        <f>AA30*100</f>
        <v>1.5</v>
      </c>
      <c r="AA30" s="5">
        <v>0.015</v>
      </c>
      <c r="AB30" s="5"/>
      <c r="AC30" s="5">
        <v>0.0195</v>
      </c>
      <c r="AD30" s="5"/>
      <c r="AE30" s="2" t="s">
        <v>102</v>
      </c>
      <c r="AF30" s="2">
        <f>IF(OR(AG30="是",AG30="有"),0,1)</f>
        <v>0</v>
      </c>
      <c r="AG30" s="2" t="s">
        <v>157</v>
      </c>
      <c r="AH30" s="10">
        <f>IF(ISNUMBER(FIND("质押",AI30,1)),0,1)</f>
        <v>1</v>
      </c>
      <c r="AI30" s="2" t="s">
        <v>104</v>
      </c>
      <c r="AJ30" s="2">
        <f>IF(ISNUMBER(FIND("担保",AI30,1)),0,1)</f>
        <v>1</v>
      </c>
      <c r="AK30" s="2" t="s">
        <v>104</v>
      </c>
      <c r="AL30" s="10">
        <f>IF(AM30="是",0,1)</f>
        <v>0</v>
      </c>
      <c r="AM30" s="2" t="s">
        <v>103</v>
      </c>
      <c r="AN30" s="2">
        <f>IF(AO30="无逾期",0,1)</f>
        <v>0</v>
      </c>
      <c r="AO30" t="s">
        <v>105</v>
      </c>
      <c r="AQ30" s="6">
        <v>40219</v>
      </c>
    </row>
    <row r="31" spans="1:43">
      <c r="A31" s="4">
        <v>1002012</v>
      </c>
      <c r="B31" s="1">
        <f>C31</f>
        <v>61</v>
      </c>
      <c r="C31">
        <v>61</v>
      </c>
      <c r="D31">
        <f>IF(E31="男",1,0)</f>
        <v>1</v>
      </c>
      <c r="E31" s="2" t="s">
        <v>106</v>
      </c>
      <c r="F31" s="2">
        <f>IF(G31="已婚",0,IF(G31="未婚",1,2))</f>
        <v>0</v>
      </c>
      <c r="G31" s="2" t="s">
        <v>93</v>
      </c>
      <c r="H31" s="2">
        <f>IF(I31="小学",0,IF(I31="初中",1,IF(I31="高中",2,IF(I31="大专",3,4))))</f>
        <v>1</v>
      </c>
      <c r="I31" s="2" t="s">
        <v>120</v>
      </c>
      <c r="J31" s="2">
        <f>IF(K31="无",0,IF(K31="有违约",1,2))</f>
        <v>0</v>
      </c>
      <c r="K31" s="2" t="s">
        <v>95</v>
      </c>
      <c r="L31" s="2">
        <f>IF(M31="自有",0,1)</f>
        <v>0</v>
      </c>
      <c r="M31" s="2" t="s">
        <v>96</v>
      </c>
      <c r="N31" s="2">
        <f>IF(O31="否",0,1)</f>
        <v>0</v>
      </c>
      <c r="O31" s="2" t="s">
        <v>97</v>
      </c>
      <c r="P31" s="2" t="str">
        <f>MID(Q31,1,LEN(Q31)-1)</f>
        <v>10</v>
      </c>
      <c r="Q31" s="2" t="s">
        <v>98</v>
      </c>
      <c r="R31" s="2" t="s">
        <v>98</v>
      </c>
      <c r="S31" s="2" t="str">
        <f>MID(T31,1,LEN(T31)-1)</f>
        <v>40</v>
      </c>
      <c r="T31" s="2" t="s">
        <v>165</v>
      </c>
      <c r="U31" s="2">
        <f>IF(V31="经营",0,1)</f>
        <v>0</v>
      </c>
      <c r="V31" s="2" t="s">
        <v>100</v>
      </c>
      <c r="W31" s="2" t="s">
        <v>100</v>
      </c>
      <c r="X31" s="2">
        <f>IF(MID(Y31,LEN(Y31),LEN(Y31))="年",VALUE(MID(Y31,1,LEN(Y31)-1))*12,VALUE(MID(Y31,1,LEN(Y31)-1)))</f>
        <v>3</v>
      </c>
      <c r="Y31" s="2" t="s">
        <v>110</v>
      </c>
      <c r="Z31">
        <f>AA31*100</f>
        <v>1.44</v>
      </c>
      <c r="AA31" s="5">
        <v>0.0144</v>
      </c>
      <c r="AB31" s="5"/>
      <c r="AC31" s="5">
        <v>0.01872</v>
      </c>
      <c r="AD31" s="5"/>
      <c r="AE31" s="2" t="s">
        <v>169</v>
      </c>
      <c r="AF31" s="2">
        <f>IF(OR(AG31="是",AG31="有"),0,1)</f>
        <v>0</v>
      </c>
      <c r="AG31" s="2" t="s">
        <v>157</v>
      </c>
      <c r="AH31" s="10">
        <f>IF(ISNUMBER(FIND("质押",AI31,1)),0,1)</f>
        <v>1</v>
      </c>
      <c r="AI31" s="2" t="s">
        <v>104</v>
      </c>
      <c r="AJ31" s="2">
        <f>IF(ISNUMBER(FIND("担保",AI31,1)),0,1)</f>
        <v>1</v>
      </c>
      <c r="AK31" s="2" t="s">
        <v>104</v>
      </c>
      <c r="AL31" s="10">
        <f>IF(AM31="是",0,1)</f>
        <v>0</v>
      </c>
      <c r="AM31" s="2" t="s">
        <v>103</v>
      </c>
      <c r="AN31" s="2">
        <f>IF(AO31="无逾期",0,1)</f>
        <v>0</v>
      </c>
      <c r="AO31" t="s">
        <v>105</v>
      </c>
      <c r="AQ31" s="6">
        <v>40220</v>
      </c>
    </row>
    <row r="32" spans="1:43">
      <c r="A32" s="1">
        <v>1002014</v>
      </c>
      <c r="B32" s="1">
        <f>C32</f>
        <v>40</v>
      </c>
      <c r="C32">
        <v>40</v>
      </c>
      <c r="D32">
        <f>IF(E32="男",1,0)</f>
        <v>1</v>
      </c>
      <c r="E32" s="2" t="s">
        <v>106</v>
      </c>
      <c r="F32" s="2">
        <f>IF(G32="已婚",0,IF(G32="未婚",1,2))</f>
        <v>0</v>
      </c>
      <c r="G32" s="2" t="s">
        <v>93</v>
      </c>
      <c r="H32" s="2">
        <f>IF(I32="小学",0,IF(I32="初中",1,IF(I32="高中",2,IF(I32="大专",3,4))))</f>
        <v>1</v>
      </c>
      <c r="I32" s="2" t="s">
        <v>120</v>
      </c>
      <c r="J32" s="2">
        <f>IF(K32="无",0,IF(K32="有违约",1,2))</f>
        <v>0</v>
      </c>
      <c r="K32" s="2" t="s">
        <v>95</v>
      </c>
      <c r="L32" s="2">
        <f>IF(M32="自有",0,1)</f>
        <v>0</v>
      </c>
      <c r="M32" s="2" t="s">
        <v>96</v>
      </c>
      <c r="N32" s="2">
        <f>IF(O32="否",0,1)</f>
        <v>0</v>
      </c>
      <c r="O32" s="2" t="s">
        <v>97</v>
      </c>
      <c r="P32" s="2" t="str">
        <f>MID(Q32,1,LEN(Q32)-1)</f>
        <v>2</v>
      </c>
      <c r="Q32" s="2" t="s">
        <v>121</v>
      </c>
      <c r="R32" s="2" t="s">
        <v>121</v>
      </c>
      <c r="S32" s="2" t="str">
        <f>MID(T32,1,LEN(T32)-1)</f>
        <v>10</v>
      </c>
      <c r="T32" s="2" t="s">
        <v>99</v>
      </c>
      <c r="U32" s="2">
        <f>IF(V32="经营",0,1)</f>
        <v>0</v>
      </c>
      <c r="V32" s="2" t="s">
        <v>100</v>
      </c>
      <c r="W32" s="2" t="s">
        <v>172</v>
      </c>
      <c r="X32" s="2">
        <f>IF(MID(Y32,LEN(Y32),LEN(Y32))="年",VALUE(MID(Y32,1,LEN(Y32)-1))*12,VALUE(MID(Y32,1,LEN(Y32)-1)))</f>
        <v>12</v>
      </c>
      <c r="Y32" s="2" t="s">
        <v>101</v>
      </c>
      <c r="Z32">
        <f>AA32*100</f>
        <v>1.53</v>
      </c>
      <c r="AA32" s="5">
        <v>0.0153</v>
      </c>
      <c r="AB32" s="5"/>
      <c r="AC32" s="5">
        <v>0.01989</v>
      </c>
      <c r="AD32" s="5"/>
      <c r="AE32" s="2" t="s">
        <v>102</v>
      </c>
      <c r="AF32" s="2">
        <f>IF(OR(AG32="是",AG32="有"),0,1)</f>
        <v>1</v>
      </c>
      <c r="AG32" s="2" t="s">
        <v>95</v>
      </c>
      <c r="AH32" s="10">
        <f>IF(ISNUMBER(FIND("质押",AI32,1)),0,1)</f>
        <v>1</v>
      </c>
      <c r="AI32" s="2" t="s">
        <v>119</v>
      </c>
      <c r="AJ32" s="2">
        <f>IF(ISNUMBER(FIND("担保",AI32,1)),0,1)</f>
        <v>0</v>
      </c>
      <c r="AK32" s="2" t="s">
        <v>119</v>
      </c>
      <c r="AL32" s="10">
        <f>IF(AM32="是",0,1)</f>
        <v>1</v>
      </c>
      <c r="AM32" s="2" t="s">
        <v>97</v>
      </c>
      <c r="AN32" s="2">
        <f>IF(AO32="无逾期",0,1)</f>
        <v>1</v>
      </c>
      <c r="AO32" s="2" t="s">
        <v>112</v>
      </c>
      <c r="AP32" s="2"/>
      <c r="AQ32" s="6">
        <v>40220</v>
      </c>
    </row>
    <row r="33" spans="1:43">
      <c r="A33" s="1">
        <v>1003002</v>
      </c>
      <c r="B33" s="1">
        <f>C33</f>
        <v>41</v>
      </c>
      <c r="C33">
        <v>41</v>
      </c>
      <c r="D33">
        <f>IF(E33="男",1,0)</f>
        <v>1</v>
      </c>
      <c r="E33" s="2" t="s">
        <v>106</v>
      </c>
      <c r="F33" s="2">
        <f>IF(G33="已婚",0,IF(G33="未婚",1,2))</f>
        <v>0</v>
      </c>
      <c r="G33" s="2" t="s">
        <v>93</v>
      </c>
      <c r="H33" s="2">
        <f>IF(I33="小学",0,IF(I33="初中",1,IF(I33="高中",2,IF(I33="大专",3,4))))</f>
        <v>1</v>
      </c>
      <c r="I33" s="2" t="s">
        <v>120</v>
      </c>
      <c r="J33" s="2">
        <f>IF(K33="无",0,IF(K33="有违约",1,2))</f>
        <v>0</v>
      </c>
      <c r="K33" s="2" t="s">
        <v>95</v>
      </c>
      <c r="L33" s="2">
        <f>IF(M33="自有",0,1)</f>
        <v>0</v>
      </c>
      <c r="M33" s="2" t="s">
        <v>96</v>
      </c>
      <c r="N33" s="2">
        <f>IF(O33="否",0,1)</f>
        <v>0</v>
      </c>
      <c r="O33" s="2" t="s">
        <v>97</v>
      </c>
      <c r="P33" s="2" t="str">
        <f>MID(Q33,1,LEN(Q33)-1)</f>
        <v>7</v>
      </c>
      <c r="Q33" s="2" t="s">
        <v>173</v>
      </c>
      <c r="R33" s="2" t="s">
        <v>173</v>
      </c>
      <c r="S33" s="2" t="str">
        <f>MID(T33,1,LEN(T33)-1)</f>
        <v>10</v>
      </c>
      <c r="T33" s="2" t="s">
        <v>99</v>
      </c>
      <c r="U33" s="2">
        <f>IF(V33="经营",0,1)</f>
        <v>1</v>
      </c>
      <c r="V33" s="2" t="s">
        <v>150</v>
      </c>
      <c r="W33" s="2" t="s">
        <v>150</v>
      </c>
      <c r="X33" s="2">
        <f>IF(MID(Y33,LEN(Y33),LEN(Y33))="年",VALUE(MID(Y33,1,LEN(Y33)-1))*12,VALUE(MID(Y33,1,LEN(Y33)-1)))</f>
        <v>12</v>
      </c>
      <c r="Y33" s="2" t="s">
        <v>101</v>
      </c>
      <c r="Z33">
        <f>AA33*100</f>
        <v>1.53</v>
      </c>
      <c r="AA33" s="5">
        <v>0.0153</v>
      </c>
      <c r="AB33" s="5"/>
      <c r="AC33" s="5">
        <v>0.01989</v>
      </c>
      <c r="AD33" s="5"/>
      <c r="AE33" s="2" t="s">
        <v>102</v>
      </c>
      <c r="AF33" s="2">
        <f>IF(OR(AG33="是",AG33="有"),0,1)</f>
        <v>1</v>
      </c>
      <c r="AG33" s="2" t="s">
        <v>95</v>
      </c>
      <c r="AH33" s="10">
        <f>IF(ISNUMBER(FIND("质押",AI33,1)),0,1)</f>
        <v>1</v>
      </c>
      <c r="AI33" s="2" t="s">
        <v>119</v>
      </c>
      <c r="AJ33" s="2">
        <f>IF(ISNUMBER(FIND("担保",AI33,1)),0,1)</f>
        <v>0</v>
      </c>
      <c r="AK33" s="2" t="s">
        <v>119</v>
      </c>
      <c r="AL33" s="10">
        <f>IF(AM33="是",0,1)</f>
        <v>1</v>
      </c>
      <c r="AM33" s="2" t="s">
        <v>97</v>
      </c>
      <c r="AN33" s="2">
        <f>IF(AO33="无逾期",0,1)</f>
        <v>0</v>
      </c>
      <c r="AO33" t="s">
        <v>105</v>
      </c>
      <c r="AQ33" s="6">
        <v>40242</v>
      </c>
    </row>
    <row r="34" spans="1:43">
      <c r="A34" s="1">
        <v>1003003</v>
      </c>
      <c r="B34" s="1">
        <f>C34</f>
        <v>29</v>
      </c>
      <c r="C34">
        <v>29</v>
      </c>
      <c r="D34">
        <f>IF(E34="男",1,0)</f>
        <v>0</v>
      </c>
      <c r="E34" s="2" t="s">
        <v>92</v>
      </c>
      <c r="F34" s="2">
        <f>IF(G34="已婚",0,IF(G34="未婚",1,2))</f>
        <v>1</v>
      </c>
      <c r="G34" s="2" t="s">
        <v>115</v>
      </c>
      <c r="H34" s="2">
        <f>IF(I34="小学",0,IF(I34="初中",1,IF(I34="高中",2,IF(I34="大专",3,4))))</f>
        <v>2</v>
      </c>
      <c r="I34" s="2" t="s">
        <v>94</v>
      </c>
      <c r="J34" s="2">
        <f>IF(K34="无",0,IF(K34="有违约",1,2))</f>
        <v>0</v>
      </c>
      <c r="K34" s="2" t="s">
        <v>95</v>
      </c>
      <c r="L34" s="2">
        <f>IF(M34="自有",0,1)</f>
        <v>0</v>
      </c>
      <c r="M34" s="2" t="s">
        <v>96</v>
      </c>
      <c r="N34" s="2">
        <f>IF(O34="否",0,1)</f>
        <v>0</v>
      </c>
      <c r="O34" s="2" t="s">
        <v>97</v>
      </c>
      <c r="P34" s="2" t="str">
        <f>MID(Q34,1,LEN(Q34)-1)</f>
        <v>2</v>
      </c>
      <c r="Q34" s="2" t="s">
        <v>121</v>
      </c>
      <c r="R34" s="2" t="s">
        <v>121</v>
      </c>
      <c r="S34" s="2" t="str">
        <f>MID(T34,1,LEN(T34)-1)</f>
        <v>50</v>
      </c>
      <c r="T34" s="2" t="s">
        <v>114</v>
      </c>
      <c r="U34" s="2">
        <f>IF(V34="经营",0,1)</f>
        <v>0</v>
      </c>
      <c r="V34" s="2" t="s">
        <v>100</v>
      </c>
      <c r="W34" s="2" t="s">
        <v>161</v>
      </c>
      <c r="X34" s="2">
        <f>IF(MID(Y34,LEN(Y34),LEN(Y34))="年",VALUE(MID(Y34,1,LEN(Y34)-1))*12,VALUE(MID(Y34,1,LEN(Y34)-1)))</f>
        <v>12</v>
      </c>
      <c r="Y34" s="2" t="s">
        <v>101</v>
      </c>
      <c r="Z34">
        <f>AA34*100</f>
        <v>1.53</v>
      </c>
      <c r="AA34" s="5">
        <v>0.0153</v>
      </c>
      <c r="AB34" s="5"/>
      <c r="AC34" s="5">
        <v>0.01989</v>
      </c>
      <c r="AD34" s="5"/>
      <c r="AE34" s="2" t="s">
        <v>102</v>
      </c>
      <c r="AF34" s="2">
        <f>IF(OR(AG34="是",AG34="有"),0,1)</f>
        <v>0</v>
      </c>
      <c r="AG34" s="2" t="s">
        <v>157</v>
      </c>
      <c r="AH34" s="10">
        <f>IF(ISNUMBER(FIND("质押",AI34,1)),0,1)</f>
        <v>1</v>
      </c>
      <c r="AI34" s="2" t="s">
        <v>104</v>
      </c>
      <c r="AJ34" s="2">
        <f>IF(ISNUMBER(FIND("担保",AI34,1)),0,1)</f>
        <v>1</v>
      </c>
      <c r="AK34" s="2" t="s">
        <v>104</v>
      </c>
      <c r="AL34" s="10">
        <f>IF(AM34="是",0,1)</f>
        <v>0</v>
      </c>
      <c r="AM34" s="2" t="s">
        <v>103</v>
      </c>
      <c r="AN34" s="2">
        <f>IF(AO34="无逾期",0,1)</f>
        <v>0</v>
      </c>
      <c r="AO34" t="s">
        <v>105</v>
      </c>
      <c r="AQ34" s="6">
        <v>40248</v>
      </c>
    </row>
    <row r="35" spans="1:43">
      <c r="A35" s="4">
        <v>1003001</v>
      </c>
      <c r="B35" s="1">
        <f>C35</f>
        <v>31</v>
      </c>
      <c r="C35">
        <v>31</v>
      </c>
      <c r="D35">
        <f>IF(E35="男",1,0)</f>
        <v>1</v>
      </c>
      <c r="E35" s="2" t="s">
        <v>106</v>
      </c>
      <c r="F35" s="2">
        <f>IF(G35="已婚",0,IF(G35="未婚",1,2))</f>
        <v>0</v>
      </c>
      <c r="G35" s="2" t="s">
        <v>93</v>
      </c>
      <c r="H35" s="2">
        <f>IF(I35="小学",0,IF(I35="初中",1,IF(I35="高中",2,IF(I35="大专",3,4))))</f>
        <v>1</v>
      </c>
      <c r="I35" s="2" t="s">
        <v>120</v>
      </c>
      <c r="J35" s="2">
        <f>IF(K35="无",0,IF(K35="有违约",1,2))</f>
        <v>0</v>
      </c>
      <c r="K35" s="2" t="s">
        <v>95</v>
      </c>
      <c r="L35" s="2">
        <f>IF(M35="自有",0,1)</f>
        <v>0</v>
      </c>
      <c r="M35" s="2" t="s">
        <v>96</v>
      </c>
      <c r="N35" s="2">
        <f>IF(O35="否",0,1)</f>
        <v>0</v>
      </c>
      <c r="O35" s="2" t="s">
        <v>97</v>
      </c>
      <c r="P35" s="2" t="str">
        <f>MID(Q35,1,LEN(Q35)-1)</f>
        <v>3</v>
      </c>
      <c r="Q35" s="2" t="s">
        <v>108</v>
      </c>
      <c r="R35" s="2" t="s">
        <v>108</v>
      </c>
      <c r="S35" s="2" t="str">
        <f>MID(T35,1,LEN(T35)-1)</f>
        <v>20</v>
      </c>
      <c r="T35" s="2" t="s">
        <v>123</v>
      </c>
      <c r="U35" s="2">
        <f>IF(V35="经营",0,1)</f>
        <v>0</v>
      </c>
      <c r="V35" s="2" t="s">
        <v>100</v>
      </c>
      <c r="W35" s="2" t="s">
        <v>100</v>
      </c>
      <c r="X35" s="2">
        <f>IF(MID(Y35,LEN(Y35),LEN(Y35))="年",VALUE(MID(Y35,1,LEN(Y35)-1))*12,VALUE(MID(Y35,1,LEN(Y35)-1)))</f>
        <v>12</v>
      </c>
      <c r="Y35" s="2" t="s">
        <v>101</v>
      </c>
      <c r="Z35">
        <f>AA35*100</f>
        <v>1.5</v>
      </c>
      <c r="AA35" s="5">
        <v>0.015</v>
      </c>
      <c r="AB35" s="5"/>
      <c r="AC35" s="5">
        <v>0.0195</v>
      </c>
      <c r="AD35" s="5"/>
      <c r="AE35" s="2" t="s">
        <v>102</v>
      </c>
      <c r="AF35" s="2">
        <f>IF(OR(AG35="是",AG35="有"),0,1)</f>
        <v>0</v>
      </c>
      <c r="AG35" s="2" t="s">
        <v>157</v>
      </c>
      <c r="AH35" s="10">
        <f>IF(ISNUMBER(FIND("质押",AI35,1)),0,1)</f>
        <v>1</v>
      </c>
      <c r="AI35" s="2" t="s">
        <v>104</v>
      </c>
      <c r="AJ35" s="2">
        <f>IF(ISNUMBER(FIND("担保",AI35,1)),0,1)</f>
        <v>1</v>
      </c>
      <c r="AK35" s="2" t="s">
        <v>104</v>
      </c>
      <c r="AL35" s="10">
        <f>IF(AM35="是",0,1)</f>
        <v>0</v>
      </c>
      <c r="AM35" s="2" t="s">
        <v>103</v>
      </c>
      <c r="AN35" s="2">
        <f>IF(AO35="无逾期",0,1)</f>
        <v>0</v>
      </c>
      <c r="AO35" t="s">
        <v>105</v>
      </c>
      <c r="AQ35" s="6">
        <v>40258</v>
      </c>
    </row>
    <row r="36" spans="1:43">
      <c r="A36" s="4">
        <v>1003005</v>
      </c>
      <c r="B36" s="1">
        <f>C36</f>
        <v>56</v>
      </c>
      <c r="C36">
        <v>56</v>
      </c>
      <c r="D36">
        <f>IF(E36="男",1,0)</f>
        <v>1</v>
      </c>
      <c r="E36" s="2" t="s">
        <v>106</v>
      </c>
      <c r="F36" s="2">
        <f>IF(G36="已婚",0,IF(G36="未婚",1,2))</f>
        <v>0</v>
      </c>
      <c r="G36" s="2" t="s">
        <v>93</v>
      </c>
      <c r="H36" s="2">
        <f>IF(I36="小学",0,IF(I36="初中",1,IF(I36="高中",2,IF(I36="大专",3,4))))</f>
        <v>1</v>
      </c>
      <c r="I36" s="2" t="s">
        <v>120</v>
      </c>
      <c r="J36" s="2">
        <f>IF(K36="无",0,IF(K36="有违约",1,2))</f>
        <v>0</v>
      </c>
      <c r="K36" s="2" t="s">
        <v>95</v>
      </c>
      <c r="L36" s="2">
        <f>IF(M36="自有",0,1)</f>
        <v>0</v>
      </c>
      <c r="M36" s="2" t="s">
        <v>96</v>
      </c>
      <c r="N36" s="2">
        <f>IF(O36="否",0,1)</f>
        <v>0</v>
      </c>
      <c r="O36" s="2" t="s">
        <v>97</v>
      </c>
      <c r="P36" s="2" t="str">
        <f>MID(Q36,1,LEN(Q36)-1)</f>
        <v>0.083</v>
      </c>
      <c r="Q36" s="10" t="s">
        <v>129</v>
      </c>
      <c r="R36" s="2" t="s">
        <v>130</v>
      </c>
      <c r="S36" s="2" t="str">
        <f>MID(T36,1,LEN(T36)-1)</f>
        <v>50</v>
      </c>
      <c r="T36" s="2" t="s">
        <v>114</v>
      </c>
      <c r="U36" s="2">
        <f>IF(V36="经营",0,1)</f>
        <v>0</v>
      </c>
      <c r="V36" s="2" t="s">
        <v>100</v>
      </c>
      <c r="W36" s="2" t="s">
        <v>100</v>
      </c>
      <c r="X36" s="2">
        <f>IF(MID(Y36,LEN(Y36),LEN(Y36))="年",VALUE(MID(Y36,1,LEN(Y36)-1))*12,VALUE(MID(Y36,1,LEN(Y36)-1)))</f>
        <v>3</v>
      </c>
      <c r="Y36" s="2" t="s">
        <v>110</v>
      </c>
      <c r="Z36">
        <f>AA36*100</f>
        <v>1.44</v>
      </c>
      <c r="AA36" s="5">
        <v>0.0144</v>
      </c>
      <c r="AB36" s="5"/>
      <c r="AC36" s="5">
        <v>0.01872</v>
      </c>
      <c r="AD36" s="5"/>
      <c r="AE36" s="2" t="s">
        <v>157</v>
      </c>
      <c r="AF36" s="2">
        <f>IF(OR(AG36="是",AG36="有"),0,1)</f>
        <v>0</v>
      </c>
      <c r="AG36" s="2" t="s">
        <v>157</v>
      </c>
      <c r="AH36" s="10">
        <f>IF(ISNUMBER(FIND("质押",AI36,1)),0,1)</f>
        <v>1</v>
      </c>
      <c r="AI36" s="2" t="s">
        <v>104</v>
      </c>
      <c r="AJ36" s="2">
        <f>IF(ISNUMBER(FIND("担保",AI36,1)),0,1)</f>
        <v>1</v>
      </c>
      <c r="AK36" s="2" t="s">
        <v>104</v>
      </c>
      <c r="AL36" s="10">
        <f>IF(AM36="是",0,1)</f>
        <v>0</v>
      </c>
      <c r="AM36" s="2" t="s">
        <v>103</v>
      </c>
      <c r="AN36" s="2">
        <f>IF(AO36="无逾期",0,1)</f>
        <v>0</v>
      </c>
      <c r="AO36" t="s">
        <v>105</v>
      </c>
      <c r="AQ36" s="6">
        <v>40254</v>
      </c>
    </row>
    <row r="37" spans="1:43">
      <c r="A37" s="1">
        <v>1003010</v>
      </c>
      <c r="B37" s="1">
        <f>C37</f>
        <v>42</v>
      </c>
      <c r="C37">
        <v>42</v>
      </c>
      <c r="D37">
        <f>IF(E37="男",1,0)</f>
        <v>1</v>
      </c>
      <c r="E37" s="2" t="s">
        <v>106</v>
      </c>
      <c r="F37" s="2">
        <f>IF(G37="已婚",0,IF(G37="未婚",1,2))</f>
        <v>0</v>
      </c>
      <c r="G37" s="2" t="s">
        <v>93</v>
      </c>
      <c r="H37" s="2">
        <f>IF(I37="小学",0,IF(I37="初中",1,IF(I37="高中",2,IF(I37="大专",3,4))))</f>
        <v>1</v>
      </c>
      <c r="I37" s="2" t="s">
        <v>120</v>
      </c>
      <c r="J37" s="2">
        <f>IF(K37="无",0,IF(K37="有违约",1,2))</f>
        <v>0</v>
      </c>
      <c r="K37" s="2" t="s">
        <v>95</v>
      </c>
      <c r="L37" s="2">
        <f>IF(M37="自有",0,1)</f>
        <v>0</v>
      </c>
      <c r="M37" s="2" t="s">
        <v>96</v>
      </c>
      <c r="N37" s="2">
        <f>IF(O37="否",0,1)</f>
        <v>0</v>
      </c>
      <c r="O37" s="2" t="s">
        <v>97</v>
      </c>
      <c r="P37" s="2" t="str">
        <f>MID(Q37,1,LEN(Q37)-1)</f>
        <v>10</v>
      </c>
      <c r="Q37" s="2" t="s">
        <v>98</v>
      </c>
      <c r="R37" s="2" t="s">
        <v>98</v>
      </c>
      <c r="S37" s="2" t="str">
        <f>MID(T37,1,LEN(T37)-1)</f>
        <v>20</v>
      </c>
      <c r="T37" s="2" t="s">
        <v>123</v>
      </c>
      <c r="U37" s="2">
        <f>IF(V37="经营",0,1)</f>
        <v>0</v>
      </c>
      <c r="V37" s="2" t="s">
        <v>100</v>
      </c>
      <c r="W37" s="2" t="s">
        <v>100</v>
      </c>
      <c r="X37" s="2">
        <f>IF(MID(Y37,LEN(Y37),LEN(Y37))="年",VALUE(MID(Y37,1,LEN(Y37)-1))*12,VALUE(MID(Y37,1,LEN(Y37)-1)))</f>
        <v>12</v>
      </c>
      <c r="Y37" s="2" t="s">
        <v>101</v>
      </c>
      <c r="Z37">
        <f>AA37*100</f>
        <v>1.5</v>
      </c>
      <c r="AA37" s="5">
        <v>0.015</v>
      </c>
      <c r="AB37" s="5"/>
      <c r="AC37" s="5">
        <v>0.0195</v>
      </c>
      <c r="AD37" s="5"/>
      <c r="AE37" s="2" t="s">
        <v>102</v>
      </c>
      <c r="AF37" s="2">
        <f>IF(OR(AG37="是",AG37="有"),0,1)</f>
        <v>0</v>
      </c>
      <c r="AG37" s="2" t="s">
        <v>157</v>
      </c>
      <c r="AH37" s="10">
        <f>IF(ISNUMBER(FIND("质押",AI37,1)),0,1)</f>
        <v>1</v>
      </c>
      <c r="AI37" s="2" t="s">
        <v>104</v>
      </c>
      <c r="AJ37" s="2">
        <f>IF(ISNUMBER(FIND("担保",AI37,1)),0,1)</f>
        <v>1</v>
      </c>
      <c r="AK37" s="2" t="s">
        <v>104</v>
      </c>
      <c r="AL37" s="10">
        <f>IF(AM37="是",0,1)</f>
        <v>0</v>
      </c>
      <c r="AM37" s="2" t="s">
        <v>103</v>
      </c>
      <c r="AN37" s="2">
        <f>IF(AO37="无逾期",0,1)</f>
        <v>0</v>
      </c>
      <c r="AO37" t="s">
        <v>105</v>
      </c>
      <c r="AQ37" s="6">
        <v>40253</v>
      </c>
    </row>
    <row r="38" spans="1:43">
      <c r="A38" s="3">
        <v>1003011</v>
      </c>
      <c r="B38" s="1">
        <f>C38</f>
        <v>50</v>
      </c>
      <c r="C38">
        <v>50</v>
      </c>
      <c r="D38">
        <f>IF(E38="男",1,0)</f>
        <v>1</v>
      </c>
      <c r="E38" s="2" t="s">
        <v>106</v>
      </c>
      <c r="F38" s="2">
        <f>IF(G38="已婚",0,IF(G38="未婚",1,2))</f>
        <v>0</v>
      </c>
      <c r="G38" s="2" t="s">
        <v>93</v>
      </c>
      <c r="H38" s="2">
        <f>IF(I38="小学",0,IF(I38="初中",1,IF(I38="高中",2,IF(I38="大专",3,4))))</f>
        <v>0</v>
      </c>
      <c r="I38" s="2" t="s">
        <v>107</v>
      </c>
      <c r="J38" s="2">
        <f>IF(K38="无",0,IF(K38="有违约",1,2))</f>
        <v>1</v>
      </c>
      <c r="K38" s="2" t="s">
        <v>116</v>
      </c>
      <c r="L38" s="2">
        <f>IF(M38="自有",0,1)</f>
        <v>0</v>
      </c>
      <c r="M38" s="2" t="s">
        <v>96</v>
      </c>
      <c r="N38" s="2">
        <f>IF(O38="否",0,1)</f>
        <v>0</v>
      </c>
      <c r="O38" s="2" t="s">
        <v>97</v>
      </c>
      <c r="P38" s="2" t="str">
        <f>MID(Q38,1,LEN(Q38)-1)</f>
        <v>5</v>
      </c>
      <c r="Q38" s="2" t="s">
        <v>152</v>
      </c>
      <c r="R38" s="2" t="s">
        <v>152</v>
      </c>
      <c r="S38" s="2" t="str">
        <f>MID(T38,1,LEN(T38)-1)</f>
        <v>1.9</v>
      </c>
      <c r="T38" s="2" t="s">
        <v>174</v>
      </c>
      <c r="U38" s="2">
        <f>IF(V38="经营",0,1)</f>
        <v>0</v>
      </c>
      <c r="V38" s="2" t="s">
        <v>100</v>
      </c>
      <c r="W38" s="2" t="s">
        <v>100</v>
      </c>
      <c r="X38" s="2">
        <f>IF(MID(Y38,LEN(Y38),LEN(Y38))="年",VALUE(MID(Y38,1,LEN(Y38)-1))*12,VALUE(MID(Y38,1,LEN(Y38)-1)))</f>
        <v>12</v>
      </c>
      <c r="Y38" s="2" t="s">
        <v>101</v>
      </c>
      <c r="Z38">
        <f>AA38*100</f>
        <v>1.5</v>
      </c>
      <c r="AA38" s="5">
        <v>0.015</v>
      </c>
      <c r="AB38" s="5"/>
      <c r="AC38" s="5">
        <v>0.0195</v>
      </c>
      <c r="AD38" s="5"/>
      <c r="AE38" s="2" t="s">
        <v>102</v>
      </c>
      <c r="AF38" s="2">
        <f>IF(OR(AG38="是",AG38="有"),0,1)</f>
        <v>1</v>
      </c>
      <c r="AG38" s="2" t="s">
        <v>95</v>
      </c>
      <c r="AH38" s="10">
        <f>IF(ISNUMBER(FIND("质押",AI38,1)),0,1)</f>
        <v>1</v>
      </c>
      <c r="AI38" s="2" t="s">
        <v>119</v>
      </c>
      <c r="AJ38" s="2">
        <f>IF(ISNUMBER(FIND("担保",AI38,1)),0,1)</f>
        <v>0</v>
      </c>
      <c r="AK38" s="2" t="s">
        <v>119</v>
      </c>
      <c r="AL38" s="10">
        <f>IF(AM38="是",0,1)</f>
        <v>1</v>
      </c>
      <c r="AM38" s="2" t="s">
        <v>97</v>
      </c>
      <c r="AN38" s="2">
        <f>IF(AO38="无逾期",0,1)</f>
        <v>1</v>
      </c>
      <c r="AO38" s="2" t="s">
        <v>112</v>
      </c>
      <c r="AP38" s="2"/>
      <c r="AQ38" s="6">
        <v>40253</v>
      </c>
    </row>
    <row r="39" spans="1:43">
      <c r="A39" s="1">
        <v>1003012</v>
      </c>
      <c r="B39" s="1">
        <f>C39</f>
        <v>26</v>
      </c>
      <c r="C39">
        <v>26</v>
      </c>
      <c r="D39">
        <f>IF(E39="男",1,0)</f>
        <v>1</v>
      </c>
      <c r="E39" s="2" t="s">
        <v>106</v>
      </c>
      <c r="F39" s="2">
        <f>IF(G39="已婚",0,IF(G39="未婚",1,2))</f>
        <v>0</v>
      </c>
      <c r="G39" s="2" t="s">
        <v>93</v>
      </c>
      <c r="H39" s="2">
        <f>IF(I39="小学",0,IF(I39="初中",1,IF(I39="高中",2,IF(I39="大专",3,4))))</f>
        <v>0</v>
      </c>
      <c r="I39" s="2" t="s">
        <v>107</v>
      </c>
      <c r="J39" s="2">
        <f>IF(K39="无",0,IF(K39="有违约",1,2))</f>
        <v>0</v>
      </c>
      <c r="K39" s="2" t="s">
        <v>95</v>
      </c>
      <c r="L39" s="2">
        <f>IF(M39="自有",0,1)</f>
        <v>0</v>
      </c>
      <c r="M39" s="2" t="s">
        <v>96</v>
      </c>
      <c r="N39" s="2">
        <f>IF(O39="否",0,1)</f>
        <v>0</v>
      </c>
      <c r="O39" s="2" t="s">
        <v>97</v>
      </c>
      <c r="P39" s="2" t="str">
        <f>MID(Q39,1,LEN(Q39)-1)</f>
        <v>5</v>
      </c>
      <c r="Q39" s="2" t="s">
        <v>152</v>
      </c>
      <c r="R39" s="2" t="s">
        <v>152</v>
      </c>
      <c r="S39" s="2" t="str">
        <f>MID(T39,1,LEN(T39)-1)</f>
        <v>2</v>
      </c>
      <c r="T39" s="2" t="s">
        <v>175</v>
      </c>
      <c r="U39" s="2">
        <f>IF(V39="经营",0,1)</f>
        <v>1</v>
      </c>
      <c r="V39" s="2" t="s">
        <v>145</v>
      </c>
      <c r="W39" s="2" t="s">
        <v>145</v>
      </c>
      <c r="X39" s="2">
        <f>IF(MID(Y39,LEN(Y39),LEN(Y39))="年",VALUE(MID(Y39,1,LEN(Y39)-1))*12,VALUE(MID(Y39,1,LEN(Y39)-1)))</f>
        <v>12</v>
      </c>
      <c r="Y39" s="2" t="s">
        <v>101</v>
      </c>
      <c r="Z39">
        <f>AA39*100</f>
        <v>1.53</v>
      </c>
      <c r="AA39" s="5">
        <v>0.0153</v>
      </c>
      <c r="AB39" s="5"/>
      <c r="AC39" s="5">
        <v>0.01989</v>
      </c>
      <c r="AD39" s="5"/>
      <c r="AE39" s="2" t="s">
        <v>102</v>
      </c>
      <c r="AF39" s="2">
        <f>IF(OR(AG39="是",AG39="有"),0,1)</f>
        <v>1</v>
      </c>
      <c r="AG39" s="2" t="s">
        <v>95</v>
      </c>
      <c r="AH39" s="10">
        <f>IF(ISNUMBER(FIND("质押",AI39,1)),0,1)</f>
        <v>1</v>
      </c>
      <c r="AI39" s="2" t="s">
        <v>119</v>
      </c>
      <c r="AJ39" s="2">
        <f>IF(ISNUMBER(FIND("担保",AI39,1)),0,1)</f>
        <v>0</v>
      </c>
      <c r="AK39" s="2" t="s">
        <v>119</v>
      </c>
      <c r="AL39" s="10">
        <f>IF(AM39="是",0,1)</f>
        <v>1</v>
      </c>
      <c r="AM39" s="2" t="s">
        <v>97</v>
      </c>
      <c r="AN39" s="2">
        <f>IF(AO39="无逾期",0,1)</f>
        <v>0</v>
      </c>
      <c r="AO39" t="s">
        <v>105</v>
      </c>
      <c r="AQ39" s="6">
        <v>40262</v>
      </c>
    </row>
    <row r="40" spans="1:43">
      <c r="A40" s="1">
        <v>1003014</v>
      </c>
      <c r="B40" s="1">
        <f>C40</f>
        <v>48</v>
      </c>
      <c r="C40">
        <v>48</v>
      </c>
      <c r="D40">
        <f>IF(E40="男",1,0)</f>
        <v>1</v>
      </c>
      <c r="E40" s="2" t="s">
        <v>106</v>
      </c>
      <c r="F40" s="2">
        <f>IF(G40="已婚",0,IF(G40="未婚",1,2))</f>
        <v>0</v>
      </c>
      <c r="G40" s="2" t="s">
        <v>93</v>
      </c>
      <c r="H40" s="2">
        <f>IF(I40="小学",0,IF(I40="初中",1,IF(I40="高中",2,IF(I40="大专",3,4))))</f>
        <v>1</v>
      </c>
      <c r="I40" s="2" t="s">
        <v>120</v>
      </c>
      <c r="J40" s="2">
        <f>IF(K40="无",0,IF(K40="有违约",1,2))</f>
        <v>0</v>
      </c>
      <c r="K40" s="2" t="s">
        <v>95</v>
      </c>
      <c r="L40" s="2">
        <f>IF(M40="自有",0,1)</f>
        <v>0</v>
      </c>
      <c r="M40" s="2" t="s">
        <v>96</v>
      </c>
      <c r="N40" s="2">
        <f>IF(O40="否",0,1)</f>
        <v>0</v>
      </c>
      <c r="O40" s="2" t="s">
        <v>97</v>
      </c>
      <c r="P40" s="2" t="str">
        <f>MID(Q40,1,LEN(Q40)-1)</f>
        <v>20</v>
      </c>
      <c r="Q40" s="2" t="s">
        <v>143</v>
      </c>
      <c r="R40" s="2" t="s">
        <v>143</v>
      </c>
      <c r="S40" s="2" t="str">
        <f>MID(T40,1,LEN(T40)-1)</f>
        <v>7</v>
      </c>
      <c r="T40" s="2" t="s">
        <v>176</v>
      </c>
      <c r="U40" s="2">
        <f>IF(V40="经营",0,1)</f>
        <v>0</v>
      </c>
      <c r="V40" s="2" t="s">
        <v>100</v>
      </c>
      <c r="W40" s="2" t="s">
        <v>100</v>
      </c>
      <c r="X40" s="2">
        <f>IF(MID(Y40,LEN(Y40),LEN(Y40))="年",VALUE(MID(Y40,1,LEN(Y40)-1))*12,VALUE(MID(Y40,1,LEN(Y40)-1)))</f>
        <v>12</v>
      </c>
      <c r="Y40" s="2" t="s">
        <v>101</v>
      </c>
      <c r="Z40">
        <f>AA40*100</f>
        <v>1.53</v>
      </c>
      <c r="AA40" s="5">
        <v>0.0153</v>
      </c>
      <c r="AB40" s="5"/>
      <c r="AC40" s="5">
        <v>0.01989</v>
      </c>
      <c r="AD40" s="5"/>
      <c r="AE40" s="2" t="s">
        <v>102</v>
      </c>
      <c r="AF40" s="2">
        <f>IF(OR(AG40="是",AG40="有"),0,1)</f>
        <v>1</v>
      </c>
      <c r="AG40" s="2" t="s">
        <v>95</v>
      </c>
      <c r="AH40" s="10">
        <f>IF(ISNUMBER(FIND("质押",AI40,1)),0,1)</f>
        <v>1</v>
      </c>
      <c r="AI40" s="2" t="s">
        <v>119</v>
      </c>
      <c r="AJ40" s="2">
        <f>IF(ISNUMBER(FIND("担保",AI40,1)),0,1)</f>
        <v>0</v>
      </c>
      <c r="AK40" s="2" t="s">
        <v>119</v>
      </c>
      <c r="AL40" s="10">
        <f>IF(AM40="是",0,1)</f>
        <v>1</v>
      </c>
      <c r="AM40" s="2" t="s">
        <v>97</v>
      </c>
      <c r="AN40" s="2">
        <f>IF(AO40="无逾期",0,1)</f>
        <v>0</v>
      </c>
      <c r="AO40" t="s">
        <v>105</v>
      </c>
      <c r="AQ40" s="6">
        <v>40262</v>
      </c>
    </row>
    <row r="41" spans="1:43">
      <c r="A41" s="1">
        <v>1003016</v>
      </c>
      <c r="B41" s="1">
        <f>C41</f>
        <v>53</v>
      </c>
      <c r="C41">
        <v>53</v>
      </c>
      <c r="D41">
        <f>IF(E41="男",1,0)</f>
        <v>1</v>
      </c>
      <c r="E41" s="2" t="s">
        <v>106</v>
      </c>
      <c r="F41" s="2">
        <f>IF(G41="已婚",0,IF(G41="未婚",1,2))</f>
        <v>0</v>
      </c>
      <c r="G41" s="2" t="s">
        <v>93</v>
      </c>
      <c r="H41" s="2">
        <f>IF(I41="小学",0,IF(I41="初中",1,IF(I41="高中",2,IF(I41="大专",3,4))))</f>
        <v>0</v>
      </c>
      <c r="I41" s="2" t="s">
        <v>107</v>
      </c>
      <c r="J41" s="2">
        <f>IF(K41="无",0,IF(K41="有违约",1,2))</f>
        <v>0</v>
      </c>
      <c r="K41" s="2" t="s">
        <v>95</v>
      </c>
      <c r="L41" s="2">
        <f>IF(M41="自有",0,1)</f>
        <v>0</v>
      </c>
      <c r="M41" s="2" t="s">
        <v>96</v>
      </c>
      <c r="N41" s="2">
        <f>IF(O41="否",0,1)</f>
        <v>1</v>
      </c>
      <c r="O41" s="2" t="s">
        <v>103</v>
      </c>
      <c r="P41" s="2" t="str">
        <f>MID(Q41,1,LEN(Q41)-1)</f>
        <v>4</v>
      </c>
      <c r="Q41" s="2" t="s">
        <v>137</v>
      </c>
      <c r="R41" s="2" t="s">
        <v>137</v>
      </c>
      <c r="S41" s="2" t="str">
        <f>MID(T41,1,LEN(T41)-1)</f>
        <v>10</v>
      </c>
      <c r="T41" s="2" t="s">
        <v>99</v>
      </c>
      <c r="U41" s="2">
        <f>IF(V41="经营",0,1)</f>
        <v>0</v>
      </c>
      <c r="V41" s="2" t="s">
        <v>100</v>
      </c>
      <c r="W41" s="2" t="s">
        <v>100</v>
      </c>
      <c r="X41" s="2">
        <f>IF(MID(Y41,LEN(Y41),LEN(Y41))="年",VALUE(MID(Y41,1,LEN(Y41)-1))*12,VALUE(MID(Y41,1,LEN(Y41)-1)))</f>
        <v>12</v>
      </c>
      <c r="Y41" s="2" t="s">
        <v>101</v>
      </c>
      <c r="Z41">
        <f>AA41*100</f>
        <v>1.5</v>
      </c>
      <c r="AA41" s="5">
        <v>0.015</v>
      </c>
      <c r="AB41" s="5"/>
      <c r="AC41" s="5">
        <v>0.0195</v>
      </c>
      <c r="AD41" s="5"/>
      <c r="AE41" s="2" t="s">
        <v>102</v>
      </c>
      <c r="AF41" s="2">
        <f>IF(OR(AG41="是",AG41="有"),0,1)</f>
        <v>0</v>
      </c>
      <c r="AG41" s="2" t="s">
        <v>157</v>
      </c>
      <c r="AH41" s="10">
        <f>IF(ISNUMBER(FIND("质押",AI41,1)),0,1)</f>
        <v>1</v>
      </c>
      <c r="AI41" s="2" t="s">
        <v>104</v>
      </c>
      <c r="AJ41" s="2">
        <f>IF(ISNUMBER(FIND("担保",AI41,1)),0,1)</f>
        <v>1</v>
      </c>
      <c r="AK41" s="2" t="s">
        <v>104</v>
      </c>
      <c r="AL41" s="10">
        <f>IF(AM41="是",0,1)</f>
        <v>0</v>
      </c>
      <c r="AM41" s="2" t="s">
        <v>103</v>
      </c>
      <c r="AN41" s="2">
        <f>IF(AO41="无逾期",0,1)</f>
        <v>0</v>
      </c>
      <c r="AO41" t="s">
        <v>105</v>
      </c>
      <c r="AQ41" s="6">
        <v>40268</v>
      </c>
    </row>
    <row r="42" spans="1:43">
      <c r="A42" s="1">
        <v>1003015</v>
      </c>
      <c r="B42" s="1">
        <f>C42</f>
        <v>40</v>
      </c>
      <c r="C42">
        <v>40</v>
      </c>
      <c r="D42">
        <f>IF(E42="男",1,0)</f>
        <v>1</v>
      </c>
      <c r="E42" s="2" t="s">
        <v>106</v>
      </c>
      <c r="F42" s="2">
        <f>IF(G42="已婚",0,IF(G42="未婚",1,2))</f>
        <v>0</v>
      </c>
      <c r="G42" s="2" t="s">
        <v>93</v>
      </c>
      <c r="H42" s="2">
        <f>IF(I42="小学",0,IF(I42="初中",1,IF(I42="高中",2,IF(I42="大专",3,4))))</f>
        <v>1</v>
      </c>
      <c r="I42" s="2" t="s">
        <v>120</v>
      </c>
      <c r="J42" s="2">
        <f>IF(K42="无",0,IF(K42="有违约",1,2))</f>
        <v>0</v>
      </c>
      <c r="K42" s="2" t="s">
        <v>95</v>
      </c>
      <c r="L42" s="2">
        <f>IF(M42="自有",0,1)</f>
        <v>0</v>
      </c>
      <c r="M42" s="2" t="s">
        <v>96</v>
      </c>
      <c r="N42" s="2">
        <f>IF(O42="否",0,1)</f>
        <v>0</v>
      </c>
      <c r="O42" s="2" t="s">
        <v>97</v>
      </c>
      <c r="P42" s="2" t="str">
        <f>MID(Q42,1,LEN(Q42)-1)</f>
        <v>10</v>
      </c>
      <c r="Q42" s="2" t="s">
        <v>98</v>
      </c>
      <c r="R42" s="2" t="s">
        <v>98</v>
      </c>
      <c r="S42" s="2" t="str">
        <f>MID(T42,1,LEN(T42)-1)</f>
        <v>15</v>
      </c>
      <c r="T42" s="2" t="s">
        <v>153</v>
      </c>
      <c r="U42" s="2">
        <f>IF(V42="经营",0,1)</f>
        <v>0</v>
      </c>
      <c r="V42" s="2" t="s">
        <v>100</v>
      </c>
      <c r="W42" s="2" t="s">
        <v>100</v>
      </c>
      <c r="X42" s="2">
        <f>IF(MID(Y42,LEN(Y42),LEN(Y42))="年",VALUE(MID(Y42,1,LEN(Y42)-1))*12,VALUE(MID(Y42,1,LEN(Y42)-1)))</f>
        <v>12</v>
      </c>
      <c r="Y42" s="2" t="s">
        <v>101</v>
      </c>
      <c r="Z42">
        <f>AA42*100</f>
        <v>1.5</v>
      </c>
      <c r="AA42" s="5">
        <v>0.015</v>
      </c>
      <c r="AB42" s="5"/>
      <c r="AC42" s="5">
        <v>0.0195</v>
      </c>
      <c r="AD42" s="5"/>
      <c r="AE42" s="2" t="s">
        <v>147</v>
      </c>
      <c r="AF42" s="2">
        <f>IF(OR(AG42="是",AG42="有"),0,1)</f>
        <v>0</v>
      </c>
      <c r="AG42" s="2" t="s">
        <v>157</v>
      </c>
      <c r="AH42" s="10">
        <f>IF(ISNUMBER(FIND("质押",AI42,1)),0,1)</f>
        <v>1</v>
      </c>
      <c r="AI42" s="2" t="s">
        <v>104</v>
      </c>
      <c r="AJ42" s="2">
        <f>IF(ISNUMBER(FIND("担保",AI42,1)),0,1)</f>
        <v>1</v>
      </c>
      <c r="AK42" s="2" t="s">
        <v>104</v>
      </c>
      <c r="AL42" s="10">
        <f>IF(AM42="是",0,1)</f>
        <v>0</v>
      </c>
      <c r="AM42" s="2" t="s">
        <v>103</v>
      </c>
      <c r="AN42" s="2">
        <f>IF(AO42="无逾期",0,1)</f>
        <v>0</v>
      </c>
      <c r="AO42" t="s">
        <v>105</v>
      </c>
      <c r="AQ42" s="6">
        <v>40268</v>
      </c>
    </row>
    <row r="43" spans="1:43">
      <c r="A43" s="4">
        <v>1004001</v>
      </c>
      <c r="B43" s="1">
        <f>C43</f>
        <v>40</v>
      </c>
      <c r="C43">
        <v>40</v>
      </c>
      <c r="D43">
        <f>IF(E43="男",1,0)</f>
        <v>1</v>
      </c>
      <c r="E43" s="2" t="s">
        <v>106</v>
      </c>
      <c r="F43" s="2">
        <f>IF(G43="已婚",0,IF(G43="未婚",1,2))</f>
        <v>0</v>
      </c>
      <c r="G43" s="2" t="s">
        <v>93</v>
      </c>
      <c r="H43" s="2">
        <f>IF(I43="小学",0,IF(I43="初中",1,IF(I43="高中",2,IF(I43="大专",3,4))))</f>
        <v>2</v>
      </c>
      <c r="I43" s="2" t="s">
        <v>94</v>
      </c>
      <c r="J43" s="2">
        <f>IF(K43="无",0,IF(K43="有违约",1,2))</f>
        <v>0</v>
      </c>
      <c r="K43" s="2" t="s">
        <v>95</v>
      </c>
      <c r="L43" s="2">
        <f>IF(M43="自有",0,1)</f>
        <v>0</v>
      </c>
      <c r="M43" s="2" t="s">
        <v>96</v>
      </c>
      <c r="N43" s="2">
        <f>IF(O43="否",0,1)</f>
        <v>0</v>
      </c>
      <c r="O43" s="2" t="s">
        <v>97</v>
      </c>
      <c r="P43" s="2" t="str">
        <f>MID(Q43,1,LEN(Q43)-1)</f>
        <v>6</v>
      </c>
      <c r="Q43" s="2" t="s">
        <v>134</v>
      </c>
      <c r="R43" s="2" t="s">
        <v>134</v>
      </c>
      <c r="S43" s="2" t="str">
        <f>MID(T43,1,LEN(T43)-1)</f>
        <v>20</v>
      </c>
      <c r="T43" s="2" t="s">
        <v>123</v>
      </c>
      <c r="U43" s="2">
        <f>IF(V43="经营",0,1)</f>
        <v>0</v>
      </c>
      <c r="V43" s="2" t="s">
        <v>100</v>
      </c>
      <c r="W43" s="2" t="s">
        <v>100</v>
      </c>
      <c r="X43" s="2">
        <f>IF(MID(Y43,LEN(Y43),LEN(Y43))="年",VALUE(MID(Y43,1,LEN(Y43)-1))*12,VALUE(MID(Y43,1,LEN(Y43)-1)))</f>
        <v>12</v>
      </c>
      <c r="Y43" s="2" t="s">
        <v>101</v>
      </c>
      <c r="Z43">
        <f>AA43*100</f>
        <v>1.5</v>
      </c>
      <c r="AA43" s="5">
        <v>0.015</v>
      </c>
      <c r="AB43" s="5"/>
      <c r="AC43" s="5">
        <v>0.0195</v>
      </c>
      <c r="AD43" s="5"/>
      <c r="AE43" s="2" t="s">
        <v>102</v>
      </c>
      <c r="AF43" s="2">
        <f>IF(OR(AG43="是",AG43="有"),0,1)</f>
        <v>0</v>
      </c>
      <c r="AG43" s="2" t="s">
        <v>157</v>
      </c>
      <c r="AH43" s="10">
        <f>IF(ISNUMBER(FIND("质押",AI43,1)),0,1)</f>
        <v>1</v>
      </c>
      <c r="AI43" s="2" t="s">
        <v>104</v>
      </c>
      <c r="AJ43" s="2">
        <f>IF(ISNUMBER(FIND("担保",AI43,1)),0,1)</f>
        <v>1</v>
      </c>
      <c r="AK43" s="2" t="s">
        <v>104</v>
      </c>
      <c r="AL43" s="10">
        <f>IF(AM43="是",0,1)</f>
        <v>0</v>
      </c>
      <c r="AM43" s="2" t="s">
        <v>103</v>
      </c>
      <c r="AN43" s="2">
        <f>IF(AO43="无逾期",0,1)</f>
        <v>0</v>
      </c>
      <c r="AO43" t="s">
        <v>105</v>
      </c>
      <c r="AQ43" s="7">
        <v>40276</v>
      </c>
    </row>
    <row r="44" spans="1:43">
      <c r="A44" s="4">
        <v>1003013</v>
      </c>
      <c r="B44" s="1">
        <f>C44</f>
        <v>40</v>
      </c>
      <c r="C44">
        <v>40</v>
      </c>
      <c r="D44">
        <f>IF(E44="男",1,0)</f>
        <v>0</v>
      </c>
      <c r="E44" s="2" t="s">
        <v>92</v>
      </c>
      <c r="F44" s="2">
        <f>IF(G44="已婚",0,IF(G44="未婚",1,2))</f>
        <v>0</v>
      </c>
      <c r="G44" s="2" t="s">
        <v>93</v>
      </c>
      <c r="H44" s="2">
        <f>IF(I44="小学",0,IF(I44="初中",1,IF(I44="高中",2,IF(I44="大专",3,4))))</f>
        <v>2</v>
      </c>
      <c r="I44" s="2" t="s">
        <v>94</v>
      </c>
      <c r="J44" s="2">
        <f>IF(K44="无",0,IF(K44="有违约",1,2))</f>
        <v>0</v>
      </c>
      <c r="K44" s="10" t="s">
        <v>95</v>
      </c>
      <c r="L44" s="2">
        <f>IF(M44="自有",0,1)</f>
        <v>0</v>
      </c>
      <c r="M44" s="2" t="s">
        <v>96</v>
      </c>
      <c r="N44" s="2">
        <f>IF(O44="否",0,1)</f>
        <v>0</v>
      </c>
      <c r="O44" s="2" t="s">
        <v>97</v>
      </c>
      <c r="P44" s="2" t="str">
        <f>MID(Q44,1,LEN(Q44)-1)</f>
        <v>2</v>
      </c>
      <c r="Q44" s="2" t="s">
        <v>121</v>
      </c>
      <c r="R44" s="2" t="s">
        <v>121</v>
      </c>
      <c r="S44" s="2" t="str">
        <f>MID(T44,1,LEN(T44)-1)</f>
        <v>10</v>
      </c>
      <c r="T44" s="2" t="s">
        <v>99</v>
      </c>
      <c r="U44" s="2">
        <f>IF(V44="经营",0,1)</f>
        <v>0</v>
      </c>
      <c r="V44" s="2" t="s">
        <v>100</v>
      </c>
      <c r="W44" s="2" t="s">
        <v>100</v>
      </c>
      <c r="X44" s="2">
        <f>IF(MID(Y44,LEN(Y44),LEN(Y44))="年",VALUE(MID(Y44,1,LEN(Y44)-1))*12,VALUE(MID(Y44,1,LEN(Y44)-1)))</f>
        <v>12</v>
      </c>
      <c r="Y44" s="2" t="s">
        <v>101</v>
      </c>
      <c r="Z44">
        <f>AA44*100</f>
        <v>1.5</v>
      </c>
      <c r="AA44" s="5">
        <v>0.015</v>
      </c>
      <c r="AB44" s="5"/>
      <c r="AC44" s="5">
        <v>0.0195</v>
      </c>
      <c r="AD44" s="5"/>
      <c r="AE44" s="2" t="s">
        <v>102</v>
      </c>
      <c r="AF44" s="2">
        <f>IF(OR(AG44="是",AG44="有"),0,1)</f>
        <v>0</v>
      </c>
      <c r="AG44" s="2" t="s">
        <v>157</v>
      </c>
      <c r="AH44" s="10">
        <f>IF(ISNUMBER(FIND("质押",AI44,1)),0,1)</f>
        <v>1</v>
      </c>
      <c r="AI44" s="2" t="s">
        <v>104</v>
      </c>
      <c r="AJ44" s="2">
        <f>IF(ISNUMBER(FIND("担保",AI44,1)),0,1)</f>
        <v>1</v>
      </c>
      <c r="AK44" s="2" t="s">
        <v>104</v>
      </c>
      <c r="AL44" s="10">
        <f>IF(AM44="是",0,1)</f>
        <v>0</v>
      </c>
      <c r="AM44" s="2" t="s">
        <v>103</v>
      </c>
      <c r="AN44" s="2">
        <f>IF(AO44="无逾期",0,1)</f>
        <v>0</v>
      </c>
      <c r="AO44" t="s">
        <v>105</v>
      </c>
      <c r="AQ44" s="6">
        <v>40277</v>
      </c>
    </row>
    <row r="45" spans="1:43">
      <c r="A45" s="1">
        <v>1004002</v>
      </c>
      <c r="B45" s="1">
        <f>C45</f>
        <v>31</v>
      </c>
      <c r="C45">
        <v>31</v>
      </c>
      <c r="D45">
        <f>IF(E45="男",1,0)</f>
        <v>1</v>
      </c>
      <c r="E45" s="2" t="s">
        <v>106</v>
      </c>
      <c r="F45" s="2">
        <f>IF(G45="已婚",0,IF(G45="未婚",1,2))</f>
        <v>0</v>
      </c>
      <c r="G45" s="2" t="s">
        <v>93</v>
      </c>
      <c r="H45" s="2">
        <f>IF(I45="小学",0,IF(I45="初中",1,IF(I45="高中",2,IF(I45="大专",3,4))))</f>
        <v>2</v>
      </c>
      <c r="I45" s="2" t="s">
        <v>94</v>
      </c>
      <c r="J45" s="2">
        <f>IF(K45="无",0,IF(K45="有违约",1,2))</f>
        <v>0</v>
      </c>
      <c r="K45" s="10" t="s">
        <v>95</v>
      </c>
      <c r="L45" s="2">
        <f>IF(M45="自有",0,1)</f>
        <v>0</v>
      </c>
      <c r="M45" s="2" t="s">
        <v>96</v>
      </c>
      <c r="N45" s="2">
        <f>IF(O45="否",0,1)</f>
        <v>0</v>
      </c>
      <c r="O45" s="2" t="s">
        <v>97</v>
      </c>
      <c r="P45" s="2" t="str">
        <f>MID(Q45,1,LEN(Q45)-1)</f>
        <v>2</v>
      </c>
      <c r="Q45" s="2" t="s">
        <v>121</v>
      </c>
      <c r="R45" s="2" t="s">
        <v>121</v>
      </c>
      <c r="S45" s="2" t="str">
        <f>MID(T45,1,LEN(T45)-1)</f>
        <v>10</v>
      </c>
      <c r="T45" s="2" t="s">
        <v>99</v>
      </c>
      <c r="U45" s="2">
        <f>IF(V45="经营",0,1)</f>
        <v>0</v>
      </c>
      <c r="V45" s="2" t="s">
        <v>100</v>
      </c>
      <c r="W45" s="2" t="s">
        <v>100</v>
      </c>
      <c r="X45" s="2">
        <f>IF(MID(Y45,LEN(Y45),LEN(Y45))="年",VALUE(MID(Y45,1,LEN(Y45)-1))*12,VALUE(MID(Y45,1,LEN(Y45)-1)))</f>
        <v>12</v>
      </c>
      <c r="Y45" s="2" t="s">
        <v>101</v>
      </c>
      <c r="Z45">
        <f>AA45*100</f>
        <v>1.53</v>
      </c>
      <c r="AA45" s="5">
        <v>0.0153</v>
      </c>
      <c r="AB45" s="5"/>
      <c r="AC45" s="5">
        <v>0.01989</v>
      </c>
      <c r="AD45" s="5"/>
      <c r="AE45" s="2" t="s">
        <v>102</v>
      </c>
      <c r="AF45" s="2">
        <f>IF(OR(AG45="是",AG45="有"),0,1)</f>
        <v>1</v>
      </c>
      <c r="AG45" s="2" t="s">
        <v>95</v>
      </c>
      <c r="AH45" s="10">
        <f>IF(ISNUMBER(FIND("质押",AI45,1)),0,1)</f>
        <v>1</v>
      </c>
      <c r="AI45" s="2" t="s">
        <v>119</v>
      </c>
      <c r="AJ45" s="2">
        <f>IF(ISNUMBER(FIND("担保",AI45,1)),0,1)</f>
        <v>0</v>
      </c>
      <c r="AK45" s="2" t="s">
        <v>119</v>
      </c>
      <c r="AL45" s="10">
        <f>IF(AM45="是",0,1)</f>
        <v>1</v>
      </c>
      <c r="AM45" s="2" t="s">
        <v>97</v>
      </c>
      <c r="AN45" s="2">
        <f>IF(AO45="无逾期",0,1)</f>
        <v>0</v>
      </c>
      <c r="AO45" t="s">
        <v>105</v>
      </c>
      <c r="AQ45" s="6">
        <v>40287</v>
      </c>
    </row>
    <row r="46" spans="1:43">
      <c r="A46" s="4">
        <v>1004004</v>
      </c>
      <c r="B46" s="1">
        <f>C46</f>
        <v>60</v>
      </c>
      <c r="C46">
        <v>60</v>
      </c>
      <c r="D46">
        <f>IF(E46="男",1,0)</f>
        <v>0</v>
      </c>
      <c r="E46" s="2" t="s">
        <v>92</v>
      </c>
      <c r="F46" s="2">
        <f>IF(G46="已婚",0,IF(G46="未婚",1,2))</f>
        <v>0</v>
      </c>
      <c r="G46" s="2" t="s">
        <v>93</v>
      </c>
      <c r="H46" s="2">
        <f>IF(I46="小学",0,IF(I46="初中",1,IF(I46="高中",2,IF(I46="大专",3,4))))</f>
        <v>0</v>
      </c>
      <c r="I46" s="2" t="s">
        <v>107</v>
      </c>
      <c r="J46" s="2">
        <f>IF(K46="无",0,IF(K46="有违约",1,2))</f>
        <v>0</v>
      </c>
      <c r="K46" s="2" t="s">
        <v>95</v>
      </c>
      <c r="L46" s="2">
        <f>IF(M46="自有",0,1)</f>
        <v>0</v>
      </c>
      <c r="M46" s="2" t="s">
        <v>96</v>
      </c>
      <c r="N46" s="2">
        <f>IF(O46="否",0,1)</f>
        <v>0</v>
      </c>
      <c r="O46" s="2" t="s">
        <v>97</v>
      </c>
      <c r="P46" s="2" t="str">
        <f>MID(Q46,1,LEN(Q46)-1)</f>
        <v>5</v>
      </c>
      <c r="Q46" s="2" t="s">
        <v>152</v>
      </c>
      <c r="R46" s="2" t="s">
        <v>152</v>
      </c>
      <c r="S46" s="2" t="str">
        <f>MID(T46,1,LEN(T46)-1)</f>
        <v>100</v>
      </c>
      <c r="T46" s="2" t="s">
        <v>135</v>
      </c>
      <c r="U46" s="2">
        <f>IF(V46="经营",0,1)</f>
        <v>0</v>
      </c>
      <c r="V46" s="2" t="s">
        <v>100</v>
      </c>
      <c r="W46" s="2" t="s">
        <v>100</v>
      </c>
      <c r="X46" s="2">
        <f>IF(MID(Y46,LEN(Y46),LEN(Y46))="年",VALUE(MID(Y46,1,LEN(Y46)-1))*12,VALUE(MID(Y46,1,LEN(Y46)-1)))</f>
        <v>12</v>
      </c>
      <c r="Y46" s="2" t="s">
        <v>101</v>
      </c>
      <c r="Z46">
        <f>AA46*100</f>
        <v>1.5</v>
      </c>
      <c r="AA46" s="5">
        <v>0.015</v>
      </c>
      <c r="AB46" s="5"/>
      <c r="AC46" s="5">
        <v>0.0195</v>
      </c>
      <c r="AD46" s="5"/>
      <c r="AE46" s="2" t="s">
        <v>102</v>
      </c>
      <c r="AF46" s="2">
        <f>IF(OR(AG46="是",AG46="有"),0,1)</f>
        <v>0</v>
      </c>
      <c r="AG46" s="2" t="s">
        <v>157</v>
      </c>
      <c r="AH46" s="10">
        <f>IF(ISNUMBER(FIND("质押",AI46,1)),0,1)</f>
        <v>1</v>
      </c>
      <c r="AI46" s="2" t="s">
        <v>104</v>
      </c>
      <c r="AJ46" s="2">
        <f>IF(ISNUMBER(FIND("担保",AI46,1)),0,1)</f>
        <v>1</v>
      </c>
      <c r="AK46" s="2" t="s">
        <v>104</v>
      </c>
      <c r="AL46" s="10">
        <f>IF(AM46="是",0,1)</f>
        <v>0</v>
      </c>
      <c r="AM46" s="2" t="s">
        <v>103</v>
      </c>
      <c r="AN46" s="2">
        <f>IF(AO46="无逾期",0,1)</f>
        <v>0</v>
      </c>
      <c r="AO46" t="s">
        <v>105</v>
      </c>
      <c r="AQ46" s="6">
        <v>40295</v>
      </c>
    </row>
    <row r="47" spans="1:43">
      <c r="A47" s="1">
        <v>1004005</v>
      </c>
      <c r="B47" s="1">
        <f>C47</f>
        <v>31</v>
      </c>
      <c r="C47">
        <v>31</v>
      </c>
      <c r="D47">
        <f>IF(E47="男",1,0)</f>
        <v>1</v>
      </c>
      <c r="E47" s="2" t="s">
        <v>106</v>
      </c>
      <c r="F47" s="2">
        <f>IF(G47="已婚",0,IF(G47="未婚",1,2))</f>
        <v>0</v>
      </c>
      <c r="G47" s="2" t="s">
        <v>93</v>
      </c>
      <c r="H47" s="2">
        <f>IF(I47="小学",0,IF(I47="初中",1,IF(I47="高中",2,IF(I47="大专",3,4))))</f>
        <v>3</v>
      </c>
      <c r="I47" s="10" t="s">
        <v>142</v>
      </c>
      <c r="J47" s="2">
        <f>IF(K47="无",0,IF(K47="有违约",1,2))</f>
        <v>0</v>
      </c>
      <c r="K47" s="2" t="s">
        <v>95</v>
      </c>
      <c r="L47" s="2">
        <f>IF(M47="自有",0,1)</f>
        <v>0</v>
      </c>
      <c r="M47" s="2" t="s">
        <v>96</v>
      </c>
      <c r="N47" s="2">
        <f>IF(O47="否",0,1)</f>
        <v>0</v>
      </c>
      <c r="O47" s="2" t="s">
        <v>97</v>
      </c>
      <c r="P47" s="2" t="str">
        <f>MID(Q47,1,LEN(Q47)-1)</f>
        <v>5</v>
      </c>
      <c r="Q47" s="2" t="s">
        <v>152</v>
      </c>
      <c r="R47" s="2" t="s">
        <v>152</v>
      </c>
      <c r="S47" s="2" t="str">
        <f>MID(T47,1,LEN(T47)-1)</f>
        <v>120</v>
      </c>
      <c r="T47" s="2" t="s">
        <v>167</v>
      </c>
      <c r="U47" s="2">
        <f>IF(V47="经营",0,1)</f>
        <v>1</v>
      </c>
      <c r="V47" s="2" t="s">
        <v>145</v>
      </c>
      <c r="W47" s="2" t="s">
        <v>145</v>
      </c>
      <c r="X47" s="2">
        <f>IF(MID(Y47,LEN(Y47),LEN(Y47))="年",VALUE(MID(Y47,1,LEN(Y47)-1))*12,VALUE(MID(Y47,1,LEN(Y47)-1)))</f>
        <v>6</v>
      </c>
      <c r="Y47" s="2" t="s">
        <v>118</v>
      </c>
      <c r="Z47">
        <f>AA47*100</f>
        <v>1.47</v>
      </c>
      <c r="AA47" s="5">
        <v>0.0147</v>
      </c>
      <c r="AB47" s="5"/>
      <c r="AC47" s="5">
        <v>0.01911</v>
      </c>
      <c r="AD47" s="5"/>
      <c r="AE47" s="2" t="s">
        <v>102</v>
      </c>
      <c r="AF47" s="2">
        <f>IF(OR(AG47="是",AG47="有"),0,1)</f>
        <v>0</v>
      </c>
      <c r="AG47" s="2" t="s">
        <v>157</v>
      </c>
      <c r="AH47" s="10">
        <f>IF(ISNUMBER(FIND("质押",AI47,1)),0,1)</f>
        <v>1</v>
      </c>
      <c r="AI47" s="2" t="s">
        <v>104</v>
      </c>
      <c r="AJ47" s="2">
        <f>IF(ISNUMBER(FIND("担保",AI47,1)),0,1)</f>
        <v>1</v>
      </c>
      <c r="AK47" s="2" t="s">
        <v>104</v>
      </c>
      <c r="AL47" s="10">
        <f>IF(AM47="是",0,1)</f>
        <v>0</v>
      </c>
      <c r="AM47" s="2" t="s">
        <v>103</v>
      </c>
      <c r="AN47" s="2">
        <f>IF(AO47="无逾期",0,1)</f>
        <v>0</v>
      </c>
      <c r="AO47" t="s">
        <v>105</v>
      </c>
      <c r="AQ47" s="6">
        <v>40297</v>
      </c>
    </row>
    <row r="48" spans="1:43">
      <c r="A48" s="1">
        <v>1004006</v>
      </c>
      <c r="B48" s="1">
        <f>C48</f>
        <v>42</v>
      </c>
      <c r="C48">
        <v>42</v>
      </c>
      <c r="D48">
        <f>IF(E48="男",1,0)</f>
        <v>1</v>
      </c>
      <c r="E48" s="2" t="s">
        <v>106</v>
      </c>
      <c r="F48" s="2">
        <f>IF(G48="已婚",0,IF(G48="未婚",1,2))</f>
        <v>2</v>
      </c>
      <c r="G48" s="2" t="s">
        <v>177</v>
      </c>
      <c r="H48" s="2">
        <f>IF(I48="小学",0,IF(I48="初中",1,IF(I48="高中",2,IF(I48="大专",3,4))))</f>
        <v>3</v>
      </c>
      <c r="I48" s="10" t="s">
        <v>142</v>
      </c>
      <c r="J48" s="2">
        <f>IF(K48="无",0,IF(K48="有违约",1,2))</f>
        <v>0</v>
      </c>
      <c r="K48" s="2" t="s">
        <v>95</v>
      </c>
      <c r="L48" s="2">
        <f>IF(M48="自有",0,1)</f>
        <v>0</v>
      </c>
      <c r="M48" s="2" t="s">
        <v>96</v>
      </c>
      <c r="N48" s="2">
        <f>IF(O48="否",0,1)</f>
        <v>0</v>
      </c>
      <c r="O48" s="2" t="s">
        <v>97</v>
      </c>
      <c r="P48" s="2" t="str">
        <f>MID(Q48,1,LEN(Q48)-1)</f>
        <v>1</v>
      </c>
      <c r="Q48" s="2" t="s">
        <v>101</v>
      </c>
      <c r="R48" s="2" t="s">
        <v>101</v>
      </c>
      <c r="S48" s="2" t="str">
        <f>MID(T48,1,LEN(T48)-1)</f>
        <v>50</v>
      </c>
      <c r="T48" s="2" t="s">
        <v>114</v>
      </c>
      <c r="U48" s="2">
        <f>IF(V48="经营",0,1)</f>
        <v>0</v>
      </c>
      <c r="V48" s="2" t="s">
        <v>100</v>
      </c>
      <c r="W48" s="2" t="s">
        <v>100</v>
      </c>
      <c r="X48" s="2">
        <f>IF(MID(Y48,LEN(Y48),LEN(Y48))="年",VALUE(MID(Y48,1,LEN(Y48)-1))*12,VALUE(MID(Y48,1,LEN(Y48)-1)))</f>
        <v>12</v>
      </c>
      <c r="Y48" s="2" t="s">
        <v>101</v>
      </c>
      <c r="Z48">
        <f>AA48*100</f>
        <v>1.53</v>
      </c>
      <c r="AA48" s="5">
        <v>0.0153</v>
      </c>
      <c r="AB48" s="5"/>
      <c r="AC48" s="5">
        <v>0.01989</v>
      </c>
      <c r="AD48" s="5"/>
      <c r="AE48" s="2" t="s">
        <v>102</v>
      </c>
      <c r="AF48" s="2">
        <f>IF(OR(AG48="是",AG48="有"),0,1)</f>
        <v>1</v>
      </c>
      <c r="AG48" s="2" t="s">
        <v>95</v>
      </c>
      <c r="AH48" s="10">
        <f>IF(ISNUMBER(FIND("质押",AI48,1)),0,1)</f>
        <v>1</v>
      </c>
      <c r="AI48" s="2" t="s">
        <v>119</v>
      </c>
      <c r="AJ48" s="2">
        <f>IF(ISNUMBER(FIND("担保",AI48,1)),0,1)</f>
        <v>0</v>
      </c>
      <c r="AK48" s="2" t="s">
        <v>119</v>
      </c>
      <c r="AL48" s="10">
        <f>IF(AM48="是",0,1)</f>
        <v>1</v>
      </c>
      <c r="AM48" s="2" t="s">
        <v>97</v>
      </c>
      <c r="AN48" s="2">
        <f>IF(AO48="无逾期",0,1)</f>
        <v>1</v>
      </c>
      <c r="AO48" s="2" t="s">
        <v>112</v>
      </c>
      <c r="AP48" s="2"/>
      <c r="AQ48" s="6">
        <v>40291</v>
      </c>
    </row>
    <row r="49" spans="1:43">
      <c r="A49" s="4">
        <v>1004007</v>
      </c>
      <c r="B49" s="1">
        <f>C49</f>
        <v>52</v>
      </c>
      <c r="C49">
        <v>52</v>
      </c>
      <c r="D49">
        <f>IF(E49="男",1,0)</f>
        <v>1</v>
      </c>
      <c r="E49" s="2" t="s">
        <v>106</v>
      </c>
      <c r="F49" s="2">
        <f>IF(G49="已婚",0,IF(G49="未婚",1,2))</f>
        <v>0</v>
      </c>
      <c r="G49" s="2" t="s">
        <v>93</v>
      </c>
      <c r="H49" s="2">
        <f>IF(I49="小学",0,IF(I49="初中",1,IF(I49="高中",2,IF(I49="大专",3,4))))</f>
        <v>1</v>
      </c>
      <c r="I49" s="2" t="s">
        <v>120</v>
      </c>
      <c r="J49" s="2">
        <f>IF(K49="无",0,IF(K49="有违约",1,2))</f>
        <v>0</v>
      </c>
      <c r="K49" s="2" t="s">
        <v>95</v>
      </c>
      <c r="L49" s="2">
        <f>IF(M49="自有",0,1)</f>
        <v>0</v>
      </c>
      <c r="M49" s="2" t="s">
        <v>96</v>
      </c>
      <c r="N49" s="2">
        <f>IF(O49="否",0,1)</f>
        <v>0</v>
      </c>
      <c r="O49" s="2" t="s">
        <v>97</v>
      </c>
      <c r="P49" s="2" t="str">
        <f>MID(Q49,1,LEN(Q49)-1)</f>
        <v>0.5</v>
      </c>
      <c r="Q49" s="10" t="s">
        <v>178</v>
      </c>
      <c r="R49" s="2" t="s">
        <v>118</v>
      </c>
      <c r="S49" s="2" t="str">
        <f>MID(T49,1,LEN(T49)-1)</f>
        <v>200</v>
      </c>
      <c r="T49" s="2" t="s">
        <v>179</v>
      </c>
      <c r="U49" s="2">
        <f>IF(V49="经营",0,1)</f>
        <v>0</v>
      </c>
      <c r="V49" s="2" t="s">
        <v>100</v>
      </c>
      <c r="W49" s="2" t="s">
        <v>100</v>
      </c>
      <c r="X49" s="2">
        <f>IF(MID(Y49,LEN(Y49),LEN(Y49))="年",VALUE(MID(Y49,1,LEN(Y49)-1))*12,VALUE(MID(Y49,1,LEN(Y49)-1)))</f>
        <v>12</v>
      </c>
      <c r="Y49" s="2" t="s">
        <v>101</v>
      </c>
      <c r="Z49">
        <f>AA49*100</f>
        <v>1.5</v>
      </c>
      <c r="AA49" s="5">
        <v>0.015</v>
      </c>
      <c r="AB49" s="5"/>
      <c r="AC49" s="5">
        <v>0.0195</v>
      </c>
      <c r="AD49" s="5"/>
      <c r="AE49" s="2" t="s">
        <v>102</v>
      </c>
      <c r="AF49" s="2">
        <f>IF(OR(AG49="是",AG49="有"),0,1)</f>
        <v>0</v>
      </c>
      <c r="AG49" s="2" t="s">
        <v>157</v>
      </c>
      <c r="AH49" s="10">
        <f>IF(ISNUMBER(FIND("质押",AI49,1)),0,1)</f>
        <v>1</v>
      </c>
      <c r="AI49" s="2" t="s">
        <v>104</v>
      </c>
      <c r="AJ49" s="2">
        <f>IF(ISNUMBER(FIND("担保",AI49,1)),0,1)</f>
        <v>1</v>
      </c>
      <c r="AK49" s="2" t="s">
        <v>104</v>
      </c>
      <c r="AL49" s="10">
        <f>IF(AM49="是",0,1)</f>
        <v>0</v>
      </c>
      <c r="AM49" s="2" t="s">
        <v>103</v>
      </c>
      <c r="AN49" s="2">
        <f>IF(AO49="无逾期",0,1)</f>
        <v>0</v>
      </c>
      <c r="AO49" s="2" t="s">
        <v>105</v>
      </c>
      <c r="AP49" s="2"/>
      <c r="AQ49" s="6">
        <v>40298</v>
      </c>
    </row>
    <row r="50" spans="1:43">
      <c r="A50" s="1">
        <v>1004008</v>
      </c>
      <c r="B50" s="1">
        <f>C50</f>
        <v>38</v>
      </c>
      <c r="C50">
        <v>38</v>
      </c>
      <c r="D50">
        <f>IF(E50="男",1,0)</f>
        <v>0</v>
      </c>
      <c r="E50" s="2" t="s">
        <v>92</v>
      </c>
      <c r="F50" s="2">
        <f>IF(G50="已婚",0,IF(G50="未婚",1,2))</f>
        <v>0</v>
      </c>
      <c r="G50" s="2" t="s">
        <v>93</v>
      </c>
      <c r="H50" s="2">
        <f>IF(I50="小学",0,IF(I50="初中",1,IF(I50="高中",2,IF(I50="大专",3,4))))</f>
        <v>2</v>
      </c>
      <c r="I50" s="2" t="s">
        <v>94</v>
      </c>
      <c r="J50" s="2">
        <f>IF(K50="无",0,IF(K50="有违约",1,2))</f>
        <v>0</v>
      </c>
      <c r="K50" s="2" t="s">
        <v>95</v>
      </c>
      <c r="L50" s="2">
        <f>IF(M50="自有",0,1)</f>
        <v>0</v>
      </c>
      <c r="M50" s="2" t="s">
        <v>96</v>
      </c>
      <c r="N50" s="2">
        <f>IF(O50="否",0,1)</f>
        <v>0</v>
      </c>
      <c r="O50" s="2" t="s">
        <v>97</v>
      </c>
      <c r="P50" s="2" t="str">
        <f>MID(Q50,1,LEN(Q50)-1)</f>
        <v>16</v>
      </c>
      <c r="Q50" s="2" t="s">
        <v>180</v>
      </c>
      <c r="R50" s="2" t="s">
        <v>180</v>
      </c>
      <c r="S50" s="2" t="str">
        <f>MID(T50,1,LEN(T50)-1)</f>
        <v>20</v>
      </c>
      <c r="T50" s="2" t="s">
        <v>123</v>
      </c>
      <c r="U50" s="2">
        <f>IF(V50="经营",0,1)</f>
        <v>0</v>
      </c>
      <c r="V50" s="2" t="s">
        <v>100</v>
      </c>
      <c r="W50" s="2" t="s">
        <v>100</v>
      </c>
      <c r="X50" s="2">
        <f>IF(MID(Y50,LEN(Y50),LEN(Y50))="年",VALUE(MID(Y50,1,LEN(Y50)-1))*12,VALUE(MID(Y50,1,LEN(Y50)-1)))</f>
        <v>12</v>
      </c>
      <c r="Y50" s="2" t="s">
        <v>101</v>
      </c>
      <c r="Z50">
        <f>AA50*100</f>
        <v>1.5</v>
      </c>
      <c r="AA50" s="5">
        <v>0.015</v>
      </c>
      <c r="AB50" s="5"/>
      <c r="AC50" s="5">
        <v>0.0195</v>
      </c>
      <c r="AD50" s="5"/>
      <c r="AE50" s="2" t="s">
        <v>102</v>
      </c>
      <c r="AF50" s="2">
        <f>IF(OR(AG50="是",AG50="有"),0,1)</f>
        <v>0</v>
      </c>
      <c r="AG50" s="2" t="s">
        <v>157</v>
      </c>
      <c r="AH50" s="10">
        <f>IF(ISNUMBER(FIND("质押",AI50,1)),0,1)</f>
        <v>1</v>
      </c>
      <c r="AI50" s="2" t="s">
        <v>104</v>
      </c>
      <c r="AJ50" s="2">
        <f>IF(ISNUMBER(FIND("担保",AI50,1)),0,1)</f>
        <v>1</v>
      </c>
      <c r="AK50" s="2" t="s">
        <v>104</v>
      </c>
      <c r="AL50" s="10">
        <f>IF(AM50="是",0,1)</f>
        <v>0</v>
      </c>
      <c r="AM50" s="2" t="s">
        <v>103</v>
      </c>
      <c r="AN50" s="2">
        <f>IF(AO50="无逾期",0,1)</f>
        <v>0</v>
      </c>
      <c r="AO50" t="s">
        <v>105</v>
      </c>
      <c r="AQ50" s="6">
        <v>40294</v>
      </c>
    </row>
    <row r="51" spans="1:43">
      <c r="A51" s="1">
        <v>1004009</v>
      </c>
      <c r="B51" s="1">
        <f>C51</f>
        <v>38</v>
      </c>
      <c r="C51">
        <v>38</v>
      </c>
      <c r="D51">
        <f>IF(E51="男",1,0)</f>
        <v>0</v>
      </c>
      <c r="E51" s="2" t="s">
        <v>92</v>
      </c>
      <c r="F51" s="2">
        <f>IF(G51="已婚",0,IF(G51="未婚",1,2))</f>
        <v>0</v>
      </c>
      <c r="G51" s="2" t="s">
        <v>93</v>
      </c>
      <c r="H51" s="2">
        <f>IF(I51="小学",0,IF(I51="初中",1,IF(I51="高中",2,IF(I51="大专",3,4))))</f>
        <v>2</v>
      </c>
      <c r="I51" s="2" t="s">
        <v>94</v>
      </c>
      <c r="J51" s="2">
        <f>IF(K51="无",0,IF(K51="有违约",1,2))</f>
        <v>0</v>
      </c>
      <c r="K51" s="2" t="s">
        <v>95</v>
      </c>
      <c r="L51" s="2">
        <f>IF(M51="自有",0,1)</f>
        <v>0</v>
      </c>
      <c r="M51" s="2" t="s">
        <v>96</v>
      </c>
      <c r="N51" s="2">
        <f>IF(O51="否",0,1)</f>
        <v>0</v>
      </c>
      <c r="O51" s="2" t="s">
        <v>97</v>
      </c>
      <c r="P51" s="2" t="str">
        <f>MID(Q51,1,LEN(Q51)-1)</f>
        <v>16</v>
      </c>
      <c r="Q51" s="2" t="s">
        <v>180</v>
      </c>
      <c r="R51" s="2" t="s">
        <v>180</v>
      </c>
      <c r="S51" s="2" t="str">
        <f>MID(T51,1,LEN(T51)-1)</f>
        <v>20</v>
      </c>
      <c r="T51" s="2" t="s">
        <v>123</v>
      </c>
      <c r="U51" s="2">
        <f>IF(V51="经营",0,1)</f>
        <v>0</v>
      </c>
      <c r="V51" s="2" t="s">
        <v>100</v>
      </c>
      <c r="W51" s="2" t="s">
        <v>100</v>
      </c>
      <c r="X51" s="2">
        <f>IF(MID(Y51,LEN(Y51),LEN(Y51))="年",VALUE(MID(Y51,1,LEN(Y51)-1))*12,VALUE(MID(Y51,1,LEN(Y51)-1)))</f>
        <v>12</v>
      </c>
      <c r="Y51" s="2" t="s">
        <v>101</v>
      </c>
      <c r="Z51">
        <f>AA51*100</f>
        <v>1.5</v>
      </c>
      <c r="AA51" s="5">
        <v>0.015</v>
      </c>
      <c r="AB51" s="5"/>
      <c r="AC51" s="5">
        <v>0.0195</v>
      </c>
      <c r="AD51" s="5"/>
      <c r="AE51" s="2" t="s">
        <v>102</v>
      </c>
      <c r="AF51" s="2">
        <f>IF(OR(AG51="是",AG51="有"),0,1)</f>
        <v>0</v>
      </c>
      <c r="AG51" s="2" t="s">
        <v>157</v>
      </c>
      <c r="AH51" s="10">
        <f>IF(ISNUMBER(FIND("质押",AI51,1)),0,1)</f>
        <v>1</v>
      </c>
      <c r="AI51" s="2" t="s">
        <v>104</v>
      </c>
      <c r="AJ51" s="2">
        <f>IF(ISNUMBER(FIND("担保",AI51,1)),0,1)</f>
        <v>1</v>
      </c>
      <c r="AK51" s="2" t="s">
        <v>104</v>
      </c>
      <c r="AL51" s="10">
        <f>IF(AM51="是",0,1)</f>
        <v>0</v>
      </c>
      <c r="AM51" s="2" t="s">
        <v>103</v>
      </c>
      <c r="AN51" s="2">
        <f>IF(AO51="无逾期",0,1)</f>
        <v>0</v>
      </c>
      <c r="AO51" t="s">
        <v>105</v>
      </c>
      <c r="AQ51" s="6">
        <v>40294</v>
      </c>
    </row>
    <row r="52" spans="1:43">
      <c r="A52" s="1">
        <v>1004010</v>
      </c>
      <c r="B52" s="1">
        <f>C52</f>
        <v>36</v>
      </c>
      <c r="C52">
        <v>36</v>
      </c>
      <c r="D52">
        <f>IF(E52="男",1,0)</f>
        <v>1</v>
      </c>
      <c r="E52" s="2" t="s">
        <v>106</v>
      </c>
      <c r="F52" s="2">
        <f>IF(G52="已婚",0,IF(G52="未婚",1,2))</f>
        <v>0</v>
      </c>
      <c r="G52" s="2" t="s">
        <v>93</v>
      </c>
      <c r="H52" s="2">
        <f>IF(I52="小学",0,IF(I52="初中",1,IF(I52="高中",2,IF(I52="大专",3,4))))</f>
        <v>1</v>
      </c>
      <c r="I52" s="2" t="s">
        <v>120</v>
      </c>
      <c r="J52" s="2">
        <f>IF(K52="无",0,IF(K52="有违约",1,2))</f>
        <v>0</v>
      </c>
      <c r="K52" s="2" t="s">
        <v>95</v>
      </c>
      <c r="L52" s="2">
        <f>IF(M52="自有",0,1)</f>
        <v>0</v>
      </c>
      <c r="M52" s="2" t="s">
        <v>96</v>
      </c>
      <c r="N52" s="2">
        <f>IF(O52="否",0,1)</f>
        <v>0</v>
      </c>
      <c r="O52" s="2" t="s">
        <v>97</v>
      </c>
      <c r="P52" s="2" t="str">
        <f>MID(Q52,1,LEN(Q52)-1)</f>
        <v>3</v>
      </c>
      <c r="Q52" s="2" t="s">
        <v>108</v>
      </c>
      <c r="R52" s="2" t="s">
        <v>108</v>
      </c>
      <c r="S52" s="2" t="str">
        <f>MID(T52,1,LEN(T52)-1)</f>
        <v>60</v>
      </c>
      <c r="T52" s="2" t="s">
        <v>181</v>
      </c>
      <c r="U52" s="2">
        <f>IF(V52="经营",0,1)</f>
        <v>0</v>
      </c>
      <c r="V52" s="2" t="s">
        <v>100</v>
      </c>
      <c r="W52" s="2" t="s">
        <v>100</v>
      </c>
      <c r="X52" s="2">
        <f>IF(MID(Y52,LEN(Y52),LEN(Y52))="年",VALUE(MID(Y52,1,LEN(Y52)-1))*12,VALUE(MID(Y52,1,LEN(Y52)-1)))</f>
        <v>12</v>
      </c>
      <c r="Y52" s="2" t="s">
        <v>101</v>
      </c>
      <c r="Z52">
        <f>AA52*100</f>
        <v>1.5</v>
      </c>
      <c r="AA52" s="5">
        <v>0.015</v>
      </c>
      <c r="AB52" s="5"/>
      <c r="AC52" s="5">
        <v>0.0195</v>
      </c>
      <c r="AD52" s="5"/>
      <c r="AE52" s="2" t="s">
        <v>102</v>
      </c>
      <c r="AF52" s="2">
        <f>IF(OR(AG52="是",AG52="有"),0,1)</f>
        <v>0</v>
      </c>
      <c r="AG52" s="2" t="s">
        <v>157</v>
      </c>
      <c r="AH52" s="10">
        <f>IF(ISNUMBER(FIND("质押",AI52,1)),0,1)</f>
        <v>1</v>
      </c>
      <c r="AI52" s="2" t="s">
        <v>104</v>
      </c>
      <c r="AJ52" s="2">
        <f>IF(ISNUMBER(FIND("担保",AI52,1)),0,1)</f>
        <v>1</v>
      </c>
      <c r="AK52" s="2" t="s">
        <v>104</v>
      </c>
      <c r="AL52" s="10">
        <f>IF(AM52="是",0,1)</f>
        <v>0</v>
      </c>
      <c r="AM52" s="2" t="s">
        <v>103</v>
      </c>
      <c r="AN52" s="2">
        <f>IF(AO52="无逾期",0,1)</f>
        <v>0</v>
      </c>
      <c r="AO52" t="s">
        <v>105</v>
      </c>
      <c r="AQ52" s="6">
        <v>40295</v>
      </c>
    </row>
    <row r="53" spans="1:43">
      <c r="A53" s="4">
        <v>1004011</v>
      </c>
      <c r="B53" s="1">
        <f>C53</f>
        <v>33</v>
      </c>
      <c r="C53">
        <v>33</v>
      </c>
      <c r="D53">
        <f>IF(E53="男",1,0)</f>
        <v>1</v>
      </c>
      <c r="E53" s="2" t="s">
        <v>106</v>
      </c>
      <c r="F53" s="2">
        <f>IF(G53="已婚",0,IF(G53="未婚",1,2))</f>
        <v>0</v>
      </c>
      <c r="G53" s="2" t="s">
        <v>93</v>
      </c>
      <c r="H53" s="2">
        <f>IF(I53="小学",0,IF(I53="初中",1,IF(I53="高中",2,IF(I53="大专",3,4))))</f>
        <v>3</v>
      </c>
      <c r="I53" s="2" t="s">
        <v>142</v>
      </c>
      <c r="J53" s="2">
        <f>IF(K53="无",0,IF(K53="有违约",1,2))</f>
        <v>0</v>
      </c>
      <c r="K53" s="2" t="s">
        <v>95</v>
      </c>
      <c r="L53" s="2">
        <f>IF(M53="自有",0,1)</f>
        <v>0</v>
      </c>
      <c r="M53" s="2" t="s">
        <v>96</v>
      </c>
      <c r="N53" s="2">
        <f>IF(O53="否",0,1)</f>
        <v>0</v>
      </c>
      <c r="O53" s="2" t="s">
        <v>97</v>
      </c>
      <c r="P53" s="2" t="str">
        <f>MID(Q53,1,LEN(Q53)-1)</f>
        <v>2</v>
      </c>
      <c r="Q53" s="2" t="s">
        <v>121</v>
      </c>
      <c r="R53" s="2" t="s">
        <v>121</v>
      </c>
      <c r="S53" s="2" t="str">
        <f>MID(T53,1,LEN(T53)-1)</f>
        <v>50</v>
      </c>
      <c r="T53" s="2" t="s">
        <v>114</v>
      </c>
      <c r="U53" s="2">
        <f>IF(V53="经营",0,1)</f>
        <v>0</v>
      </c>
      <c r="V53" s="2" t="s">
        <v>100</v>
      </c>
      <c r="W53" s="2" t="s">
        <v>100</v>
      </c>
      <c r="X53" s="2">
        <f>IF(MID(Y53,LEN(Y53),LEN(Y53))="年",VALUE(MID(Y53,1,LEN(Y53)-1))*12,VALUE(MID(Y53,1,LEN(Y53)-1)))</f>
        <v>12</v>
      </c>
      <c r="Y53" s="2" t="s">
        <v>101</v>
      </c>
      <c r="Z53">
        <f>AA53*100</f>
        <v>1.5</v>
      </c>
      <c r="AA53" s="5">
        <v>0.015</v>
      </c>
      <c r="AB53" s="5"/>
      <c r="AC53" s="5">
        <v>0.0195</v>
      </c>
      <c r="AD53" s="5"/>
      <c r="AE53" s="2" t="s">
        <v>102</v>
      </c>
      <c r="AF53" s="2">
        <f>IF(OR(AG53="是",AG53="有"),0,1)</f>
        <v>0</v>
      </c>
      <c r="AG53" s="2" t="s">
        <v>157</v>
      </c>
      <c r="AH53" s="10">
        <f>IF(ISNUMBER(FIND("质押",AI53,1)),0,1)</f>
        <v>1</v>
      </c>
      <c r="AI53" s="2" t="s">
        <v>104</v>
      </c>
      <c r="AJ53" s="2">
        <f>IF(ISNUMBER(FIND("担保",AI53,1)),0,1)</f>
        <v>1</v>
      </c>
      <c r="AK53" s="2" t="s">
        <v>104</v>
      </c>
      <c r="AL53" s="10">
        <f>IF(AM53="是",0,1)</f>
        <v>0</v>
      </c>
      <c r="AM53" s="2" t="s">
        <v>103</v>
      </c>
      <c r="AN53" s="2">
        <f>IF(AO53="无逾期",0,1)</f>
        <v>0</v>
      </c>
      <c r="AO53" t="s">
        <v>105</v>
      </c>
      <c r="AQ53" s="6">
        <v>40297</v>
      </c>
    </row>
    <row r="54" spans="1:43">
      <c r="A54" s="1">
        <v>1005001</v>
      </c>
      <c r="B54" s="1">
        <f>C54</f>
        <v>32</v>
      </c>
      <c r="C54">
        <v>32</v>
      </c>
      <c r="D54">
        <f>IF(E54="男",1,0)</f>
        <v>0</v>
      </c>
      <c r="E54" s="2" t="s">
        <v>92</v>
      </c>
      <c r="F54" s="2">
        <f>IF(G54="已婚",0,IF(G54="未婚",1,2))</f>
        <v>0</v>
      </c>
      <c r="G54" s="2" t="s">
        <v>93</v>
      </c>
      <c r="H54" s="2">
        <f>IF(I54="小学",0,IF(I54="初中",1,IF(I54="高中",2,IF(I54="大专",3,4))))</f>
        <v>2</v>
      </c>
      <c r="I54" s="2" t="s">
        <v>94</v>
      </c>
      <c r="J54" s="2">
        <f>IF(K54="无",0,IF(K54="有违约",1,2))</f>
        <v>0</v>
      </c>
      <c r="K54" s="2" t="s">
        <v>95</v>
      </c>
      <c r="L54" s="2">
        <f>IF(M54="自有",0,1)</f>
        <v>0</v>
      </c>
      <c r="M54" s="2" t="s">
        <v>96</v>
      </c>
      <c r="N54" s="2">
        <f>IF(O54="否",0,1)</f>
        <v>0</v>
      </c>
      <c r="O54" s="2" t="s">
        <v>97</v>
      </c>
      <c r="P54" s="2" t="str">
        <f>MID(Q54,1,LEN(Q54)-1)</f>
        <v>2</v>
      </c>
      <c r="Q54" s="2" t="s">
        <v>121</v>
      </c>
      <c r="R54" s="2" t="s">
        <v>121</v>
      </c>
      <c r="S54" s="2" t="str">
        <f>MID(T54,1,LEN(T54)-1)</f>
        <v>10</v>
      </c>
      <c r="T54" s="2" t="s">
        <v>99</v>
      </c>
      <c r="U54" s="2">
        <f>IF(V54="经营",0,1)</f>
        <v>0</v>
      </c>
      <c r="V54" s="2" t="s">
        <v>100</v>
      </c>
      <c r="W54" s="2" t="s">
        <v>100</v>
      </c>
      <c r="X54" s="2">
        <f>IF(MID(Y54,LEN(Y54),LEN(Y54))="年",VALUE(MID(Y54,1,LEN(Y54)-1))*12,VALUE(MID(Y54,1,LEN(Y54)-1)))</f>
        <v>12</v>
      </c>
      <c r="Y54" s="2" t="s">
        <v>101</v>
      </c>
      <c r="Z54">
        <f>AA54*100</f>
        <v>1.5</v>
      </c>
      <c r="AA54" s="5">
        <v>0.015</v>
      </c>
      <c r="AB54" s="5"/>
      <c r="AC54" s="5">
        <v>0.0195</v>
      </c>
      <c r="AD54" s="5"/>
      <c r="AE54" s="2" t="s">
        <v>102</v>
      </c>
      <c r="AF54" s="2">
        <f>IF(OR(AG54="是",AG54="有"),0,1)</f>
        <v>0</v>
      </c>
      <c r="AG54" s="2" t="s">
        <v>157</v>
      </c>
      <c r="AH54" s="10">
        <f>IF(ISNUMBER(FIND("质押",AI54,1)),0,1)</f>
        <v>1</v>
      </c>
      <c r="AI54" s="2" t="s">
        <v>104</v>
      </c>
      <c r="AJ54" s="2">
        <f>IF(ISNUMBER(FIND("担保",AI54,1)),0,1)</f>
        <v>1</v>
      </c>
      <c r="AK54" s="2" t="s">
        <v>104</v>
      </c>
      <c r="AL54" s="10">
        <f>IF(AM54="是",0,1)</f>
        <v>0</v>
      </c>
      <c r="AM54" s="2" t="s">
        <v>103</v>
      </c>
      <c r="AN54" s="2">
        <f>IF(AO54="无逾期",0,1)</f>
        <v>0</v>
      </c>
      <c r="AO54" t="s">
        <v>105</v>
      </c>
      <c r="AQ54" s="6">
        <v>40310</v>
      </c>
    </row>
    <row r="55" spans="1:43">
      <c r="A55" s="4">
        <v>1005002</v>
      </c>
      <c r="B55" s="1">
        <f>C55</f>
        <v>33</v>
      </c>
      <c r="C55">
        <v>33</v>
      </c>
      <c r="D55">
        <f>IF(E55="男",1,0)</f>
        <v>1</v>
      </c>
      <c r="E55" s="2" t="s">
        <v>106</v>
      </c>
      <c r="F55" s="2">
        <f>IF(G55="已婚",0,IF(G55="未婚",1,2))</f>
        <v>0</v>
      </c>
      <c r="G55" s="2" t="s">
        <v>93</v>
      </c>
      <c r="H55" s="2">
        <f>IF(I55="小学",0,IF(I55="初中",1,IF(I55="高中",2,IF(I55="大专",3,4))))</f>
        <v>1</v>
      </c>
      <c r="I55" s="2" t="s">
        <v>120</v>
      </c>
      <c r="J55" s="2">
        <f>IF(K55="无",0,IF(K55="有违约",1,2))</f>
        <v>0</v>
      </c>
      <c r="K55" s="2" t="s">
        <v>95</v>
      </c>
      <c r="L55" s="2">
        <f>IF(M55="自有",0,1)</f>
        <v>0</v>
      </c>
      <c r="M55" s="2" t="s">
        <v>96</v>
      </c>
      <c r="N55" s="2">
        <f>IF(O55="否",0,1)</f>
        <v>1</v>
      </c>
      <c r="O55" s="2" t="s">
        <v>103</v>
      </c>
      <c r="P55" s="2" t="str">
        <f>MID(Q55,1,LEN(Q55)-1)</f>
        <v>2</v>
      </c>
      <c r="Q55" s="2" t="s">
        <v>121</v>
      </c>
      <c r="R55" s="2" t="s">
        <v>121</v>
      </c>
      <c r="S55" s="2" t="str">
        <f>MID(T55,1,LEN(T55)-1)</f>
        <v>10</v>
      </c>
      <c r="T55" s="2" t="s">
        <v>99</v>
      </c>
      <c r="U55" s="2">
        <f>IF(V55="经营",0,1)</f>
        <v>0</v>
      </c>
      <c r="V55" s="2" t="s">
        <v>100</v>
      </c>
      <c r="W55" s="2" t="s">
        <v>100</v>
      </c>
      <c r="X55" s="2">
        <f>IF(MID(Y55,LEN(Y55),LEN(Y55))="年",VALUE(MID(Y55,1,LEN(Y55)-1))*12,VALUE(MID(Y55,1,LEN(Y55)-1)))</f>
        <v>12</v>
      </c>
      <c r="Y55" s="2" t="s">
        <v>101</v>
      </c>
      <c r="Z55">
        <f>AA55*100</f>
        <v>1.5</v>
      </c>
      <c r="AA55" s="5">
        <v>0.015</v>
      </c>
      <c r="AB55" s="5"/>
      <c r="AC55" s="5">
        <v>0.0195</v>
      </c>
      <c r="AD55" s="5"/>
      <c r="AE55" s="2" t="s">
        <v>102</v>
      </c>
      <c r="AF55" s="2">
        <f>IF(OR(AG55="是",AG55="有"),0,1)</f>
        <v>0</v>
      </c>
      <c r="AG55" s="2" t="s">
        <v>157</v>
      </c>
      <c r="AH55" s="10">
        <f>IF(ISNUMBER(FIND("质押",AI55,1)),0,1)</f>
        <v>1</v>
      </c>
      <c r="AI55" s="2" t="s">
        <v>104</v>
      </c>
      <c r="AJ55" s="2">
        <f>IF(ISNUMBER(FIND("担保",AI55,1)),0,1)</f>
        <v>1</v>
      </c>
      <c r="AK55" s="2" t="s">
        <v>104</v>
      </c>
      <c r="AL55" s="10">
        <f>IF(AM55="是",0,1)</f>
        <v>0</v>
      </c>
      <c r="AM55" s="2" t="s">
        <v>103</v>
      </c>
      <c r="AN55" s="2">
        <f>IF(AO55="无逾期",0,1)</f>
        <v>0</v>
      </c>
      <c r="AO55" t="s">
        <v>105</v>
      </c>
      <c r="AQ55" s="6">
        <v>40317</v>
      </c>
    </row>
    <row r="56" spans="1:43">
      <c r="A56" s="4">
        <v>1005003</v>
      </c>
      <c r="B56" s="1">
        <f>C56</f>
        <v>50</v>
      </c>
      <c r="C56">
        <v>50</v>
      </c>
      <c r="D56">
        <f>IF(E56="男",1,0)</f>
        <v>1</v>
      </c>
      <c r="E56" s="2" t="s">
        <v>106</v>
      </c>
      <c r="F56" s="2">
        <f>IF(G56="已婚",0,IF(G56="未婚",1,2))</f>
        <v>0</v>
      </c>
      <c r="G56" s="2" t="s">
        <v>93</v>
      </c>
      <c r="H56" s="2">
        <f>IF(I56="小学",0,IF(I56="初中",1,IF(I56="高中",2,IF(I56="大专",3,4))))</f>
        <v>0</v>
      </c>
      <c r="I56" s="2" t="s">
        <v>107</v>
      </c>
      <c r="J56" s="2">
        <f>IF(K56="无",0,IF(K56="有违约",1,2))</f>
        <v>0</v>
      </c>
      <c r="K56" s="2" t="s">
        <v>95</v>
      </c>
      <c r="L56" s="2">
        <f>IF(M56="自有",0,1)</f>
        <v>0</v>
      </c>
      <c r="M56" s="2" t="s">
        <v>96</v>
      </c>
      <c r="N56" s="2">
        <f>IF(O56="否",0,1)</f>
        <v>1</v>
      </c>
      <c r="O56" s="2" t="s">
        <v>103</v>
      </c>
      <c r="P56" s="2" t="str">
        <f>MID(Q56,1,LEN(Q56)-1)</f>
        <v>12</v>
      </c>
      <c r="Q56" s="2" t="s">
        <v>148</v>
      </c>
      <c r="R56" s="2" t="s">
        <v>148</v>
      </c>
      <c r="S56" s="2" t="str">
        <f>MID(T56,1,LEN(T56)-1)</f>
        <v>20</v>
      </c>
      <c r="T56" s="2" t="s">
        <v>123</v>
      </c>
      <c r="U56" s="2">
        <f>IF(V56="经营",0,1)</f>
        <v>0</v>
      </c>
      <c r="V56" s="2" t="s">
        <v>100</v>
      </c>
      <c r="W56" s="2" t="s">
        <v>100</v>
      </c>
      <c r="X56" s="2">
        <f>IF(MID(Y56,LEN(Y56),LEN(Y56))="年",VALUE(MID(Y56,1,LEN(Y56)-1))*12,VALUE(MID(Y56,1,LEN(Y56)-1)))</f>
        <v>4</v>
      </c>
      <c r="Y56" s="2" t="s">
        <v>141</v>
      </c>
      <c r="Z56">
        <f>AA56*100</f>
        <v>1.47</v>
      </c>
      <c r="AA56" s="5">
        <v>0.0147</v>
      </c>
      <c r="AB56" s="5"/>
      <c r="AC56" s="5">
        <v>0.01911</v>
      </c>
      <c r="AD56" s="5"/>
      <c r="AE56" s="2" t="s">
        <v>102</v>
      </c>
      <c r="AF56" s="2">
        <f>IF(OR(AG56="是",AG56="有"),0,1)</f>
        <v>0</v>
      </c>
      <c r="AG56" s="2" t="s">
        <v>157</v>
      </c>
      <c r="AH56" s="10">
        <f>IF(ISNUMBER(FIND("质押",AI56,1)),0,1)</f>
        <v>1</v>
      </c>
      <c r="AI56" s="2" t="s">
        <v>104</v>
      </c>
      <c r="AJ56" s="2">
        <f>IF(ISNUMBER(FIND("担保",AI56,1)),0,1)</f>
        <v>1</v>
      </c>
      <c r="AK56" s="2" t="s">
        <v>104</v>
      </c>
      <c r="AL56" s="10">
        <f>IF(AM56="是",0,1)</f>
        <v>0</v>
      </c>
      <c r="AM56" s="2" t="s">
        <v>103</v>
      </c>
      <c r="AN56" s="2">
        <f>IF(AO56="无逾期",0,1)</f>
        <v>0</v>
      </c>
      <c r="AO56" t="s">
        <v>105</v>
      </c>
      <c r="AQ56" s="6">
        <v>40319</v>
      </c>
    </row>
    <row r="57" spans="1:43">
      <c r="A57" s="1">
        <v>1005005</v>
      </c>
      <c r="B57" s="1">
        <f>C57</f>
        <v>29</v>
      </c>
      <c r="C57">
        <v>29</v>
      </c>
      <c r="D57">
        <f>IF(E57="男",1,0)</f>
        <v>1</v>
      </c>
      <c r="E57" s="2" t="s">
        <v>106</v>
      </c>
      <c r="F57" s="2">
        <f>IF(G57="已婚",0,IF(G57="未婚",1,2))</f>
        <v>0</v>
      </c>
      <c r="G57" s="2" t="s">
        <v>93</v>
      </c>
      <c r="H57" s="2">
        <f>IF(I57="小学",0,IF(I57="初中",1,IF(I57="高中",2,IF(I57="大专",3,4))))</f>
        <v>1</v>
      </c>
      <c r="I57" s="2" t="s">
        <v>120</v>
      </c>
      <c r="J57" s="2">
        <f>IF(K57="无",0,IF(K57="有违约",1,2))</f>
        <v>0</v>
      </c>
      <c r="K57" s="2" t="s">
        <v>95</v>
      </c>
      <c r="L57" s="2">
        <f>IF(M57="自有",0,1)</f>
        <v>1</v>
      </c>
      <c r="M57" s="2" t="s">
        <v>117</v>
      </c>
      <c r="N57" s="2">
        <f>IF(O57="否",0,1)</f>
        <v>0</v>
      </c>
      <c r="O57" s="2" t="s">
        <v>97</v>
      </c>
      <c r="P57" s="2" t="str">
        <f>MID(Q57,1,LEN(Q57)-1)</f>
        <v>2</v>
      </c>
      <c r="Q57" s="2" t="s">
        <v>121</v>
      </c>
      <c r="R57" s="2" t="s">
        <v>121</v>
      </c>
      <c r="S57" s="2" t="str">
        <f>MID(T57,1,LEN(T57)-1)</f>
        <v>10</v>
      </c>
      <c r="T57" s="2" t="s">
        <v>99</v>
      </c>
      <c r="U57" s="2">
        <f>IF(V57="经营",0,1)</f>
        <v>0</v>
      </c>
      <c r="V57" s="2" t="s">
        <v>100</v>
      </c>
      <c r="W57" s="2" t="s">
        <v>100</v>
      </c>
      <c r="X57" s="2">
        <f>IF(MID(Y57,LEN(Y57),LEN(Y57))="年",VALUE(MID(Y57,1,LEN(Y57)-1))*12,VALUE(MID(Y57,1,LEN(Y57)-1)))</f>
        <v>12</v>
      </c>
      <c r="Y57" s="2" t="s">
        <v>101</v>
      </c>
      <c r="Z57">
        <f>AA57*100</f>
        <v>1.53</v>
      </c>
      <c r="AA57" s="5">
        <v>0.0153</v>
      </c>
      <c r="AB57" s="5"/>
      <c r="AC57" s="5">
        <v>0.01989</v>
      </c>
      <c r="AD57" s="5"/>
      <c r="AE57" s="2" t="s">
        <v>102</v>
      </c>
      <c r="AF57" s="2">
        <f>IF(OR(AG57="是",AG57="有"),0,1)</f>
        <v>1</v>
      </c>
      <c r="AG57" s="2" t="s">
        <v>95</v>
      </c>
      <c r="AH57" s="10">
        <f>IF(ISNUMBER(FIND("质押",AI57,1)),0,1)</f>
        <v>1</v>
      </c>
      <c r="AI57" s="2" t="s">
        <v>119</v>
      </c>
      <c r="AJ57" s="2">
        <f>IF(ISNUMBER(FIND("担保",AI57,1)),0,1)</f>
        <v>0</v>
      </c>
      <c r="AK57" s="2" t="s">
        <v>119</v>
      </c>
      <c r="AL57" s="10">
        <f>IF(AM57="是",0,1)</f>
        <v>1</v>
      </c>
      <c r="AM57" s="2" t="s">
        <v>97</v>
      </c>
      <c r="AN57" s="2">
        <f>IF(AO57="无逾期",0,1)</f>
        <v>1</v>
      </c>
      <c r="AO57" s="2" t="s">
        <v>112</v>
      </c>
      <c r="AP57" s="2"/>
      <c r="AQ57" s="7">
        <v>40322</v>
      </c>
    </row>
    <row r="58" spans="1:43">
      <c r="A58" s="1">
        <v>1006001</v>
      </c>
      <c r="B58" s="1">
        <f>C58</f>
        <v>54</v>
      </c>
      <c r="C58">
        <v>54</v>
      </c>
      <c r="D58">
        <f>IF(E58="男",1,0)</f>
        <v>0</v>
      </c>
      <c r="E58" s="2" t="s">
        <v>92</v>
      </c>
      <c r="F58" s="2">
        <f>IF(G58="已婚",0,IF(G58="未婚",1,2))</f>
        <v>0</v>
      </c>
      <c r="G58" s="2" t="s">
        <v>93</v>
      </c>
      <c r="H58" s="2">
        <f>IF(I58="小学",0,IF(I58="初中",1,IF(I58="高中",2,IF(I58="大专",3,4))))</f>
        <v>0</v>
      </c>
      <c r="I58" s="2" t="s">
        <v>107</v>
      </c>
      <c r="J58" s="2">
        <f>IF(K58="无",0,IF(K58="有违约",1,2))</f>
        <v>0</v>
      </c>
      <c r="K58" s="2" t="s">
        <v>95</v>
      </c>
      <c r="L58" s="2">
        <f>IF(M58="自有",0,1)</f>
        <v>0</v>
      </c>
      <c r="M58" s="2" t="s">
        <v>96</v>
      </c>
      <c r="N58" s="2">
        <f>IF(O58="否",0,1)</f>
        <v>0</v>
      </c>
      <c r="O58" s="2" t="s">
        <v>97</v>
      </c>
      <c r="P58" s="2" t="e">
        <f>MID(Q58,1,LEN(Q58)-1)</f>
        <v>#VALUE!</v>
      </c>
      <c r="Q58" s="2"/>
      <c r="S58" s="2" t="str">
        <f>MID(T58,1,LEN(T58)-1)</f>
        <v>7</v>
      </c>
      <c r="T58" s="2" t="s">
        <v>176</v>
      </c>
      <c r="U58" s="2">
        <f>IF(V58="经营",0,1)</f>
        <v>0</v>
      </c>
      <c r="V58" s="2" t="s">
        <v>100</v>
      </c>
      <c r="W58" s="2" t="s">
        <v>100</v>
      </c>
      <c r="X58" s="2">
        <f>IF(MID(Y58,LEN(Y58),LEN(Y58))="年",VALUE(MID(Y58,1,LEN(Y58)-1))*12,VALUE(MID(Y58,1,LEN(Y58)-1)))</f>
        <v>12</v>
      </c>
      <c r="Y58" s="2" t="s">
        <v>101</v>
      </c>
      <c r="Z58">
        <f>AA58*100</f>
        <v>1.5</v>
      </c>
      <c r="AA58" s="5">
        <v>0.015</v>
      </c>
      <c r="AB58" s="5"/>
      <c r="AC58" s="5">
        <v>0.0195</v>
      </c>
      <c r="AD58" s="5"/>
      <c r="AE58" s="2" t="s">
        <v>102</v>
      </c>
      <c r="AF58" s="2">
        <f>IF(OR(AG58="是",AG58="有"),0,1)</f>
        <v>0</v>
      </c>
      <c r="AG58" s="2" t="s">
        <v>157</v>
      </c>
      <c r="AH58" s="10">
        <f>IF(ISNUMBER(FIND("质押",AI58,1)),0,1)</f>
        <v>1</v>
      </c>
      <c r="AI58" s="2" t="s">
        <v>104</v>
      </c>
      <c r="AJ58" s="2">
        <f>IF(ISNUMBER(FIND("担保",AI58,1)),0,1)</f>
        <v>1</v>
      </c>
      <c r="AK58" s="2" t="s">
        <v>104</v>
      </c>
      <c r="AL58" s="10">
        <f>IF(AM58="是",0,1)</f>
        <v>0</v>
      </c>
      <c r="AM58" s="2" t="s">
        <v>103</v>
      </c>
      <c r="AN58" s="2">
        <f>IF(AO58="无逾期",0,1)</f>
        <v>1</v>
      </c>
      <c r="AO58" s="2" t="s">
        <v>112</v>
      </c>
      <c r="AP58" s="2"/>
      <c r="AQ58" s="6">
        <v>40333</v>
      </c>
    </row>
    <row r="59" spans="1:43">
      <c r="A59" s="1">
        <v>1006003</v>
      </c>
      <c r="B59" s="1">
        <f>C59</f>
        <v>25</v>
      </c>
      <c r="C59">
        <v>25</v>
      </c>
      <c r="D59">
        <f>IF(E59="男",1,0)</f>
        <v>1</v>
      </c>
      <c r="E59" s="2" t="s">
        <v>106</v>
      </c>
      <c r="F59" s="2">
        <f>IF(G59="已婚",0,IF(G59="未婚",1,2))</f>
        <v>0</v>
      </c>
      <c r="G59" s="2" t="s">
        <v>93</v>
      </c>
      <c r="H59" s="2">
        <f>IF(I59="小学",0,IF(I59="初中",1,IF(I59="高中",2,IF(I59="大专",3,4))))</f>
        <v>4</v>
      </c>
      <c r="I59" s="2" t="s">
        <v>182</v>
      </c>
      <c r="J59" s="2">
        <f>IF(K59="无",0,IF(K59="有违约",1,2))</f>
        <v>2</v>
      </c>
      <c r="K59" s="2" t="s">
        <v>183</v>
      </c>
      <c r="L59" s="2">
        <f>IF(M59="自有",0,1)</f>
        <v>0</v>
      </c>
      <c r="M59" s="2" t="s">
        <v>96</v>
      </c>
      <c r="N59" s="2">
        <f>IF(O59="否",0,1)</f>
        <v>0</v>
      </c>
      <c r="O59" s="2" t="s">
        <v>97</v>
      </c>
      <c r="P59" s="2" t="str">
        <f>MID(Q59,1,LEN(Q59)-1)</f>
        <v>2</v>
      </c>
      <c r="Q59" s="2" t="s">
        <v>121</v>
      </c>
      <c r="R59" s="2" t="s">
        <v>121</v>
      </c>
      <c r="S59" s="2" t="str">
        <f>MID(T59,1,LEN(T59)-1)</f>
        <v>8</v>
      </c>
      <c r="T59" s="2" t="s">
        <v>184</v>
      </c>
      <c r="U59" s="2">
        <f>IF(V59="经营",0,1)</f>
        <v>1</v>
      </c>
      <c r="V59" s="2" t="s">
        <v>185</v>
      </c>
      <c r="W59" s="2" t="s">
        <v>185</v>
      </c>
      <c r="X59" s="2">
        <f>IF(MID(Y59,LEN(Y59),LEN(Y59))="年",VALUE(MID(Y59,1,LEN(Y59)-1))*12,VALUE(MID(Y59,1,LEN(Y59)-1)))</f>
        <v>12</v>
      </c>
      <c r="Y59" s="2" t="s">
        <v>101</v>
      </c>
      <c r="Z59">
        <f>AA59*100</f>
        <v>1.53</v>
      </c>
      <c r="AA59" s="5">
        <v>0.0153</v>
      </c>
      <c r="AB59" s="5"/>
      <c r="AC59" s="5">
        <v>0.01989</v>
      </c>
      <c r="AD59" s="5"/>
      <c r="AE59" s="2" t="s">
        <v>102</v>
      </c>
      <c r="AF59" s="2">
        <f>IF(OR(AG59="是",AG59="有"),0,1)</f>
        <v>1</v>
      </c>
      <c r="AG59" s="2" t="s">
        <v>95</v>
      </c>
      <c r="AH59" s="10">
        <f>IF(ISNUMBER(FIND("质押",AI59,1)),0,1)</f>
        <v>1</v>
      </c>
      <c r="AI59" s="2" t="s">
        <v>119</v>
      </c>
      <c r="AJ59" s="2">
        <f>IF(ISNUMBER(FIND("担保",AI59,1)),0,1)</f>
        <v>0</v>
      </c>
      <c r="AK59" s="2" t="s">
        <v>119</v>
      </c>
      <c r="AL59" s="10">
        <f>IF(AM59="是",0,1)</f>
        <v>1</v>
      </c>
      <c r="AM59" s="2" t="s">
        <v>97</v>
      </c>
      <c r="AN59" s="2">
        <f>IF(AO59="无逾期",0,1)</f>
        <v>1</v>
      </c>
      <c r="AO59" s="2" t="s">
        <v>112</v>
      </c>
      <c r="AP59" s="2"/>
      <c r="AQ59" s="6">
        <v>40338</v>
      </c>
    </row>
    <row r="60" spans="1:43">
      <c r="A60" s="4">
        <v>1006004</v>
      </c>
      <c r="B60" s="1">
        <f>C60</f>
        <v>57</v>
      </c>
      <c r="C60">
        <v>57</v>
      </c>
      <c r="D60">
        <f>IF(E60="男",1,0)</f>
        <v>1</v>
      </c>
      <c r="E60" s="2" t="s">
        <v>106</v>
      </c>
      <c r="F60" s="2">
        <f>IF(G60="已婚",0,IF(G60="未婚",1,2))</f>
        <v>0</v>
      </c>
      <c r="G60" s="2" t="s">
        <v>93</v>
      </c>
      <c r="H60" s="2">
        <f>IF(I60="小学",0,IF(I60="初中",1,IF(I60="高中",2,IF(I60="大专",3,4))))</f>
        <v>0</v>
      </c>
      <c r="I60" s="2" t="s">
        <v>107</v>
      </c>
      <c r="J60" s="2">
        <f>IF(K60="无",0,IF(K60="有违约",1,2))</f>
        <v>0</v>
      </c>
      <c r="K60" s="10" t="s">
        <v>95</v>
      </c>
      <c r="L60" s="2">
        <f>IF(M60="自有",0,1)</f>
        <v>0</v>
      </c>
      <c r="M60" s="2" t="s">
        <v>96</v>
      </c>
      <c r="N60" s="2">
        <f>IF(O60="否",0,1)</f>
        <v>0</v>
      </c>
      <c r="O60" s="2" t="s">
        <v>97</v>
      </c>
      <c r="P60" s="2" t="str">
        <f>MID(Q60,1,LEN(Q60)-1)</f>
        <v>2</v>
      </c>
      <c r="Q60" s="2" t="s">
        <v>121</v>
      </c>
      <c r="R60" s="2" t="s">
        <v>121</v>
      </c>
      <c r="S60" s="2" t="str">
        <f>MID(T60,1,LEN(T60)-1)</f>
        <v>20</v>
      </c>
      <c r="T60" s="2" t="s">
        <v>123</v>
      </c>
      <c r="U60" s="2">
        <f>IF(V60="经营",0,1)</f>
        <v>0</v>
      </c>
      <c r="V60" s="2" t="s">
        <v>100</v>
      </c>
      <c r="W60" s="2" t="s">
        <v>100</v>
      </c>
      <c r="X60" s="2">
        <f>IF(MID(Y60,LEN(Y60),LEN(Y60))="年",VALUE(MID(Y60,1,LEN(Y60)-1))*12,VALUE(MID(Y60,1,LEN(Y60)-1)))</f>
        <v>12</v>
      </c>
      <c r="Y60" s="2" t="s">
        <v>101</v>
      </c>
      <c r="Z60">
        <f>AA60*100</f>
        <v>1.53</v>
      </c>
      <c r="AA60" s="5">
        <v>0.0153</v>
      </c>
      <c r="AB60" s="5"/>
      <c r="AC60" s="5">
        <v>0.01989</v>
      </c>
      <c r="AD60" s="5"/>
      <c r="AE60" s="2" t="s">
        <v>125</v>
      </c>
      <c r="AF60" s="2">
        <f>IF(OR(AG60="是",AG60="有"),0,1)</f>
        <v>1</v>
      </c>
      <c r="AG60" s="2" t="s">
        <v>95</v>
      </c>
      <c r="AH60" s="10">
        <f>IF(ISNUMBER(FIND("质押",AI60,1)),0,1)</f>
        <v>1</v>
      </c>
      <c r="AI60" s="2" t="s">
        <v>119</v>
      </c>
      <c r="AJ60" s="2">
        <f>IF(ISNUMBER(FIND("担保",AI60,1)),0,1)</f>
        <v>0</v>
      </c>
      <c r="AK60" s="2" t="s">
        <v>119</v>
      </c>
      <c r="AL60" s="10">
        <f>IF(AM60="是",0,1)</f>
        <v>1</v>
      </c>
      <c r="AM60" s="2" t="s">
        <v>97</v>
      </c>
      <c r="AN60" s="2">
        <f>IF(AO60="无逾期",0,1)</f>
        <v>0</v>
      </c>
      <c r="AO60" t="s">
        <v>105</v>
      </c>
      <c r="AQ60" s="6">
        <v>40338</v>
      </c>
    </row>
    <row r="61" spans="1:43">
      <c r="A61" s="4">
        <v>1006006</v>
      </c>
      <c r="B61" s="1">
        <f>C61</f>
        <v>48</v>
      </c>
      <c r="C61">
        <v>48</v>
      </c>
      <c r="D61">
        <f>IF(E61="男",1,0)</f>
        <v>1</v>
      </c>
      <c r="E61" s="2" t="s">
        <v>106</v>
      </c>
      <c r="F61" s="2">
        <f>IF(G61="已婚",0,IF(G61="未婚",1,2))</f>
        <v>0</v>
      </c>
      <c r="G61" s="2" t="s">
        <v>93</v>
      </c>
      <c r="H61" s="2">
        <f>IF(I61="小学",0,IF(I61="初中",1,IF(I61="高中",2,IF(I61="大专",3,4))))</f>
        <v>1</v>
      </c>
      <c r="I61" s="2" t="s">
        <v>120</v>
      </c>
      <c r="J61" s="2">
        <f>IF(K61="无",0,IF(K61="有违约",1,2))</f>
        <v>0</v>
      </c>
      <c r="K61" s="10" t="s">
        <v>95</v>
      </c>
      <c r="L61" s="2">
        <f>IF(M61="自有",0,1)</f>
        <v>0</v>
      </c>
      <c r="M61" s="2" t="s">
        <v>96</v>
      </c>
      <c r="N61" s="2">
        <f>IF(O61="否",0,1)</f>
        <v>0</v>
      </c>
      <c r="O61" s="2" t="s">
        <v>97</v>
      </c>
      <c r="P61" s="2" t="str">
        <f>MID(Q61,1,LEN(Q61)-1)</f>
        <v>4</v>
      </c>
      <c r="Q61" s="2" t="s">
        <v>137</v>
      </c>
      <c r="R61" s="2" t="s">
        <v>137</v>
      </c>
      <c r="S61" s="2" t="str">
        <f>MID(T61,1,LEN(T61)-1)</f>
        <v>30</v>
      </c>
      <c r="T61" s="2" t="s">
        <v>186</v>
      </c>
      <c r="U61" s="2">
        <f>IF(V61="经营",0,1)</f>
        <v>0</v>
      </c>
      <c r="V61" s="2" t="s">
        <v>100</v>
      </c>
      <c r="W61" s="2" t="s">
        <v>100</v>
      </c>
      <c r="X61" s="2">
        <f>IF(MID(Y61,LEN(Y61),LEN(Y61))="年",VALUE(MID(Y61,1,LEN(Y61)-1))*12,VALUE(MID(Y61,1,LEN(Y61)-1)))</f>
        <v>12</v>
      </c>
      <c r="Y61" s="2" t="s">
        <v>101</v>
      </c>
      <c r="Z61">
        <f>AA61*100</f>
        <v>1.5</v>
      </c>
      <c r="AA61" s="5">
        <v>0.015</v>
      </c>
      <c r="AB61" s="5"/>
      <c r="AC61" s="5">
        <v>0.0195</v>
      </c>
      <c r="AD61" s="5"/>
      <c r="AE61" s="2" t="s">
        <v>125</v>
      </c>
      <c r="AF61" s="2">
        <f>IF(OR(AG61="是",AG61="有"),0,1)</f>
        <v>0</v>
      </c>
      <c r="AG61" s="2" t="s">
        <v>157</v>
      </c>
      <c r="AH61" s="10">
        <f>IF(ISNUMBER(FIND("质押",AI61,1)),0,1)</f>
        <v>1</v>
      </c>
      <c r="AI61" s="2" t="s">
        <v>104</v>
      </c>
      <c r="AJ61" s="2">
        <f>IF(ISNUMBER(FIND("担保",AI61,1)),0,1)</f>
        <v>1</v>
      </c>
      <c r="AK61" s="2" t="s">
        <v>104</v>
      </c>
      <c r="AL61" s="10">
        <f>IF(AM61="是",0,1)</f>
        <v>1</v>
      </c>
      <c r="AM61" s="2" t="s">
        <v>97</v>
      </c>
      <c r="AN61" s="2">
        <f>IF(AO61="无逾期",0,1)</f>
        <v>0</v>
      </c>
      <c r="AO61" t="s">
        <v>105</v>
      </c>
      <c r="AQ61" s="6">
        <v>40353</v>
      </c>
    </row>
    <row r="62" spans="1:43">
      <c r="A62" s="1">
        <v>1006008</v>
      </c>
      <c r="B62" s="1">
        <f>C62</f>
        <v>39</v>
      </c>
      <c r="C62">
        <v>39</v>
      </c>
      <c r="D62">
        <f>IF(E62="男",1,0)</f>
        <v>1</v>
      </c>
      <c r="E62" s="2" t="s">
        <v>106</v>
      </c>
      <c r="F62" s="2">
        <f>IF(G62="已婚",0,IF(G62="未婚",1,2))</f>
        <v>0</v>
      </c>
      <c r="G62" s="2" t="s">
        <v>93</v>
      </c>
      <c r="H62" s="2">
        <f>IF(I62="小学",0,IF(I62="初中",1,IF(I62="高中",2,IF(I62="大专",3,4))))</f>
        <v>1</v>
      </c>
      <c r="I62" s="2" t="s">
        <v>120</v>
      </c>
      <c r="J62" s="2">
        <f>IF(K62="无",0,IF(K62="有违约",1,2))</f>
        <v>0</v>
      </c>
      <c r="K62" s="2" t="s">
        <v>95</v>
      </c>
      <c r="L62" s="2">
        <f>IF(M62="自有",0,1)</f>
        <v>0</v>
      </c>
      <c r="M62" s="2" t="s">
        <v>96</v>
      </c>
      <c r="N62" s="2">
        <f>IF(O62="否",0,1)</f>
        <v>0</v>
      </c>
      <c r="O62" s="2" t="s">
        <v>97</v>
      </c>
      <c r="P62" s="2" t="str">
        <f>MID(Q62,1,LEN(Q62)-1)</f>
        <v>9</v>
      </c>
      <c r="Q62" s="2" t="s">
        <v>187</v>
      </c>
      <c r="R62" s="2" t="s">
        <v>187</v>
      </c>
      <c r="S62" s="2" t="str">
        <f>MID(T62,1,LEN(T62)-1)</f>
        <v>5</v>
      </c>
      <c r="T62" s="2" t="s">
        <v>109</v>
      </c>
      <c r="U62" s="2">
        <f>IF(V62="经营",0,1)</f>
        <v>0</v>
      </c>
      <c r="V62" s="2" t="s">
        <v>100</v>
      </c>
      <c r="W62" s="2" t="s">
        <v>100</v>
      </c>
      <c r="X62" s="2">
        <f>IF(MID(Y62,LEN(Y62),LEN(Y62))="年",VALUE(MID(Y62,1,LEN(Y62)-1))*12,VALUE(MID(Y62,1,LEN(Y62)-1)))</f>
        <v>12</v>
      </c>
      <c r="Y62" s="2" t="s">
        <v>101</v>
      </c>
      <c r="Z62">
        <f>AA62*100</f>
        <v>1.5</v>
      </c>
      <c r="AA62" s="5">
        <v>0.015</v>
      </c>
      <c r="AB62" s="5"/>
      <c r="AC62" s="5">
        <v>0.0195</v>
      </c>
      <c r="AD62" s="5"/>
      <c r="AE62" s="2" t="s">
        <v>102</v>
      </c>
      <c r="AF62" s="2">
        <f>IF(OR(AG62="是",AG62="有"),0,1)</f>
        <v>0</v>
      </c>
      <c r="AG62" s="2" t="s">
        <v>157</v>
      </c>
      <c r="AH62" s="10">
        <f>IF(ISNUMBER(FIND("质押",AI62,1)),0,1)</f>
        <v>1</v>
      </c>
      <c r="AI62" s="2" t="s">
        <v>104</v>
      </c>
      <c r="AJ62" s="2">
        <f>IF(ISNUMBER(FIND("担保",AI62,1)),0,1)</f>
        <v>1</v>
      </c>
      <c r="AK62" s="2" t="s">
        <v>104</v>
      </c>
      <c r="AL62" s="10">
        <f>IF(AM62="是",0,1)</f>
        <v>0</v>
      </c>
      <c r="AM62" s="2" t="s">
        <v>103</v>
      </c>
      <c r="AN62" s="2">
        <f>IF(AO62="无逾期",0,1)</f>
        <v>0</v>
      </c>
      <c r="AO62" t="s">
        <v>105</v>
      </c>
      <c r="AQ62" s="6">
        <v>40358</v>
      </c>
    </row>
    <row r="63" spans="1:43">
      <c r="A63" s="4">
        <v>1006009</v>
      </c>
      <c r="B63" s="1">
        <f>C63</f>
        <v>31</v>
      </c>
      <c r="C63">
        <v>31</v>
      </c>
      <c r="D63">
        <f>IF(E63="男",1,0)</f>
        <v>0</v>
      </c>
      <c r="E63" s="2" t="s">
        <v>92</v>
      </c>
      <c r="F63" s="2">
        <f>IF(G63="已婚",0,IF(G63="未婚",1,2))</f>
        <v>0</v>
      </c>
      <c r="G63" s="2" t="s">
        <v>93</v>
      </c>
      <c r="H63" s="2">
        <f>IF(I63="小学",0,IF(I63="初中",1,IF(I63="高中",2,IF(I63="大专",3,4))))</f>
        <v>2</v>
      </c>
      <c r="I63" s="2" t="s">
        <v>94</v>
      </c>
      <c r="J63" s="2">
        <f>IF(K63="无",0,IF(K63="有违约",1,2))</f>
        <v>0</v>
      </c>
      <c r="K63" s="2" t="s">
        <v>95</v>
      </c>
      <c r="L63" s="2">
        <f>IF(M63="自有",0,1)</f>
        <v>0</v>
      </c>
      <c r="M63" s="2" t="s">
        <v>96</v>
      </c>
      <c r="N63" s="2">
        <f>IF(O63="否",0,1)</f>
        <v>0</v>
      </c>
      <c r="O63" s="2" t="s">
        <v>97</v>
      </c>
      <c r="P63" s="2" t="str">
        <f>MID(Q63,1,LEN(Q63)-1)</f>
        <v>3</v>
      </c>
      <c r="Q63" s="2" t="s">
        <v>108</v>
      </c>
      <c r="R63" s="2" t="s">
        <v>108</v>
      </c>
      <c r="S63" s="2" t="str">
        <f>MID(T63,1,LEN(T63)-1)</f>
        <v>20</v>
      </c>
      <c r="T63" s="2" t="s">
        <v>123</v>
      </c>
      <c r="U63" s="2">
        <f>IF(V63="经营",0,1)</f>
        <v>0</v>
      </c>
      <c r="V63" s="2" t="s">
        <v>100</v>
      </c>
      <c r="W63" s="2" t="s">
        <v>100</v>
      </c>
      <c r="X63" s="2">
        <f>IF(MID(Y63,LEN(Y63),LEN(Y63))="年",VALUE(MID(Y63,1,LEN(Y63)-1))*12,VALUE(MID(Y63,1,LEN(Y63)-1)))</f>
        <v>12</v>
      </c>
      <c r="Y63" s="2" t="s">
        <v>101</v>
      </c>
      <c r="Z63">
        <f>AA63*100</f>
        <v>1.53</v>
      </c>
      <c r="AA63" s="5">
        <v>0.0153</v>
      </c>
      <c r="AB63" s="5"/>
      <c r="AC63" s="5">
        <v>0.01989</v>
      </c>
      <c r="AD63" s="5"/>
      <c r="AE63" s="2" t="s">
        <v>102</v>
      </c>
      <c r="AF63" s="2">
        <f>IF(OR(AG63="是",AG63="有"),0,1)</f>
        <v>1</v>
      </c>
      <c r="AG63" s="2" t="s">
        <v>95</v>
      </c>
      <c r="AH63" s="10">
        <f>IF(ISNUMBER(FIND("质押",AI63,1)),0,1)</f>
        <v>1</v>
      </c>
      <c r="AI63" s="2" t="s">
        <v>119</v>
      </c>
      <c r="AJ63" s="2">
        <f>IF(ISNUMBER(FIND("担保",AI63,1)),0,1)</f>
        <v>0</v>
      </c>
      <c r="AK63" s="2" t="s">
        <v>119</v>
      </c>
      <c r="AL63" s="10">
        <f>IF(AM63="是",0,1)</f>
        <v>1</v>
      </c>
      <c r="AM63" s="2" t="s">
        <v>97</v>
      </c>
      <c r="AN63" s="2">
        <f>IF(AO63="无逾期",0,1)</f>
        <v>0</v>
      </c>
      <c r="AO63" t="s">
        <v>105</v>
      </c>
      <c r="AQ63" s="6">
        <v>40357</v>
      </c>
    </row>
    <row r="64" spans="1:43">
      <c r="A64" s="1">
        <v>1006010</v>
      </c>
      <c r="B64" s="1">
        <f>C64</f>
        <v>36</v>
      </c>
      <c r="C64">
        <v>36</v>
      </c>
      <c r="D64">
        <f>IF(E64="男",1,0)</f>
        <v>1</v>
      </c>
      <c r="E64" s="2" t="s">
        <v>106</v>
      </c>
      <c r="F64" s="2">
        <f>IF(G64="已婚",0,IF(G64="未婚",1,2))</f>
        <v>0</v>
      </c>
      <c r="G64" s="2" t="s">
        <v>93</v>
      </c>
      <c r="H64" s="2">
        <f>IF(I64="小学",0,IF(I64="初中",1,IF(I64="高中",2,IF(I64="大专",3,4))))</f>
        <v>4</v>
      </c>
      <c r="I64" s="10" t="s">
        <v>136</v>
      </c>
      <c r="J64" s="2">
        <f>IF(K64="无",0,IF(K64="有违约",1,2))</f>
        <v>0</v>
      </c>
      <c r="K64" s="2" t="s">
        <v>95</v>
      </c>
      <c r="L64" s="2">
        <f>IF(M64="自有",0,1)</f>
        <v>0</v>
      </c>
      <c r="M64" s="2" t="s">
        <v>96</v>
      </c>
      <c r="N64" s="2">
        <f>IF(O64="否",0,1)</f>
        <v>0</v>
      </c>
      <c r="O64" s="2" t="s">
        <v>97</v>
      </c>
      <c r="P64" s="2" t="str">
        <f>MID(Q64,1,LEN(Q64)-1)</f>
        <v>6</v>
      </c>
      <c r="Q64" s="2" t="s">
        <v>134</v>
      </c>
      <c r="R64" s="2" t="s">
        <v>134</v>
      </c>
      <c r="S64" s="2" t="str">
        <f>MID(T64,1,LEN(T64)-1)</f>
        <v>10</v>
      </c>
      <c r="T64" s="2" t="s">
        <v>99</v>
      </c>
      <c r="U64" s="2">
        <f>IF(V64="经营",0,1)</f>
        <v>0</v>
      </c>
      <c r="V64" s="2" t="s">
        <v>100</v>
      </c>
      <c r="W64" s="2" t="s">
        <v>100</v>
      </c>
      <c r="X64" s="2">
        <f>IF(MID(Y64,LEN(Y64),LEN(Y64))="年",VALUE(MID(Y64,1,LEN(Y64)-1))*12,VALUE(MID(Y64,1,LEN(Y64)-1)))</f>
        <v>12</v>
      </c>
      <c r="Y64" s="2" t="s">
        <v>101</v>
      </c>
      <c r="Z64">
        <f>AA64*100</f>
        <v>1.5</v>
      </c>
      <c r="AA64" s="5">
        <v>0.015</v>
      </c>
      <c r="AB64" s="5"/>
      <c r="AC64" s="5">
        <v>0.0195</v>
      </c>
      <c r="AD64" s="5"/>
      <c r="AE64" s="2" t="s">
        <v>102</v>
      </c>
      <c r="AF64" s="2">
        <f>IF(OR(AG64="是",AG64="有"),0,1)</f>
        <v>0</v>
      </c>
      <c r="AG64" s="2" t="s">
        <v>157</v>
      </c>
      <c r="AH64" s="10">
        <f>IF(ISNUMBER(FIND("质押",AI64,1)),0,1)</f>
        <v>1</v>
      </c>
      <c r="AI64" s="2" t="s">
        <v>104</v>
      </c>
      <c r="AJ64" s="2">
        <f>IF(ISNUMBER(FIND("担保",AI64,1)),0,1)</f>
        <v>1</v>
      </c>
      <c r="AK64" s="2" t="s">
        <v>104</v>
      </c>
      <c r="AL64" s="10">
        <f>IF(AM64="是",0,1)</f>
        <v>0</v>
      </c>
      <c r="AM64" s="2" t="s">
        <v>103</v>
      </c>
      <c r="AN64" s="2">
        <f>IF(AO64="无逾期",0,1)</f>
        <v>0</v>
      </c>
      <c r="AO64" t="s">
        <v>105</v>
      </c>
      <c r="AQ64" s="6">
        <v>40367</v>
      </c>
    </row>
    <row r="65" spans="1:43">
      <c r="A65" s="4">
        <v>1006013</v>
      </c>
      <c r="B65" s="1">
        <f>C65</f>
        <v>38</v>
      </c>
      <c r="C65">
        <v>38</v>
      </c>
      <c r="D65">
        <f>IF(E65="男",1,0)</f>
        <v>1</v>
      </c>
      <c r="E65" s="2" t="s">
        <v>106</v>
      </c>
      <c r="F65" s="2">
        <f>IF(G65="已婚",0,IF(G65="未婚",1,2))</f>
        <v>0</v>
      </c>
      <c r="G65" s="2" t="s">
        <v>93</v>
      </c>
      <c r="H65" s="2">
        <f>IF(I65="小学",0,IF(I65="初中",1,IF(I65="高中",2,IF(I65="大专",3,4))))</f>
        <v>1</v>
      </c>
      <c r="I65" s="2" t="s">
        <v>120</v>
      </c>
      <c r="J65" s="2">
        <f>IF(K65="无",0,IF(K65="有违约",1,2))</f>
        <v>0</v>
      </c>
      <c r="K65" s="2" t="s">
        <v>95</v>
      </c>
      <c r="L65" s="2">
        <f>IF(M65="自有",0,1)</f>
        <v>0</v>
      </c>
      <c r="M65" s="2" t="s">
        <v>96</v>
      </c>
      <c r="N65" s="2">
        <f>IF(O65="否",0,1)</f>
        <v>0</v>
      </c>
      <c r="O65" s="2" t="s">
        <v>97</v>
      </c>
      <c r="P65" s="2" t="str">
        <f>MID(Q65,1,LEN(Q65)-1)</f>
        <v>7</v>
      </c>
      <c r="Q65" s="2" t="s">
        <v>173</v>
      </c>
      <c r="R65" s="2" t="s">
        <v>173</v>
      </c>
      <c r="S65" s="2" t="str">
        <f>MID(T65,1,LEN(T65)-1)</f>
        <v>20</v>
      </c>
      <c r="T65" s="2" t="s">
        <v>123</v>
      </c>
      <c r="U65" s="2">
        <f>IF(V65="经营",0,1)</f>
        <v>0</v>
      </c>
      <c r="V65" s="2" t="s">
        <v>100</v>
      </c>
      <c r="W65" s="2" t="s">
        <v>100</v>
      </c>
      <c r="X65" s="2">
        <f>IF(MID(Y65,LEN(Y65),LEN(Y65))="年",VALUE(MID(Y65,1,LEN(Y65)-1))*12,VALUE(MID(Y65,1,LEN(Y65)-1)))</f>
        <v>12</v>
      </c>
      <c r="Y65" s="2" t="s">
        <v>101</v>
      </c>
      <c r="Z65">
        <f>AA65*100</f>
        <v>1.53</v>
      </c>
      <c r="AA65" s="5">
        <v>0.0153</v>
      </c>
      <c r="AB65" s="5"/>
      <c r="AC65" s="5">
        <v>0.01989</v>
      </c>
      <c r="AD65" s="5"/>
      <c r="AE65" s="2" t="s">
        <v>102</v>
      </c>
      <c r="AF65" s="2">
        <f>IF(OR(AG65="是",AG65="有"),0,1)</f>
        <v>1</v>
      </c>
      <c r="AG65" s="2" t="s">
        <v>95</v>
      </c>
      <c r="AH65" s="10">
        <f>IF(ISNUMBER(FIND("质押",AI65,1)),0,1)</f>
        <v>1</v>
      </c>
      <c r="AI65" s="2" t="s">
        <v>119</v>
      </c>
      <c r="AJ65" s="2">
        <f>IF(ISNUMBER(FIND("担保",AI65,1)),0,1)</f>
        <v>0</v>
      </c>
      <c r="AK65" s="2" t="s">
        <v>119</v>
      </c>
      <c r="AL65" s="10">
        <f>IF(AM65="是",0,1)</f>
        <v>1</v>
      </c>
      <c r="AM65" s="2" t="s">
        <v>97</v>
      </c>
      <c r="AN65" s="2">
        <f>IF(AO65="无逾期",0,1)</f>
        <v>0</v>
      </c>
      <c r="AO65" t="s">
        <v>105</v>
      </c>
      <c r="AQ65" s="6">
        <v>40359</v>
      </c>
    </row>
    <row r="66" spans="1:43">
      <c r="A66" s="1">
        <v>1007008</v>
      </c>
      <c r="B66" s="1">
        <f>C66</f>
        <v>52</v>
      </c>
      <c r="C66">
        <v>52</v>
      </c>
      <c r="D66">
        <f>IF(E66="男",1,0)</f>
        <v>1</v>
      </c>
      <c r="E66" s="2" t="s">
        <v>106</v>
      </c>
      <c r="F66" s="2">
        <f>IF(G66="已婚",0,IF(G66="未婚",1,2))</f>
        <v>0</v>
      </c>
      <c r="G66" s="2" t="s">
        <v>93</v>
      </c>
      <c r="H66" s="2">
        <f>IF(I66="小学",0,IF(I66="初中",1,IF(I66="高中",2,IF(I66="大专",3,4))))</f>
        <v>2</v>
      </c>
      <c r="I66" s="2" t="s">
        <v>94</v>
      </c>
      <c r="J66" s="2">
        <f>IF(K66="无",0,IF(K66="有违约",1,2))</f>
        <v>0</v>
      </c>
      <c r="K66" s="2" t="s">
        <v>95</v>
      </c>
      <c r="L66" s="2">
        <f>IF(M66="自有",0,1)</f>
        <v>0</v>
      </c>
      <c r="M66" s="2" t="s">
        <v>96</v>
      </c>
      <c r="N66" s="2">
        <f>IF(O66="否",0,1)</f>
        <v>0</v>
      </c>
      <c r="O66" s="2" t="s">
        <v>97</v>
      </c>
      <c r="P66" s="2" t="str">
        <f>MID(Q66,1,LEN(Q66)-1)</f>
        <v>5</v>
      </c>
      <c r="Q66" s="2" t="s">
        <v>152</v>
      </c>
      <c r="R66" s="2" t="s">
        <v>152</v>
      </c>
      <c r="S66" s="2" t="str">
        <f>MID(T66,1,LEN(T66)-1)</f>
        <v>100</v>
      </c>
      <c r="T66" s="2" t="s">
        <v>135</v>
      </c>
      <c r="U66" s="2">
        <f>IF(V66="经营",0,1)</f>
        <v>0</v>
      </c>
      <c r="V66" s="2" t="s">
        <v>100</v>
      </c>
      <c r="W66" s="2" t="s">
        <v>100</v>
      </c>
      <c r="X66" s="2">
        <f>IF(MID(Y66,LEN(Y66),LEN(Y66))="年",VALUE(MID(Y66,1,LEN(Y66)-1))*12,VALUE(MID(Y66,1,LEN(Y66)-1)))</f>
        <v>12</v>
      </c>
      <c r="Y66" s="2" t="s">
        <v>101</v>
      </c>
      <c r="Z66">
        <f>AA66*100</f>
        <v>1.5</v>
      </c>
      <c r="AA66" s="5">
        <v>0.015</v>
      </c>
      <c r="AB66" s="5"/>
      <c r="AC66" s="5">
        <v>0.0195</v>
      </c>
      <c r="AD66" s="5"/>
      <c r="AE66" s="2" t="s">
        <v>102</v>
      </c>
      <c r="AF66" s="2">
        <f t="shared" ref="AF66:AF129" si="18">IF(OR(AG66="是",AG66="有"),0,1)</f>
        <v>0</v>
      </c>
      <c r="AG66" s="2" t="s">
        <v>157</v>
      </c>
      <c r="AH66" s="10">
        <f>IF(ISNUMBER(FIND("质押",AI66,1)),0,1)</f>
        <v>1</v>
      </c>
      <c r="AI66" s="2" t="s">
        <v>104</v>
      </c>
      <c r="AJ66" s="2">
        <f>IF(ISNUMBER(FIND("担保",AI66,1)),0,1)</f>
        <v>1</v>
      </c>
      <c r="AK66" s="2" t="s">
        <v>104</v>
      </c>
      <c r="AL66" s="10">
        <f>IF(AM66="是",0,1)</f>
        <v>0</v>
      </c>
      <c r="AM66" s="2" t="s">
        <v>103</v>
      </c>
      <c r="AN66" s="2">
        <f>IF(AO66="无逾期",0,1)</f>
        <v>0</v>
      </c>
      <c r="AO66" t="s">
        <v>105</v>
      </c>
      <c r="AQ66" s="6">
        <v>40403</v>
      </c>
    </row>
    <row r="67" spans="1:43">
      <c r="A67" s="1">
        <v>1007009</v>
      </c>
      <c r="B67" s="1">
        <f t="shared" ref="B67:B130" si="19">C67</f>
        <v>31</v>
      </c>
      <c r="C67">
        <v>31</v>
      </c>
      <c r="D67">
        <f>IF(E67="男",1,0)</f>
        <v>1</v>
      </c>
      <c r="E67" s="2" t="s">
        <v>106</v>
      </c>
      <c r="F67" s="2">
        <f t="shared" ref="F67:F130" si="20">IF(G67="已婚",0,IF(G67="未婚",1,2))</f>
        <v>0</v>
      </c>
      <c r="G67" s="2" t="s">
        <v>93</v>
      </c>
      <c r="H67" s="2">
        <f t="shared" ref="H67:H130" si="21">IF(I67="小学",0,IF(I67="初中",1,IF(I67="高中",2,IF(I67="大专",3,4))))</f>
        <v>2</v>
      </c>
      <c r="I67" s="2" t="s">
        <v>94</v>
      </c>
      <c r="J67" s="2">
        <f t="shared" ref="J67:J130" si="22">IF(K67="无",0,IF(K67="有违约",1,2))</f>
        <v>0</v>
      </c>
      <c r="K67" s="2" t="s">
        <v>95</v>
      </c>
      <c r="L67" s="2">
        <f t="shared" ref="L67:L130" si="23">IF(M67="自有",0,1)</f>
        <v>0</v>
      </c>
      <c r="M67" s="2" t="s">
        <v>96</v>
      </c>
      <c r="N67" s="2">
        <f t="shared" ref="N67:N130" si="24">IF(O67="否",0,1)</f>
        <v>0</v>
      </c>
      <c r="O67" s="2" t="s">
        <v>97</v>
      </c>
      <c r="P67" s="2" t="str">
        <f>MID(Q67,1,LEN(Q67)-1)</f>
        <v>11</v>
      </c>
      <c r="Q67" s="2" t="s">
        <v>113</v>
      </c>
      <c r="R67" s="2" t="s">
        <v>113</v>
      </c>
      <c r="S67" s="2" t="str">
        <f t="shared" ref="S67:S130" si="25">MID(T67,1,LEN(T67)-1)</f>
        <v>50</v>
      </c>
      <c r="T67" s="2" t="s">
        <v>114</v>
      </c>
      <c r="U67" s="2">
        <f t="shared" ref="U67:U130" si="26">IF(V67="经营",0,1)</f>
        <v>0</v>
      </c>
      <c r="V67" s="2" t="s">
        <v>100</v>
      </c>
      <c r="W67" s="2" t="s">
        <v>100</v>
      </c>
      <c r="X67" s="2">
        <f>IF(MID(Y67,LEN(Y67),LEN(Y67))="年",VALUE(MID(Y67,1,LEN(Y67)-1))*12,VALUE(MID(Y67,1,LEN(Y67)-1)))</f>
        <v>12</v>
      </c>
      <c r="Y67" s="2" t="s">
        <v>101</v>
      </c>
      <c r="Z67">
        <f t="shared" ref="Z67:Z130" si="27">AA67*100</f>
        <v>1.5</v>
      </c>
      <c r="AA67" s="5">
        <v>0.015</v>
      </c>
      <c r="AB67" s="5"/>
      <c r="AC67" s="5">
        <v>0.0195</v>
      </c>
      <c r="AD67" s="5"/>
      <c r="AE67" s="2" t="s">
        <v>102</v>
      </c>
      <c r="AF67" s="2">
        <f>IF(OR(AG67="是",AG67="有"),0,1)</f>
        <v>0</v>
      </c>
      <c r="AG67" s="2" t="s">
        <v>157</v>
      </c>
      <c r="AH67" s="10">
        <f t="shared" ref="AH67:AH130" si="28">IF(ISNUMBER(FIND("质押",AI67,1)),0,1)</f>
        <v>1</v>
      </c>
      <c r="AI67" s="2" t="s">
        <v>104</v>
      </c>
      <c r="AJ67" s="2">
        <f t="shared" ref="AJ67:AJ130" si="29">IF(ISNUMBER(FIND("担保",AI67,1)),0,1)</f>
        <v>1</v>
      </c>
      <c r="AK67" s="2" t="s">
        <v>104</v>
      </c>
      <c r="AL67" s="10">
        <f t="shared" ref="AL67:AL130" si="30">IF(AM67="是",0,1)</f>
        <v>0</v>
      </c>
      <c r="AM67" s="2" t="s">
        <v>103</v>
      </c>
      <c r="AN67" s="2">
        <f t="shared" ref="AN67:AN130" si="31">IF(AO67="无逾期",0,1)</f>
        <v>0</v>
      </c>
      <c r="AO67" t="s">
        <v>105</v>
      </c>
      <c r="AQ67" s="6">
        <v>40389</v>
      </c>
    </row>
    <row r="68" spans="1:43">
      <c r="A68" s="1">
        <v>1007010</v>
      </c>
      <c r="B68" s="1">
        <f>C68</f>
        <v>32</v>
      </c>
      <c r="C68">
        <v>32</v>
      </c>
      <c r="D68">
        <f t="shared" ref="D68:D131" si="32">IF(E68="男",1,0)</f>
        <v>1</v>
      </c>
      <c r="E68" s="2" t="s">
        <v>106</v>
      </c>
      <c r="F68" s="2">
        <f>IF(G68="已婚",0,IF(G68="未婚",1,2))</f>
        <v>0</v>
      </c>
      <c r="G68" s="2" t="s">
        <v>93</v>
      </c>
      <c r="H68" s="2">
        <f>IF(I68="小学",0,IF(I68="初中",1,IF(I68="高中",2,IF(I68="大专",3,4))))</f>
        <v>1</v>
      </c>
      <c r="I68" s="2" t="s">
        <v>120</v>
      </c>
      <c r="J68" s="2">
        <f>IF(K68="无",0,IF(K68="有违约",1,2))</f>
        <v>0</v>
      </c>
      <c r="K68" s="2" t="s">
        <v>95</v>
      </c>
      <c r="L68" s="2">
        <f>IF(M68="自有",0,1)</f>
        <v>0</v>
      </c>
      <c r="M68" s="2" t="s">
        <v>96</v>
      </c>
      <c r="N68" s="2">
        <f>IF(O68="否",0,1)</f>
        <v>0</v>
      </c>
      <c r="O68" s="2" t="s">
        <v>97</v>
      </c>
      <c r="P68" s="2" t="str">
        <f>MID(Q68,1,LEN(Q68)-1)</f>
        <v>5</v>
      </c>
      <c r="Q68" s="2" t="s">
        <v>152</v>
      </c>
      <c r="R68" s="2" t="s">
        <v>152</v>
      </c>
      <c r="S68" s="2" t="str">
        <f>MID(T68,1,LEN(T68)-1)</f>
        <v>15</v>
      </c>
      <c r="T68" s="2" t="s">
        <v>153</v>
      </c>
      <c r="U68" s="2">
        <f>IF(V68="经营",0,1)</f>
        <v>0</v>
      </c>
      <c r="V68" s="2" t="s">
        <v>100</v>
      </c>
      <c r="W68" s="2" t="s">
        <v>100</v>
      </c>
      <c r="X68" s="2">
        <f t="shared" ref="X68:X131" si="33">IF(MID(Y68,LEN(Y68),LEN(Y68))="年",VALUE(MID(Y68,1,LEN(Y68)-1))*12,VALUE(MID(Y68,1,LEN(Y68)-1)))</f>
        <v>12</v>
      </c>
      <c r="Y68" s="2" t="s">
        <v>101</v>
      </c>
      <c r="Z68">
        <f>AA68*100</f>
        <v>1.5</v>
      </c>
      <c r="AA68" s="5">
        <v>0.015</v>
      </c>
      <c r="AB68" s="5"/>
      <c r="AC68" s="5">
        <v>0.0195</v>
      </c>
      <c r="AD68" s="5"/>
      <c r="AE68" s="2" t="s">
        <v>102</v>
      </c>
      <c r="AF68" s="2">
        <f>IF(OR(AG68="是",AG68="有"),0,1)</f>
        <v>0</v>
      </c>
      <c r="AG68" s="2" t="s">
        <v>157</v>
      </c>
      <c r="AH68" s="10">
        <f>IF(ISNUMBER(FIND("质押",AI68,1)),0,1)</f>
        <v>1</v>
      </c>
      <c r="AI68" s="2" t="s">
        <v>104</v>
      </c>
      <c r="AJ68" s="2">
        <f>IF(ISNUMBER(FIND("担保",AI68,1)),0,1)</f>
        <v>1</v>
      </c>
      <c r="AK68" s="2" t="s">
        <v>104</v>
      </c>
      <c r="AL68" s="10">
        <f>IF(AM68="是",0,1)</f>
        <v>0</v>
      </c>
      <c r="AM68" s="2" t="s">
        <v>103</v>
      </c>
      <c r="AN68" s="2">
        <f>IF(AO68="无逾期",0,1)</f>
        <v>0</v>
      </c>
      <c r="AO68" t="s">
        <v>105</v>
      </c>
      <c r="AQ68" s="6">
        <v>40382</v>
      </c>
    </row>
    <row r="69" spans="1:43">
      <c r="A69" s="4">
        <v>1007011</v>
      </c>
      <c r="B69" s="1">
        <f>C69</f>
        <v>40</v>
      </c>
      <c r="C69">
        <v>40</v>
      </c>
      <c r="D69">
        <f>IF(E69="男",1,0)</f>
        <v>1</v>
      </c>
      <c r="E69" s="2" t="s">
        <v>106</v>
      </c>
      <c r="F69" s="2">
        <f>IF(G69="已婚",0,IF(G69="未婚",1,2))</f>
        <v>0</v>
      </c>
      <c r="G69" s="2" t="s">
        <v>93</v>
      </c>
      <c r="H69" s="2">
        <f>IF(I69="小学",0,IF(I69="初中",1,IF(I69="高中",2,IF(I69="大专",3,4))))</f>
        <v>1</v>
      </c>
      <c r="I69" t="s">
        <v>120</v>
      </c>
      <c r="J69" s="2">
        <f>IF(K69="无",0,IF(K69="有违约",1,2))</f>
        <v>0</v>
      </c>
      <c r="K69" s="2" t="s">
        <v>95</v>
      </c>
      <c r="L69" s="2">
        <f>IF(M69="自有",0,1)</f>
        <v>0</v>
      </c>
      <c r="M69" s="2" t="s">
        <v>96</v>
      </c>
      <c r="N69" s="2">
        <f>IF(O69="否",0,1)</f>
        <v>1</v>
      </c>
      <c r="O69" s="2" t="s">
        <v>103</v>
      </c>
      <c r="P69" s="2" t="str">
        <f>MID(Q69,1,LEN(Q69)-1)</f>
        <v>5</v>
      </c>
      <c r="Q69" s="2" t="s">
        <v>152</v>
      </c>
      <c r="R69" s="2" t="s">
        <v>152</v>
      </c>
      <c r="S69" s="2" t="str">
        <f>MID(T69,1,LEN(T69)-1)</f>
        <v>20</v>
      </c>
      <c r="T69" s="2" t="s">
        <v>123</v>
      </c>
      <c r="U69" s="2">
        <f>IF(V69="经营",0,1)</f>
        <v>0</v>
      </c>
      <c r="V69" s="2" t="s">
        <v>100</v>
      </c>
      <c r="W69" s="2" t="s">
        <v>100</v>
      </c>
      <c r="X69" s="2">
        <f>IF(MID(Y69,LEN(Y69),LEN(Y69))="年",VALUE(MID(Y69,1,LEN(Y69)-1))*12,VALUE(MID(Y69,1,LEN(Y69)-1)))</f>
        <v>12</v>
      </c>
      <c r="Y69" s="2" t="s">
        <v>101</v>
      </c>
      <c r="Z69">
        <f>AA69*100</f>
        <v>1.5</v>
      </c>
      <c r="AA69" s="5">
        <v>0.015</v>
      </c>
      <c r="AB69" s="5"/>
      <c r="AC69" s="5">
        <v>0.0195</v>
      </c>
      <c r="AD69" s="5"/>
      <c r="AE69" s="2" t="s">
        <v>102</v>
      </c>
      <c r="AF69" s="2">
        <f>IF(OR(AG69="是",AG69="有"),0,1)</f>
        <v>0</v>
      </c>
      <c r="AG69" s="2" t="s">
        <v>157</v>
      </c>
      <c r="AH69" s="10">
        <f>IF(ISNUMBER(FIND("质押",AI69,1)),0,1)</f>
        <v>1</v>
      </c>
      <c r="AI69" s="2" t="s">
        <v>104</v>
      </c>
      <c r="AJ69" s="2">
        <f>IF(ISNUMBER(FIND("担保",AI69,1)),0,1)</f>
        <v>1</v>
      </c>
      <c r="AK69" s="2" t="s">
        <v>104</v>
      </c>
      <c r="AL69" s="10">
        <f>IF(AM69="是",0,1)</f>
        <v>0</v>
      </c>
      <c r="AM69" s="2" t="s">
        <v>103</v>
      </c>
      <c r="AN69" s="2">
        <f>IF(AO69="无逾期",0,1)</f>
        <v>0</v>
      </c>
      <c r="AO69" t="s">
        <v>105</v>
      </c>
      <c r="AQ69" s="6">
        <v>40389</v>
      </c>
    </row>
    <row r="70" spans="1:43">
      <c r="A70" s="4">
        <v>1007012</v>
      </c>
      <c r="B70" s="1">
        <f>C70</f>
        <v>43</v>
      </c>
      <c r="C70">
        <v>43</v>
      </c>
      <c r="D70">
        <f>IF(E70="男",1,0)</f>
        <v>1</v>
      </c>
      <c r="E70" s="2" t="s">
        <v>106</v>
      </c>
      <c r="F70" s="2">
        <f>IF(G70="已婚",0,IF(G70="未婚",1,2))</f>
        <v>0</v>
      </c>
      <c r="G70" s="2" t="s">
        <v>93</v>
      </c>
      <c r="H70" s="2">
        <f>IF(I70="小学",0,IF(I70="初中",1,IF(I70="高中",2,IF(I70="大专",3,4))))</f>
        <v>1</v>
      </c>
      <c r="I70" s="2" t="s">
        <v>120</v>
      </c>
      <c r="J70" s="2">
        <f>IF(K70="无",0,IF(K70="有违约",1,2))</f>
        <v>0</v>
      </c>
      <c r="K70" s="2" t="s">
        <v>95</v>
      </c>
      <c r="L70" s="2">
        <f>IF(M70="自有",0,1)</f>
        <v>0</v>
      </c>
      <c r="M70" s="2" t="s">
        <v>96</v>
      </c>
      <c r="N70" s="2">
        <f>IF(O70="否",0,1)</f>
        <v>0</v>
      </c>
      <c r="O70" s="2" t="s">
        <v>97</v>
      </c>
      <c r="P70" s="2" t="str">
        <f>MID(Q70,1,LEN(Q70)-1)</f>
        <v>2</v>
      </c>
      <c r="Q70" s="2" t="s">
        <v>121</v>
      </c>
      <c r="R70" s="2" t="s">
        <v>121</v>
      </c>
      <c r="S70" s="2" t="str">
        <f>MID(T70,1,LEN(T70)-1)</f>
        <v>50</v>
      </c>
      <c r="T70" s="2" t="s">
        <v>114</v>
      </c>
      <c r="U70" s="2">
        <f>IF(V70="经营",0,1)</f>
        <v>0</v>
      </c>
      <c r="V70" s="2" t="s">
        <v>100</v>
      </c>
      <c r="W70" s="2" t="s">
        <v>100</v>
      </c>
      <c r="X70" s="2">
        <f>IF(MID(Y70,LEN(Y70),LEN(Y70))="年",VALUE(MID(Y70,1,LEN(Y70)-1))*12,VALUE(MID(Y70,1,LEN(Y70)-1)))</f>
        <v>12</v>
      </c>
      <c r="Y70" s="2" t="s">
        <v>101</v>
      </c>
      <c r="Z70">
        <f>AA70*100</f>
        <v>1.5</v>
      </c>
      <c r="AA70" s="5">
        <v>0.015</v>
      </c>
      <c r="AB70" s="5"/>
      <c r="AC70" s="5">
        <v>0.0195</v>
      </c>
      <c r="AD70" s="5"/>
      <c r="AE70" s="2" t="s">
        <v>102</v>
      </c>
      <c r="AF70" s="2">
        <f>IF(OR(AG70="是",AG70="有"),0,1)</f>
        <v>0</v>
      </c>
      <c r="AG70" s="2" t="s">
        <v>157</v>
      </c>
      <c r="AH70" s="10">
        <f>IF(ISNUMBER(FIND("质押",AI70,1)),0,1)</f>
        <v>1</v>
      </c>
      <c r="AI70" s="2" t="s">
        <v>104</v>
      </c>
      <c r="AJ70" s="2">
        <f>IF(ISNUMBER(FIND("担保",AI70,1)),0,1)</f>
        <v>1</v>
      </c>
      <c r="AK70" s="2" t="s">
        <v>104</v>
      </c>
      <c r="AL70" s="10">
        <f>IF(AM70="是",0,1)</f>
        <v>0</v>
      </c>
      <c r="AM70" s="2" t="s">
        <v>103</v>
      </c>
      <c r="AN70" s="2">
        <f>IF(AO70="无逾期",0,1)</f>
        <v>0</v>
      </c>
      <c r="AO70" t="s">
        <v>105</v>
      </c>
      <c r="AQ70" s="6">
        <v>40386</v>
      </c>
    </row>
    <row r="71" spans="1:43">
      <c r="A71" s="4">
        <v>1007013</v>
      </c>
      <c r="B71" s="1">
        <f>C71</f>
        <v>41</v>
      </c>
      <c r="C71">
        <v>41</v>
      </c>
      <c r="D71">
        <f>IF(E71="男",1,0)</f>
        <v>1</v>
      </c>
      <c r="E71" s="2" t="s">
        <v>106</v>
      </c>
      <c r="F71" s="2">
        <f>IF(G71="已婚",0,IF(G71="未婚",1,2))</f>
        <v>0</v>
      </c>
      <c r="G71" s="2" t="s">
        <v>93</v>
      </c>
      <c r="H71" s="2">
        <f>IF(I71="小学",0,IF(I71="初中",1,IF(I71="高中",2,IF(I71="大专",3,4))))</f>
        <v>1</v>
      </c>
      <c r="I71" s="2" t="s">
        <v>120</v>
      </c>
      <c r="J71" s="2">
        <f>IF(K71="无",0,IF(K71="有违约",1,2))</f>
        <v>0</v>
      </c>
      <c r="K71" s="2" t="s">
        <v>95</v>
      </c>
      <c r="L71" s="2">
        <f>IF(M71="自有",0,1)</f>
        <v>0</v>
      </c>
      <c r="M71" s="2" t="s">
        <v>96</v>
      </c>
      <c r="N71" s="2">
        <f>IF(O71="否",0,1)</f>
        <v>1</v>
      </c>
      <c r="O71" s="2" t="s">
        <v>103</v>
      </c>
      <c r="P71" s="2" t="str">
        <f>MID(Q71,1,LEN(Q71)-1)</f>
        <v>6</v>
      </c>
      <c r="Q71" s="2" t="s">
        <v>134</v>
      </c>
      <c r="R71" s="2" t="s">
        <v>134</v>
      </c>
      <c r="S71" s="2" t="str">
        <f>MID(T71,1,LEN(T71)-1)</f>
        <v>100</v>
      </c>
      <c r="T71" s="2" t="s">
        <v>135</v>
      </c>
      <c r="U71" s="2">
        <f>IF(V71="经营",0,1)</f>
        <v>0</v>
      </c>
      <c r="V71" s="2" t="s">
        <v>100</v>
      </c>
      <c r="W71" s="2" t="s">
        <v>100</v>
      </c>
      <c r="X71" s="2">
        <f>IF(MID(Y71,LEN(Y71),LEN(Y71))="年",VALUE(MID(Y71,1,LEN(Y71)-1))*12,VALUE(MID(Y71,1,LEN(Y71)-1)))</f>
        <v>12</v>
      </c>
      <c r="Y71" s="2" t="s">
        <v>101</v>
      </c>
      <c r="Z71">
        <f>AA71*100</f>
        <v>1.5</v>
      </c>
      <c r="AA71" s="5">
        <v>0.015</v>
      </c>
      <c r="AB71" s="5"/>
      <c r="AC71" s="5">
        <v>0.0195</v>
      </c>
      <c r="AD71" s="5"/>
      <c r="AE71" s="2" t="s">
        <v>102</v>
      </c>
      <c r="AF71" s="2">
        <f>IF(OR(AG71="是",AG71="有"),0,1)</f>
        <v>0</v>
      </c>
      <c r="AG71" s="2" t="s">
        <v>157</v>
      </c>
      <c r="AH71" s="10">
        <f>IF(ISNUMBER(FIND("质押",AI71,1)),0,1)</f>
        <v>1</v>
      </c>
      <c r="AI71" s="2" t="s">
        <v>104</v>
      </c>
      <c r="AJ71" s="2">
        <f>IF(ISNUMBER(FIND("担保",AI71,1)),0,1)</f>
        <v>1</v>
      </c>
      <c r="AK71" s="2" t="s">
        <v>104</v>
      </c>
      <c r="AL71" s="10">
        <f>IF(AM71="是",0,1)</f>
        <v>0</v>
      </c>
      <c r="AM71" s="2" t="s">
        <v>103</v>
      </c>
      <c r="AN71" s="2">
        <f>IF(AO71="无逾期",0,1)</f>
        <v>0</v>
      </c>
      <c r="AO71" t="s">
        <v>105</v>
      </c>
      <c r="AQ71" s="6">
        <v>40382</v>
      </c>
    </row>
    <row r="72" spans="1:43">
      <c r="A72" s="1">
        <v>1007014</v>
      </c>
      <c r="B72" s="1">
        <f>C72</f>
        <v>47</v>
      </c>
      <c r="C72">
        <v>47</v>
      </c>
      <c r="D72">
        <f>IF(E72="男",1,0)</f>
        <v>1</v>
      </c>
      <c r="E72" s="2" t="s">
        <v>106</v>
      </c>
      <c r="F72" s="2">
        <f>IF(G72="已婚",0,IF(G72="未婚",1,2))</f>
        <v>0</v>
      </c>
      <c r="G72" s="2" t="s">
        <v>93</v>
      </c>
      <c r="H72" s="2">
        <f>IF(I72="小学",0,IF(I72="初中",1,IF(I72="高中",2,IF(I72="大专",3,4))))</f>
        <v>1</v>
      </c>
      <c r="I72" s="2" t="s">
        <v>120</v>
      </c>
      <c r="J72" s="2">
        <f>IF(K72="无",0,IF(K72="有违约",1,2))</f>
        <v>0</v>
      </c>
      <c r="K72" s="2" t="s">
        <v>95</v>
      </c>
      <c r="L72" s="2">
        <f>IF(M72="自有",0,1)</f>
        <v>0</v>
      </c>
      <c r="M72" s="2" t="s">
        <v>96</v>
      </c>
      <c r="N72" s="2">
        <f>IF(O72="否",0,1)</f>
        <v>0</v>
      </c>
      <c r="O72" s="2" t="s">
        <v>97</v>
      </c>
      <c r="P72" s="2" t="str">
        <f>MID(Q72,1,LEN(Q72)-1)</f>
        <v>2</v>
      </c>
      <c r="Q72" s="2" t="s">
        <v>121</v>
      </c>
      <c r="R72" s="2" t="s">
        <v>121</v>
      </c>
      <c r="S72" s="2" t="str">
        <f>MID(T72,1,LEN(T72)-1)</f>
        <v>8</v>
      </c>
      <c r="T72" s="2" t="s">
        <v>184</v>
      </c>
      <c r="U72" s="2">
        <f>IF(V72="经营",0,1)</f>
        <v>0</v>
      </c>
      <c r="V72" s="2" t="s">
        <v>100</v>
      </c>
      <c r="W72" s="2" t="s">
        <v>100</v>
      </c>
      <c r="X72" s="2">
        <f>IF(MID(Y72,LEN(Y72),LEN(Y72))="年",VALUE(MID(Y72,1,LEN(Y72)-1))*12,VALUE(MID(Y72,1,LEN(Y72)-1)))</f>
        <v>12</v>
      </c>
      <c r="Y72" s="2" t="s">
        <v>101</v>
      </c>
      <c r="Z72">
        <f>AA72*100</f>
        <v>1.5</v>
      </c>
      <c r="AA72" s="5">
        <v>0.015</v>
      </c>
      <c r="AB72" s="5"/>
      <c r="AC72" s="5">
        <v>0.0195</v>
      </c>
      <c r="AD72" s="5"/>
      <c r="AE72" s="2" t="s">
        <v>102</v>
      </c>
      <c r="AF72" s="2">
        <f>IF(OR(AG72="是",AG72="有"),0,1)</f>
        <v>0</v>
      </c>
      <c r="AG72" s="2" t="s">
        <v>157</v>
      </c>
      <c r="AH72" s="10">
        <f>IF(ISNUMBER(FIND("质押",AI72,1)),0,1)</f>
        <v>1</v>
      </c>
      <c r="AI72" s="2" t="s">
        <v>104</v>
      </c>
      <c r="AJ72" s="2">
        <f>IF(ISNUMBER(FIND("担保",AI72,1)),0,1)</f>
        <v>1</v>
      </c>
      <c r="AK72" s="2" t="s">
        <v>104</v>
      </c>
      <c r="AL72" s="10">
        <f>IF(AM72="是",0,1)</f>
        <v>0</v>
      </c>
      <c r="AM72" s="2" t="s">
        <v>103</v>
      </c>
      <c r="AN72" s="2">
        <f>IF(AO72="无逾期",0,1)</f>
        <v>0</v>
      </c>
      <c r="AO72" t="s">
        <v>105</v>
      </c>
      <c r="AQ72" s="6">
        <v>40382</v>
      </c>
    </row>
    <row r="73" spans="1:43">
      <c r="A73" s="1">
        <v>1007015</v>
      </c>
      <c r="B73" s="1">
        <f>C73</f>
        <v>27</v>
      </c>
      <c r="C73">
        <v>27</v>
      </c>
      <c r="D73">
        <f>IF(E73="男",1,0)</f>
        <v>1</v>
      </c>
      <c r="E73" s="2" t="s">
        <v>106</v>
      </c>
      <c r="F73" s="2">
        <f>IF(G73="已婚",0,IF(G73="未婚",1,2))</f>
        <v>0</v>
      </c>
      <c r="G73" s="2" t="s">
        <v>93</v>
      </c>
      <c r="H73" s="2">
        <f>IF(I73="小学",0,IF(I73="初中",1,IF(I73="高中",2,IF(I73="大专",3,4))))</f>
        <v>4</v>
      </c>
      <c r="I73" s="2" t="s">
        <v>136</v>
      </c>
      <c r="J73" s="2">
        <f>IF(K73="无",0,IF(K73="有违约",1,2))</f>
        <v>0</v>
      </c>
      <c r="K73" s="2" t="s">
        <v>95</v>
      </c>
      <c r="L73" s="2">
        <f>IF(M73="自有",0,1)</f>
        <v>0</v>
      </c>
      <c r="M73" s="2" t="s">
        <v>96</v>
      </c>
      <c r="N73" s="2">
        <f>IF(O73="否",0,1)</f>
        <v>1</v>
      </c>
      <c r="O73" s="2" t="s">
        <v>103</v>
      </c>
      <c r="P73" s="2" t="str">
        <f>MID(Q73,1,LEN(Q73)-1)</f>
        <v>4</v>
      </c>
      <c r="Q73" s="2" t="s">
        <v>137</v>
      </c>
      <c r="R73" s="2" t="s">
        <v>137</v>
      </c>
      <c r="S73" s="2" t="str">
        <f>MID(T73,1,LEN(T73)-1)</f>
        <v>3</v>
      </c>
      <c r="T73" s="2" t="s">
        <v>127</v>
      </c>
      <c r="U73" s="2">
        <f>IF(V73="经营",0,1)</f>
        <v>1</v>
      </c>
      <c r="V73" s="2" t="s">
        <v>138</v>
      </c>
      <c r="W73" s="2" t="s">
        <v>138</v>
      </c>
      <c r="X73" s="2">
        <f>IF(MID(Y73,LEN(Y73),LEN(Y73))="年",VALUE(MID(Y73,1,LEN(Y73)-1))*12,VALUE(MID(Y73,1,LEN(Y73)-1)))</f>
        <v>12</v>
      </c>
      <c r="Y73" s="2" t="s">
        <v>101</v>
      </c>
      <c r="Z73">
        <f>AA73*100</f>
        <v>1.5</v>
      </c>
      <c r="AA73" s="5">
        <v>0.015</v>
      </c>
      <c r="AB73" s="5"/>
      <c r="AC73" s="5">
        <v>0.0195</v>
      </c>
      <c r="AD73" s="5"/>
      <c r="AE73" s="2" t="s">
        <v>139</v>
      </c>
      <c r="AF73" s="2">
        <f>IF(OR(AG73="是",AG73="有"),0,1)</f>
        <v>0</v>
      </c>
      <c r="AG73" s="2" t="s">
        <v>157</v>
      </c>
      <c r="AH73" s="10">
        <f>IF(ISNUMBER(FIND("质押",AI73,1)),0,1)</f>
        <v>1</v>
      </c>
      <c r="AI73" s="2" t="s">
        <v>104</v>
      </c>
      <c r="AJ73" s="2">
        <f>IF(ISNUMBER(FIND("担保",AI73,1)),0,1)</f>
        <v>1</v>
      </c>
      <c r="AK73" s="2" t="s">
        <v>104</v>
      </c>
      <c r="AL73" s="10">
        <f>IF(AM73="是",0,1)</f>
        <v>0</v>
      </c>
      <c r="AM73" s="2" t="s">
        <v>103</v>
      </c>
      <c r="AN73" s="2">
        <f>IF(AO73="无逾期",0,1)</f>
        <v>0</v>
      </c>
      <c r="AO73" t="s">
        <v>105</v>
      </c>
      <c r="AQ73" s="6">
        <v>40386</v>
      </c>
    </row>
    <row r="74" spans="1:43">
      <c r="A74" s="3">
        <v>1007016</v>
      </c>
      <c r="B74" s="1">
        <f>C74</f>
        <v>52</v>
      </c>
      <c r="C74">
        <v>52</v>
      </c>
      <c r="D74">
        <f>IF(E74="男",1,0)</f>
        <v>1</v>
      </c>
      <c r="E74" s="2" t="s">
        <v>106</v>
      </c>
      <c r="F74" s="2">
        <f>IF(G74="已婚",0,IF(G74="未婚",1,2))</f>
        <v>0</v>
      </c>
      <c r="G74" s="2" t="s">
        <v>93</v>
      </c>
      <c r="H74" s="2">
        <f>IF(I74="小学",0,IF(I74="初中",1,IF(I74="高中",2,IF(I74="大专",3,4))))</f>
        <v>0</v>
      </c>
      <c r="I74" s="2" t="s">
        <v>107</v>
      </c>
      <c r="J74" s="2">
        <f>IF(K74="无",0,IF(K74="有违约",1,2))</f>
        <v>1</v>
      </c>
      <c r="K74" s="2" t="s">
        <v>116</v>
      </c>
      <c r="L74" s="2">
        <f>IF(M74="自有",0,1)</f>
        <v>0</v>
      </c>
      <c r="M74" s="2" t="s">
        <v>96</v>
      </c>
      <c r="N74" s="2">
        <f>IF(O74="否",0,1)</f>
        <v>0</v>
      </c>
      <c r="O74" s="2" t="s">
        <v>97</v>
      </c>
      <c r="P74" s="2" t="str">
        <f>MID(Q74,1,LEN(Q74)-1)</f>
        <v>3</v>
      </c>
      <c r="Q74" s="2" t="s">
        <v>108</v>
      </c>
      <c r="R74" s="2" t="s">
        <v>108</v>
      </c>
      <c r="S74" s="2" t="str">
        <f>MID(T74,1,LEN(T74)-1)</f>
        <v>3</v>
      </c>
      <c r="T74" s="2" t="s">
        <v>127</v>
      </c>
      <c r="U74" s="2">
        <f>IF(V74="经营",0,1)</f>
        <v>0</v>
      </c>
      <c r="V74" s="2" t="s">
        <v>100</v>
      </c>
      <c r="W74" s="2" t="s">
        <v>100</v>
      </c>
      <c r="X74" s="2">
        <f>IF(MID(Y74,LEN(Y74),LEN(Y74))="年",VALUE(MID(Y74,1,LEN(Y74)-1))*12,VALUE(MID(Y74,1,LEN(Y74)-1)))</f>
        <v>6</v>
      </c>
      <c r="Y74" s="2" t="s">
        <v>118</v>
      </c>
      <c r="Z74">
        <f>AA74*100</f>
        <v>1.5</v>
      </c>
      <c r="AA74" s="5">
        <v>0.015</v>
      </c>
      <c r="AB74" s="5"/>
      <c r="AC74" s="5">
        <v>0.0195</v>
      </c>
      <c r="AD74" s="5"/>
      <c r="AE74" s="2" t="s">
        <v>102</v>
      </c>
      <c r="AF74" s="2">
        <f>IF(OR(AG74="是",AG74="有"),0,1)</f>
        <v>1</v>
      </c>
      <c r="AG74" s="2" t="s">
        <v>95</v>
      </c>
      <c r="AH74" s="10">
        <f>IF(ISNUMBER(FIND("质押",AI74,1)),0,1)</f>
        <v>1</v>
      </c>
      <c r="AI74" s="2" t="s">
        <v>119</v>
      </c>
      <c r="AJ74" s="2">
        <f>IF(ISNUMBER(FIND("担保",AI74,1)),0,1)</f>
        <v>0</v>
      </c>
      <c r="AK74" s="2" t="s">
        <v>119</v>
      </c>
      <c r="AL74" s="10">
        <f>IF(AM74="是",0,1)</f>
        <v>1</v>
      </c>
      <c r="AM74" s="2" t="s">
        <v>97</v>
      </c>
      <c r="AN74" s="2">
        <f>IF(AO74="无逾期",0,1)</f>
        <v>1</v>
      </c>
      <c r="AO74" s="2" t="s">
        <v>112</v>
      </c>
      <c r="AP74" s="2"/>
      <c r="AQ74" s="6">
        <v>40386</v>
      </c>
    </row>
    <row r="75" spans="1:43">
      <c r="A75" s="4">
        <v>1008002</v>
      </c>
      <c r="B75" s="1">
        <f>C75</f>
        <v>47</v>
      </c>
      <c r="C75">
        <v>47</v>
      </c>
      <c r="D75">
        <f>IF(E75="男",1,0)</f>
        <v>1</v>
      </c>
      <c r="E75" t="s">
        <v>106</v>
      </c>
      <c r="F75" s="2">
        <f>IF(G75="已婚",0,IF(G75="未婚",1,2))</f>
        <v>0</v>
      </c>
      <c r="G75" t="s">
        <v>93</v>
      </c>
      <c r="H75" s="2">
        <f>IF(I75="小学",0,IF(I75="初中",1,IF(I75="高中",2,IF(I75="大专",3,4))))</f>
        <v>0</v>
      </c>
      <c r="I75" s="2" t="s">
        <v>107</v>
      </c>
      <c r="J75" s="2">
        <f>IF(K75="无",0,IF(K75="有违约",1,2))</f>
        <v>0</v>
      </c>
      <c r="K75" t="s">
        <v>95</v>
      </c>
      <c r="L75" s="2">
        <f>IF(M75="自有",0,1)</f>
        <v>0</v>
      </c>
      <c r="M75" t="s">
        <v>96</v>
      </c>
      <c r="N75" s="2">
        <f>IF(O75="否",0,1)</f>
        <v>1</v>
      </c>
      <c r="O75" s="2" t="s">
        <v>103</v>
      </c>
      <c r="P75" s="2" t="str">
        <f>MID(Q75,1,LEN(Q75)-1)</f>
        <v>8</v>
      </c>
      <c r="Q75" s="2" t="s">
        <v>149</v>
      </c>
      <c r="R75" t="s">
        <v>149</v>
      </c>
      <c r="S75" s="2" t="str">
        <f>MID(T75,1,LEN(T75)-1)</f>
        <v>100</v>
      </c>
      <c r="T75" s="2" t="s">
        <v>135</v>
      </c>
      <c r="U75" s="2">
        <f>IF(V75="经营",0,1)</f>
        <v>0</v>
      </c>
      <c r="V75" s="2" t="s">
        <v>100</v>
      </c>
      <c r="W75" s="2" t="s">
        <v>100</v>
      </c>
      <c r="X75" s="2">
        <f>IF(MID(Y75,LEN(Y75),LEN(Y75))="年",VALUE(MID(Y75,1,LEN(Y75)-1))*12,VALUE(MID(Y75,1,LEN(Y75)-1)))</f>
        <v>12</v>
      </c>
      <c r="Y75" s="2" t="s">
        <v>101</v>
      </c>
      <c r="Z75">
        <f>AA75*100</f>
        <v>1.5</v>
      </c>
      <c r="AA75" s="5">
        <v>0.015</v>
      </c>
      <c r="AB75" s="5"/>
      <c r="AC75" s="5">
        <v>0.0195</v>
      </c>
      <c r="AD75" s="5"/>
      <c r="AE75" s="2" t="s">
        <v>102</v>
      </c>
      <c r="AF75" s="2">
        <f>IF(OR(AG75="是",AG75="有"),0,1)</f>
        <v>0</v>
      </c>
      <c r="AG75" s="2" t="s">
        <v>157</v>
      </c>
      <c r="AH75" s="10">
        <f>IF(ISNUMBER(FIND("质押",AI75,1)),0,1)</f>
        <v>1</v>
      </c>
      <c r="AI75" s="2" t="s">
        <v>104</v>
      </c>
      <c r="AJ75" s="2">
        <f>IF(ISNUMBER(FIND("担保",AI75,1)),0,1)</f>
        <v>1</v>
      </c>
      <c r="AK75" s="2" t="s">
        <v>104</v>
      </c>
      <c r="AL75" s="10">
        <f>IF(AM75="是",0,1)</f>
        <v>0</v>
      </c>
      <c r="AM75" s="2" t="s">
        <v>103</v>
      </c>
      <c r="AN75" s="2">
        <f>IF(AO75="无逾期",0,1)</f>
        <v>0</v>
      </c>
      <c r="AO75" t="s">
        <v>105</v>
      </c>
      <c r="AQ75" s="6">
        <v>40400</v>
      </c>
    </row>
    <row r="76" spans="1:43">
      <c r="A76" s="1">
        <v>1007003</v>
      </c>
      <c r="B76" s="1">
        <f>C76</f>
        <v>37</v>
      </c>
      <c r="C76">
        <v>37</v>
      </c>
      <c r="D76">
        <f>IF(E76="男",1,0)</f>
        <v>1</v>
      </c>
      <c r="E76" s="2" t="s">
        <v>106</v>
      </c>
      <c r="F76" s="2">
        <f>IF(G76="已婚",0,IF(G76="未婚",1,2))</f>
        <v>0</v>
      </c>
      <c r="G76" s="2" t="s">
        <v>93</v>
      </c>
      <c r="H76" s="2">
        <f>IF(I76="小学",0,IF(I76="初中",1,IF(I76="高中",2,IF(I76="大专",3,4))))</f>
        <v>1</v>
      </c>
      <c r="I76" s="2" t="s">
        <v>120</v>
      </c>
      <c r="J76" s="2">
        <f>IF(K76="无",0,IF(K76="有违约",1,2))</f>
        <v>0</v>
      </c>
      <c r="K76" s="2" t="s">
        <v>95</v>
      </c>
      <c r="L76" s="2">
        <f>IF(M76="自有",0,1)</f>
        <v>1</v>
      </c>
      <c r="M76" s="2" t="s">
        <v>117</v>
      </c>
      <c r="N76" s="2">
        <f>IF(O76="否",0,1)</f>
        <v>0</v>
      </c>
      <c r="O76" s="2" t="s">
        <v>97</v>
      </c>
      <c r="P76" s="2" t="str">
        <f>MID(Q76,1,LEN(Q76)-1)</f>
        <v>7</v>
      </c>
      <c r="Q76" s="2" t="s">
        <v>173</v>
      </c>
      <c r="R76" s="2" t="s">
        <v>173</v>
      </c>
      <c r="S76" s="2" t="str">
        <f>MID(T76,1,LEN(T76)-1)</f>
        <v>2</v>
      </c>
      <c r="T76" s="2" t="s">
        <v>175</v>
      </c>
      <c r="U76" s="2">
        <f>IF(V76="经营",0,1)</f>
        <v>0</v>
      </c>
      <c r="V76" s="2" t="s">
        <v>100</v>
      </c>
      <c r="W76" s="2" t="s">
        <v>100</v>
      </c>
      <c r="X76" s="2">
        <f>IF(MID(Y76,LEN(Y76),LEN(Y76))="年",VALUE(MID(Y76,1,LEN(Y76)-1))*12,VALUE(MID(Y76,1,LEN(Y76)-1)))</f>
        <v>12</v>
      </c>
      <c r="Y76" s="2" t="s">
        <v>101</v>
      </c>
      <c r="Z76">
        <f>AA76*100</f>
        <v>1.5</v>
      </c>
      <c r="AA76" s="5">
        <v>0.015</v>
      </c>
      <c r="AB76" s="5"/>
      <c r="AC76" s="5">
        <v>0.0195</v>
      </c>
      <c r="AD76" s="5"/>
      <c r="AE76" s="2" t="s">
        <v>102</v>
      </c>
      <c r="AF76" s="2">
        <f>IF(OR(AG76="是",AG76="有"),0,1)</f>
        <v>1</v>
      </c>
      <c r="AG76" s="2" t="s">
        <v>95</v>
      </c>
      <c r="AH76" s="10">
        <f>IF(ISNUMBER(FIND("质押",AI76,1)),0,1)</f>
        <v>1</v>
      </c>
      <c r="AI76" s="2" t="s">
        <v>188</v>
      </c>
      <c r="AJ76" s="2">
        <f>IF(ISNUMBER(FIND("担保",AI76,1)),0,1)</f>
        <v>0</v>
      </c>
      <c r="AK76" s="2" t="s">
        <v>188</v>
      </c>
      <c r="AL76" s="10">
        <f>IF(AM76="是",0,1)</f>
        <v>1</v>
      </c>
      <c r="AM76" s="2" t="s">
        <v>97</v>
      </c>
      <c r="AN76" s="2">
        <f>IF(AO76="无逾期",0,1)</f>
        <v>0</v>
      </c>
      <c r="AO76" t="s">
        <v>105</v>
      </c>
      <c r="AQ76" s="6">
        <v>40365</v>
      </c>
    </row>
    <row r="77" spans="1:43">
      <c r="A77" s="1">
        <v>1007004</v>
      </c>
      <c r="B77" s="1">
        <f>C77</f>
        <v>53</v>
      </c>
      <c r="C77">
        <v>53</v>
      </c>
      <c r="D77">
        <f>IF(E77="男",1,0)</f>
        <v>1</v>
      </c>
      <c r="E77" s="2" t="s">
        <v>106</v>
      </c>
      <c r="F77" s="2">
        <f>IF(G77="已婚",0,IF(G77="未婚",1,2))</f>
        <v>0</v>
      </c>
      <c r="G77" s="2" t="s">
        <v>93</v>
      </c>
      <c r="H77" s="2">
        <f>IF(I77="小学",0,IF(I77="初中",1,IF(I77="高中",2,IF(I77="大专",3,4))))</f>
        <v>1</v>
      </c>
      <c r="I77" s="2" t="s">
        <v>120</v>
      </c>
      <c r="J77" s="2">
        <f>IF(K77="无",0,IF(K77="有违约",1,2))</f>
        <v>0</v>
      </c>
      <c r="K77" s="2" t="s">
        <v>95</v>
      </c>
      <c r="L77" s="2">
        <f>IF(M77="自有",0,1)</f>
        <v>0</v>
      </c>
      <c r="M77" s="2" t="s">
        <v>96</v>
      </c>
      <c r="N77" s="2">
        <f>IF(O77="否",0,1)</f>
        <v>1</v>
      </c>
      <c r="O77" s="2" t="s">
        <v>103</v>
      </c>
      <c r="P77" s="2" t="str">
        <f t="shared" ref="P77:P140" si="34">MID(Q77,1,LEN(Q77)-1)</f>
        <v>6</v>
      </c>
      <c r="Q77" s="2" t="s">
        <v>134</v>
      </c>
      <c r="R77" s="2" t="s">
        <v>134</v>
      </c>
      <c r="S77" s="2" t="str">
        <f>MID(T77,1,LEN(T77)-1)</f>
        <v>60</v>
      </c>
      <c r="T77" s="2" t="s">
        <v>181</v>
      </c>
      <c r="U77" s="2">
        <f>IF(V77="经营",0,1)</f>
        <v>0</v>
      </c>
      <c r="V77" s="2" t="s">
        <v>100</v>
      </c>
      <c r="W77" s="2" t="s">
        <v>100</v>
      </c>
      <c r="X77" s="2">
        <f>IF(MID(Y77,LEN(Y77),LEN(Y77))="年",VALUE(MID(Y77,1,LEN(Y77)-1))*12,VALUE(MID(Y77,1,LEN(Y77)-1)))</f>
        <v>12</v>
      </c>
      <c r="Y77" s="2" t="s">
        <v>101</v>
      </c>
      <c r="Z77">
        <f>AA77*100</f>
        <v>1.5</v>
      </c>
      <c r="AA77" s="5">
        <v>0.015</v>
      </c>
      <c r="AB77" s="5"/>
      <c r="AC77" s="5">
        <v>0.0195</v>
      </c>
      <c r="AD77" s="5"/>
      <c r="AE77" s="2" t="s">
        <v>102</v>
      </c>
      <c r="AF77" s="2">
        <f>IF(OR(AG77="是",AG77="有"),0,1)</f>
        <v>0</v>
      </c>
      <c r="AG77" s="2" t="s">
        <v>157</v>
      </c>
      <c r="AH77" s="10">
        <f>IF(ISNUMBER(FIND("质押",AI77,1)),0,1)</f>
        <v>1</v>
      </c>
      <c r="AI77" s="2" t="s">
        <v>104</v>
      </c>
      <c r="AJ77" s="2">
        <f>IF(ISNUMBER(FIND("担保",AI77,1)),0,1)</f>
        <v>1</v>
      </c>
      <c r="AK77" s="2" t="s">
        <v>104</v>
      </c>
      <c r="AL77" s="10">
        <f>IF(AM77="是",0,1)</f>
        <v>0</v>
      </c>
      <c r="AM77" s="2" t="s">
        <v>103</v>
      </c>
      <c r="AN77" s="2">
        <f>IF(AO77="无逾期",0,1)</f>
        <v>0</v>
      </c>
      <c r="AO77" t="s">
        <v>105</v>
      </c>
      <c r="AQ77" s="6">
        <v>40372</v>
      </c>
    </row>
    <row r="78" spans="1:43">
      <c r="A78" s="1">
        <v>1007001</v>
      </c>
      <c r="B78" s="1">
        <f>C78</f>
        <v>48</v>
      </c>
      <c r="C78">
        <v>48</v>
      </c>
      <c r="D78">
        <f>IF(E78="男",1,0)</f>
        <v>0</v>
      </c>
      <c r="E78" s="2" t="s">
        <v>189</v>
      </c>
      <c r="F78" s="2">
        <f>IF(G78="已婚",0,IF(G78="未婚",1,2))</f>
        <v>0</v>
      </c>
      <c r="G78" s="2" t="s">
        <v>93</v>
      </c>
      <c r="H78" s="2">
        <f>IF(I78="小学",0,IF(I78="初中",1,IF(I78="高中",2,IF(I78="大专",3,4))))</f>
        <v>0</v>
      </c>
      <c r="I78" s="2" t="s">
        <v>107</v>
      </c>
      <c r="J78" s="2">
        <f>IF(K78="无",0,IF(K78="有违约",1,2))</f>
        <v>0</v>
      </c>
      <c r="K78" s="2" t="s">
        <v>95</v>
      </c>
      <c r="L78" s="2">
        <f>IF(M78="自有",0,1)</f>
        <v>0</v>
      </c>
      <c r="M78" s="2" t="s">
        <v>96</v>
      </c>
      <c r="N78" s="2">
        <f>IF(O78="否",0,1)</f>
        <v>0</v>
      </c>
      <c r="O78" s="2" t="s">
        <v>97</v>
      </c>
      <c r="P78" s="2" t="str">
        <f>MID(Q78,1,LEN(Q78)-1)</f>
        <v>10</v>
      </c>
      <c r="Q78" s="2" t="s">
        <v>98</v>
      </c>
      <c r="R78" s="2" t="s">
        <v>98</v>
      </c>
      <c r="S78" s="2" t="str">
        <f>MID(T78,1,LEN(T78)-1)</f>
        <v>100</v>
      </c>
      <c r="T78" s="2" t="s">
        <v>135</v>
      </c>
      <c r="U78" s="2">
        <f>IF(V78="经营",0,1)</f>
        <v>0</v>
      </c>
      <c r="V78" s="2" t="s">
        <v>100</v>
      </c>
      <c r="W78" s="2" t="s">
        <v>100</v>
      </c>
      <c r="X78" s="2">
        <f>IF(MID(Y78,LEN(Y78),LEN(Y78))="年",VALUE(MID(Y78,1,LEN(Y78)-1))*12,VALUE(MID(Y78,1,LEN(Y78)-1)))</f>
        <v>12</v>
      </c>
      <c r="Y78" s="2" t="s">
        <v>101</v>
      </c>
      <c r="Z78">
        <f>AA78*100</f>
        <v>1.5</v>
      </c>
      <c r="AA78" s="5">
        <v>0.015</v>
      </c>
      <c r="AB78" s="5"/>
      <c r="AC78" s="5">
        <v>0.0195</v>
      </c>
      <c r="AD78" s="5"/>
      <c r="AE78" s="2" t="s">
        <v>102</v>
      </c>
      <c r="AF78" s="2">
        <f>IF(OR(AG78="是",AG78="有"),0,1)</f>
        <v>0</v>
      </c>
      <c r="AG78" s="2" t="s">
        <v>157</v>
      </c>
      <c r="AH78" s="10">
        <f>IF(ISNUMBER(FIND("质押",AI78,1)),0,1)</f>
        <v>1</v>
      </c>
      <c r="AI78" s="2" t="s">
        <v>104</v>
      </c>
      <c r="AJ78" s="2">
        <f>IF(ISNUMBER(FIND("担保",AI78,1)),0,1)</f>
        <v>1</v>
      </c>
      <c r="AK78" s="2" t="s">
        <v>104</v>
      </c>
      <c r="AL78" s="10">
        <f>IF(AM78="是",0,1)</f>
        <v>0</v>
      </c>
      <c r="AM78" s="2" t="s">
        <v>103</v>
      </c>
      <c r="AN78" s="2">
        <f>IF(AO78="无逾期",0,1)</f>
        <v>0</v>
      </c>
      <c r="AO78" t="s">
        <v>105</v>
      </c>
      <c r="AQ78" s="6">
        <v>40365</v>
      </c>
    </row>
    <row r="79" spans="1:43">
      <c r="A79" s="1">
        <v>1007002</v>
      </c>
      <c r="B79" s="1">
        <f>C79</f>
        <v>29</v>
      </c>
      <c r="C79">
        <v>29</v>
      </c>
      <c r="D79">
        <f>IF(E79="男",1,0)</f>
        <v>1</v>
      </c>
      <c r="E79" s="2" t="s">
        <v>106</v>
      </c>
      <c r="F79" s="2">
        <f>IF(G79="已婚",0,IF(G79="未婚",1,2))</f>
        <v>0</v>
      </c>
      <c r="G79" s="2" t="s">
        <v>93</v>
      </c>
      <c r="H79" s="2">
        <f>IF(I79="小学",0,IF(I79="初中",1,IF(I79="高中",2,IF(I79="大专",3,4))))</f>
        <v>1</v>
      </c>
      <c r="I79" s="2" t="s">
        <v>120</v>
      </c>
      <c r="J79" s="2">
        <f>IF(K79="无",0,IF(K79="有违约",1,2))</f>
        <v>0</v>
      </c>
      <c r="K79" s="2" t="s">
        <v>95</v>
      </c>
      <c r="L79" s="2">
        <f>IF(M79="自有",0,1)</f>
        <v>0</v>
      </c>
      <c r="M79" s="2" t="s">
        <v>96</v>
      </c>
      <c r="N79" s="2">
        <f>IF(O79="否",0,1)</f>
        <v>1</v>
      </c>
      <c r="O79" s="2" t="s">
        <v>103</v>
      </c>
      <c r="P79" s="2" t="str">
        <f>MID(Q79,1,LEN(Q79)-1)</f>
        <v>10</v>
      </c>
      <c r="Q79" s="2" t="s">
        <v>98</v>
      </c>
      <c r="R79" s="2" t="s">
        <v>98</v>
      </c>
      <c r="S79" s="2" t="str">
        <f>MID(T79,1,LEN(T79)-1)</f>
        <v>100</v>
      </c>
      <c r="T79" s="2" t="s">
        <v>135</v>
      </c>
      <c r="U79" s="2">
        <f>IF(V79="经营",0,1)</f>
        <v>0</v>
      </c>
      <c r="V79" s="2" t="s">
        <v>100</v>
      </c>
      <c r="W79" s="2" t="s">
        <v>100</v>
      </c>
      <c r="X79" s="2">
        <f>IF(MID(Y79,LEN(Y79),LEN(Y79))="年",VALUE(MID(Y79,1,LEN(Y79)-1))*12,VALUE(MID(Y79,1,LEN(Y79)-1)))</f>
        <v>12</v>
      </c>
      <c r="Y79" s="2" t="s">
        <v>101</v>
      </c>
      <c r="Z79">
        <f>AA79*100</f>
        <v>1.5</v>
      </c>
      <c r="AA79" s="5">
        <v>0.015</v>
      </c>
      <c r="AB79" s="5"/>
      <c r="AC79" s="5">
        <v>0.0195</v>
      </c>
      <c r="AD79" s="5"/>
      <c r="AE79" s="2" t="s">
        <v>102</v>
      </c>
      <c r="AF79" s="2">
        <f>IF(OR(AG79="是",AG79="有"),0,1)</f>
        <v>0</v>
      </c>
      <c r="AG79" s="2" t="s">
        <v>157</v>
      </c>
      <c r="AH79" s="10">
        <f>IF(ISNUMBER(FIND("质押",AI79,1)),0,1)</f>
        <v>1</v>
      </c>
      <c r="AI79" s="2" t="s">
        <v>104</v>
      </c>
      <c r="AJ79" s="2">
        <f>IF(ISNUMBER(FIND("担保",AI79,1)),0,1)</f>
        <v>1</v>
      </c>
      <c r="AK79" s="2" t="s">
        <v>104</v>
      </c>
      <c r="AL79" s="10">
        <f>IF(AM79="是",0,1)</f>
        <v>0</v>
      </c>
      <c r="AM79" s="2" t="s">
        <v>103</v>
      </c>
      <c r="AN79" s="2">
        <f>IF(AO79="无逾期",0,1)</f>
        <v>0</v>
      </c>
      <c r="AO79" t="s">
        <v>105</v>
      </c>
      <c r="AQ79" s="6">
        <v>40373</v>
      </c>
    </row>
    <row r="80" spans="1:43">
      <c r="A80" s="1">
        <v>1007005</v>
      </c>
      <c r="B80" s="1">
        <f>C80</f>
        <v>40</v>
      </c>
      <c r="C80">
        <v>40</v>
      </c>
      <c r="D80">
        <f>IF(E80="男",1,0)</f>
        <v>1</v>
      </c>
      <c r="E80" s="2" t="s">
        <v>106</v>
      </c>
      <c r="F80" s="2">
        <f>IF(G80="已婚",0,IF(G80="未婚",1,2))</f>
        <v>0</v>
      </c>
      <c r="G80" s="2" t="s">
        <v>93</v>
      </c>
      <c r="H80" s="2">
        <f>IF(I80="小学",0,IF(I80="初中",1,IF(I80="高中",2,IF(I80="大专",3,4))))</f>
        <v>1</v>
      </c>
      <c r="I80" s="2" t="s">
        <v>120</v>
      </c>
      <c r="J80" s="2">
        <f>IF(K80="无",0,IF(K80="有违约",1,2))</f>
        <v>0</v>
      </c>
      <c r="K80" s="2" t="s">
        <v>95</v>
      </c>
      <c r="L80" s="2">
        <f>IF(M80="自有",0,1)</f>
        <v>0</v>
      </c>
      <c r="M80" s="2" t="s">
        <v>96</v>
      </c>
      <c r="N80" s="2">
        <f>IF(O80="否",0,1)</f>
        <v>0</v>
      </c>
      <c r="O80" s="2" t="s">
        <v>97</v>
      </c>
      <c r="P80" s="2" t="str">
        <f>MID(Q80,1,LEN(Q80)-1)</f>
        <v>3</v>
      </c>
      <c r="Q80" s="2" t="s">
        <v>108</v>
      </c>
      <c r="R80" s="2" t="s">
        <v>108</v>
      </c>
      <c r="S80" s="2" t="str">
        <f>MID(T80,1,LEN(T80)-1)</f>
        <v>20</v>
      </c>
      <c r="T80" s="2" t="s">
        <v>123</v>
      </c>
      <c r="U80" s="2">
        <f>IF(V80="经营",0,1)</f>
        <v>0</v>
      </c>
      <c r="V80" s="2" t="s">
        <v>100</v>
      </c>
      <c r="W80" s="2" t="s">
        <v>100</v>
      </c>
      <c r="X80" s="2">
        <f>IF(MID(Y80,LEN(Y80),LEN(Y80))="年",VALUE(MID(Y80,1,LEN(Y80)-1))*12,VALUE(MID(Y80,1,LEN(Y80)-1)))</f>
        <v>6</v>
      </c>
      <c r="Y80" s="2" t="s">
        <v>118</v>
      </c>
      <c r="Z80">
        <f>AA80*100</f>
        <v>1.47</v>
      </c>
      <c r="AA80" s="5">
        <v>0.0147</v>
      </c>
      <c r="AB80" s="5"/>
      <c r="AC80" s="5">
        <v>0.01911</v>
      </c>
      <c r="AD80" s="5"/>
      <c r="AE80" s="2" t="s">
        <v>102</v>
      </c>
      <c r="AF80" s="2">
        <f>IF(OR(AG80="是",AG80="有"),0,1)</f>
        <v>0</v>
      </c>
      <c r="AG80" s="2" t="s">
        <v>157</v>
      </c>
      <c r="AH80" s="10">
        <f>IF(ISNUMBER(FIND("质押",AI80,1)),0,1)</f>
        <v>1</v>
      </c>
      <c r="AI80" s="2" t="s">
        <v>104</v>
      </c>
      <c r="AJ80" s="2">
        <f>IF(ISNUMBER(FIND("担保",AI80,1)),0,1)</f>
        <v>1</v>
      </c>
      <c r="AK80" s="2" t="s">
        <v>104</v>
      </c>
      <c r="AL80" s="10">
        <f>IF(AM80="是",0,1)</f>
        <v>0</v>
      </c>
      <c r="AM80" s="2" t="s">
        <v>103</v>
      </c>
      <c r="AN80" s="2">
        <f>IF(AO80="无逾期",0,1)</f>
        <v>0</v>
      </c>
      <c r="AO80" t="s">
        <v>105</v>
      </c>
      <c r="AQ80" s="6">
        <v>40385</v>
      </c>
    </row>
    <row r="81" spans="1:43">
      <c r="A81" s="1">
        <v>1006014</v>
      </c>
      <c r="B81" s="1">
        <f>C81</f>
        <v>27</v>
      </c>
      <c r="C81" s="2">
        <v>27</v>
      </c>
      <c r="D81">
        <f>IF(E81="男",1,0)</f>
        <v>1</v>
      </c>
      <c r="E81" s="2" t="s">
        <v>106</v>
      </c>
      <c r="F81" s="2">
        <f>IF(G81="已婚",0,IF(G81="未婚",1,2))</f>
        <v>1</v>
      </c>
      <c r="G81" s="2" t="s">
        <v>115</v>
      </c>
      <c r="H81" s="2">
        <f>IF(I81="小学",0,IF(I81="初中",1,IF(I81="高中",2,IF(I81="大专",3,4))))</f>
        <v>4</v>
      </c>
      <c r="I81" s="2" t="s">
        <v>136</v>
      </c>
      <c r="J81" s="2">
        <f>IF(K81="无",0,IF(K81="有违约",1,2))</f>
        <v>0</v>
      </c>
      <c r="K81" s="2" t="s">
        <v>95</v>
      </c>
      <c r="L81" s="2">
        <f>IF(M81="自有",0,1)</f>
        <v>0</v>
      </c>
      <c r="M81" s="2" t="s">
        <v>96</v>
      </c>
      <c r="N81" s="2">
        <f>IF(O81="否",0,1)</f>
        <v>0</v>
      </c>
      <c r="O81" s="2" t="s">
        <v>97</v>
      </c>
      <c r="P81" s="2" t="str">
        <f>MID(Q81,1,LEN(Q81)-1)</f>
        <v>4</v>
      </c>
      <c r="Q81" s="2" t="s">
        <v>137</v>
      </c>
      <c r="R81" s="2" t="s">
        <v>137</v>
      </c>
      <c r="S81" s="2" t="str">
        <f>MID(T81,1,LEN(T81)-1)</f>
        <v>130</v>
      </c>
      <c r="T81" s="2" t="s">
        <v>190</v>
      </c>
      <c r="U81" s="2">
        <f>IF(V81="经营",0,1)</f>
        <v>0</v>
      </c>
      <c r="V81" s="2" t="s">
        <v>100</v>
      </c>
      <c r="W81" s="2" t="s">
        <v>100</v>
      </c>
      <c r="X81" s="2">
        <f>IF(MID(Y81,LEN(Y81),LEN(Y81))="年",VALUE(MID(Y81,1,LEN(Y81)-1))*12,VALUE(MID(Y81,1,LEN(Y81)-1)))</f>
        <v>3</v>
      </c>
      <c r="Y81" s="2" t="s">
        <v>110</v>
      </c>
      <c r="Z81">
        <f>AA81*100</f>
        <v>1.5</v>
      </c>
      <c r="AA81" s="5">
        <v>0.015</v>
      </c>
      <c r="AB81" s="5"/>
      <c r="AC81" s="5">
        <v>0.0195</v>
      </c>
      <c r="AD81" s="5"/>
      <c r="AE81" s="2" t="s">
        <v>102</v>
      </c>
      <c r="AF81" s="2">
        <f>IF(OR(AG81="是",AG81="有"),0,1)</f>
        <v>1</v>
      </c>
      <c r="AG81" s="2" t="s">
        <v>95</v>
      </c>
      <c r="AH81" s="10">
        <f>IF(ISNUMBER(FIND("质押",AI81,1)),0,1)</f>
        <v>1</v>
      </c>
      <c r="AI81" s="2" t="s">
        <v>119</v>
      </c>
      <c r="AJ81" s="2">
        <f>IF(ISNUMBER(FIND("担保",AI81,1)),0,1)</f>
        <v>0</v>
      </c>
      <c r="AK81" s="2" t="s">
        <v>119</v>
      </c>
      <c r="AL81" s="10">
        <f>IF(AM81="是",0,1)</f>
        <v>1</v>
      </c>
      <c r="AM81" s="2" t="s">
        <v>97</v>
      </c>
      <c r="AN81" s="2">
        <f>IF(AO81="无逾期",0,1)</f>
        <v>0</v>
      </c>
      <c r="AO81" t="s">
        <v>105</v>
      </c>
      <c r="AQ81" s="6">
        <v>40359</v>
      </c>
    </row>
    <row r="82" spans="1:43">
      <c r="A82" s="1">
        <v>1007007</v>
      </c>
      <c r="B82" s="1">
        <f>C82</f>
        <v>33</v>
      </c>
      <c r="C82" s="2">
        <v>33</v>
      </c>
      <c r="D82">
        <f>IF(E82="男",1,0)</f>
        <v>1</v>
      </c>
      <c r="E82" s="2" t="s">
        <v>106</v>
      </c>
      <c r="F82" s="2">
        <f>IF(G82="已婚",0,IF(G82="未婚",1,2))</f>
        <v>0</v>
      </c>
      <c r="G82" s="2" t="s">
        <v>93</v>
      </c>
      <c r="H82" s="2">
        <f>IF(I82="小学",0,IF(I82="初中",1,IF(I82="高中",2,IF(I82="大专",3,4))))</f>
        <v>1</v>
      </c>
      <c r="I82" s="2" t="s">
        <v>120</v>
      </c>
      <c r="J82" s="2">
        <f>IF(K82="无",0,IF(K82="有违约",1,2))</f>
        <v>0</v>
      </c>
      <c r="K82" s="2" t="s">
        <v>95</v>
      </c>
      <c r="L82" s="2">
        <f>IF(M82="自有",0,1)</f>
        <v>0</v>
      </c>
      <c r="M82" s="2" t="s">
        <v>96</v>
      </c>
      <c r="N82" s="2">
        <f>IF(O82="否",0,1)</f>
        <v>0</v>
      </c>
      <c r="O82" s="2" t="s">
        <v>97</v>
      </c>
      <c r="P82" s="2" t="str">
        <f>MID(Q82,1,LEN(Q82)-1)</f>
        <v>3</v>
      </c>
      <c r="Q82" s="2" t="s">
        <v>108</v>
      </c>
      <c r="R82" s="2" t="s">
        <v>108</v>
      </c>
      <c r="S82" s="2" t="str">
        <f>MID(T82,1,LEN(T82)-1)</f>
        <v>40</v>
      </c>
      <c r="T82" s="2" t="s">
        <v>165</v>
      </c>
      <c r="U82" s="2">
        <f>IF(V82="经营",0,1)</f>
        <v>0</v>
      </c>
      <c r="V82" s="2" t="s">
        <v>100</v>
      </c>
      <c r="W82" s="2" t="s">
        <v>100</v>
      </c>
      <c r="X82" s="2">
        <f>IF(MID(Y82,LEN(Y82),LEN(Y82))="年",VALUE(MID(Y82,1,LEN(Y82)-1))*12,VALUE(MID(Y82,1,LEN(Y82)-1)))</f>
        <v>12</v>
      </c>
      <c r="Y82" s="2" t="s">
        <v>101</v>
      </c>
      <c r="Z82">
        <f>AA82*100</f>
        <v>1.53</v>
      </c>
      <c r="AA82" s="5">
        <v>0.0153</v>
      </c>
      <c r="AB82" s="5"/>
      <c r="AC82" s="5">
        <v>0.01989</v>
      </c>
      <c r="AD82" s="5"/>
      <c r="AE82" s="2" t="s">
        <v>102</v>
      </c>
      <c r="AF82" s="2">
        <f>IF(OR(AG82="是",AG82="有"),0,1)</f>
        <v>1</v>
      </c>
      <c r="AG82" s="2" t="s">
        <v>95</v>
      </c>
      <c r="AH82" s="10">
        <f>IF(ISNUMBER(FIND("质押",AI82,1)),0,1)</f>
        <v>1</v>
      </c>
      <c r="AI82" s="2" t="s">
        <v>119</v>
      </c>
      <c r="AJ82" s="2">
        <f>IF(ISNUMBER(FIND("担保",AI82,1)),0,1)</f>
        <v>0</v>
      </c>
      <c r="AK82" s="2" t="s">
        <v>119</v>
      </c>
      <c r="AL82" s="10">
        <f>IF(AM82="是",0,1)</f>
        <v>1</v>
      </c>
      <c r="AM82" s="2" t="s">
        <v>97</v>
      </c>
      <c r="AN82" s="2">
        <f>IF(AO82="无逾期",0,1)</f>
        <v>0</v>
      </c>
      <c r="AO82" t="s">
        <v>105</v>
      </c>
      <c r="AQ82" s="6">
        <v>40374</v>
      </c>
    </row>
    <row r="83" spans="1:43">
      <c r="A83" s="1">
        <v>1008004</v>
      </c>
      <c r="B83" s="1">
        <f>C83</f>
        <v>34</v>
      </c>
      <c r="C83" s="2">
        <v>34</v>
      </c>
      <c r="D83">
        <f>IF(E83="男",1,0)</f>
        <v>1</v>
      </c>
      <c r="E83" s="2" t="s">
        <v>106</v>
      </c>
      <c r="F83" s="2">
        <f>IF(G83="已婚",0,IF(G83="未婚",1,2))</f>
        <v>0</v>
      </c>
      <c r="G83" s="2" t="s">
        <v>93</v>
      </c>
      <c r="H83" s="2">
        <f>IF(I83="小学",0,IF(I83="初中",1,IF(I83="高中",2,IF(I83="大专",3,4))))</f>
        <v>2</v>
      </c>
      <c r="I83" s="2" t="s">
        <v>94</v>
      </c>
      <c r="J83" s="2">
        <f>IF(K83="无",0,IF(K83="有违约",1,2))</f>
        <v>0</v>
      </c>
      <c r="K83" s="2" t="s">
        <v>95</v>
      </c>
      <c r="L83" s="2">
        <f>IF(M83="自有",0,1)</f>
        <v>0</v>
      </c>
      <c r="M83" s="2" t="s">
        <v>96</v>
      </c>
      <c r="N83" s="2">
        <f>IF(O83="否",0,1)</f>
        <v>0</v>
      </c>
      <c r="O83" s="2" t="s">
        <v>97</v>
      </c>
      <c r="P83" s="2" t="str">
        <f>MID(Q83,1,LEN(Q83)-1)</f>
        <v>14</v>
      </c>
      <c r="Q83" s="2" t="s">
        <v>191</v>
      </c>
      <c r="R83" s="2" t="s">
        <v>191</v>
      </c>
      <c r="S83" s="2" t="str">
        <f>MID(T83,1,LEN(T83)-1)</f>
        <v>10</v>
      </c>
      <c r="T83" s="2" t="s">
        <v>99</v>
      </c>
      <c r="U83" s="2">
        <f>IF(V83="经营",0,1)</f>
        <v>0</v>
      </c>
      <c r="V83" s="2" t="s">
        <v>100</v>
      </c>
      <c r="W83" s="2" t="s">
        <v>100</v>
      </c>
      <c r="X83" s="2">
        <f>IF(MID(Y83,LEN(Y83),LEN(Y83))="年",VALUE(MID(Y83,1,LEN(Y83)-1))*12,VALUE(MID(Y83,1,LEN(Y83)-1)))</f>
        <v>12</v>
      </c>
      <c r="Y83" s="2" t="s">
        <v>101</v>
      </c>
      <c r="Z83">
        <f>AA83*100</f>
        <v>1.53</v>
      </c>
      <c r="AA83" s="5">
        <v>0.0153</v>
      </c>
      <c r="AB83" s="5"/>
      <c r="AC83" s="5">
        <v>0.01989</v>
      </c>
      <c r="AD83" s="5"/>
      <c r="AE83" s="2" t="s">
        <v>102</v>
      </c>
      <c r="AF83" s="2">
        <f>IF(OR(AG83="是",AG83="有"),0,1)</f>
        <v>1</v>
      </c>
      <c r="AG83" s="2" t="s">
        <v>95</v>
      </c>
      <c r="AH83" s="10">
        <f>IF(ISNUMBER(FIND("质押",AI83,1)),0,1)</f>
        <v>1</v>
      </c>
      <c r="AI83" s="2" t="s">
        <v>119</v>
      </c>
      <c r="AJ83" s="2">
        <f>IF(ISNUMBER(FIND("担保",AI83,1)),0,1)</f>
        <v>0</v>
      </c>
      <c r="AK83" s="2" t="s">
        <v>119</v>
      </c>
      <c r="AL83" s="10">
        <f>IF(AM83="是",0,1)</f>
        <v>1</v>
      </c>
      <c r="AM83" s="2" t="s">
        <v>97</v>
      </c>
      <c r="AN83" s="2">
        <f>IF(AO83="无逾期",0,1)</f>
        <v>0</v>
      </c>
      <c r="AO83" t="s">
        <v>105</v>
      </c>
      <c r="AQ83" s="6">
        <v>40395</v>
      </c>
    </row>
    <row r="84" spans="1:43">
      <c r="A84" s="4">
        <v>1008006</v>
      </c>
      <c r="B84" s="1">
        <f>C84</f>
        <v>28</v>
      </c>
      <c r="C84" s="2">
        <v>28</v>
      </c>
      <c r="D84">
        <f>IF(E84="男",1,0)</f>
        <v>1</v>
      </c>
      <c r="E84" s="2" t="s">
        <v>106</v>
      </c>
      <c r="F84" s="2">
        <f>IF(G84="已婚",0,IF(G84="未婚",1,2))</f>
        <v>0</v>
      </c>
      <c r="G84" s="2" t="s">
        <v>93</v>
      </c>
      <c r="H84" s="2">
        <f>IF(I84="小学",0,IF(I84="初中",1,IF(I84="高中",2,IF(I84="大专",3,4))))</f>
        <v>1</v>
      </c>
      <c r="I84" s="2" t="s">
        <v>120</v>
      </c>
      <c r="J84" s="2">
        <f>IF(K84="无",0,IF(K84="有违约",1,2))</f>
        <v>0</v>
      </c>
      <c r="K84" s="2" t="s">
        <v>95</v>
      </c>
      <c r="L84" s="2">
        <f>IF(M84="自有",0,1)</f>
        <v>0</v>
      </c>
      <c r="M84" s="2" t="s">
        <v>96</v>
      </c>
      <c r="N84" s="2">
        <f>IF(O84="否",0,1)</f>
        <v>0</v>
      </c>
      <c r="O84" s="2" t="s">
        <v>97</v>
      </c>
      <c r="P84" s="2" t="str">
        <f>MID(Q84,1,LEN(Q84)-1)</f>
        <v>2</v>
      </c>
      <c r="Q84" s="2" t="s">
        <v>121</v>
      </c>
      <c r="R84" s="2" t="s">
        <v>121</v>
      </c>
      <c r="S84" s="2" t="str">
        <f>MID(T84,1,LEN(T84)-1)</f>
        <v>20</v>
      </c>
      <c r="T84" s="2" t="s">
        <v>123</v>
      </c>
      <c r="U84" s="2">
        <f>IF(V84="经营",0,1)</f>
        <v>0</v>
      </c>
      <c r="V84" s="2" t="s">
        <v>100</v>
      </c>
      <c r="W84" s="2" t="s">
        <v>100</v>
      </c>
      <c r="X84" s="2">
        <f>IF(MID(Y84,LEN(Y84),LEN(Y84))="年",VALUE(MID(Y84,1,LEN(Y84)-1))*12,VALUE(MID(Y84,1,LEN(Y84)-1)))</f>
        <v>12</v>
      </c>
      <c r="Y84" s="2" t="s">
        <v>101</v>
      </c>
      <c r="Z84">
        <f>AA84*100</f>
        <v>1.5</v>
      </c>
      <c r="AA84" s="5">
        <v>0.015</v>
      </c>
      <c r="AB84" s="5"/>
      <c r="AC84" s="5">
        <v>0.0195</v>
      </c>
      <c r="AD84" s="5"/>
      <c r="AE84" s="2" t="s">
        <v>102</v>
      </c>
      <c r="AF84" s="2">
        <f>IF(OR(AG84="是",AG84="有"),0,1)</f>
        <v>1</v>
      </c>
      <c r="AG84" s="2" t="s">
        <v>95</v>
      </c>
      <c r="AH84" s="10">
        <f>IF(ISNUMBER(FIND("质押",AI84,1)),0,1)</f>
        <v>1</v>
      </c>
      <c r="AI84" s="2" t="s">
        <v>119</v>
      </c>
      <c r="AJ84" s="2">
        <f>IF(ISNUMBER(FIND("担保",AI84,1)),0,1)</f>
        <v>0</v>
      </c>
      <c r="AK84" s="2" t="s">
        <v>119</v>
      </c>
      <c r="AL84" s="10">
        <f>IF(AM84="是",0,1)</f>
        <v>1</v>
      </c>
      <c r="AM84" s="2" t="s">
        <v>97</v>
      </c>
      <c r="AN84" s="2">
        <f>IF(AO84="无逾期",0,1)</f>
        <v>0</v>
      </c>
      <c r="AO84" t="s">
        <v>105</v>
      </c>
      <c r="AQ84" s="6">
        <v>40466</v>
      </c>
    </row>
    <row r="85" spans="1:43">
      <c r="A85" s="4">
        <v>1008008</v>
      </c>
      <c r="B85" s="1">
        <f>C85</f>
        <v>27</v>
      </c>
      <c r="C85" s="2">
        <v>27</v>
      </c>
      <c r="D85">
        <f>IF(E85="男",1,0)</f>
        <v>1</v>
      </c>
      <c r="E85" s="2" t="s">
        <v>106</v>
      </c>
      <c r="F85" s="2">
        <f>IF(G85="已婚",0,IF(G85="未婚",1,2))</f>
        <v>1</v>
      </c>
      <c r="G85" s="2" t="s">
        <v>115</v>
      </c>
      <c r="H85" s="2">
        <f>IF(I85="小学",0,IF(I85="初中",1,IF(I85="高中",2,IF(I85="大专",3,4))))</f>
        <v>3</v>
      </c>
      <c r="I85" s="2" t="s">
        <v>142</v>
      </c>
      <c r="J85" s="2">
        <f>IF(K85="无",0,IF(K85="有违约",1,2))</f>
        <v>0</v>
      </c>
      <c r="K85" s="2" t="s">
        <v>95</v>
      </c>
      <c r="L85" s="2">
        <f>IF(M85="自有",0,1)</f>
        <v>0</v>
      </c>
      <c r="M85" s="2" t="s">
        <v>96</v>
      </c>
      <c r="N85" s="2">
        <f>IF(O85="否",0,1)</f>
        <v>0</v>
      </c>
      <c r="O85" s="2" t="s">
        <v>97</v>
      </c>
      <c r="P85" s="2" t="str">
        <f>MID(Q85,1,LEN(Q85)-1)</f>
        <v>2</v>
      </c>
      <c r="Q85" s="2" t="s">
        <v>121</v>
      </c>
      <c r="R85" s="2" t="s">
        <v>121</v>
      </c>
      <c r="S85" s="2" t="str">
        <f>MID(T85,1,LEN(T85)-1)</f>
        <v>10</v>
      </c>
      <c r="T85" s="2" t="s">
        <v>99</v>
      </c>
      <c r="U85" s="2">
        <f>IF(V85="经营",0,1)</f>
        <v>0</v>
      </c>
      <c r="V85" s="2" t="s">
        <v>100</v>
      </c>
      <c r="W85" s="2" t="s">
        <v>100</v>
      </c>
      <c r="X85" s="2">
        <f>IF(MID(Y85,LEN(Y85),LEN(Y85))="年",VALUE(MID(Y85,1,LEN(Y85)-1))*12,VALUE(MID(Y85,1,LEN(Y85)-1)))</f>
        <v>12</v>
      </c>
      <c r="Y85" s="2" t="s">
        <v>101</v>
      </c>
      <c r="Z85">
        <f>AA85*100</f>
        <v>1.53</v>
      </c>
      <c r="AA85" s="5">
        <v>0.0153</v>
      </c>
      <c r="AB85" s="5"/>
      <c r="AC85" s="8">
        <v>1989</v>
      </c>
      <c r="AD85" s="8"/>
      <c r="AE85" s="2" t="s">
        <v>102</v>
      </c>
      <c r="AF85" s="2">
        <f>IF(OR(AG85="是",AG85="有"),0,1)</f>
        <v>0</v>
      </c>
      <c r="AG85" s="2" t="s">
        <v>157</v>
      </c>
      <c r="AH85" s="10">
        <f>IF(ISNUMBER(FIND("质押",AI85,1)),0,1)</f>
        <v>1</v>
      </c>
      <c r="AI85" s="2" t="s">
        <v>104</v>
      </c>
      <c r="AJ85" s="2">
        <f>IF(ISNUMBER(FIND("担保",AI85,1)),0,1)</f>
        <v>1</v>
      </c>
      <c r="AK85" s="2" t="s">
        <v>104</v>
      </c>
      <c r="AL85" s="10">
        <f>IF(AM85="是",0,1)</f>
        <v>0</v>
      </c>
      <c r="AM85" s="2" t="s">
        <v>103</v>
      </c>
      <c r="AN85" s="2">
        <f>IF(AO85="无逾期",0,1)</f>
        <v>0</v>
      </c>
      <c r="AO85" t="s">
        <v>105</v>
      </c>
      <c r="AQ85" s="6">
        <v>40407</v>
      </c>
    </row>
    <row r="86" spans="1:43">
      <c r="A86" s="4">
        <v>1008007</v>
      </c>
      <c r="B86" s="1">
        <f>C86</f>
        <v>56</v>
      </c>
      <c r="C86" s="2">
        <v>56</v>
      </c>
      <c r="D86">
        <f>IF(E86="男",1,0)</f>
        <v>1</v>
      </c>
      <c r="E86" s="2" t="s">
        <v>106</v>
      </c>
      <c r="F86" s="2">
        <f>IF(G86="已婚",0,IF(G86="未婚",1,2))</f>
        <v>0</v>
      </c>
      <c r="G86" s="2" t="s">
        <v>93</v>
      </c>
      <c r="H86" s="2">
        <f>IF(I86="小学",0,IF(I86="初中",1,IF(I86="高中",2,IF(I86="大专",3,4))))</f>
        <v>1</v>
      </c>
      <c r="I86" s="2" t="s">
        <v>120</v>
      </c>
      <c r="J86" s="2">
        <f>IF(K86="无",0,IF(K86="有违约",1,2))</f>
        <v>0</v>
      </c>
      <c r="K86" s="2" t="s">
        <v>95</v>
      </c>
      <c r="L86" s="2">
        <f>IF(M86="自有",0,1)</f>
        <v>0</v>
      </c>
      <c r="M86" s="2" t="s">
        <v>96</v>
      </c>
      <c r="N86" s="2">
        <f>IF(O86="否",0,1)</f>
        <v>0</v>
      </c>
      <c r="O86" s="2" t="s">
        <v>97</v>
      </c>
      <c r="P86" s="2" t="str">
        <f>MID(Q86,1,LEN(Q86)-1)</f>
        <v>4</v>
      </c>
      <c r="Q86" s="2" t="s">
        <v>137</v>
      </c>
      <c r="R86" s="2" t="s">
        <v>137</v>
      </c>
      <c r="S86" s="2" t="str">
        <f>MID(T86,1,LEN(T86)-1)</f>
        <v>50</v>
      </c>
      <c r="T86" s="2" t="s">
        <v>114</v>
      </c>
      <c r="U86" s="2">
        <f>IF(V86="经营",0,1)</f>
        <v>0</v>
      </c>
      <c r="V86" s="2" t="s">
        <v>100</v>
      </c>
      <c r="W86" s="2" t="s">
        <v>100</v>
      </c>
      <c r="X86" s="2">
        <f>IF(MID(Y86,LEN(Y86),LEN(Y86))="年",VALUE(MID(Y86,1,LEN(Y86)-1))*12,VALUE(MID(Y86,1,LEN(Y86)-1)))</f>
        <v>12</v>
      </c>
      <c r="Y86" s="2" t="s">
        <v>101</v>
      </c>
      <c r="Z86">
        <f>AA86*100</f>
        <v>1.5</v>
      </c>
      <c r="AA86" s="5">
        <v>0.015</v>
      </c>
      <c r="AB86" s="5"/>
      <c r="AC86" s="5">
        <v>0.0195</v>
      </c>
      <c r="AD86" s="5"/>
      <c r="AE86" s="2" t="s">
        <v>102</v>
      </c>
      <c r="AF86" s="2">
        <f>IF(OR(AG86="是",AG86="有"),0,1)</f>
        <v>1</v>
      </c>
      <c r="AG86" s="2" t="s">
        <v>95</v>
      </c>
      <c r="AH86" s="10">
        <f>IF(ISNUMBER(FIND("质押",AI86,1)),0,1)</f>
        <v>1</v>
      </c>
      <c r="AI86" s="2" t="s">
        <v>119</v>
      </c>
      <c r="AJ86" s="2">
        <f>IF(ISNUMBER(FIND("担保",AI86,1)),0,1)</f>
        <v>0</v>
      </c>
      <c r="AK86" s="2" t="s">
        <v>119</v>
      </c>
      <c r="AL86" s="10">
        <f>IF(AM86="是",0,1)</f>
        <v>1</v>
      </c>
      <c r="AM86" s="2" t="s">
        <v>97</v>
      </c>
      <c r="AN86" s="2">
        <f>IF(AO86="无逾期",0,1)</f>
        <v>0</v>
      </c>
      <c r="AO86" t="s">
        <v>105</v>
      </c>
      <c r="AQ86" s="6">
        <v>40401</v>
      </c>
    </row>
    <row r="87" spans="1:43">
      <c r="A87" s="1">
        <v>1009001</v>
      </c>
      <c r="B87" s="1">
        <f>C87</f>
        <v>48</v>
      </c>
      <c r="C87">
        <v>48</v>
      </c>
      <c r="D87">
        <f>IF(E87="男",1,0)</f>
        <v>1</v>
      </c>
      <c r="E87" s="2" t="s">
        <v>106</v>
      </c>
      <c r="F87" s="2">
        <f>IF(G87="已婚",0,IF(G87="未婚",1,2))</f>
        <v>0</v>
      </c>
      <c r="G87" s="2" t="s">
        <v>93</v>
      </c>
      <c r="H87" s="2">
        <f>IF(I87="小学",0,IF(I87="初中",1,IF(I87="高中",2,IF(I87="大专",3,4))))</f>
        <v>1</v>
      </c>
      <c r="I87" s="2" t="s">
        <v>120</v>
      </c>
      <c r="J87" s="2">
        <f>IF(K87="无",0,IF(K87="有违约",1,2))</f>
        <v>0</v>
      </c>
      <c r="K87" s="10" t="s">
        <v>95</v>
      </c>
      <c r="L87" s="2">
        <f>IF(M87="自有",0,1)</f>
        <v>0</v>
      </c>
      <c r="M87" s="2" t="s">
        <v>96</v>
      </c>
      <c r="N87" s="2">
        <f>IF(O87="否",0,1)</f>
        <v>0</v>
      </c>
      <c r="O87" s="2" t="s">
        <v>97</v>
      </c>
      <c r="P87" s="2" t="str">
        <f>MID(Q87,1,LEN(Q87)-1)</f>
        <v>4</v>
      </c>
      <c r="Q87" s="2" t="s">
        <v>137</v>
      </c>
      <c r="R87" s="2" t="s">
        <v>137</v>
      </c>
      <c r="S87" s="2" t="str">
        <f>MID(T87,1,LEN(T87)-1)</f>
        <v>6</v>
      </c>
      <c r="T87" s="2" t="s">
        <v>133</v>
      </c>
      <c r="U87" s="2">
        <f>IF(V87="经营",0,1)</f>
        <v>0</v>
      </c>
      <c r="V87" s="2" t="s">
        <v>100</v>
      </c>
      <c r="W87" s="2" t="s">
        <v>100</v>
      </c>
      <c r="X87" s="2">
        <f>IF(MID(Y87,LEN(Y87),LEN(Y87))="年",VALUE(MID(Y87,1,LEN(Y87)-1))*12,VALUE(MID(Y87,1,LEN(Y87)-1)))</f>
        <v>12</v>
      </c>
      <c r="Y87" s="2" t="s">
        <v>101</v>
      </c>
      <c r="Z87">
        <f>AA87*100</f>
        <v>1.5</v>
      </c>
      <c r="AA87" s="5">
        <v>0.015</v>
      </c>
      <c r="AB87" s="5"/>
      <c r="AC87" s="5">
        <v>0.0195</v>
      </c>
      <c r="AD87" s="5"/>
      <c r="AE87" s="2" t="s">
        <v>125</v>
      </c>
      <c r="AF87" s="2">
        <f>IF(OR(AG87="是",AG87="有"),0,1)</f>
        <v>0</v>
      </c>
      <c r="AG87" s="2" t="s">
        <v>157</v>
      </c>
      <c r="AH87" s="10">
        <f>IF(ISNUMBER(FIND("质押",AI87,1)),0,1)</f>
        <v>1</v>
      </c>
      <c r="AI87" s="2" t="s">
        <v>104</v>
      </c>
      <c r="AJ87" s="2">
        <f>IF(ISNUMBER(FIND("担保",AI87,1)),0,1)</f>
        <v>1</v>
      </c>
      <c r="AK87" s="2" t="s">
        <v>104</v>
      </c>
      <c r="AL87" s="10">
        <f>IF(AM87="是",0,1)</f>
        <v>0</v>
      </c>
      <c r="AM87" s="2" t="s">
        <v>103</v>
      </c>
      <c r="AN87" s="2">
        <f>IF(AO87="无逾期",0,1)</f>
        <v>0</v>
      </c>
      <c r="AO87" t="s">
        <v>105</v>
      </c>
      <c r="AQ87" s="6">
        <v>40430</v>
      </c>
    </row>
    <row r="88" spans="1:43">
      <c r="A88" s="1">
        <v>1008014</v>
      </c>
      <c r="B88" s="1">
        <f>C88</f>
        <v>34</v>
      </c>
      <c r="C88">
        <v>34</v>
      </c>
      <c r="D88">
        <f>IF(E88="男",1,0)</f>
        <v>1</v>
      </c>
      <c r="E88" s="2" t="s">
        <v>106</v>
      </c>
      <c r="F88" s="2">
        <f>IF(G88="已婚",0,IF(G88="未婚",1,2))</f>
        <v>0</v>
      </c>
      <c r="G88" s="2" t="s">
        <v>93</v>
      </c>
      <c r="H88" s="2">
        <f>IF(I88="小学",0,IF(I88="初中",1,IF(I88="高中",2,IF(I88="大专",3,4))))</f>
        <v>1</v>
      </c>
      <c r="I88" s="2" t="s">
        <v>120</v>
      </c>
      <c r="J88" s="2">
        <f>IF(K88="无",0,IF(K88="有违约",1,2))</f>
        <v>0</v>
      </c>
      <c r="K88" s="2" t="s">
        <v>95</v>
      </c>
      <c r="L88" s="2">
        <f>IF(M88="自有",0,1)</f>
        <v>0</v>
      </c>
      <c r="M88" s="2" t="s">
        <v>96</v>
      </c>
      <c r="N88" s="2">
        <f>IF(O88="否",0,1)</f>
        <v>0</v>
      </c>
      <c r="O88" s="2" t="s">
        <v>97</v>
      </c>
      <c r="P88" s="2" t="str">
        <f>MID(Q88,1,LEN(Q88)-1)</f>
        <v>4</v>
      </c>
      <c r="Q88" s="2" t="s">
        <v>137</v>
      </c>
      <c r="R88" s="2" t="s">
        <v>137</v>
      </c>
      <c r="S88" s="2" t="str">
        <f>MID(T88,1,LEN(T88)-1)</f>
        <v>10</v>
      </c>
      <c r="T88" s="2" t="s">
        <v>192</v>
      </c>
      <c r="U88" s="2">
        <f>IF(V88="经营",0,1)</f>
        <v>0</v>
      </c>
      <c r="V88" s="2" t="s">
        <v>100</v>
      </c>
      <c r="W88" s="2" t="s">
        <v>100</v>
      </c>
      <c r="X88" s="2">
        <f>IF(MID(Y88,LEN(Y88),LEN(Y88))="年",VALUE(MID(Y88,1,LEN(Y88)-1))*12,VALUE(MID(Y88,1,LEN(Y88)-1)))</f>
        <v>12</v>
      </c>
      <c r="Y88" s="2" t="s">
        <v>101</v>
      </c>
      <c r="Z88">
        <f>AA88*100</f>
        <v>1.53</v>
      </c>
      <c r="AA88" s="5">
        <v>0.0153</v>
      </c>
      <c r="AB88" s="5"/>
      <c r="AC88" s="5">
        <v>0.01989</v>
      </c>
      <c r="AD88" s="5"/>
      <c r="AE88" s="2" t="s">
        <v>102</v>
      </c>
      <c r="AF88" s="2">
        <f>IF(OR(AG88="是",AG88="有"),0,1)</f>
        <v>1</v>
      </c>
      <c r="AG88" s="2" t="s">
        <v>95</v>
      </c>
      <c r="AH88" s="10">
        <f>IF(ISNUMBER(FIND("质押",AI88,1)),0,1)</f>
        <v>1</v>
      </c>
      <c r="AI88" s="2" t="s">
        <v>119</v>
      </c>
      <c r="AJ88" s="2">
        <f>IF(ISNUMBER(FIND("担保",AI88,1)),0,1)</f>
        <v>0</v>
      </c>
      <c r="AK88" s="2" t="s">
        <v>119</v>
      </c>
      <c r="AL88" s="10">
        <f>IF(AM88="是",0,1)</f>
        <v>1</v>
      </c>
      <c r="AM88" s="2" t="s">
        <v>97</v>
      </c>
      <c r="AN88" s="2">
        <f>IF(AO88="无逾期",0,1)</f>
        <v>0</v>
      </c>
      <c r="AO88" t="s">
        <v>105</v>
      </c>
      <c r="AQ88" s="6">
        <v>40415</v>
      </c>
    </row>
    <row r="89" spans="1:43">
      <c r="A89" s="4">
        <v>1008012</v>
      </c>
      <c r="B89" s="1">
        <f>C89</f>
        <v>33</v>
      </c>
      <c r="C89">
        <v>33</v>
      </c>
      <c r="D89">
        <f>IF(E89="男",1,0)</f>
        <v>1</v>
      </c>
      <c r="E89" s="2" t="s">
        <v>106</v>
      </c>
      <c r="F89" s="2">
        <f>IF(G89="已婚",0,IF(G89="未婚",1,2))</f>
        <v>0</v>
      </c>
      <c r="G89" s="2" t="s">
        <v>93</v>
      </c>
      <c r="H89" s="2">
        <f>IF(I89="小学",0,IF(I89="初中",1,IF(I89="高中",2,IF(I89="大专",3,4))))</f>
        <v>4</v>
      </c>
      <c r="I89" s="2" t="s">
        <v>136</v>
      </c>
      <c r="J89" s="2">
        <f>IF(K89="无",0,IF(K89="有违约",1,2))</f>
        <v>0</v>
      </c>
      <c r="K89" s="2" t="s">
        <v>95</v>
      </c>
      <c r="L89" s="2">
        <f>IF(M89="自有",0,1)</f>
        <v>0</v>
      </c>
      <c r="M89" s="2" t="s">
        <v>96</v>
      </c>
      <c r="N89" s="2">
        <f>IF(O89="否",0,1)</f>
        <v>0</v>
      </c>
      <c r="O89" s="2" t="s">
        <v>97</v>
      </c>
      <c r="P89" s="2" t="str">
        <f>MID(Q89,1,LEN(Q89)-1)</f>
        <v>3</v>
      </c>
      <c r="Q89" s="2" t="s">
        <v>108</v>
      </c>
      <c r="R89" s="2" t="s">
        <v>108</v>
      </c>
      <c r="S89" s="2" t="str">
        <f>MID(T89,1,LEN(T89)-1)</f>
        <v>50</v>
      </c>
      <c r="T89" s="2" t="s">
        <v>193</v>
      </c>
      <c r="U89" s="2">
        <f>IF(V89="经营",0,1)</f>
        <v>0</v>
      </c>
      <c r="V89" s="2" t="s">
        <v>100</v>
      </c>
      <c r="W89" s="2" t="s">
        <v>100</v>
      </c>
      <c r="X89" s="2">
        <f>IF(MID(Y89,LEN(Y89),LEN(Y89))="年",VALUE(MID(Y89,1,LEN(Y89)-1))*12,VALUE(MID(Y89,1,LEN(Y89)-1)))</f>
        <v>3</v>
      </c>
      <c r="Y89" s="2" t="s">
        <v>110</v>
      </c>
      <c r="Z89">
        <f>AA89*100</f>
        <v>1.47</v>
      </c>
      <c r="AA89" s="5">
        <v>0.0147</v>
      </c>
      <c r="AB89" s="5"/>
      <c r="AC89" s="5">
        <v>0.01911</v>
      </c>
      <c r="AD89" s="5"/>
      <c r="AE89" s="2" t="s">
        <v>102</v>
      </c>
      <c r="AF89" s="2">
        <f>IF(OR(AG89="是",AG89="有"),0,1)</f>
        <v>0</v>
      </c>
      <c r="AG89" s="2" t="s">
        <v>157</v>
      </c>
      <c r="AH89" s="10">
        <f>IF(ISNUMBER(FIND("质押",AI89,1)),0,1)</f>
        <v>0</v>
      </c>
      <c r="AI89" s="2" t="s">
        <v>194</v>
      </c>
      <c r="AJ89" s="2">
        <f>IF(ISNUMBER(FIND("担保",AI89,1)),0,1)</f>
        <v>1</v>
      </c>
      <c r="AK89" s="2" t="s">
        <v>194</v>
      </c>
      <c r="AL89" s="10">
        <f>IF(AM89="是",0,1)</f>
        <v>0</v>
      </c>
      <c r="AM89" s="2" t="s">
        <v>103</v>
      </c>
      <c r="AN89" s="2">
        <f>IF(AO89="无逾期",0,1)</f>
        <v>0</v>
      </c>
      <c r="AO89" t="s">
        <v>105</v>
      </c>
      <c r="AQ89" s="6">
        <v>40420</v>
      </c>
    </row>
    <row r="90" spans="1:43">
      <c r="A90" s="1">
        <v>1008009</v>
      </c>
      <c r="B90" s="1">
        <f>C90</f>
        <v>33</v>
      </c>
      <c r="C90">
        <v>33</v>
      </c>
      <c r="D90">
        <f>IF(E90="男",1,0)</f>
        <v>1</v>
      </c>
      <c r="E90" s="2" t="s">
        <v>106</v>
      </c>
      <c r="F90" s="2">
        <f>IF(G90="已婚",0,IF(G90="未婚",1,2))</f>
        <v>0</v>
      </c>
      <c r="G90" s="2" t="s">
        <v>93</v>
      </c>
      <c r="H90" s="2">
        <f>IF(I90="小学",0,IF(I90="初中",1,IF(I90="高中",2,IF(I90="大专",3,4))))</f>
        <v>2</v>
      </c>
      <c r="I90" s="2" t="s">
        <v>94</v>
      </c>
      <c r="J90" s="2">
        <f>IF(K90="无",0,IF(K90="有违约",1,2))</f>
        <v>2</v>
      </c>
      <c r="K90" s="2" t="s">
        <v>195</v>
      </c>
      <c r="L90" s="2">
        <f>IF(M90="自有",0,1)</f>
        <v>0</v>
      </c>
      <c r="M90" s="2" t="s">
        <v>96</v>
      </c>
      <c r="N90" s="2">
        <f>IF(O90="否",0,1)</f>
        <v>0</v>
      </c>
      <c r="O90" s="2" t="s">
        <v>97</v>
      </c>
      <c r="P90" s="2" t="str">
        <f>MID(Q90,1,LEN(Q90)-1)</f>
        <v>2</v>
      </c>
      <c r="Q90" s="2" t="s">
        <v>121</v>
      </c>
      <c r="R90" s="2" t="s">
        <v>121</v>
      </c>
      <c r="S90" s="2" t="str">
        <f>MID(T90,1,LEN(T90)-1)</f>
        <v>200</v>
      </c>
      <c r="T90" s="2" t="s">
        <v>196</v>
      </c>
      <c r="U90" s="2">
        <f>IF(V90="经营",0,1)</f>
        <v>0</v>
      </c>
      <c r="V90" s="2" t="s">
        <v>100</v>
      </c>
      <c r="W90" s="2" t="s">
        <v>100</v>
      </c>
      <c r="X90" s="2">
        <f>IF(MID(Y90,LEN(Y90),LEN(Y90))="年",VALUE(MID(Y90,1,LEN(Y90)-1))*12,VALUE(MID(Y90,1,LEN(Y90)-1)))</f>
        <v>12</v>
      </c>
      <c r="Y90" s="2" t="s">
        <v>101</v>
      </c>
      <c r="Z90">
        <f>AA90*100</f>
        <v>1.5</v>
      </c>
      <c r="AA90" s="5">
        <v>0.015</v>
      </c>
      <c r="AB90" s="5"/>
      <c r="AC90" s="5">
        <v>0.0195</v>
      </c>
      <c r="AD90" s="5"/>
      <c r="AE90" s="2" t="s">
        <v>102</v>
      </c>
      <c r="AF90" s="2">
        <f>IF(OR(AG90="是",AG90="有"),0,1)</f>
        <v>0</v>
      </c>
      <c r="AG90" s="2" t="s">
        <v>157</v>
      </c>
      <c r="AH90" s="10">
        <f>IF(ISNUMBER(FIND("质押",AI90,1)),0,1)</f>
        <v>1</v>
      </c>
      <c r="AI90" s="2" t="s">
        <v>104</v>
      </c>
      <c r="AJ90" s="2">
        <f>IF(ISNUMBER(FIND("担保",AI90,1)),0,1)</f>
        <v>1</v>
      </c>
      <c r="AK90" s="2" t="s">
        <v>104</v>
      </c>
      <c r="AL90" s="10">
        <f>IF(AM90="是",0,1)</f>
        <v>1</v>
      </c>
      <c r="AM90" s="2" t="s">
        <v>97</v>
      </c>
      <c r="AN90" s="2">
        <f>IF(AO90="无逾期",0,1)</f>
        <v>1</v>
      </c>
      <c r="AO90" s="2" t="s">
        <v>112</v>
      </c>
      <c r="AP90" s="2"/>
      <c r="AQ90" s="6">
        <v>40465</v>
      </c>
    </row>
    <row r="91" spans="1:43">
      <c r="A91" s="1">
        <v>1009006</v>
      </c>
      <c r="B91" s="1">
        <f>C91</f>
        <v>32</v>
      </c>
      <c r="C91">
        <v>32</v>
      </c>
      <c r="D91">
        <f>IF(E91="男",1,0)</f>
        <v>0</v>
      </c>
      <c r="E91" s="2" t="s">
        <v>92</v>
      </c>
      <c r="F91" s="2">
        <f>IF(G91="已婚",0,IF(G91="未婚",1,2))</f>
        <v>0</v>
      </c>
      <c r="G91" s="2" t="s">
        <v>93</v>
      </c>
      <c r="H91" s="2">
        <f>IF(I91="小学",0,IF(I91="初中",1,IF(I91="高中",2,IF(I91="大专",3,4))))</f>
        <v>2</v>
      </c>
      <c r="I91" s="2" t="s">
        <v>94</v>
      </c>
      <c r="J91" s="2">
        <f>IF(K91="无",0,IF(K91="有违约",1,2))</f>
        <v>0</v>
      </c>
      <c r="K91" s="2" t="s">
        <v>95</v>
      </c>
      <c r="L91" s="2">
        <f>IF(M91="自有",0,1)</f>
        <v>0</v>
      </c>
      <c r="M91" s="2" t="s">
        <v>96</v>
      </c>
      <c r="N91" s="2">
        <f>IF(O91="否",0,1)</f>
        <v>0</v>
      </c>
      <c r="O91" s="2" t="s">
        <v>97</v>
      </c>
      <c r="P91" s="2" t="str">
        <f>MID(Q91,1,LEN(Q91)-1)</f>
        <v>3</v>
      </c>
      <c r="Q91" s="2" t="s">
        <v>108</v>
      </c>
      <c r="R91" s="2" t="s">
        <v>108</v>
      </c>
      <c r="S91" s="2" t="str">
        <f>MID(T91,1,LEN(T91)-1)</f>
        <v>15</v>
      </c>
      <c r="T91" s="2" t="s">
        <v>197</v>
      </c>
      <c r="U91" s="2">
        <f>IF(V91="经营",0,1)</f>
        <v>0</v>
      </c>
      <c r="V91" s="2" t="s">
        <v>100</v>
      </c>
      <c r="W91" s="2" t="s">
        <v>100</v>
      </c>
      <c r="X91" s="2">
        <f>IF(MID(Y91,LEN(Y91),LEN(Y91))="年",VALUE(MID(Y91,1,LEN(Y91)-1))*12,VALUE(MID(Y91,1,LEN(Y91)-1)))</f>
        <v>12</v>
      </c>
      <c r="Y91" s="2" t="s">
        <v>101</v>
      </c>
      <c r="Z91">
        <f>AA91*100</f>
        <v>1.53</v>
      </c>
      <c r="AA91" s="5">
        <v>0.0153</v>
      </c>
      <c r="AB91" s="5"/>
      <c r="AC91" s="5">
        <v>0.01989</v>
      </c>
      <c r="AD91" s="5"/>
      <c r="AE91" s="2" t="s">
        <v>102</v>
      </c>
      <c r="AF91" s="2">
        <f>IF(OR(AG91="是",AG91="有"),0,1)</f>
        <v>1</v>
      </c>
      <c r="AG91" s="2" t="s">
        <v>95</v>
      </c>
      <c r="AH91" s="10">
        <f>IF(ISNUMBER(FIND("质押",AI91,1)),0,1)</f>
        <v>0</v>
      </c>
      <c r="AI91" s="2" t="s">
        <v>194</v>
      </c>
      <c r="AJ91" s="2">
        <f>IF(ISNUMBER(FIND("担保",AI91,1)),0,1)</f>
        <v>1</v>
      </c>
      <c r="AK91" s="2" t="s">
        <v>194</v>
      </c>
      <c r="AL91" s="10">
        <f>IF(AM91="是",0,1)</f>
        <v>1</v>
      </c>
      <c r="AM91" s="2" t="s">
        <v>97</v>
      </c>
      <c r="AN91" s="2">
        <f>IF(AO91="无逾期",0,1)</f>
        <v>0</v>
      </c>
      <c r="AO91" t="s">
        <v>105</v>
      </c>
      <c r="AQ91" s="6">
        <v>40442</v>
      </c>
    </row>
    <row r="92" spans="1:43">
      <c r="A92" s="4">
        <v>1009003</v>
      </c>
      <c r="B92" s="1">
        <f>C92</f>
        <v>59</v>
      </c>
      <c r="C92">
        <v>59</v>
      </c>
      <c r="D92">
        <f>IF(E92="男",1,0)</f>
        <v>1</v>
      </c>
      <c r="E92" s="2" t="s">
        <v>106</v>
      </c>
      <c r="F92" s="2">
        <f>IF(G92="已婚",0,IF(G92="未婚",1,2))</f>
        <v>0</v>
      </c>
      <c r="G92" s="2" t="s">
        <v>93</v>
      </c>
      <c r="H92" s="2">
        <f>IF(I92="小学",0,IF(I92="初中",1,IF(I92="高中",2,IF(I92="大专",3,4))))</f>
        <v>0</v>
      </c>
      <c r="I92" s="2" t="s">
        <v>107</v>
      </c>
      <c r="J92" s="2">
        <f>IF(K92="无",0,IF(K92="有违约",1,2))</f>
        <v>0</v>
      </c>
      <c r="K92" s="2" t="s">
        <v>95</v>
      </c>
      <c r="L92" s="2">
        <f>IF(M92="自有",0,1)</f>
        <v>0</v>
      </c>
      <c r="M92" s="2" t="s">
        <v>96</v>
      </c>
      <c r="N92" s="2">
        <f>IF(O92="否",0,1)</f>
        <v>1</v>
      </c>
      <c r="O92" s="2" t="s">
        <v>103</v>
      </c>
      <c r="P92" s="2" t="str">
        <f>MID(Q92,1,LEN(Q92)-1)</f>
        <v>13</v>
      </c>
      <c r="Q92" s="2" t="s">
        <v>198</v>
      </c>
      <c r="R92" s="2" t="s">
        <v>199</v>
      </c>
      <c r="S92" s="2" t="str">
        <f>MID(T92,1,LEN(T92)-1)</f>
        <v>60</v>
      </c>
      <c r="T92" s="2" t="s">
        <v>200</v>
      </c>
      <c r="U92" s="2">
        <f>IF(V92="经营",0,1)</f>
        <v>0</v>
      </c>
      <c r="V92" s="2" t="s">
        <v>100</v>
      </c>
      <c r="W92" s="2" t="s">
        <v>100</v>
      </c>
      <c r="X92" s="2">
        <f>IF(MID(Y92,LEN(Y92),LEN(Y92))="年",VALUE(MID(Y92,1,LEN(Y92)-1))*12,VALUE(MID(Y92,1,LEN(Y92)-1)))</f>
        <v>12</v>
      </c>
      <c r="Y92" s="2" t="s">
        <v>101</v>
      </c>
      <c r="Z92">
        <f>AA92*100</f>
        <v>1.5</v>
      </c>
      <c r="AA92" s="5">
        <v>0.015</v>
      </c>
      <c r="AB92" s="5"/>
      <c r="AC92" s="5">
        <v>0.0195</v>
      </c>
      <c r="AD92" s="5"/>
      <c r="AE92" s="2" t="s">
        <v>102</v>
      </c>
      <c r="AF92" s="2">
        <f>IF(OR(AG92="是",AG92="有"),0,1)</f>
        <v>0</v>
      </c>
      <c r="AG92" s="2" t="s">
        <v>157</v>
      </c>
      <c r="AH92" s="10">
        <f>IF(ISNUMBER(FIND("质押",AI92,1)),0,1)</f>
        <v>1</v>
      </c>
      <c r="AI92" s="2" t="s">
        <v>104</v>
      </c>
      <c r="AJ92" s="2">
        <f>IF(ISNUMBER(FIND("担保",AI92,1)),0,1)</f>
        <v>1</v>
      </c>
      <c r="AK92" s="2" t="s">
        <v>104</v>
      </c>
      <c r="AL92" s="10">
        <f>IF(AM92="是",0,1)</f>
        <v>0</v>
      </c>
      <c r="AM92" s="2" t="s">
        <v>103</v>
      </c>
      <c r="AN92" s="2">
        <f>IF(AO92="无逾期",0,1)</f>
        <v>0</v>
      </c>
      <c r="AO92" t="s">
        <v>105</v>
      </c>
      <c r="AQ92" s="6">
        <v>40441</v>
      </c>
    </row>
    <row r="93" spans="1:43">
      <c r="A93" s="1" t="s">
        <v>52</v>
      </c>
      <c r="B93" s="1">
        <f>C93</f>
        <v>31</v>
      </c>
      <c r="C93">
        <v>31</v>
      </c>
      <c r="D93">
        <f>IF(E93="男",1,0)</f>
        <v>1</v>
      </c>
      <c r="E93" s="2" t="s">
        <v>106</v>
      </c>
      <c r="F93" s="2">
        <f>IF(G93="已婚",0,IF(G93="未婚",1,2))</f>
        <v>0</v>
      </c>
      <c r="G93" s="2" t="s">
        <v>93</v>
      </c>
      <c r="H93" s="2">
        <f>IF(I93="小学",0,IF(I93="初中",1,IF(I93="高中",2,IF(I93="大专",3,4))))</f>
        <v>2</v>
      </c>
      <c r="I93" s="2" t="s">
        <v>94</v>
      </c>
      <c r="J93" s="2">
        <f>IF(K93="无",0,IF(K93="有违约",1,2))</f>
        <v>0</v>
      </c>
      <c r="K93" s="2" t="s">
        <v>95</v>
      </c>
      <c r="L93" s="2">
        <f>IF(M93="自有",0,1)</f>
        <v>0</v>
      </c>
      <c r="M93" s="2" t="s">
        <v>96</v>
      </c>
      <c r="N93" s="2">
        <f>IF(O93="否",0,1)</f>
        <v>0</v>
      </c>
      <c r="O93" s="2" t="s">
        <v>97</v>
      </c>
      <c r="P93" s="2" t="str">
        <f>MID(Q93,1,LEN(Q93)-1)</f>
        <v>6</v>
      </c>
      <c r="Q93" s="2" t="s">
        <v>134</v>
      </c>
      <c r="R93" s="2" t="s">
        <v>134</v>
      </c>
      <c r="S93" s="2" t="str">
        <f>MID(T93,1,LEN(T93)-1)</f>
        <v>10</v>
      </c>
      <c r="T93" s="2" t="s">
        <v>192</v>
      </c>
      <c r="U93" s="2">
        <f>IF(V93="经营",0,1)</f>
        <v>0</v>
      </c>
      <c r="V93" s="2" t="s">
        <v>100</v>
      </c>
      <c r="W93" s="2" t="s">
        <v>100</v>
      </c>
      <c r="X93" s="2">
        <f>IF(MID(Y93,LEN(Y93),LEN(Y93))="年",VALUE(MID(Y93,1,LEN(Y93)-1))*12,VALUE(MID(Y93,1,LEN(Y93)-1)))</f>
        <v>12</v>
      </c>
      <c r="Y93" s="2" t="s">
        <v>101</v>
      </c>
      <c r="Z93">
        <f>AA93*100</f>
        <v>1.53</v>
      </c>
      <c r="AA93" s="5">
        <v>0.0153</v>
      </c>
      <c r="AB93" s="5"/>
      <c r="AC93" s="5">
        <v>0.01989</v>
      </c>
      <c r="AD93" s="5"/>
      <c r="AE93" s="2" t="s">
        <v>102</v>
      </c>
      <c r="AF93" s="2">
        <f>IF(OR(AG93="是",AG93="有"),0,1)</f>
        <v>1</v>
      </c>
      <c r="AG93" s="2" t="s">
        <v>95</v>
      </c>
      <c r="AH93" s="10">
        <f>IF(ISNUMBER(FIND("质押",AI93,1)),0,1)</f>
        <v>1</v>
      </c>
      <c r="AI93" s="2" t="s">
        <v>119</v>
      </c>
      <c r="AJ93" s="2">
        <f>IF(ISNUMBER(FIND("担保",AI93,1)),0,1)</f>
        <v>0</v>
      </c>
      <c r="AK93" s="2" t="s">
        <v>119</v>
      </c>
      <c r="AL93" s="10">
        <f>IF(AM93="是",0,1)</f>
        <v>1</v>
      </c>
      <c r="AM93" s="2" t="s">
        <v>97</v>
      </c>
      <c r="AN93" s="2">
        <f>IF(AO93="无逾期",0,1)</f>
        <v>0</v>
      </c>
      <c r="AO93" t="s">
        <v>105</v>
      </c>
      <c r="AQ93" s="6">
        <v>40437</v>
      </c>
    </row>
    <row r="94" spans="1:43">
      <c r="A94" s="4" t="s">
        <v>53</v>
      </c>
      <c r="B94" s="1">
        <f>C94</f>
        <v>32</v>
      </c>
      <c r="C94">
        <v>32</v>
      </c>
      <c r="D94">
        <f>IF(E94="男",1,0)</f>
        <v>1</v>
      </c>
      <c r="E94" s="2" t="s">
        <v>106</v>
      </c>
      <c r="F94" s="2">
        <f>IF(G94="已婚",0,IF(G94="未婚",1,2))</f>
        <v>0</v>
      </c>
      <c r="G94" s="2" t="s">
        <v>93</v>
      </c>
      <c r="H94" s="2">
        <f>IF(I94="小学",0,IF(I94="初中",1,IF(I94="高中",2,IF(I94="大专",3,4))))</f>
        <v>2</v>
      </c>
      <c r="I94" s="2" t="s">
        <v>94</v>
      </c>
      <c r="J94" s="2">
        <f>IF(K94="无",0,IF(K94="有违约",1,2))</f>
        <v>0</v>
      </c>
      <c r="K94" s="2" t="s">
        <v>95</v>
      </c>
      <c r="L94" s="2">
        <f>IF(M94="自有",0,1)</f>
        <v>0</v>
      </c>
      <c r="M94" s="2" t="s">
        <v>96</v>
      </c>
      <c r="N94" s="2">
        <f>IF(O94="否",0,1)</f>
        <v>0</v>
      </c>
      <c r="O94" s="2" t="s">
        <v>97</v>
      </c>
      <c r="P94" s="2" t="str">
        <f>MID(Q94,1,LEN(Q94)-1)</f>
        <v>2</v>
      </c>
      <c r="Q94" s="2" t="s">
        <v>121</v>
      </c>
      <c r="R94" s="2" t="s">
        <v>121</v>
      </c>
      <c r="S94" s="2" t="str">
        <f>MID(T94,1,LEN(T94)-1)</f>
        <v>40</v>
      </c>
      <c r="T94" s="2" t="s">
        <v>201</v>
      </c>
      <c r="U94" s="2">
        <f>IF(V94="经营",0,1)</f>
        <v>0</v>
      </c>
      <c r="V94" s="2" t="s">
        <v>100</v>
      </c>
      <c r="W94" s="2" t="s">
        <v>100</v>
      </c>
      <c r="X94" s="2">
        <f>IF(MID(Y94,LEN(Y94),LEN(Y94))="年",VALUE(MID(Y94,1,LEN(Y94)-1))*12,VALUE(MID(Y94,1,LEN(Y94)-1)))</f>
        <v>12</v>
      </c>
      <c r="Y94" s="2" t="s">
        <v>101</v>
      </c>
      <c r="Z94">
        <f>AA94*100</f>
        <v>1.5</v>
      </c>
      <c r="AA94" s="5">
        <v>0.015</v>
      </c>
      <c r="AB94" s="5"/>
      <c r="AC94" s="5">
        <v>0.0195</v>
      </c>
      <c r="AD94" s="5"/>
      <c r="AE94" s="2" t="s">
        <v>102</v>
      </c>
      <c r="AF94" s="2">
        <f>IF(OR(AG94="是",AG94="有"),0,1)</f>
        <v>0</v>
      </c>
      <c r="AG94" s="2" t="s">
        <v>157</v>
      </c>
      <c r="AH94" s="10">
        <f>IF(ISNUMBER(FIND("质押",AI94,1)),0,1)</f>
        <v>1</v>
      </c>
      <c r="AI94" s="2" t="s">
        <v>104</v>
      </c>
      <c r="AJ94" s="2">
        <f>IF(ISNUMBER(FIND("担保",AI94,1)),0,1)</f>
        <v>1</v>
      </c>
      <c r="AK94" s="2" t="s">
        <v>104</v>
      </c>
      <c r="AL94" s="10">
        <f>IF(AM94="是",0,1)</f>
        <v>0</v>
      </c>
      <c r="AM94" s="2" t="s">
        <v>103</v>
      </c>
      <c r="AN94" s="2">
        <f>IF(AO94="无逾期",0,1)</f>
        <v>0</v>
      </c>
      <c r="AO94" t="s">
        <v>105</v>
      </c>
      <c r="AQ94" s="6">
        <v>40442</v>
      </c>
    </row>
    <row r="95" spans="1:43">
      <c r="A95" s="4">
        <v>1009004</v>
      </c>
      <c r="B95" s="1">
        <f>C95</f>
        <v>28</v>
      </c>
      <c r="C95">
        <v>28</v>
      </c>
      <c r="D95">
        <f>IF(E95="男",1,0)</f>
        <v>0</v>
      </c>
      <c r="E95" s="2" t="s">
        <v>92</v>
      </c>
      <c r="F95" s="2">
        <f>IF(G95="已婚",0,IF(G95="未婚",1,2))</f>
        <v>0</v>
      </c>
      <c r="G95" s="2" t="s">
        <v>93</v>
      </c>
      <c r="H95" s="2">
        <f>IF(I95="小学",0,IF(I95="初中",1,IF(I95="高中",2,IF(I95="大专",3,4))))</f>
        <v>2</v>
      </c>
      <c r="I95" s="2" t="s">
        <v>94</v>
      </c>
      <c r="J95" s="2">
        <f>IF(K95="无",0,IF(K95="有违约",1,2))</f>
        <v>0</v>
      </c>
      <c r="K95" s="2" t="s">
        <v>95</v>
      </c>
      <c r="L95" s="2">
        <f>IF(M95="自有",0,1)</f>
        <v>0</v>
      </c>
      <c r="M95" s="2" t="s">
        <v>96</v>
      </c>
      <c r="N95" s="2">
        <f>IF(O95="否",0,1)</f>
        <v>1</v>
      </c>
      <c r="O95" s="2" t="s">
        <v>103</v>
      </c>
      <c r="P95" s="2" t="str">
        <f>MID(Q95,1,LEN(Q95)-1)</f>
        <v>1</v>
      </c>
      <c r="Q95" s="2" t="s">
        <v>101</v>
      </c>
      <c r="R95" s="2" t="s">
        <v>101</v>
      </c>
      <c r="S95" s="2" t="str">
        <f>MID(T95,1,LEN(T95)-1)</f>
        <v>50</v>
      </c>
      <c r="T95" s="2" t="s">
        <v>193</v>
      </c>
      <c r="U95" s="2">
        <f>IF(V95="经营",0,1)</f>
        <v>0</v>
      </c>
      <c r="V95" s="2" t="s">
        <v>100</v>
      </c>
      <c r="W95" s="2" t="s">
        <v>100</v>
      </c>
      <c r="X95" s="2">
        <f>IF(MID(Y95,LEN(Y95),LEN(Y95))="年",VALUE(MID(Y95,1,LEN(Y95)-1))*12,VALUE(MID(Y95,1,LEN(Y95)-1)))</f>
        <v>12</v>
      </c>
      <c r="Y95" s="2" t="s">
        <v>101</v>
      </c>
      <c r="Z95">
        <f>AA95*100</f>
        <v>1.5</v>
      </c>
      <c r="AA95" s="5">
        <v>0.015</v>
      </c>
      <c r="AB95" s="5"/>
      <c r="AC95" s="5">
        <v>0.0195</v>
      </c>
      <c r="AD95" s="5"/>
      <c r="AE95" s="2" t="s">
        <v>102</v>
      </c>
      <c r="AF95" s="2">
        <f>IF(OR(AG95="是",AG95="有"),0,1)</f>
        <v>0</v>
      </c>
      <c r="AG95" s="2" t="s">
        <v>157</v>
      </c>
      <c r="AH95" s="10">
        <f>IF(ISNUMBER(FIND("质押",AI95,1)),0,1)</f>
        <v>1</v>
      </c>
      <c r="AI95" s="2" t="s">
        <v>104</v>
      </c>
      <c r="AJ95" s="2">
        <f>IF(ISNUMBER(FIND("担保",AI95,1)),0,1)</f>
        <v>1</v>
      </c>
      <c r="AK95" s="2" t="s">
        <v>104</v>
      </c>
      <c r="AL95" s="10">
        <f>IF(AM95="是",0,1)</f>
        <v>0</v>
      </c>
      <c r="AM95" s="2" t="s">
        <v>103</v>
      </c>
      <c r="AN95" s="2">
        <f>IF(AO95="无逾期",0,1)</f>
        <v>0</v>
      </c>
      <c r="AO95" t="s">
        <v>105</v>
      </c>
      <c r="AQ95" s="6">
        <v>40438</v>
      </c>
    </row>
    <row r="96" spans="1:43">
      <c r="A96" s="4">
        <v>1008016</v>
      </c>
      <c r="B96" s="1">
        <f>C96</f>
        <v>48</v>
      </c>
      <c r="C96">
        <v>48</v>
      </c>
      <c r="D96">
        <f>IF(E96="男",1,0)</f>
        <v>1</v>
      </c>
      <c r="E96" s="2" t="s">
        <v>106</v>
      </c>
      <c r="F96" s="2">
        <f>IF(G96="已婚",0,IF(G96="未婚",1,2))</f>
        <v>0</v>
      </c>
      <c r="G96" s="2" t="s">
        <v>93</v>
      </c>
      <c r="H96" s="2">
        <f>IF(I96="小学",0,IF(I96="初中",1,IF(I96="高中",2,IF(I96="大专",3,4))))</f>
        <v>0</v>
      </c>
      <c r="I96" s="2" t="s">
        <v>107</v>
      </c>
      <c r="J96" s="2">
        <f>IF(K96="无",0,IF(K96="有违约",1,2))</f>
        <v>0</v>
      </c>
      <c r="K96" s="2" t="s">
        <v>95</v>
      </c>
      <c r="L96" s="2">
        <f>IF(M96="自有",0,1)</f>
        <v>0</v>
      </c>
      <c r="M96" s="2" t="s">
        <v>96</v>
      </c>
      <c r="N96" s="2">
        <f>IF(O96="否",0,1)</f>
        <v>1</v>
      </c>
      <c r="O96" s="2" t="s">
        <v>103</v>
      </c>
      <c r="P96" s="2" t="str">
        <f>MID(Q96,1,LEN(Q96)-1)</f>
        <v>2</v>
      </c>
      <c r="Q96" s="2" t="s">
        <v>121</v>
      </c>
      <c r="R96" s="2" t="s">
        <v>121</v>
      </c>
      <c r="S96" s="2" t="str">
        <f>MID(T96,1,LEN(T96)-1)</f>
        <v>50</v>
      </c>
      <c r="T96" s="2" t="s">
        <v>193</v>
      </c>
      <c r="U96" s="2">
        <f>IF(V96="经营",0,1)</f>
        <v>0</v>
      </c>
      <c r="V96" s="2" t="s">
        <v>100</v>
      </c>
      <c r="W96" s="2" t="s">
        <v>100</v>
      </c>
      <c r="X96" s="2">
        <f>IF(MID(Y96,LEN(Y96),LEN(Y96))="年",VALUE(MID(Y96,1,LEN(Y96)-1))*12,VALUE(MID(Y96,1,LEN(Y96)-1)))</f>
        <v>12</v>
      </c>
      <c r="Y96" s="2" t="s">
        <v>101</v>
      </c>
      <c r="Z96">
        <f>AA96*100</f>
        <v>1.53</v>
      </c>
      <c r="AA96" s="5">
        <v>0.0153</v>
      </c>
      <c r="AB96" s="5"/>
      <c r="AC96" s="5">
        <v>0.01989</v>
      </c>
      <c r="AD96" s="5"/>
      <c r="AE96" s="2" t="s">
        <v>125</v>
      </c>
      <c r="AF96" s="2">
        <f>IF(OR(AG96="是",AG96="有"),0,1)</f>
        <v>1</v>
      </c>
      <c r="AG96" s="2" t="s">
        <v>95</v>
      </c>
      <c r="AH96" s="10">
        <f>IF(ISNUMBER(FIND("质押",AI96,1)),0,1)</f>
        <v>1</v>
      </c>
      <c r="AI96" s="2" t="s">
        <v>119</v>
      </c>
      <c r="AJ96" s="2">
        <f>IF(ISNUMBER(FIND("担保",AI96,1)),0,1)</f>
        <v>0</v>
      </c>
      <c r="AK96" s="2" t="s">
        <v>119</v>
      </c>
      <c r="AL96" s="10">
        <f>IF(AM96="是",0,1)</f>
        <v>1</v>
      </c>
      <c r="AM96" s="2" t="s">
        <v>97</v>
      </c>
      <c r="AN96" s="2">
        <f>IF(AO96="无逾期",0,1)</f>
        <v>0</v>
      </c>
      <c r="AO96" t="s">
        <v>105</v>
      </c>
      <c r="AQ96" s="6">
        <v>40416</v>
      </c>
    </row>
    <row r="97" spans="1:43">
      <c r="A97" s="4">
        <v>1008015</v>
      </c>
      <c r="B97" s="1">
        <f>C97</f>
        <v>32</v>
      </c>
      <c r="C97">
        <v>32</v>
      </c>
      <c r="D97">
        <f>IF(E97="男",1,0)</f>
        <v>1</v>
      </c>
      <c r="E97" s="2" t="s">
        <v>106</v>
      </c>
      <c r="F97" s="2">
        <f>IF(G97="已婚",0,IF(G97="未婚",1,2))</f>
        <v>0</v>
      </c>
      <c r="G97" s="2" t="s">
        <v>93</v>
      </c>
      <c r="H97" s="2">
        <f>IF(I97="小学",0,IF(I97="初中",1,IF(I97="高中",2,IF(I97="大专",3,4))))</f>
        <v>2</v>
      </c>
      <c r="I97" s="2" t="s">
        <v>94</v>
      </c>
      <c r="J97" s="2">
        <f>IF(K97="无",0,IF(K97="有违约",1,2))</f>
        <v>0</v>
      </c>
      <c r="K97" s="2" t="s">
        <v>95</v>
      </c>
      <c r="L97" s="2">
        <f>IF(M97="自有",0,1)</f>
        <v>0</v>
      </c>
      <c r="M97" s="2" t="s">
        <v>96</v>
      </c>
      <c r="N97" s="2">
        <f>IF(O97="否",0,1)</f>
        <v>0</v>
      </c>
      <c r="O97" s="2" t="s">
        <v>97</v>
      </c>
      <c r="P97" s="2" t="str">
        <f>MID(Q97,1,LEN(Q97)-1)</f>
        <v>3</v>
      </c>
      <c r="Q97" s="2" t="s">
        <v>108</v>
      </c>
      <c r="R97" s="2" t="s">
        <v>108</v>
      </c>
      <c r="S97" s="2" t="str">
        <f>MID(T97,1,LEN(T97)-1)</f>
        <v>100</v>
      </c>
      <c r="T97" s="2" t="s">
        <v>202</v>
      </c>
      <c r="U97" s="2">
        <f>IF(V97="经营",0,1)</f>
        <v>0</v>
      </c>
      <c r="V97" s="2" t="s">
        <v>100</v>
      </c>
      <c r="W97" s="2" t="s">
        <v>100</v>
      </c>
      <c r="X97" s="2">
        <f>IF(MID(Y97,LEN(Y97),LEN(Y97))="年",VALUE(MID(Y97,1,LEN(Y97)-1))*12,VALUE(MID(Y97,1,LEN(Y97)-1)))</f>
        <v>12</v>
      </c>
      <c r="Y97" s="2" t="s">
        <v>101</v>
      </c>
      <c r="Z97">
        <f>AA97*100</f>
        <v>1.53</v>
      </c>
      <c r="AA97" s="5">
        <v>0.0153</v>
      </c>
      <c r="AB97" s="5"/>
      <c r="AC97" s="5">
        <v>0.01989</v>
      </c>
      <c r="AD97" s="5"/>
      <c r="AE97" s="2" t="s">
        <v>102</v>
      </c>
      <c r="AF97" s="2">
        <f>IF(OR(AG97="是",AG97="有"),0,1)</f>
        <v>1</v>
      </c>
      <c r="AG97" s="2" t="s">
        <v>95</v>
      </c>
      <c r="AH97" s="10">
        <f>IF(ISNUMBER(FIND("质押",AI97,1)),0,1)</f>
        <v>1</v>
      </c>
      <c r="AI97" s="2" t="s">
        <v>119</v>
      </c>
      <c r="AJ97" s="2">
        <f>IF(ISNUMBER(FIND("担保",AI97,1)),0,1)</f>
        <v>0</v>
      </c>
      <c r="AK97" s="2" t="s">
        <v>119</v>
      </c>
      <c r="AL97" s="10">
        <f>IF(AM97="是",0,1)</f>
        <v>1</v>
      </c>
      <c r="AM97" s="2" t="s">
        <v>97</v>
      </c>
      <c r="AN97" s="2">
        <f>IF(AO97="无逾期",0,1)</f>
        <v>0</v>
      </c>
      <c r="AO97" t="s">
        <v>105</v>
      </c>
      <c r="AQ97" s="6">
        <v>40415</v>
      </c>
    </row>
    <row r="98" spans="1:43">
      <c r="A98" s="4">
        <v>1008013</v>
      </c>
      <c r="B98" s="1">
        <f>C98</f>
        <v>36</v>
      </c>
      <c r="C98">
        <v>36</v>
      </c>
      <c r="D98">
        <f>IF(E98="男",1,0)</f>
        <v>1</v>
      </c>
      <c r="E98" s="2" t="s">
        <v>106</v>
      </c>
      <c r="F98" s="2">
        <f>IF(G98="已婚",0,IF(G98="未婚",1,2))</f>
        <v>0</v>
      </c>
      <c r="G98" s="2" t="s">
        <v>93</v>
      </c>
      <c r="H98" s="2">
        <f>IF(I98="小学",0,IF(I98="初中",1,IF(I98="高中",2,IF(I98="大专",3,4))))</f>
        <v>1</v>
      </c>
      <c r="I98" s="2" t="s">
        <v>120</v>
      </c>
      <c r="J98" s="2">
        <f>IF(K98="无",0,IF(K98="有违约",1,2))</f>
        <v>0</v>
      </c>
      <c r="K98" s="2" t="s">
        <v>95</v>
      </c>
      <c r="L98" s="2">
        <f>IF(M98="自有",0,1)</f>
        <v>0</v>
      </c>
      <c r="M98" s="2" t="s">
        <v>96</v>
      </c>
      <c r="N98" s="2">
        <f>IF(O98="否",0,1)</f>
        <v>0</v>
      </c>
      <c r="O98" s="2" t="s">
        <v>97</v>
      </c>
      <c r="P98" s="2" t="str">
        <f>MID(Q98,1,LEN(Q98)-1)</f>
        <v>5</v>
      </c>
      <c r="Q98" s="2" t="s">
        <v>152</v>
      </c>
      <c r="R98" s="2" t="s">
        <v>152</v>
      </c>
      <c r="S98" s="2" t="str">
        <f>MID(T98,1,LEN(T98)-1)</f>
        <v>10</v>
      </c>
      <c r="T98" s="2" t="s">
        <v>192</v>
      </c>
      <c r="U98" s="2">
        <f>IF(V98="经营",0,1)</f>
        <v>0</v>
      </c>
      <c r="V98" s="2" t="s">
        <v>100</v>
      </c>
      <c r="W98" s="2" t="s">
        <v>100</v>
      </c>
      <c r="X98" s="2">
        <f>IF(MID(Y98,LEN(Y98),LEN(Y98))="年",VALUE(MID(Y98,1,LEN(Y98)-1))*12,VALUE(MID(Y98,1,LEN(Y98)-1)))</f>
        <v>12</v>
      </c>
      <c r="Y98" s="2" t="s">
        <v>101</v>
      </c>
      <c r="Z98">
        <f>AA98*100</f>
        <v>1.53</v>
      </c>
      <c r="AA98" s="5">
        <v>0.0153</v>
      </c>
      <c r="AB98" s="5"/>
      <c r="AC98" s="5">
        <v>0.01989</v>
      </c>
      <c r="AD98" s="5"/>
      <c r="AE98" s="2" t="s">
        <v>102</v>
      </c>
      <c r="AF98" s="2">
        <f>IF(OR(AG98="是",AG98="有"),0,1)</f>
        <v>1</v>
      </c>
      <c r="AG98" s="2" t="s">
        <v>95</v>
      </c>
      <c r="AH98" s="10">
        <f>IF(ISNUMBER(FIND("质押",AI98,1)),0,1)</f>
        <v>1</v>
      </c>
      <c r="AI98" s="2" t="s">
        <v>119</v>
      </c>
      <c r="AJ98" s="2">
        <f>IF(ISNUMBER(FIND("担保",AI98,1)),0,1)</f>
        <v>0</v>
      </c>
      <c r="AK98" s="2" t="s">
        <v>119</v>
      </c>
      <c r="AL98" s="10">
        <f>IF(AM98="是",0,1)</f>
        <v>1</v>
      </c>
      <c r="AM98" s="2" t="s">
        <v>97</v>
      </c>
      <c r="AN98" s="2">
        <f>IF(AO98="无逾期",0,1)</f>
        <v>0</v>
      </c>
      <c r="AO98" t="s">
        <v>105</v>
      </c>
      <c r="AQ98" s="6">
        <v>40415</v>
      </c>
    </row>
    <row r="99" spans="1:43">
      <c r="A99" s="3">
        <v>1009001</v>
      </c>
      <c r="B99" s="1">
        <f>C99</f>
        <v>40</v>
      </c>
      <c r="C99">
        <v>40</v>
      </c>
      <c r="D99">
        <f>IF(E99="男",1,0)</f>
        <v>1</v>
      </c>
      <c r="E99" s="2" t="s">
        <v>106</v>
      </c>
      <c r="F99" s="2">
        <f>IF(G99="已婚",0,IF(G99="未婚",1,2))</f>
        <v>0</v>
      </c>
      <c r="G99" s="2" t="s">
        <v>93</v>
      </c>
      <c r="H99" s="2">
        <f>IF(I99="小学",0,IF(I99="初中",1,IF(I99="高中",2,IF(I99="大专",3,4))))</f>
        <v>1</v>
      </c>
      <c r="I99" s="2" t="s">
        <v>120</v>
      </c>
      <c r="J99" s="2">
        <f>IF(K99="无",0,IF(K99="有违约",1,2))</f>
        <v>1</v>
      </c>
      <c r="K99" s="2" t="s">
        <v>116</v>
      </c>
      <c r="L99" s="2">
        <f>IF(M99="自有",0,1)</f>
        <v>0</v>
      </c>
      <c r="M99" s="2" t="s">
        <v>96</v>
      </c>
      <c r="N99" s="2">
        <f>IF(O99="否",0,1)</f>
        <v>0</v>
      </c>
      <c r="O99" s="2" t="s">
        <v>97</v>
      </c>
      <c r="P99" s="2" t="str">
        <f>MID(Q99,1,LEN(Q99)-1)</f>
        <v>3</v>
      </c>
      <c r="Q99" s="2" t="s">
        <v>108</v>
      </c>
      <c r="R99" s="2" t="s">
        <v>108</v>
      </c>
      <c r="S99" s="2" t="str">
        <f>MID(T99,1,LEN(T99)-1)</f>
        <v>5</v>
      </c>
      <c r="T99" s="2" t="s">
        <v>109</v>
      </c>
      <c r="U99" s="2">
        <f>IF(V99="经营",0,1)</f>
        <v>0</v>
      </c>
      <c r="V99" s="2" t="s">
        <v>100</v>
      </c>
      <c r="W99" s="2" t="s">
        <v>100</v>
      </c>
      <c r="X99" s="2">
        <f>IF(MID(Y99,LEN(Y99),LEN(Y99))="年",VALUE(MID(Y99,1,LEN(Y99)-1))*12,VALUE(MID(Y99,1,LEN(Y99)-1)))</f>
        <v>6</v>
      </c>
      <c r="Y99" s="2" t="s">
        <v>118</v>
      </c>
      <c r="Z99">
        <f>AA99*100</f>
        <v>1.5</v>
      </c>
      <c r="AA99" s="5">
        <v>0.015</v>
      </c>
      <c r="AB99" s="5"/>
      <c r="AC99" s="5">
        <v>0.0195</v>
      </c>
      <c r="AD99" s="5"/>
      <c r="AE99" s="2" t="s">
        <v>102</v>
      </c>
      <c r="AF99" s="2">
        <f>IF(OR(AG99="是",AG99="有"),0,1)</f>
        <v>1</v>
      </c>
      <c r="AG99" s="2" t="s">
        <v>95</v>
      </c>
      <c r="AH99" s="10">
        <f>IF(ISNUMBER(FIND("质押",AI99,1)),0,1)</f>
        <v>1</v>
      </c>
      <c r="AI99" s="2" t="s">
        <v>119</v>
      </c>
      <c r="AJ99" s="2">
        <f>IF(ISNUMBER(FIND("担保",AI99,1)),0,1)</f>
        <v>0</v>
      </c>
      <c r="AK99" s="2" t="s">
        <v>119</v>
      </c>
      <c r="AL99" s="10">
        <f>IF(AM99="是",0,1)</f>
        <v>1</v>
      </c>
      <c r="AM99" s="2" t="s">
        <v>97</v>
      </c>
      <c r="AN99" s="2">
        <f>IF(AO99="无逾期",0,1)</f>
        <v>1</v>
      </c>
      <c r="AO99" s="2" t="s">
        <v>112</v>
      </c>
      <c r="AP99" s="2"/>
      <c r="AQ99" s="6">
        <v>40472</v>
      </c>
    </row>
    <row r="100" spans="1:43">
      <c r="A100" s="4">
        <v>1009002</v>
      </c>
      <c r="B100" s="1">
        <f>C100</f>
        <v>27</v>
      </c>
      <c r="C100">
        <v>27</v>
      </c>
      <c r="D100">
        <f>IF(E100="男",1,0)</f>
        <v>1</v>
      </c>
      <c r="E100" s="2" t="s">
        <v>106</v>
      </c>
      <c r="F100" s="2">
        <f>IF(G100="已婚",0,IF(G100="未婚",1,2))</f>
        <v>0</v>
      </c>
      <c r="G100" s="2" t="s">
        <v>93</v>
      </c>
      <c r="H100" s="2">
        <f>IF(I100="小学",0,IF(I100="初中",1,IF(I100="高中",2,IF(I100="大专",3,4))))</f>
        <v>4</v>
      </c>
      <c r="I100" s="2" t="s">
        <v>136</v>
      </c>
      <c r="J100" s="2">
        <f>IF(K100="无",0,IF(K100="有违约",1,2))</f>
        <v>0</v>
      </c>
      <c r="K100" s="2" t="s">
        <v>95</v>
      </c>
      <c r="L100" s="2">
        <f>IF(M100="自有",0,1)</f>
        <v>0</v>
      </c>
      <c r="M100" s="2" t="s">
        <v>96</v>
      </c>
      <c r="N100" s="2">
        <f>IF(O100="否",0,1)</f>
        <v>0</v>
      </c>
      <c r="O100" s="2" t="s">
        <v>97</v>
      </c>
      <c r="P100" s="2" t="str">
        <f>MID(Q100,1,LEN(Q100)-1)</f>
        <v>1</v>
      </c>
      <c r="Q100" s="2" t="s">
        <v>101</v>
      </c>
      <c r="R100" s="2" t="s">
        <v>101</v>
      </c>
      <c r="S100" s="2" t="str">
        <f>MID(T100,1,LEN(T100)-1)</f>
        <v>20</v>
      </c>
      <c r="T100" s="2" t="s">
        <v>123</v>
      </c>
      <c r="U100" s="2">
        <f>IF(V100="经营",0,1)</f>
        <v>0</v>
      </c>
      <c r="V100" s="2" t="s">
        <v>100</v>
      </c>
      <c r="W100" s="2" t="s">
        <v>100</v>
      </c>
      <c r="X100" s="2">
        <f>IF(MID(Y100,LEN(Y100),LEN(Y100))="年",VALUE(MID(Y100,1,LEN(Y100)-1))*12,VALUE(MID(Y100,1,LEN(Y100)-1)))</f>
        <v>6</v>
      </c>
      <c r="Y100" s="2" t="s">
        <v>118</v>
      </c>
      <c r="Z100">
        <f>AA100*100</f>
        <v>1.26</v>
      </c>
      <c r="AA100" s="5">
        <v>0.0126</v>
      </c>
      <c r="AB100" s="5"/>
      <c r="AC100" s="5">
        <v>0.01638</v>
      </c>
      <c r="AD100" s="5"/>
      <c r="AE100" s="2" t="s">
        <v>203</v>
      </c>
      <c r="AF100" s="2">
        <f>IF(OR(AG100="是",AG100="有"),0,1)</f>
        <v>1</v>
      </c>
      <c r="AG100" s="2" t="s">
        <v>95</v>
      </c>
      <c r="AH100" s="10">
        <f>IF(ISNUMBER(FIND("质押",AI100,1)),0,1)</f>
        <v>0</v>
      </c>
      <c r="AI100" s="2" t="s">
        <v>204</v>
      </c>
      <c r="AJ100" s="2">
        <f>IF(ISNUMBER(FIND("担保",AI100,1)),0,1)</f>
        <v>0</v>
      </c>
      <c r="AK100" s="2" t="s">
        <v>204</v>
      </c>
      <c r="AL100" s="10">
        <f>IF(AM100="是",0,1)</f>
        <v>1</v>
      </c>
      <c r="AM100" s="2" t="s">
        <v>97</v>
      </c>
      <c r="AN100" s="2">
        <f>IF(AO100="无逾期",0,1)</f>
        <v>0</v>
      </c>
      <c r="AO100" t="s">
        <v>105</v>
      </c>
      <c r="AQ100" s="6">
        <v>40472</v>
      </c>
    </row>
    <row r="101" spans="1:43">
      <c r="A101" s="4">
        <v>1009003</v>
      </c>
      <c r="B101" s="1">
        <f>C101</f>
        <v>30</v>
      </c>
      <c r="C101">
        <v>30</v>
      </c>
      <c r="D101">
        <f>IF(E101="男",1,0)</f>
        <v>1</v>
      </c>
      <c r="E101" s="2" t="s">
        <v>106</v>
      </c>
      <c r="F101" s="2">
        <f>IF(G101="已婚",0,IF(G101="未婚",1,2))</f>
        <v>0</v>
      </c>
      <c r="G101" s="2" t="s">
        <v>93</v>
      </c>
      <c r="H101" s="2">
        <f>IF(I101="小学",0,IF(I101="初中",1,IF(I101="高中",2,IF(I101="大专",3,4))))</f>
        <v>0</v>
      </c>
      <c r="I101" s="2" t="s">
        <v>107</v>
      </c>
      <c r="J101" s="2">
        <f>IF(K101="无",0,IF(K101="有违约",1,2))</f>
        <v>0</v>
      </c>
      <c r="K101" s="10" t="s">
        <v>95</v>
      </c>
      <c r="L101" s="2">
        <f>IF(M101="自有",0,1)</f>
        <v>0</v>
      </c>
      <c r="M101" s="2" t="s">
        <v>96</v>
      </c>
      <c r="N101" s="2">
        <f>IF(O101="否",0,1)</f>
        <v>0</v>
      </c>
      <c r="O101" s="2" t="s">
        <v>97</v>
      </c>
      <c r="P101" s="2" t="str">
        <f>MID(Q101,1,LEN(Q101)-1)</f>
        <v>2</v>
      </c>
      <c r="Q101" s="2" t="s">
        <v>121</v>
      </c>
      <c r="R101" s="2" t="s">
        <v>121</v>
      </c>
      <c r="S101" s="2" t="str">
        <f>MID(T101,1,LEN(T101)-1)</f>
        <v>10</v>
      </c>
      <c r="T101" s="2" t="s">
        <v>99</v>
      </c>
      <c r="U101" s="2">
        <f>IF(V101="经营",0,1)</f>
        <v>0</v>
      </c>
      <c r="V101" s="2" t="s">
        <v>100</v>
      </c>
      <c r="W101" s="2" t="s">
        <v>100</v>
      </c>
      <c r="X101" s="2">
        <f>IF(MID(Y101,LEN(Y101),LEN(Y101))="年",VALUE(MID(Y101,1,LEN(Y101)-1))*12,VALUE(MID(Y101,1,LEN(Y101)-1)))</f>
        <v>6</v>
      </c>
      <c r="Y101" s="2" t="s">
        <v>118</v>
      </c>
      <c r="Z101">
        <f>AA101*100</f>
        <v>1.26</v>
      </c>
      <c r="AA101" s="5">
        <v>0.0126</v>
      </c>
      <c r="AB101" s="5"/>
      <c r="AC101" s="5">
        <v>0.01638</v>
      </c>
      <c r="AD101" s="5"/>
      <c r="AE101" s="2" t="s">
        <v>102</v>
      </c>
      <c r="AF101" s="2">
        <f>IF(OR(AG101="是",AG101="有"),0,1)</f>
        <v>1</v>
      </c>
      <c r="AG101" s="2" t="s">
        <v>95</v>
      </c>
      <c r="AH101" s="10">
        <f>IF(ISNUMBER(FIND("质押",AI101,1)),0,1)</f>
        <v>0</v>
      </c>
      <c r="AI101" s="2" t="s">
        <v>204</v>
      </c>
      <c r="AJ101" s="2">
        <f>IF(ISNUMBER(FIND("担保",AI101,1)),0,1)</f>
        <v>0</v>
      </c>
      <c r="AK101" s="2" t="s">
        <v>204</v>
      </c>
      <c r="AL101" s="10">
        <f>IF(AM101="是",0,1)</f>
        <v>1</v>
      </c>
      <c r="AM101" s="2" t="s">
        <v>97</v>
      </c>
      <c r="AN101" s="2">
        <f>IF(AO101="无逾期",0,1)</f>
        <v>0</v>
      </c>
      <c r="AO101" t="s">
        <v>105</v>
      </c>
      <c r="AQ101" s="6">
        <v>40472</v>
      </c>
    </row>
    <row r="102" spans="1:43">
      <c r="A102" s="4">
        <v>1009004</v>
      </c>
      <c r="B102" s="1">
        <f>C102</f>
        <v>48</v>
      </c>
      <c r="C102">
        <v>48</v>
      </c>
      <c r="D102">
        <f>IF(E102="男",1,0)</f>
        <v>1</v>
      </c>
      <c r="E102" s="2" t="s">
        <v>106</v>
      </c>
      <c r="F102" s="2">
        <f>IF(G102="已婚",0,IF(G102="未婚",1,2))</f>
        <v>0</v>
      </c>
      <c r="G102" s="2" t="s">
        <v>93</v>
      </c>
      <c r="H102" s="2">
        <f>IF(I102="小学",0,IF(I102="初中",1,IF(I102="高中",2,IF(I102="大专",3,4))))</f>
        <v>0</v>
      </c>
      <c r="I102" s="2" t="s">
        <v>107</v>
      </c>
      <c r="J102" s="2">
        <f>IF(K102="无",0,IF(K102="有违约",1,2))</f>
        <v>0</v>
      </c>
      <c r="K102" s="10" t="s">
        <v>95</v>
      </c>
      <c r="L102" s="2">
        <f>IF(M102="自有",0,1)</f>
        <v>0</v>
      </c>
      <c r="M102" s="2" t="s">
        <v>96</v>
      </c>
      <c r="N102" s="2">
        <f>IF(O102="否",0,1)</f>
        <v>1</v>
      </c>
      <c r="O102" s="2" t="s">
        <v>205</v>
      </c>
      <c r="P102" s="2" t="str">
        <f>MID(Q102,1,LEN(Q102)-1)</f>
        <v>1</v>
      </c>
      <c r="Q102" s="10" t="s">
        <v>101</v>
      </c>
      <c r="R102" s="2" t="s">
        <v>206</v>
      </c>
      <c r="S102" s="2" t="str">
        <f>MID(T102,1,LEN(T102)-1)</f>
        <v>10</v>
      </c>
      <c r="T102" s="2" t="s">
        <v>99</v>
      </c>
      <c r="U102" s="2">
        <f>IF(V102="经营",0,1)</f>
        <v>0</v>
      </c>
      <c r="V102" s="2" t="s">
        <v>100</v>
      </c>
      <c r="W102" s="2" t="s">
        <v>100</v>
      </c>
      <c r="X102" s="2">
        <f>IF(MID(Y102,LEN(Y102),LEN(Y102))="年",VALUE(MID(Y102,1,LEN(Y102)-1))*12,VALUE(MID(Y102,1,LEN(Y102)-1)))</f>
        <v>6</v>
      </c>
      <c r="Y102" s="2" t="s">
        <v>118</v>
      </c>
      <c r="Z102">
        <f>AA102*100</f>
        <v>1.26</v>
      </c>
      <c r="AA102" s="5">
        <v>0.0126</v>
      </c>
      <c r="AB102" s="5"/>
      <c r="AC102" s="5">
        <v>0.01638</v>
      </c>
      <c r="AD102" s="5"/>
      <c r="AE102" s="2" t="s">
        <v>102</v>
      </c>
      <c r="AF102" s="2">
        <f>IF(OR(AG102="是",AG102="有"),0,1)</f>
        <v>1</v>
      </c>
      <c r="AG102" s="2" t="s">
        <v>95</v>
      </c>
      <c r="AH102" s="10">
        <f>IF(ISNUMBER(FIND("质押",AI102,1)),0,1)</f>
        <v>0</v>
      </c>
      <c r="AI102" s="2" t="s">
        <v>204</v>
      </c>
      <c r="AJ102" s="2">
        <f>IF(ISNUMBER(FIND("担保",AI102,1)),0,1)</f>
        <v>0</v>
      </c>
      <c r="AK102" s="2" t="s">
        <v>204</v>
      </c>
      <c r="AL102" s="10">
        <f>IF(AM102="是",0,1)</f>
        <v>1</v>
      </c>
      <c r="AM102" s="2" t="s">
        <v>97</v>
      </c>
      <c r="AN102" s="2">
        <f>IF(AO102="无逾期",0,1)</f>
        <v>0</v>
      </c>
      <c r="AO102" t="s">
        <v>105</v>
      </c>
      <c r="AQ102" s="6">
        <v>40472</v>
      </c>
    </row>
    <row r="103" spans="1:43">
      <c r="A103" s="4">
        <v>1009005</v>
      </c>
      <c r="B103" s="1">
        <f>C103</f>
        <v>55</v>
      </c>
      <c r="C103">
        <v>55</v>
      </c>
      <c r="D103">
        <f>IF(E103="男",1,0)</f>
        <v>1</v>
      </c>
      <c r="E103" s="2" t="s">
        <v>106</v>
      </c>
      <c r="F103" s="2">
        <f>IF(G103="已婚",0,IF(G103="未婚",1,2))</f>
        <v>0</v>
      </c>
      <c r="G103" s="2" t="s">
        <v>93</v>
      </c>
      <c r="H103" s="2">
        <f>IF(I103="小学",0,IF(I103="初中",1,IF(I103="高中",2,IF(I103="大专",3,4))))</f>
        <v>0</v>
      </c>
      <c r="I103" s="2" t="s">
        <v>107</v>
      </c>
      <c r="J103" s="2">
        <f>IF(K103="无",0,IF(K103="有违约",1,2))</f>
        <v>0</v>
      </c>
      <c r="K103" s="2" t="s">
        <v>95</v>
      </c>
      <c r="L103" s="2">
        <f>IF(M103="自有",0,1)</f>
        <v>0</v>
      </c>
      <c r="M103" s="2" t="s">
        <v>96</v>
      </c>
      <c r="N103" s="2">
        <f>IF(O103="否",0,1)</f>
        <v>0</v>
      </c>
      <c r="O103" s="2" t="s">
        <v>97</v>
      </c>
      <c r="P103" s="2" t="str">
        <f>MID(Q103,1,LEN(Q103)-1)</f>
        <v>20</v>
      </c>
      <c r="Q103" s="2" t="s">
        <v>143</v>
      </c>
      <c r="R103" s="2" t="s">
        <v>143</v>
      </c>
      <c r="S103" s="2" t="str">
        <f>MID(T103,1,LEN(T103)-1)</f>
        <v>10</v>
      </c>
      <c r="T103" s="2" t="s">
        <v>99</v>
      </c>
      <c r="U103" s="2">
        <f>IF(V103="经营",0,1)</f>
        <v>0</v>
      </c>
      <c r="V103" s="2" t="s">
        <v>100</v>
      </c>
      <c r="W103" s="2" t="s">
        <v>100</v>
      </c>
      <c r="X103" s="2">
        <f>IF(MID(Y103,LEN(Y103),LEN(Y103))="年",VALUE(MID(Y103,1,LEN(Y103)-1))*12,VALUE(MID(Y103,1,LEN(Y103)-1)))</f>
        <v>6</v>
      </c>
      <c r="Y103" s="2" t="s">
        <v>118</v>
      </c>
      <c r="Z103">
        <f>AA103*100</f>
        <v>1.26</v>
      </c>
      <c r="AA103" s="5">
        <v>0.0126</v>
      </c>
      <c r="AB103" s="5"/>
      <c r="AC103" s="5">
        <v>0.01638</v>
      </c>
      <c r="AD103" s="5"/>
      <c r="AE103" s="2" t="s">
        <v>102</v>
      </c>
      <c r="AF103" s="2">
        <f>IF(OR(AG103="是",AG103="有"),0,1)</f>
        <v>1</v>
      </c>
      <c r="AG103" s="2" t="s">
        <v>95</v>
      </c>
      <c r="AH103" s="10">
        <f>IF(ISNUMBER(FIND("质押",AI103,1)),0,1)</f>
        <v>0</v>
      </c>
      <c r="AI103" s="2" t="s">
        <v>204</v>
      </c>
      <c r="AJ103" s="2">
        <f>IF(ISNUMBER(FIND("担保",AI103,1)),0,1)</f>
        <v>0</v>
      </c>
      <c r="AK103" s="2" t="s">
        <v>204</v>
      </c>
      <c r="AL103" s="10">
        <f>IF(AM103="是",0,1)</f>
        <v>1</v>
      </c>
      <c r="AM103" s="2" t="s">
        <v>97</v>
      </c>
      <c r="AN103" s="2">
        <f>IF(AO103="无逾期",0,1)</f>
        <v>0</v>
      </c>
      <c r="AO103" t="s">
        <v>105</v>
      </c>
      <c r="AQ103" s="6">
        <v>40472</v>
      </c>
    </row>
    <row r="104" spans="1:43">
      <c r="A104" s="4">
        <v>1009007</v>
      </c>
      <c r="B104" s="1">
        <f>C104</f>
        <v>33</v>
      </c>
      <c r="C104">
        <v>33</v>
      </c>
      <c r="D104">
        <f>IF(E104="男",1,0)</f>
        <v>1</v>
      </c>
      <c r="E104" s="2" t="s">
        <v>106</v>
      </c>
      <c r="F104" s="2">
        <f>IF(G104="已婚",0,IF(G104="未婚",1,2))</f>
        <v>0</v>
      </c>
      <c r="G104" s="2" t="s">
        <v>93</v>
      </c>
      <c r="H104" s="2">
        <f>IF(I104="小学",0,IF(I104="初中",1,IF(I104="高中",2,IF(I104="大专",3,4))))</f>
        <v>2</v>
      </c>
      <c r="I104" s="2" t="s">
        <v>94</v>
      </c>
      <c r="J104" s="2">
        <f>IF(K104="无",0,IF(K104="有违约",1,2))</f>
        <v>0</v>
      </c>
      <c r="K104" s="2" t="s">
        <v>95</v>
      </c>
      <c r="L104" s="2">
        <f>IF(M104="自有",0,1)</f>
        <v>0</v>
      </c>
      <c r="M104" s="2" t="s">
        <v>96</v>
      </c>
      <c r="N104" s="2">
        <f>IF(O104="否",0,1)</f>
        <v>0</v>
      </c>
      <c r="O104" s="2" t="s">
        <v>97</v>
      </c>
      <c r="P104" s="2" t="str">
        <f>MID(Q104,1,LEN(Q104)-1)</f>
        <v>8</v>
      </c>
      <c r="Q104" s="2" t="s">
        <v>149</v>
      </c>
      <c r="R104" s="2" t="s">
        <v>149</v>
      </c>
      <c r="S104" s="2" t="str">
        <f>MID(T104,1,LEN(T104)-1)</f>
        <v>15</v>
      </c>
      <c r="T104" s="2" t="s">
        <v>153</v>
      </c>
      <c r="U104" s="2">
        <f>IF(V104="经营",0,1)</f>
        <v>0</v>
      </c>
      <c r="V104" s="2" t="s">
        <v>100</v>
      </c>
      <c r="W104" s="2" t="s">
        <v>100</v>
      </c>
      <c r="X104" s="2">
        <f>IF(MID(Y104,LEN(Y104),LEN(Y104))="年",VALUE(MID(Y104,1,LEN(Y104)-1))*12,VALUE(MID(Y104,1,LEN(Y104)-1)))</f>
        <v>12</v>
      </c>
      <c r="Y104" s="2" t="s">
        <v>101</v>
      </c>
      <c r="Z104">
        <f>AA104*100</f>
        <v>1.5</v>
      </c>
      <c r="AA104" s="5">
        <v>0.015</v>
      </c>
      <c r="AB104" s="5"/>
      <c r="AC104" s="5">
        <v>0.0195</v>
      </c>
      <c r="AD104" s="5"/>
      <c r="AE104" s="2" t="s">
        <v>102</v>
      </c>
      <c r="AF104" s="2">
        <f>IF(OR(AG104="是",AG104="有"),0,1)</f>
        <v>0</v>
      </c>
      <c r="AG104" s="2" t="s">
        <v>157</v>
      </c>
      <c r="AH104" s="10">
        <f>IF(ISNUMBER(FIND("质押",AI104,1)),0,1)</f>
        <v>1</v>
      </c>
      <c r="AI104" s="2" t="s">
        <v>207</v>
      </c>
      <c r="AJ104" s="2">
        <f>IF(ISNUMBER(FIND("担保",AI104,1)),0,1)</f>
        <v>0</v>
      </c>
      <c r="AK104" s="2" t="s">
        <v>207</v>
      </c>
      <c r="AL104" s="10">
        <f>IF(AM104="是",0,1)</f>
        <v>0</v>
      </c>
      <c r="AM104" s="2" t="s">
        <v>103</v>
      </c>
      <c r="AN104" s="2">
        <f>IF(AO104="无逾期",0,1)</f>
        <v>0</v>
      </c>
      <c r="AO104" t="s">
        <v>105</v>
      </c>
      <c r="AQ104" s="6">
        <v>40447</v>
      </c>
    </row>
    <row r="105" spans="1:43">
      <c r="A105" s="4">
        <v>1009009</v>
      </c>
      <c r="B105" s="1">
        <f>C105</f>
        <v>48</v>
      </c>
      <c r="C105">
        <v>48</v>
      </c>
      <c r="D105">
        <f>IF(E105="男",1,0)</f>
        <v>1</v>
      </c>
      <c r="E105" s="2" t="s">
        <v>106</v>
      </c>
      <c r="F105" s="2">
        <f>IF(G105="已婚",0,IF(G105="未婚",1,2))</f>
        <v>0</v>
      </c>
      <c r="G105" s="2" t="s">
        <v>93</v>
      </c>
      <c r="H105" s="2">
        <f>IF(I105="小学",0,IF(I105="初中",1,IF(I105="高中",2,IF(I105="大专",3,4))))</f>
        <v>0</v>
      </c>
      <c r="I105" s="2" t="s">
        <v>107</v>
      </c>
      <c r="J105" s="2">
        <f>IF(K105="无",0,IF(K105="有违约",1,2))</f>
        <v>0</v>
      </c>
      <c r="K105" s="2" t="s">
        <v>95</v>
      </c>
      <c r="L105" s="2">
        <f>IF(M105="自有",0,1)</f>
        <v>0</v>
      </c>
      <c r="M105" s="2" t="s">
        <v>96</v>
      </c>
      <c r="N105" s="2">
        <f>IF(O105="否",0,1)</f>
        <v>1</v>
      </c>
      <c r="O105" s="2" t="s">
        <v>103</v>
      </c>
      <c r="P105" s="2" t="str">
        <f>MID(Q105,1,LEN(Q105)-1)</f>
        <v>2</v>
      </c>
      <c r="Q105" s="2" t="s">
        <v>121</v>
      </c>
      <c r="R105" s="2" t="s">
        <v>121</v>
      </c>
      <c r="S105" s="2" t="str">
        <f>MID(T105,1,LEN(T105)-1)</f>
        <v>20</v>
      </c>
      <c r="T105" s="2" t="s">
        <v>123</v>
      </c>
      <c r="U105" s="2">
        <f>IF(V105="经营",0,1)</f>
        <v>0</v>
      </c>
      <c r="V105" s="2" t="s">
        <v>100</v>
      </c>
      <c r="W105" s="2" t="s">
        <v>100</v>
      </c>
      <c r="X105" s="2">
        <f>IF(MID(Y105,LEN(Y105),LEN(Y105))="年",VALUE(MID(Y105,1,LEN(Y105)-1))*12,VALUE(MID(Y105,1,LEN(Y105)-1)))</f>
        <v>12</v>
      </c>
      <c r="Y105" s="2" t="s">
        <v>208</v>
      </c>
      <c r="Z105">
        <f>AA105*100</f>
        <v>1.53</v>
      </c>
      <c r="AA105" s="5">
        <v>0.0153</v>
      </c>
      <c r="AB105" s="5"/>
      <c r="AC105" s="5">
        <v>0.01989</v>
      </c>
      <c r="AD105" s="5"/>
      <c r="AE105" s="2" t="s">
        <v>125</v>
      </c>
      <c r="AF105" s="2">
        <f>IF(OR(AG105="是",AG105="有"),0,1)</f>
        <v>1</v>
      </c>
      <c r="AG105" s="2" t="s">
        <v>95</v>
      </c>
      <c r="AH105" s="10">
        <f>IF(ISNUMBER(FIND("质押",AI105,1)),0,1)</f>
        <v>0</v>
      </c>
      <c r="AI105" s="2" t="s">
        <v>204</v>
      </c>
      <c r="AJ105" s="2">
        <f>IF(ISNUMBER(FIND("担保",AI105,1)),0,1)</f>
        <v>0</v>
      </c>
      <c r="AK105" s="2" t="s">
        <v>204</v>
      </c>
      <c r="AL105" s="10">
        <f>IF(AM105="是",0,1)</f>
        <v>1</v>
      </c>
      <c r="AM105" s="2" t="s">
        <v>97</v>
      </c>
      <c r="AN105" s="2">
        <f>IF(AO105="无逾期",0,1)</f>
        <v>0</v>
      </c>
      <c r="AO105" t="s">
        <v>105</v>
      </c>
      <c r="AQ105" s="6">
        <v>40448</v>
      </c>
    </row>
    <row r="106" spans="1:43">
      <c r="A106" s="4">
        <v>1009010</v>
      </c>
      <c r="B106" s="1">
        <f>C106</f>
        <v>42</v>
      </c>
      <c r="C106">
        <v>42</v>
      </c>
      <c r="D106">
        <f>IF(E106="男",1,0)</f>
        <v>1</v>
      </c>
      <c r="E106" s="2" t="s">
        <v>106</v>
      </c>
      <c r="F106" s="2">
        <f>IF(G106="已婚",0,IF(G106="未婚",1,2))</f>
        <v>0</v>
      </c>
      <c r="G106" s="2" t="s">
        <v>93</v>
      </c>
      <c r="H106" s="2">
        <f>IF(I106="小学",0,IF(I106="初中",1,IF(I106="高中",2,IF(I106="大专",3,4))))</f>
        <v>1</v>
      </c>
      <c r="I106" s="2" t="s">
        <v>120</v>
      </c>
      <c r="J106" s="2">
        <f>IF(K106="无",0,IF(K106="有违约",1,2))</f>
        <v>0</v>
      </c>
      <c r="K106" s="2" t="s">
        <v>95</v>
      </c>
      <c r="L106" s="2">
        <f>IF(M106="自有",0,1)</f>
        <v>0</v>
      </c>
      <c r="M106" s="2" t="s">
        <v>96</v>
      </c>
      <c r="N106" s="2">
        <f>IF(O106="否",0,1)</f>
        <v>1</v>
      </c>
      <c r="O106" s="2" t="s">
        <v>103</v>
      </c>
      <c r="P106" s="2" t="str">
        <f>MID(Q106,1,LEN(Q106)-1)</f>
        <v>10</v>
      </c>
      <c r="Q106" s="2" t="s">
        <v>98</v>
      </c>
      <c r="R106" s="2" t="s">
        <v>98</v>
      </c>
      <c r="S106" s="2" t="str">
        <f>MID(T106,1,LEN(T106)-1)</f>
        <v>50</v>
      </c>
      <c r="T106" s="2" t="s">
        <v>114</v>
      </c>
      <c r="U106" s="2">
        <f>IF(V106="经营",0,1)</f>
        <v>0</v>
      </c>
      <c r="V106" s="2" t="s">
        <v>100</v>
      </c>
      <c r="W106" s="2" t="s">
        <v>100</v>
      </c>
      <c r="X106" s="2">
        <f>IF(MID(Y106,LEN(Y106),LEN(Y106))="年",VALUE(MID(Y106,1,LEN(Y106)-1))*12,VALUE(MID(Y106,1,LEN(Y106)-1)))</f>
        <v>12</v>
      </c>
      <c r="Y106" s="2" t="s">
        <v>101</v>
      </c>
      <c r="Z106">
        <f>AA106*100</f>
        <v>1.53</v>
      </c>
      <c r="AA106" s="5">
        <v>0.0153</v>
      </c>
      <c r="AB106" s="5"/>
      <c r="AC106" s="5">
        <v>0.01989</v>
      </c>
      <c r="AD106" s="5"/>
      <c r="AE106" s="2" t="s">
        <v>169</v>
      </c>
      <c r="AF106" s="2">
        <f>IF(OR(AG106="是",AG106="有"),0,1)</f>
        <v>1</v>
      </c>
      <c r="AG106" s="2" t="s">
        <v>95</v>
      </c>
      <c r="AH106" s="10">
        <f>IF(ISNUMBER(FIND("质押",AI106,1)),0,1)</f>
        <v>0</v>
      </c>
      <c r="AI106" s="2" t="s">
        <v>204</v>
      </c>
      <c r="AJ106" s="2">
        <f>IF(ISNUMBER(FIND("担保",AI106,1)),0,1)</f>
        <v>0</v>
      </c>
      <c r="AK106" s="2" t="s">
        <v>204</v>
      </c>
      <c r="AL106" s="10">
        <f>IF(AM106="是",0,1)</f>
        <v>1</v>
      </c>
      <c r="AM106" s="2" t="s">
        <v>97</v>
      </c>
      <c r="AN106" s="2">
        <f>IF(AO106="无逾期",0,1)</f>
        <v>0</v>
      </c>
      <c r="AO106" t="s">
        <v>105</v>
      </c>
      <c r="AQ106" s="6">
        <v>40450</v>
      </c>
    </row>
    <row r="107" spans="1:43">
      <c r="A107" s="4">
        <v>1009011</v>
      </c>
      <c r="B107" s="1">
        <f>C107</f>
        <v>27</v>
      </c>
      <c r="C107">
        <v>27</v>
      </c>
      <c r="D107">
        <f>IF(E107="男",1,0)</f>
        <v>1</v>
      </c>
      <c r="E107" s="2" t="s">
        <v>106</v>
      </c>
      <c r="F107" s="2">
        <f>IF(G107="已婚",0,IF(G107="未婚",1,2))</f>
        <v>0</v>
      </c>
      <c r="G107" s="2" t="s">
        <v>93</v>
      </c>
      <c r="H107" s="2">
        <f>IF(I107="小学",0,IF(I107="初中",1,IF(I107="高中",2,IF(I107="大专",3,4))))</f>
        <v>4</v>
      </c>
      <c r="I107" s="2" t="s">
        <v>136</v>
      </c>
      <c r="J107" s="2">
        <f>IF(K107="无",0,IF(K107="有违约",1,2))</f>
        <v>0</v>
      </c>
      <c r="K107" s="2" t="s">
        <v>95</v>
      </c>
      <c r="L107" s="2">
        <f>IF(M107="自有",0,1)</f>
        <v>0</v>
      </c>
      <c r="M107" s="2" t="s">
        <v>96</v>
      </c>
      <c r="N107" s="2">
        <f>IF(O107="否",0,1)</f>
        <v>0</v>
      </c>
      <c r="O107" s="2" t="s">
        <v>97</v>
      </c>
      <c r="P107" s="2" t="str">
        <f>MID(Q107,1,LEN(Q107)-1)</f>
        <v>4</v>
      </c>
      <c r="Q107" s="2" t="s">
        <v>137</v>
      </c>
      <c r="R107" s="2" t="s">
        <v>137</v>
      </c>
      <c r="S107" s="2" t="str">
        <f>MID(T107,1,LEN(T107)-1)</f>
        <v>100</v>
      </c>
      <c r="T107" s="2" t="s">
        <v>135</v>
      </c>
      <c r="U107" s="2">
        <f>IF(V107="经营",0,1)</f>
        <v>0</v>
      </c>
      <c r="V107" s="2" t="s">
        <v>100</v>
      </c>
      <c r="W107" s="2" t="s">
        <v>100</v>
      </c>
      <c r="X107" s="2">
        <f>IF(MID(Y107,LEN(Y107),LEN(Y107))="年",VALUE(MID(Y107,1,LEN(Y107)-1))*12,VALUE(MID(Y107,1,LEN(Y107)-1)))</f>
        <v>3</v>
      </c>
      <c r="Y107" s="2" t="s">
        <v>110</v>
      </c>
      <c r="Z107">
        <f>AA107*100</f>
        <v>1.5</v>
      </c>
      <c r="AA107" s="5">
        <v>0.015</v>
      </c>
      <c r="AB107" s="5"/>
      <c r="AC107" s="5">
        <v>0.0195</v>
      </c>
      <c r="AD107" s="5"/>
      <c r="AE107" s="2" t="s">
        <v>102</v>
      </c>
      <c r="AF107" s="2">
        <f>IF(OR(AG107="是",AG107="有"),0,1)</f>
        <v>1</v>
      </c>
      <c r="AG107" s="2" t="s">
        <v>95</v>
      </c>
      <c r="AH107" s="10">
        <f>IF(ISNUMBER(FIND("质押",AI107,1)),0,1)</f>
        <v>1</v>
      </c>
      <c r="AI107" s="2" t="s">
        <v>188</v>
      </c>
      <c r="AJ107" s="2">
        <f>IF(ISNUMBER(FIND("担保",AI107,1)),0,1)</f>
        <v>0</v>
      </c>
      <c r="AK107" s="2" t="s">
        <v>188</v>
      </c>
      <c r="AL107" s="10">
        <f>IF(AM107="是",0,1)</f>
        <v>1</v>
      </c>
      <c r="AM107" s="2" t="s">
        <v>97</v>
      </c>
      <c r="AN107" s="2">
        <f>IF(AO107="无逾期",0,1)</f>
        <v>0</v>
      </c>
      <c r="AO107" t="s">
        <v>105</v>
      </c>
      <c r="AQ107" s="6">
        <v>40450</v>
      </c>
    </row>
    <row r="108" spans="1:43">
      <c r="A108" s="4">
        <v>1010002</v>
      </c>
      <c r="B108" s="1">
        <f>C108</f>
        <v>47</v>
      </c>
      <c r="C108">
        <v>47</v>
      </c>
      <c r="D108">
        <f>IF(E108="男",1,0)</f>
        <v>1</v>
      </c>
      <c r="E108" s="2" t="s">
        <v>106</v>
      </c>
      <c r="F108" s="2">
        <f>IF(G108="已婚",0,IF(G108="未婚",1,2))</f>
        <v>0</v>
      </c>
      <c r="G108" s="2" t="s">
        <v>93</v>
      </c>
      <c r="H108" s="2">
        <f>IF(I108="小学",0,IF(I108="初中",1,IF(I108="高中",2,IF(I108="大专",3,4))))</f>
        <v>1</v>
      </c>
      <c r="I108" s="2" t="s">
        <v>120</v>
      </c>
      <c r="J108" s="2">
        <f>IF(K108="无",0,IF(K108="有违约",1,2))</f>
        <v>0</v>
      </c>
      <c r="K108" s="2" t="s">
        <v>95</v>
      </c>
      <c r="L108" s="2">
        <f>IF(M108="自有",0,1)</f>
        <v>0</v>
      </c>
      <c r="M108" s="2" t="s">
        <v>96</v>
      </c>
      <c r="N108" s="2">
        <f>IF(O108="否",0,1)</f>
        <v>0</v>
      </c>
      <c r="O108" s="2" t="s">
        <v>97</v>
      </c>
      <c r="P108" s="2" t="str">
        <f>MID(Q108,1,LEN(Q108)-1)</f>
        <v>10</v>
      </c>
      <c r="Q108" s="2" t="s">
        <v>98</v>
      </c>
      <c r="R108" s="2" t="s">
        <v>98</v>
      </c>
      <c r="S108" s="2" t="str">
        <f>MID(T108,1,LEN(T108)-1)</f>
        <v>30</v>
      </c>
      <c r="T108" s="2" t="s">
        <v>144</v>
      </c>
      <c r="U108" s="2">
        <f>IF(V108="经营",0,1)</f>
        <v>0</v>
      </c>
      <c r="V108" s="2" t="s">
        <v>100</v>
      </c>
      <c r="W108" s="2" t="s">
        <v>100</v>
      </c>
      <c r="X108" s="2">
        <f>IF(MID(Y108,LEN(Y108),LEN(Y108))="年",VALUE(MID(Y108,1,LEN(Y108)-1))*12,VALUE(MID(Y108,1,LEN(Y108)-1)))</f>
        <v>12</v>
      </c>
      <c r="Y108" s="2" t="s">
        <v>101</v>
      </c>
      <c r="Z108">
        <f>AA108*100</f>
        <v>1.5</v>
      </c>
      <c r="AA108" s="5">
        <v>0.015</v>
      </c>
      <c r="AB108" s="5"/>
      <c r="AC108" s="5">
        <v>0.0195</v>
      </c>
      <c r="AD108" s="5"/>
      <c r="AE108" s="2" t="s">
        <v>209</v>
      </c>
      <c r="AF108" s="2">
        <f>IF(OR(AG108="是",AG108="有"),0,1)</f>
        <v>0</v>
      </c>
      <c r="AG108" s="2" t="s">
        <v>157</v>
      </c>
      <c r="AH108" s="10">
        <f>IF(ISNUMBER(FIND("质押",AI108,1)),0,1)</f>
        <v>1</v>
      </c>
      <c r="AI108" s="2" t="s">
        <v>104</v>
      </c>
      <c r="AJ108" s="2">
        <f>IF(ISNUMBER(FIND("担保",AI108,1)),0,1)</f>
        <v>1</v>
      </c>
      <c r="AK108" s="2" t="s">
        <v>104</v>
      </c>
      <c r="AL108" s="10">
        <f>IF(AM108="是",0,1)</f>
        <v>0</v>
      </c>
      <c r="AM108" s="2" t="s">
        <v>103</v>
      </c>
      <c r="AN108" s="2">
        <f>IF(AO108="无逾期",0,1)</f>
        <v>0</v>
      </c>
      <c r="AO108" t="s">
        <v>105</v>
      </c>
      <c r="AQ108" s="6">
        <v>40469</v>
      </c>
    </row>
    <row r="109" spans="1:43">
      <c r="A109" s="4">
        <v>1010003</v>
      </c>
      <c r="B109" s="1">
        <f>C109</f>
        <v>23</v>
      </c>
      <c r="C109">
        <v>23</v>
      </c>
      <c r="D109">
        <f>IF(E109="男",1,0)</f>
        <v>1</v>
      </c>
      <c r="E109" s="2" t="s">
        <v>106</v>
      </c>
      <c r="F109" s="2">
        <f>IF(G109="已婚",0,IF(G109="未婚",1,2))</f>
        <v>1</v>
      </c>
      <c r="G109" s="2" t="s">
        <v>115</v>
      </c>
      <c r="H109" s="2">
        <f>IF(I109="小学",0,IF(I109="初中",1,IF(I109="高中",2,IF(I109="大专",3,4))))</f>
        <v>1</v>
      </c>
      <c r="I109" s="2" t="s">
        <v>120</v>
      </c>
      <c r="J109" s="2">
        <f>IF(K109="无",0,IF(K109="有违约",1,2))</f>
        <v>0</v>
      </c>
      <c r="K109" s="2" t="s">
        <v>95</v>
      </c>
      <c r="L109" s="2">
        <f>IF(M109="自有",0,1)</f>
        <v>1</v>
      </c>
      <c r="M109" s="2" t="s">
        <v>117</v>
      </c>
      <c r="N109" s="2">
        <f>IF(O109="否",0,1)</f>
        <v>0</v>
      </c>
      <c r="O109" s="2" t="s">
        <v>97</v>
      </c>
      <c r="P109" s="2" t="str">
        <f>MID(Q109,1,LEN(Q109)-1)</f>
        <v>4</v>
      </c>
      <c r="Q109" s="2" t="s">
        <v>137</v>
      </c>
      <c r="R109" s="2" t="s">
        <v>137</v>
      </c>
      <c r="S109" s="2" t="str">
        <f>MID(T109,1,LEN(T109)-1)</f>
        <v>10</v>
      </c>
      <c r="T109" s="2" t="s">
        <v>99</v>
      </c>
      <c r="U109" s="2">
        <f>IF(V109="经营",0,1)</f>
        <v>0</v>
      </c>
      <c r="V109" s="2" t="s">
        <v>100</v>
      </c>
      <c r="W109" s="2" t="s">
        <v>100</v>
      </c>
      <c r="X109" s="2">
        <f>IF(MID(Y109,LEN(Y109),LEN(Y109))="年",VALUE(MID(Y109,1,LEN(Y109)-1))*12,VALUE(MID(Y109,1,LEN(Y109)-1)))</f>
        <v>6</v>
      </c>
      <c r="Y109" s="2" t="s">
        <v>118</v>
      </c>
      <c r="Z109">
        <f>AA109*100</f>
        <v>1.26</v>
      </c>
      <c r="AA109" s="5">
        <v>0.0126</v>
      </c>
      <c r="AB109" s="5"/>
      <c r="AC109" s="5">
        <v>0.01638</v>
      </c>
      <c r="AD109" s="5"/>
      <c r="AE109" s="2" t="s">
        <v>102</v>
      </c>
      <c r="AF109" s="2">
        <f>IF(OR(AG109="是",AG109="有"),0,1)</f>
        <v>1</v>
      </c>
      <c r="AG109" s="2" t="s">
        <v>95</v>
      </c>
      <c r="AH109" s="10">
        <f>IF(ISNUMBER(FIND("质押",AI109,1)),0,1)</f>
        <v>0</v>
      </c>
      <c r="AI109" s="2" t="s">
        <v>204</v>
      </c>
      <c r="AJ109" s="2">
        <f>IF(ISNUMBER(FIND("担保",AI109,1)),0,1)</f>
        <v>0</v>
      </c>
      <c r="AK109" s="2" t="s">
        <v>204</v>
      </c>
      <c r="AL109" s="10">
        <f>IF(AM109="是",0,1)</f>
        <v>1</v>
      </c>
      <c r="AM109" s="2" t="s">
        <v>97</v>
      </c>
      <c r="AN109" s="2">
        <f>IF(AO109="无逾期",0,1)</f>
        <v>0</v>
      </c>
      <c r="AO109" t="s">
        <v>105</v>
      </c>
      <c r="AQ109" s="6">
        <v>40469</v>
      </c>
    </row>
    <row r="110" spans="1:43">
      <c r="A110" s="4">
        <v>1010004</v>
      </c>
      <c r="B110" s="1">
        <f>C110</f>
        <v>41</v>
      </c>
      <c r="C110">
        <v>41</v>
      </c>
      <c r="D110">
        <f>IF(E110="男",1,0)</f>
        <v>1</v>
      </c>
      <c r="E110" s="2" t="s">
        <v>106</v>
      </c>
      <c r="F110" s="2">
        <f>IF(G110="已婚",0,IF(G110="未婚",1,2))</f>
        <v>0</v>
      </c>
      <c r="G110" s="2" t="s">
        <v>93</v>
      </c>
      <c r="H110" s="2">
        <f>IF(I110="小学",0,IF(I110="初中",1,IF(I110="高中",2,IF(I110="大专",3,4))))</f>
        <v>1</v>
      </c>
      <c r="I110" s="2" t="s">
        <v>120</v>
      </c>
      <c r="J110" s="2">
        <f>IF(K110="无",0,IF(K110="有违约",1,2))</f>
        <v>0</v>
      </c>
      <c r="K110" s="2" t="s">
        <v>95</v>
      </c>
      <c r="L110" s="2">
        <f>IF(M110="自有",0,1)</f>
        <v>0</v>
      </c>
      <c r="M110" s="2" t="s">
        <v>96</v>
      </c>
      <c r="N110" s="2">
        <f>IF(O110="否",0,1)</f>
        <v>0</v>
      </c>
      <c r="O110" s="2" t="s">
        <v>97</v>
      </c>
      <c r="P110" s="2" t="str">
        <f>MID(Q110,1,LEN(Q110)-1)</f>
        <v>10</v>
      </c>
      <c r="Q110" s="2" t="s">
        <v>98</v>
      </c>
      <c r="R110" s="2" t="s">
        <v>210</v>
      </c>
      <c r="S110" s="2" t="str">
        <f>MID(T110,1,LEN(T110)-1)</f>
        <v>10</v>
      </c>
      <c r="T110" s="2" t="s">
        <v>192</v>
      </c>
      <c r="U110" s="2">
        <f>IF(V110="经营",0,1)</f>
        <v>0</v>
      </c>
      <c r="V110" s="2" t="s">
        <v>100</v>
      </c>
      <c r="W110" s="2" t="s">
        <v>100</v>
      </c>
      <c r="X110" s="2">
        <f>IF(MID(Y110,LEN(Y110),LEN(Y110))="年",VALUE(MID(Y110,1,LEN(Y110)-1))*12,VALUE(MID(Y110,1,LEN(Y110)-1)))</f>
        <v>12</v>
      </c>
      <c r="Y110" s="2" t="s">
        <v>101</v>
      </c>
      <c r="Z110">
        <f>AA110*100</f>
        <v>1.5</v>
      </c>
      <c r="AA110" s="5">
        <v>0.015</v>
      </c>
      <c r="AB110" s="5"/>
      <c r="AC110" s="5">
        <v>0.0195</v>
      </c>
      <c r="AD110" s="5"/>
      <c r="AE110" s="2" t="s">
        <v>102</v>
      </c>
      <c r="AF110" s="2">
        <f>IF(OR(AG110="是",AG110="有"),0,1)</f>
        <v>0</v>
      </c>
      <c r="AG110" s="2" t="s">
        <v>157</v>
      </c>
      <c r="AH110" s="10">
        <f>IF(ISNUMBER(FIND("质押",AI110,1)),0,1)</f>
        <v>1</v>
      </c>
      <c r="AI110" s="2" t="s">
        <v>207</v>
      </c>
      <c r="AJ110" s="2">
        <f>IF(ISNUMBER(FIND("担保",AI110,1)),0,1)</f>
        <v>0</v>
      </c>
      <c r="AK110" s="2" t="s">
        <v>207</v>
      </c>
      <c r="AL110" s="10">
        <f>IF(AM110="是",0,1)</f>
        <v>0</v>
      </c>
      <c r="AM110" s="2" t="s">
        <v>103</v>
      </c>
      <c r="AN110" s="2">
        <f>IF(AO110="无逾期",0,1)</f>
        <v>0</v>
      </c>
      <c r="AO110" t="s">
        <v>105</v>
      </c>
      <c r="AQ110" s="6">
        <v>40472</v>
      </c>
    </row>
    <row r="111" spans="1:43">
      <c r="A111" s="4">
        <v>1010005</v>
      </c>
      <c r="B111" s="1">
        <f>C111</f>
        <v>37</v>
      </c>
      <c r="C111">
        <v>37</v>
      </c>
      <c r="D111">
        <f>IF(E111="男",1,0)</f>
        <v>1</v>
      </c>
      <c r="E111" s="2" t="s">
        <v>106</v>
      </c>
      <c r="F111" s="2">
        <f>IF(G111="已婚",0,IF(G111="未婚",1,2))</f>
        <v>0</v>
      </c>
      <c r="G111" s="2" t="s">
        <v>93</v>
      </c>
      <c r="H111" s="2">
        <f>IF(I111="小学",0,IF(I111="初中",1,IF(I111="高中",2,IF(I111="大专",3,4))))</f>
        <v>2</v>
      </c>
      <c r="I111" s="2" t="s">
        <v>94</v>
      </c>
      <c r="J111" s="2">
        <f>IF(K111="无",0,IF(K111="有违约",1,2))</f>
        <v>0</v>
      </c>
      <c r="K111" s="2" t="s">
        <v>95</v>
      </c>
      <c r="L111" s="2">
        <f>IF(M111="自有",0,1)</f>
        <v>0</v>
      </c>
      <c r="M111" s="2" t="s">
        <v>96</v>
      </c>
      <c r="N111" s="2">
        <f>IF(O111="否",0,1)</f>
        <v>0</v>
      </c>
      <c r="O111" s="2" t="s">
        <v>97</v>
      </c>
      <c r="P111" s="2" t="str">
        <f>MID(Q111,1,LEN(Q111)-1)</f>
        <v>4</v>
      </c>
      <c r="Q111" s="2" t="s">
        <v>137</v>
      </c>
      <c r="R111" s="2" t="s">
        <v>137</v>
      </c>
      <c r="S111" s="2" t="str">
        <f>MID(T111,1,LEN(T111)-1)</f>
        <v>3</v>
      </c>
      <c r="T111" s="2" t="s">
        <v>127</v>
      </c>
      <c r="U111" s="2">
        <f>IF(V111="经营",0,1)</f>
        <v>0</v>
      </c>
      <c r="V111" s="2" t="s">
        <v>100</v>
      </c>
      <c r="W111" s="2" t="s">
        <v>100</v>
      </c>
      <c r="X111" s="2">
        <f>IF(MID(Y111,LEN(Y111),LEN(Y111))="年",VALUE(MID(Y111,1,LEN(Y111)-1))*12,VALUE(MID(Y111,1,LEN(Y111)-1)))</f>
        <v>6</v>
      </c>
      <c r="Y111" s="2" t="s">
        <v>118</v>
      </c>
      <c r="Z111">
        <f>AA111*100</f>
        <v>1.26</v>
      </c>
      <c r="AA111" s="5">
        <v>0.0126</v>
      </c>
      <c r="AB111" s="5"/>
      <c r="AC111" s="5">
        <v>0.01638</v>
      </c>
      <c r="AD111" s="5"/>
      <c r="AE111" s="2" t="s">
        <v>102</v>
      </c>
      <c r="AF111" s="2">
        <f>IF(OR(AG111="是",AG111="有"),0,1)</f>
        <v>1</v>
      </c>
      <c r="AG111" s="2" t="s">
        <v>95</v>
      </c>
      <c r="AH111" s="10">
        <f>IF(ISNUMBER(FIND("质押",AI111,1)),0,1)</f>
        <v>1</v>
      </c>
      <c r="AI111" s="2" t="s">
        <v>95</v>
      </c>
      <c r="AJ111" s="2">
        <f>IF(ISNUMBER(FIND("担保",AI111,1)),0,1)</f>
        <v>1</v>
      </c>
      <c r="AK111" s="2" t="s">
        <v>95</v>
      </c>
      <c r="AL111" s="10">
        <f>IF(AM111="是",0,1)</f>
        <v>1</v>
      </c>
      <c r="AM111" s="2" t="s">
        <v>97</v>
      </c>
      <c r="AN111" s="2">
        <f>IF(AO111="无逾期",0,1)</f>
        <v>0</v>
      </c>
      <c r="AO111" t="s">
        <v>105</v>
      </c>
      <c r="AQ111" s="6">
        <v>40472</v>
      </c>
    </row>
    <row r="112" spans="1:43">
      <c r="A112" s="4">
        <v>1010007</v>
      </c>
      <c r="B112" s="1">
        <f>C112</f>
        <v>45</v>
      </c>
      <c r="C112">
        <v>45</v>
      </c>
      <c r="D112">
        <f>IF(E112="男",1,0)</f>
        <v>1</v>
      </c>
      <c r="E112" s="2" t="s">
        <v>106</v>
      </c>
      <c r="F112" s="2">
        <f>IF(G112="已婚",0,IF(G112="未婚",1,2))</f>
        <v>0</v>
      </c>
      <c r="G112" s="2" t="s">
        <v>93</v>
      </c>
      <c r="H112" s="2">
        <f>IF(I112="小学",0,IF(I112="初中",1,IF(I112="高中",2,IF(I112="大专",3,4))))</f>
        <v>1</v>
      </c>
      <c r="I112" s="2" t="s">
        <v>120</v>
      </c>
      <c r="J112" s="2">
        <f>IF(K112="无",0,IF(K112="有违约",1,2))</f>
        <v>0</v>
      </c>
      <c r="K112" s="2" t="s">
        <v>95</v>
      </c>
      <c r="L112" s="2">
        <f>IF(M112="自有",0,1)</f>
        <v>0</v>
      </c>
      <c r="M112" s="2" t="s">
        <v>96</v>
      </c>
      <c r="N112" s="2">
        <f>IF(O112="否",0,1)</f>
        <v>0</v>
      </c>
      <c r="O112" s="2" t="s">
        <v>97</v>
      </c>
      <c r="P112" s="2" t="str">
        <f>MID(Q112,1,LEN(Q112)-1)</f>
        <v>7</v>
      </c>
      <c r="Q112" s="2" t="s">
        <v>173</v>
      </c>
      <c r="R112" s="2" t="s">
        <v>173</v>
      </c>
      <c r="S112" s="2" t="str">
        <f>MID(T112,1,LEN(T112)-1)</f>
        <v>100</v>
      </c>
      <c r="T112" s="2" t="s">
        <v>202</v>
      </c>
      <c r="U112" s="2">
        <f>IF(V112="经营",0,1)</f>
        <v>0</v>
      </c>
      <c r="V112" s="2" t="s">
        <v>100</v>
      </c>
      <c r="W112" s="2" t="s">
        <v>100</v>
      </c>
      <c r="X112" s="2">
        <f>IF(MID(Y112,LEN(Y112),LEN(Y112))="年",VALUE(MID(Y112,1,LEN(Y112)-1))*12,VALUE(MID(Y112,1,LEN(Y112)-1)))</f>
        <v>12</v>
      </c>
      <c r="Y112" s="2" t="s">
        <v>101</v>
      </c>
      <c r="Z112">
        <f>AA112*100</f>
        <v>1.5</v>
      </c>
      <c r="AA112" s="5">
        <v>0.015</v>
      </c>
      <c r="AB112" s="5"/>
      <c r="AC112" s="5">
        <v>0.0195</v>
      </c>
      <c r="AD112" s="5"/>
      <c r="AE112" s="2" t="s">
        <v>102</v>
      </c>
      <c r="AF112" s="2">
        <f>IF(OR(AG112="是",AG112="有"),0,1)</f>
        <v>0</v>
      </c>
      <c r="AG112" s="2" t="s">
        <v>103</v>
      </c>
      <c r="AH112" s="10">
        <f>IF(ISNUMBER(FIND("质押",AI112,1)),0,1)</f>
        <v>1</v>
      </c>
      <c r="AI112" s="2" t="s">
        <v>207</v>
      </c>
      <c r="AJ112" s="2">
        <f>IF(ISNUMBER(FIND("担保",AI112,1)),0,1)</f>
        <v>0</v>
      </c>
      <c r="AK112" s="2" t="s">
        <v>207</v>
      </c>
      <c r="AL112" s="10">
        <f>IF(AM112="是",0,1)</f>
        <v>0</v>
      </c>
      <c r="AM112" s="2" t="s">
        <v>103</v>
      </c>
      <c r="AN112" s="2">
        <f>IF(AO112="无逾期",0,1)</f>
        <v>0</v>
      </c>
      <c r="AO112" t="s">
        <v>105</v>
      </c>
      <c r="AQ112" s="6">
        <v>40477</v>
      </c>
    </row>
    <row r="113" spans="1:43">
      <c r="A113" s="3">
        <v>1010008</v>
      </c>
      <c r="B113" s="1">
        <f>C113</f>
        <v>41</v>
      </c>
      <c r="C113">
        <v>41</v>
      </c>
      <c r="D113">
        <f>IF(E113="男",1,0)</f>
        <v>1</v>
      </c>
      <c r="E113" s="2" t="s">
        <v>106</v>
      </c>
      <c r="F113" s="2">
        <f>IF(G113="已婚",0,IF(G113="未婚",1,2))</f>
        <v>0</v>
      </c>
      <c r="G113" s="2" t="s">
        <v>93</v>
      </c>
      <c r="H113" s="2">
        <f>IF(I113="小学",0,IF(I113="初中",1,IF(I113="高中",2,IF(I113="大专",3,4))))</f>
        <v>1</v>
      </c>
      <c r="I113" s="2" t="s">
        <v>120</v>
      </c>
      <c r="J113" s="2">
        <f>IF(K113="无",0,IF(K113="有违约",1,2))</f>
        <v>0</v>
      </c>
      <c r="K113" s="2" t="s">
        <v>95</v>
      </c>
      <c r="L113" s="2">
        <f>IF(M113="自有",0,1)</f>
        <v>0</v>
      </c>
      <c r="M113" s="2" t="s">
        <v>96</v>
      </c>
      <c r="N113" s="2">
        <f>IF(O113="否",0,1)</f>
        <v>0</v>
      </c>
      <c r="O113" s="2" t="s">
        <v>97</v>
      </c>
      <c r="P113" s="2" t="str">
        <f>MID(Q113,1,LEN(Q113)-1)</f>
        <v>13</v>
      </c>
      <c r="Q113" s="2" t="s">
        <v>198</v>
      </c>
      <c r="R113" s="2" t="s">
        <v>198</v>
      </c>
      <c r="S113" s="2" t="str">
        <f>MID(T113,1,LEN(T113)-1)</f>
        <v>15</v>
      </c>
      <c r="T113" s="2" t="s">
        <v>197</v>
      </c>
      <c r="U113" s="2">
        <f>IF(V113="经营",0,1)</f>
        <v>0</v>
      </c>
      <c r="V113" s="2" t="s">
        <v>100</v>
      </c>
      <c r="W113" s="2" t="s">
        <v>100</v>
      </c>
      <c r="X113" s="2">
        <f>IF(MID(Y113,LEN(Y113),LEN(Y113))="年",VALUE(MID(Y113,1,LEN(Y113)-1))*12,VALUE(MID(Y113,1,LEN(Y113)-1)))</f>
        <v>6</v>
      </c>
      <c r="Y113" s="2" t="s">
        <v>118</v>
      </c>
      <c r="Z113">
        <f>AA113*100</f>
        <v>1.26</v>
      </c>
      <c r="AA113" s="5">
        <v>0.0126</v>
      </c>
      <c r="AB113" s="5"/>
      <c r="AC113" s="5">
        <v>0.01638</v>
      </c>
      <c r="AD113" s="5"/>
      <c r="AE113" s="2" t="s">
        <v>102</v>
      </c>
      <c r="AF113" s="2">
        <f>IF(OR(AG113="是",AG113="有"),0,1)</f>
        <v>1</v>
      </c>
      <c r="AG113" s="2" t="s">
        <v>95</v>
      </c>
      <c r="AH113" s="10">
        <f>IF(ISNUMBER(FIND("质押",AI113,1)),0,1)</f>
        <v>1</v>
      </c>
      <c r="AI113" s="2" t="s">
        <v>95</v>
      </c>
      <c r="AJ113" s="2">
        <f>IF(ISNUMBER(FIND("担保",AI113,1)),0,1)</f>
        <v>1</v>
      </c>
      <c r="AK113" s="2" t="s">
        <v>95</v>
      </c>
      <c r="AL113" s="10">
        <f>IF(AM113="是",0,1)</f>
        <v>1</v>
      </c>
      <c r="AM113" s="2" t="s">
        <v>97</v>
      </c>
      <c r="AN113" s="2">
        <f>IF(AO113="无逾期",0,1)</f>
        <v>0</v>
      </c>
      <c r="AO113" t="s">
        <v>105</v>
      </c>
      <c r="AQ113" s="6">
        <v>40473</v>
      </c>
    </row>
    <row r="114" spans="1:43">
      <c r="A114" s="4">
        <v>1010009</v>
      </c>
      <c r="B114" s="1">
        <f>C114</f>
        <v>34</v>
      </c>
      <c r="C114">
        <v>34</v>
      </c>
      <c r="D114">
        <f>IF(E114="男",1,0)</f>
        <v>1</v>
      </c>
      <c r="E114" s="2" t="s">
        <v>106</v>
      </c>
      <c r="F114" s="2">
        <f>IF(G114="已婚",0,IF(G114="未婚",1,2))</f>
        <v>0</v>
      </c>
      <c r="G114" s="2" t="s">
        <v>93</v>
      </c>
      <c r="H114" s="2">
        <f>IF(I114="小学",0,IF(I114="初中",1,IF(I114="高中",2,IF(I114="大专",3,4))))</f>
        <v>2</v>
      </c>
      <c r="I114" s="2" t="s">
        <v>94</v>
      </c>
      <c r="J114" s="2">
        <f>IF(K114="无",0,IF(K114="有违约",1,2))</f>
        <v>0</v>
      </c>
      <c r="K114" s="2" t="s">
        <v>95</v>
      </c>
      <c r="L114" s="2">
        <f>IF(M114="自有",0,1)</f>
        <v>0</v>
      </c>
      <c r="M114" s="2" t="s">
        <v>96</v>
      </c>
      <c r="N114" s="2">
        <f>IF(O114="否",0,1)</f>
        <v>0</v>
      </c>
      <c r="O114" s="2" t="s">
        <v>97</v>
      </c>
      <c r="P114" s="2" t="str">
        <f>MID(Q114,1,LEN(Q114)-1)</f>
        <v>5</v>
      </c>
      <c r="Q114" s="2" t="s">
        <v>152</v>
      </c>
      <c r="R114" s="2" t="s">
        <v>152</v>
      </c>
      <c r="S114" s="2" t="str">
        <f>MID(T114,1,LEN(T114)-1)</f>
        <v>20</v>
      </c>
      <c r="T114" s="2" t="s">
        <v>211</v>
      </c>
      <c r="U114" s="2">
        <f>IF(V114="经营",0,1)</f>
        <v>0</v>
      </c>
      <c r="V114" s="2" t="s">
        <v>100</v>
      </c>
      <c r="W114" s="2" t="s">
        <v>100</v>
      </c>
      <c r="X114" s="2">
        <f>IF(MID(Y114,LEN(Y114),LEN(Y114))="年",VALUE(MID(Y114,1,LEN(Y114)-1))*12,VALUE(MID(Y114,1,LEN(Y114)-1)))</f>
        <v>12</v>
      </c>
      <c r="Y114" s="2" t="s">
        <v>101</v>
      </c>
      <c r="Z114">
        <f>AA114*100</f>
        <v>1.53</v>
      </c>
      <c r="AA114" s="5">
        <v>0.0153</v>
      </c>
      <c r="AB114" s="5"/>
      <c r="AC114" s="5">
        <v>0.01989</v>
      </c>
      <c r="AD114" s="5"/>
      <c r="AE114" s="2" t="s">
        <v>102</v>
      </c>
      <c r="AF114" s="2">
        <f>IF(OR(AG114="是",AG114="有"),0,1)</f>
        <v>1</v>
      </c>
      <c r="AG114" s="2" t="s">
        <v>95</v>
      </c>
      <c r="AH114" s="10">
        <f>IF(ISNUMBER(FIND("质押",AI114,1)),0,1)</f>
        <v>1</v>
      </c>
      <c r="AI114" s="2" t="s">
        <v>119</v>
      </c>
      <c r="AJ114" s="2">
        <f>IF(ISNUMBER(FIND("担保",AI114,1)),0,1)</f>
        <v>0</v>
      </c>
      <c r="AK114" s="2" t="s">
        <v>119</v>
      </c>
      <c r="AL114" s="10">
        <f>IF(AM114="是",0,1)</f>
        <v>1</v>
      </c>
      <c r="AM114" s="2" t="s">
        <v>97</v>
      </c>
      <c r="AN114" s="2">
        <f>IF(AO114="无逾期",0,1)</f>
        <v>0</v>
      </c>
      <c r="AO114" t="s">
        <v>105</v>
      </c>
      <c r="AQ114" s="6">
        <v>40478</v>
      </c>
    </row>
    <row r="115" spans="1:43">
      <c r="A115" s="3">
        <v>1010010</v>
      </c>
      <c r="B115" s="1">
        <f>C115</f>
        <v>25</v>
      </c>
      <c r="C115">
        <v>25</v>
      </c>
      <c r="D115">
        <f>IF(E115="男",1,0)</f>
        <v>1</v>
      </c>
      <c r="E115" s="2" t="s">
        <v>106</v>
      </c>
      <c r="F115" s="2">
        <f>IF(G115="已婚",0,IF(G115="未婚",1,2))</f>
        <v>1</v>
      </c>
      <c r="G115" s="2" t="s">
        <v>115</v>
      </c>
      <c r="H115" s="2">
        <f>IF(I115="小学",0,IF(I115="初中",1,IF(I115="高中",2,IF(I115="大专",3,4))))</f>
        <v>4</v>
      </c>
      <c r="I115" s="2" t="s">
        <v>136</v>
      </c>
      <c r="J115" s="2">
        <f>IF(K115="无",0,IF(K115="有违约",1,2))</f>
        <v>0</v>
      </c>
      <c r="K115" s="2" t="s">
        <v>95</v>
      </c>
      <c r="L115" s="2">
        <f>IF(M115="自有",0,1)</f>
        <v>1</v>
      </c>
      <c r="M115" s="2" t="s">
        <v>117</v>
      </c>
      <c r="N115" s="2">
        <f>IF(O115="否",0,1)</f>
        <v>0</v>
      </c>
      <c r="O115" s="2" t="s">
        <v>97</v>
      </c>
      <c r="P115" s="2" t="str">
        <f>MID(Q115,1,LEN(Q115)-1)</f>
        <v>1</v>
      </c>
      <c r="Q115" s="2" t="s">
        <v>101</v>
      </c>
      <c r="R115" s="2" t="s">
        <v>101</v>
      </c>
      <c r="S115" s="2" t="str">
        <f>MID(T115,1,LEN(T115)-1)</f>
        <v>4</v>
      </c>
      <c r="T115" s="2" t="s">
        <v>154</v>
      </c>
      <c r="U115" s="2">
        <f>IF(V115="经营",0,1)</f>
        <v>0</v>
      </c>
      <c r="V115" s="2" t="s">
        <v>100</v>
      </c>
      <c r="W115" s="2" t="s">
        <v>100</v>
      </c>
      <c r="X115" s="2">
        <f>IF(MID(Y115,LEN(Y115),LEN(Y115))="年",VALUE(MID(Y115,1,LEN(Y115)-1))*12,VALUE(MID(Y115,1,LEN(Y115)-1)))</f>
        <v>12</v>
      </c>
      <c r="Y115" s="2" t="s">
        <v>101</v>
      </c>
      <c r="Z115">
        <f>AA115*100</f>
        <v>1.53</v>
      </c>
      <c r="AA115" s="5">
        <v>0.0153</v>
      </c>
      <c r="AB115" s="5"/>
      <c r="AC115" s="5">
        <v>0.01989</v>
      </c>
      <c r="AD115" s="5"/>
      <c r="AE115" s="2" t="s">
        <v>102</v>
      </c>
      <c r="AF115" s="2">
        <f>IF(OR(AG115="是",AG115="有"),0,1)</f>
        <v>1</v>
      </c>
      <c r="AG115" s="2" t="s">
        <v>95</v>
      </c>
      <c r="AH115" s="10">
        <f>IF(ISNUMBER(FIND("质押",AI115,1)),0,1)</f>
        <v>1</v>
      </c>
      <c r="AI115" s="2" t="s">
        <v>119</v>
      </c>
      <c r="AJ115" s="2">
        <f>IF(ISNUMBER(FIND("担保",AI115,1)),0,1)</f>
        <v>0</v>
      </c>
      <c r="AK115" s="2" t="s">
        <v>119</v>
      </c>
      <c r="AL115" s="10">
        <f>IF(AM115="是",0,1)</f>
        <v>1</v>
      </c>
      <c r="AM115" s="2" t="s">
        <v>97</v>
      </c>
      <c r="AN115" s="2">
        <f>IF(AO115="无逾期",0,1)</f>
        <v>0</v>
      </c>
      <c r="AO115" t="s">
        <v>105</v>
      </c>
      <c r="AQ115" s="6">
        <v>40480</v>
      </c>
    </row>
    <row r="116" spans="1:43">
      <c r="A116" s="3">
        <v>1010011</v>
      </c>
      <c r="B116" s="1">
        <f>C116</f>
        <v>43</v>
      </c>
      <c r="C116">
        <v>43</v>
      </c>
      <c r="D116">
        <f>IF(E116="男",1,0)</f>
        <v>1</v>
      </c>
      <c r="E116" s="2" t="s">
        <v>106</v>
      </c>
      <c r="F116" s="2">
        <f>IF(G116="已婚",0,IF(G116="未婚",1,2))</f>
        <v>0</v>
      </c>
      <c r="G116" s="2" t="s">
        <v>93</v>
      </c>
      <c r="H116" s="2">
        <f>IF(I116="小学",0,IF(I116="初中",1,IF(I116="高中",2,IF(I116="大专",3,4))))</f>
        <v>1</v>
      </c>
      <c r="I116" s="2" t="s">
        <v>120</v>
      </c>
      <c r="J116" s="2">
        <f>IF(K116="无",0,IF(K116="有违约",1,2))</f>
        <v>0</v>
      </c>
      <c r="K116" s="2" t="s">
        <v>95</v>
      </c>
      <c r="L116" s="2">
        <f>IF(M116="自有",0,1)</f>
        <v>0</v>
      </c>
      <c r="M116" s="2" t="s">
        <v>96</v>
      </c>
      <c r="N116" s="2">
        <f>IF(O116="否",0,1)</f>
        <v>0</v>
      </c>
      <c r="O116" s="2" t="s">
        <v>97</v>
      </c>
      <c r="P116" s="2" t="str">
        <f>MID(Q116,1,LEN(Q116)-1)</f>
        <v>10</v>
      </c>
      <c r="Q116" s="2" t="s">
        <v>98</v>
      </c>
      <c r="R116" s="2" t="s">
        <v>98</v>
      </c>
      <c r="S116" s="2" t="str">
        <f>MID(T116,1,LEN(T116)-1)</f>
        <v>10</v>
      </c>
      <c r="T116" s="2" t="s">
        <v>192</v>
      </c>
      <c r="U116" s="2">
        <f>IF(V116="经营",0,1)</f>
        <v>0</v>
      </c>
      <c r="V116" s="2" t="s">
        <v>100</v>
      </c>
      <c r="W116" s="2" t="s">
        <v>100</v>
      </c>
      <c r="X116" s="2">
        <f>IF(MID(Y116,LEN(Y116),LEN(Y116))="年",VALUE(MID(Y116,1,LEN(Y116)-1))*12,VALUE(MID(Y116,1,LEN(Y116)-1)))</f>
        <v>6</v>
      </c>
      <c r="Y116" s="2" t="s">
        <v>118</v>
      </c>
      <c r="Z116">
        <f>AA116*100</f>
        <v>1.26</v>
      </c>
      <c r="AA116" s="5">
        <v>0.0126</v>
      </c>
      <c r="AB116" s="5"/>
      <c r="AC116" s="5">
        <v>0.01638</v>
      </c>
      <c r="AD116" s="5"/>
      <c r="AE116" s="2" t="s">
        <v>151</v>
      </c>
      <c r="AF116" s="2">
        <f>IF(OR(AG116="是",AG116="有"),0,1)</f>
        <v>1</v>
      </c>
      <c r="AG116" s="2" t="s">
        <v>95</v>
      </c>
      <c r="AH116" s="10">
        <f>IF(ISNUMBER(FIND("质押",AI116,1)),0,1)</f>
        <v>1</v>
      </c>
      <c r="AI116" s="2" t="s">
        <v>95</v>
      </c>
      <c r="AJ116" s="2">
        <f>IF(ISNUMBER(FIND("担保",AI116,1)),0,1)</f>
        <v>1</v>
      </c>
      <c r="AK116" s="2" t="s">
        <v>95</v>
      </c>
      <c r="AL116" s="10">
        <f>IF(AM116="是",0,1)</f>
        <v>1</v>
      </c>
      <c r="AM116" s="2" t="s">
        <v>97</v>
      </c>
      <c r="AN116" s="2">
        <f>IF(AO116="无逾期",0,1)</f>
        <v>0</v>
      </c>
      <c r="AO116" t="s">
        <v>105</v>
      </c>
      <c r="AQ116" s="6">
        <v>40480</v>
      </c>
    </row>
    <row r="117" spans="1:43">
      <c r="A117" s="3">
        <v>1011002</v>
      </c>
      <c r="B117" s="1">
        <f>C117</f>
        <v>34</v>
      </c>
      <c r="C117">
        <v>34</v>
      </c>
      <c r="D117">
        <f>IF(E117="男",1,0)</f>
        <v>1</v>
      </c>
      <c r="E117" s="2" t="s">
        <v>106</v>
      </c>
      <c r="F117" s="2">
        <f>IF(G117="已婚",0,IF(G117="未婚",1,2))</f>
        <v>0</v>
      </c>
      <c r="G117" s="2" t="s">
        <v>93</v>
      </c>
      <c r="H117" s="2">
        <f>IF(I117="小学",0,IF(I117="初中",1,IF(I117="高中",2,IF(I117="大专",3,4))))</f>
        <v>3</v>
      </c>
      <c r="I117" s="2" t="s">
        <v>142</v>
      </c>
      <c r="J117" s="2">
        <f>IF(K117="无",0,IF(K117="有违约",1,2))</f>
        <v>0</v>
      </c>
      <c r="K117" s="2" t="s">
        <v>95</v>
      </c>
      <c r="L117" s="2">
        <f>IF(M117="自有",0,1)</f>
        <v>1</v>
      </c>
      <c r="M117" s="2" t="s">
        <v>117</v>
      </c>
      <c r="N117" s="2">
        <f>IF(O117="否",0,1)</f>
        <v>0</v>
      </c>
      <c r="O117" s="2" t="s">
        <v>97</v>
      </c>
      <c r="P117" s="2" t="str">
        <f>MID(Q117,1,LEN(Q117)-1)</f>
        <v>3</v>
      </c>
      <c r="Q117" s="2" t="s">
        <v>108</v>
      </c>
      <c r="R117" s="2" t="s">
        <v>108</v>
      </c>
      <c r="S117" s="2" t="str">
        <f>MID(T117,1,LEN(T117)-1)</f>
        <v>10</v>
      </c>
      <c r="T117" s="2" t="s">
        <v>192</v>
      </c>
      <c r="U117" s="2">
        <f>IF(V117="经营",0,1)</f>
        <v>0</v>
      </c>
      <c r="V117" s="2" t="s">
        <v>100</v>
      </c>
      <c r="W117" s="2" t="s">
        <v>100</v>
      </c>
      <c r="X117" s="2">
        <f>IF(MID(Y117,LEN(Y117),LEN(Y117))="年",VALUE(MID(Y117,1,LEN(Y117)-1))*12,VALUE(MID(Y117,1,LEN(Y117)-1)))</f>
        <v>6</v>
      </c>
      <c r="Y117" s="2" t="s">
        <v>118</v>
      </c>
      <c r="Z117">
        <f>AA117*100</f>
        <v>1.26</v>
      </c>
      <c r="AA117" s="5">
        <v>0.0126</v>
      </c>
      <c r="AB117" s="5"/>
      <c r="AC117" s="5">
        <v>0.01638</v>
      </c>
      <c r="AD117" s="5"/>
      <c r="AE117" s="2" t="s">
        <v>102</v>
      </c>
      <c r="AF117" s="2">
        <f>IF(OR(AG117="是",AG117="有"),0,1)</f>
        <v>1</v>
      </c>
      <c r="AG117" s="2" t="s">
        <v>95</v>
      </c>
      <c r="AH117" s="10">
        <f>IF(ISNUMBER(FIND("质押",AI117,1)),0,1)</f>
        <v>1</v>
      </c>
      <c r="AI117" s="2" t="s">
        <v>119</v>
      </c>
      <c r="AJ117" s="2">
        <f>IF(ISNUMBER(FIND("担保",AI117,1)),0,1)</f>
        <v>0</v>
      </c>
      <c r="AK117" s="2" t="s">
        <v>119</v>
      </c>
      <c r="AL117" s="10">
        <f>IF(AM117="是",0,1)</f>
        <v>1</v>
      </c>
      <c r="AM117" s="2" t="s">
        <v>97</v>
      </c>
      <c r="AN117" s="2">
        <f>IF(AO117="无逾期",0,1)</f>
        <v>0</v>
      </c>
      <c r="AO117" t="s">
        <v>105</v>
      </c>
      <c r="AQ117" s="6">
        <v>40484</v>
      </c>
    </row>
    <row r="118" spans="1:43">
      <c r="A118" s="3">
        <v>1011003</v>
      </c>
      <c r="B118" s="1">
        <f>C118</f>
        <v>28</v>
      </c>
      <c r="C118">
        <v>28</v>
      </c>
      <c r="D118">
        <f>IF(E118="男",1,0)</f>
        <v>1</v>
      </c>
      <c r="E118" s="2" t="s">
        <v>106</v>
      </c>
      <c r="F118" s="2">
        <f>IF(G118="已婚",0,IF(G118="未婚",1,2))</f>
        <v>0</v>
      </c>
      <c r="G118" s="2" t="s">
        <v>93</v>
      </c>
      <c r="H118" s="2">
        <f>IF(I118="小学",0,IF(I118="初中",1,IF(I118="高中",2,IF(I118="大专",3,4))))</f>
        <v>3</v>
      </c>
      <c r="I118" s="2" t="s">
        <v>142</v>
      </c>
      <c r="J118" s="2">
        <f>IF(K118="无",0,IF(K118="有违约",1,2))</f>
        <v>0</v>
      </c>
      <c r="K118" s="2" t="s">
        <v>95</v>
      </c>
      <c r="L118" s="2">
        <f>IF(M118="自有",0,1)</f>
        <v>0</v>
      </c>
      <c r="M118" s="2" t="s">
        <v>96</v>
      </c>
      <c r="N118" s="2">
        <f>IF(O118="否",0,1)</f>
        <v>0</v>
      </c>
      <c r="O118" s="2" t="s">
        <v>97</v>
      </c>
      <c r="P118" s="2" t="str">
        <f>MID(Q118,1,LEN(Q118)-1)</f>
        <v>3</v>
      </c>
      <c r="Q118" s="2" t="s">
        <v>108</v>
      </c>
      <c r="R118" s="2" t="s">
        <v>108</v>
      </c>
      <c r="S118" s="2" t="str">
        <f>MID(T118,1,LEN(T118)-1)</f>
        <v>30</v>
      </c>
      <c r="T118" s="2" t="s">
        <v>186</v>
      </c>
      <c r="U118" s="2">
        <f>IF(V118="经营",0,1)</f>
        <v>0</v>
      </c>
      <c r="V118" s="2" t="s">
        <v>100</v>
      </c>
      <c r="W118" s="2" t="s">
        <v>100</v>
      </c>
      <c r="X118" s="2">
        <f>IF(MID(Y118,LEN(Y118),LEN(Y118))="年",VALUE(MID(Y118,1,LEN(Y118)-1))*12,VALUE(MID(Y118,1,LEN(Y118)-1)))</f>
        <v>12</v>
      </c>
      <c r="Y118" s="2" t="s">
        <v>101</v>
      </c>
      <c r="Z118">
        <f>AA118*100</f>
        <v>1.5</v>
      </c>
      <c r="AA118" s="5">
        <v>0.015</v>
      </c>
      <c r="AB118" s="5"/>
      <c r="AC118" s="5">
        <v>0.0195</v>
      </c>
      <c r="AD118" s="5"/>
      <c r="AE118" s="2" t="s">
        <v>212</v>
      </c>
      <c r="AF118" s="2">
        <f>IF(OR(AG118="是",AG118="有"),0,1)</f>
        <v>0</v>
      </c>
      <c r="AG118" s="2" t="s">
        <v>157</v>
      </c>
      <c r="AH118" s="10">
        <f>IF(ISNUMBER(FIND("质押",AI118,1)),0,1)</f>
        <v>1</v>
      </c>
      <c r="AI118" s="2" t="s">
        <v>104</v>
      </c>
      <c r="AJ118" s="2">
        <f>IF(ISNUMBER(FIND("担保",AI118,1)),0,1)</f>
        <v>1</v>
      </c>
      <c r="AK118" s="2" t="s">
        <v>104</v>
      </c>
      <c r="AL118" s="10">
        <f>IF(AM118="是",0,1)</f>
        <v>0</v>
      </c>
      <c r="AM118" s="2" t="s">
        <v>103</v>
      </c>
      <c r="AN118" s="2">
        <f>IF(AO118="无逾期",0,1)</f>
        <v>0</v>
      </c>
      <c r="AO118" t="s">
        <v>105</v>
      </c>
      <c r="AQ118" s="6">
        <v>40506</v>
      </c>
    </row>
    <row r="119" spans="1:43">
      <c r="A119" s="3">
        <v>1011004</v>
      </c>
      <c r="B119" s="1">
        <f>C119</f>
        <v>28</v>
      </c>
      <c r="C119">
        <v>28</v>
      </c>
      <c r="D119">
        <f>IF(E119="男",1,0)</f>
        <v>1</v>
      </c>
      <c r="E119" s="2" t="s">
        <v>106</v>
      </c>
      <c r="F119" s="2">
        <f>IF(G119="已婚",0,IF(G119="未婚",1,2))</f>
        <v>0</v>
      </c>
      <c r="G119" s="2" t="s">
        <v>93</v>
      </c>
      <c r="H119" s="2">
        <f>IF(I119="小学",0,IF(I119="初中",1,IF(I119="高中",2,IF(I119="大专",3,4))))</f>
        <v>3</v>
      </c>
      <c r="I119" s="2" t="s">
        <v>142</v>
      </c>
      <c r="J119" s="2">
        <f>IF(K119="无",0,IF(K119="有违约",1,2))</f>
        <v>0</v>
      </c>
      <c r="K119" s="2" t="s">
        <v>95</v>
      </c>
      <c r="L119" s="2">
        <f>IF(M119="自有",0,1)</f>
        <v>0</v>
      </c>
      <c r="M119" s="2" t="s">
        <v>96</v>
      </c>
      <c r="N119" s="2">
        <f>IF(O119="否",0,1)</f>
        <v>0</v>
      </c>
      <c r="O119" s="2" t="s">
        <v>97</v>
      </c>
      <c r="P119" s="2" t="str">
        <f>MID(Q119,1,LEN(Q119)-1)</f>
        <v>3</v>
      </c>
      <c r="Q119" s="2" t="s">
        <v>108</v>
      </c>
      <c r="R119" s="2" t="s">
        <v>108</v>
      </c>
      <c r="S119" s="2" t="str">
        <f>MID(T119,1,LEN(T119)-1)</f>
        <v>10</v>
      </c>
      <c r="T119" s="2" t="s">
        <v>192</v>
      </c>
      <c r="U119" s="2">
        <f>IF(V119="经营",0,1)</f>
        <v>0</v>
      </c>
      <c r="V119" s="2" t="s">
        <v>100</v>
      </c>
      <c r="W119" s="2" t="s">
        <v>100</v>
      </c>
      <c r="X119" s="2">
        <f>IF(MID(Y119,LEN(Y119),LEN(Y119))="年",VALUE(MID(Y119,1,LEN(Y119)-1))*12,VALUE(MID(Y119,1,LEN(Y119)-1)))</f>
        <v>12</v>
      </c>
      <c r="Y119" s="2" t="s">
        <v>101</v>
      </c>
      <c r="Z119">
        <f>AA119*100</f>
        <v>1.5</v>
      </c>
      <c r="AA119" s="5">
        <v>0.015</v>
      </c>
      <c r="AB119" s="5"/>
      <c r="AC119" s="5">
        <v>0.0195</v>
      </c>
      <c r="AD119" s="5"/>
      <c r="AE119" s="2" t="s">
        <v>102</v>
      </c>
      <c r="AF119" s="2">
        <f>IF(OR(AG119="是",AG119="有"),0,1)</f>
        <v>0</v>
      </c>
      <c r="AG119" s="2" t="s">
        <v>157</v>
      </c>
      <c r="AH119" s="10">
        <f>IF(ISNUMBER(FIND("质押",AI119,1)),0,1)</f>
        <v>1</v>
      </c>
      <c r="AI119" s="2" t="s">
        <v>104</v>
      </c>
      <c r="AJ119" s="2">
        <f>IF(ISNUMBER(FIND("担保",AI119,1)),0,1)</f>
        <v>1</v>
      </c>
      <c r="AK119" s="2" t="s">
        <v>104</v>
      </c>
      <c r="AL119" s="10">
        <f>IF(AM119="是",0,1)</f>
        <v>0</v>
      </c>
      <c r="AM119" s="2" t="s">
        <v>103</v>
      </c>
      <c r="AN119" s="2">
        <f>IF(AO119="无逾期",0,1)</f>
        <v>0</v>
      </c>
      <c r="AO119" t="s">
        <v>105</v>
      </c>
      <c r="AQ119" s="6">
        <v>40497</v>
      </c>
    </row>
    <row r="120" spans="1:43">
      <c r="A120" s="3">
        <v>1011006</v>
      </c>
      <c r="B120" s="1">
        <f>C120</f>
        <v>28</v>
      </c>
      <c r="C120">
        <v>28</v>
      </c>
      <c r="D120">
        <f>IF(E120="男",1,0)</f>
        <v>1</v>
      </c>
      <c r="E120" s="2" t="s">
        <v>106</v>
      </c>
      <c r="F120" s="2">
        <f>IF(G120="已婚",0,IF(G120="未婚",1,2))</f>
        <v>1</v>
      </c>
      <c r="G120" s="2" t="s">
        <v>115</v>
      </c>
      <c r="H120" s="2">
        <f>IF(I120="小学",0,IF(I120="初中",1,IF(I120="高中",2,IF(I120="大专",3,4))))</f>
        <v>3</v>
      </c>
      <c r="I120" s="2" t="s">
        <v>142</v>
      </c>
      <c r="J120" s="2">
        <f>IF(K120="无",0,IF(K120="有违约",1,2))</f>
        <v>0</v>
      </c>
      <c r="K120" s="2" t="s">
        <v>95</v>
      </c>
      <c r="L120" s="2">
        <f>IF(M120="自有",0,1)</f>
        <v>1</v>
      </c>
      <c r="M120" s="2" t="s">
        <v>117</v>
      </c>
      <c r="N120" s="2">
        <f>IF(O120="否",0,1)</f>
        <v>0</v>
      </c>
      <c r="O120" s="2" t="s">
        <v>97</v>
      </c>
      <c r="P120" s="2" t="str">
        <f>MID(Q120,1,LEN(Q120)-1)</f>
        <v>2</v>
      </c>
      <c r="Q120" s="2" t="s">
        <v>121</v>
      </c>
      <c r="R120" s="2" t="s">
        <v>121</v>
      </c>
      <c r="S120" s="2" t="str">
        <f>MID(T120,1,LEN(T120)-1)</f>
        <v>12</v>
      </c>
      <c r="T120" s="2" t="s">
        <v>213</v>
      </c>
      <c r="U120" s="2">
        <f>IF(V120="经营",0,1)</f>
        <v>0</v>
      </c>
      <c r="V120" s="2" t="s">
        <v>100</v>
      </c>
      <c r="W120" s="2" t="s">
        <v>100</v>
      </c>
      <c r="X120" s="2">
        <f>IF(MID(Y120,LEN(Y120),LEN(Y120))="年",VALUE(MID(Y120,1,LEN(Y120)-1))*12,VALUE(MID(Y120,1,LEN(Y120)-1)))</f>
        <v>6</v>
      </c>
      <c r="Y120" s="2" t="s">
        <v>118</v>
      </c>
      <c r="Z120">
        <f>AA120*100</f>
        <v>1.26</v>
      </c>
      <c r="AA120" s="5">
        <v>0.0126</v>
      </c>
      <c r="AB120" s="5"/>
      <c r="AC120" s="5">
        <v>0.01638</v>
      </c>
      <c r="AD120" s="5"/>
      <c r="AE120" s="2" t="s">
        <v>102</v>
      </c>
      <c r="AF120" s="2">
        <f>IF(OR(AG120="是",AG120="有"),0,1)</f>
        <v>1</v>
      </c>
      <c r="AG120" s="2" t="s">
        <v>95</v>
      </c>
      <c r="AH120" s="10">
        <f>IF(ISNUMBER(FIND("质押",AI120,1)),0,1)</f>
        <v>1</v>
      </c>
      <c r="AI120" s="2" t="s">
        <v>119</v>
      </c>
      <c r="AJ120" s="2">
        <f>IF(ISNUMBER(FIND("担保",AI120,1)),0,1)</f>
        <v>0</v>
      </c>
      <c r="AK120" s="2" t="s">
        <v>119</v>
      </c>
      <c r="AL120" s="10">
        <f>IF(AM120="是",0,1)</f>
        <v>1</v>
      </c>
      <c r="AM120" s="2" t="s">
        <v>97</v>
      </c>
      <c r="AN120" s="2">
        <f>IF(AO120="无逾期",0,1)</f>
        <v>0</v>
      </c>
      <c r="AO120" t="s">
        <v>105</v>
      </c>
      <c r="AQ120" s="6">
        <v>40490</v>
      </c>
    </row>
    <row r="121" spans="1:43">
      <c r="A121" s="4">
        <v>1011007</v>
      </c>
      <c r="B121" s="1">
        <f>C121</f>
        <v>36</v>
      </c>
      <c r="C121">
        <v>36</v>
      </c>
      <c r="D121">
        <f>IF(E121="男",1,0)</f>
        <v>1</v>
      </c>
      <c r="E121" s="2" t="s">
        <v>106</v>
      </c>
      <c r="F121" s="2">
        <f>IF(G121="已婚",0,IF(G121="未婚",1,2))</f>
        <v>0</v>
      </c>
      <c r="G121" s="2" t="s">
        <v>93</v>
      </c>
      <c r="H121" s="2">
        <f>IF(I121="小学",0,IF(I121="初中",1,IF(I121="高中",2,IF(I121="大专",3,4))))</f>
        <v>1</v>
      </c>
      <c r="I121" s="2" t="s">
        <v>120</v>
      </c>
      <c r="J121" s="2">
        <f>IF(K121="无",0,IF(K121="有违约",1,2))</f>
        <v>0</v>
      </c>
      <c r="K121" s="2" t="s">
        <v>95</v>
      </c>
      <c r="L121" s="2">
        <f>IF(M121="自有",0,1)</f>
        <v>0</v>
      </c>
      <c r="M121" s="2" t="s">
        <v>96</v>
      </c>
      <c r="N121" s="2">
        <f>IF(O121="否",0,1)</f>
        <v>1</v>
      </c>
      <c r="O121" s="2" t="s">
        <v>103</v>
      </c>
      <c r="P121" s="2" t="str">
        <f>MID(Q121,1,LEN(Q121)-1)</f>
        <v>5</v>
      </c>
      <c r="Q121" s="2" t="s">
        <v>152</v>
      </c>
      <c r="R121" s="2" t="s">
        <v>152</v>
      </c>
      <c r="S121" s="2" t="str">
        <f>MID(T121,1,LEN(T121)-1)</f>
        <v>10</v>
      </c>
      <c r="T121" s="2" t="s">
        <v>192</v>
      </c>
      <c r="U121" s="2">
        <f>IF(V121="经营",0,1)</f>
        <v>0</v>
      </c>
      <c r="V121" s="2" t="s">
        <v>100</v>
      </c>
      <c r="W121" s="2" t="s">
        <v>100</v>
      </c>
      <c r="X121" s="2">
        <f>IF(MID(Y121,LEN(Y121),LEN(Y121))="年",VALUE(MID(Y121,1,LEN(Y121)-1))*12,VALUE(MID(Y121,1,LEN(Y121)-1)))</f>
        <v>12</v>
      </c>
      <c r="Y121" s="2" t="s">
        <v>101</v>
      </c>
      <c r="Z121">
        <f>AA121*100</f>
        <v>1.53</v>
      </c>
      <c r="AA121" s="5">
        <v>0.0153</v>
      </c>
      <c r="AB121" s="5"/>
      <c r="AC121" s="5">
        <v>0.01989</v>
      </c>
      <c r="AD121" s="5"/>
      <c r="AE121" s="2" t="s">
        <v>102</v>
      </c>
      <c r="AF121" s="2">
        <f>IF(OR(AG121="是",AG121="有"),0,1)</f>
        <v>1</v>
      </c>
      <c r="AG121" s="2" t="s">
        <v>95</v>
      </c>
      <c r="AH121" s="10">
        <f>IF(ISNUMBER(FIND("质押",AI121,1)),0,1)</f>
        <v>1</v>
      </c>
      <c r="AI121" s="2" t="s">
        <v>119</v>
      </c>
      <c r="AJ121" s="2">
        <f>IF(ISNUMBER(FIND("担保",AI121,1)),0,1)</f>
        <v>0</v>
      </c>
      <c r="AK121" s="2" t="s">
        <v>119</v>
      </c>
      <c r="AL121" s="10">
        <f>IF(AM121="是",0,1)</f>
        <v>1</v>
      </c>
      <c r="AM121" s="2" t="s">
        <v>97</v>
      </c>
      <c r="AN121" s="2">
        <f>IF(AO121="无逾期",0,1)</f>
        <v>0</v>
      </c>
      <c r="AO121" t="s">
        <v>105</v>
      </c>
      <c r="AQ121" s="6">
        <v>40494</v>
      </c>
    </row>
    <row r="122" spans="1:43">
      <c r="A122" s="3">
        <v>1011008</v>
      </c>
      <c r="B122" s="1">
        <f>C122</f>
        <v>42</v>
      </c>
      <c r="C122">
        <v>42</v>
      </c>
      <c r="D122">
        <f>IF(E122="男",1,0)</f>
        <v>1</v>
      </c>
      <c r="E122" s="2" t="s">
        <v>106</v>
      </c>
      <c r="F122" s="2">
        <f>IF(G122="已婚",0,IF(G122="未婚",1,2))</f>
        <v>0</v>
      </c>
      <c r="G122" s="2" t="s">
        <v>93</v>
      </c>
      <c r="H122" s="2">
        <f>IF(I122="小学",0,IF(I122="初中",1,IF(I122="高中",2,IF(I122="大专",3,4))))</f>
        <v>1</v>
      </c>
      <c r="I122" s="2" t="s">
        <v>120</v>
      </c>
      <c r="J122" s="2">
        <f>IF(K122="无",0,IF(K122="有违约",1,2))</f>
        <v>0</v>
      </c>
      <c r="K122" s="2" t="s">
        <v>95</v>
      </c>
      <c r="L122" s="2">
        <f>IF(M122="自有",0,1)</f>
        <v>0</v>
      </c>
      <c r="M122" s="2" t="s">
        <v>96</v>
      </c>
      <c r="N122" s="2">
        <f>IF(O122="否",0,1)</f>
        <v>0</v>
      </c>
      <c r="O122" s="2" t="s">
        <v>97</v>
      </c>
      <c r="P122" s="2" t="str">
        <f>MID(Q122,1,LEN(Q122)-1)</f>
        <v>10</v>
      </c>
      <c r="Q122" s="2" t="s">
        <v>98</v>
      </c>
      <c r="R122" s="2" t="s">
        <v>210</v>
      </c>
      <c r="S122" s="2" t="str">
        <f>MID(T122,1,LEN(T122)-1)</f>
        <v>25</v>
      </c>
      <c r="T122" s="2" t="s">
        <v>214</v>
      </c>
      <c r="U122" s="2">
        <f>IF(V122="经营",0,1)</f>
        <v>0</v>
      </c>
      <c r="V122" s="2" t="s">
        <v>100</v>
      </c>
      <c r="W122" s="2" t="s">
        <v>100</v>
      </c>
      <c r="X122" s="2">
        <f>IF(MID(Y122,LEN(Y122),LEN(Y122))="年",VALUE(MID(Y122,1,LEN(Y122)-1))*12,VALUE(MID(Y122,1,LEN(Y122)-1)))</f>
        <v>6</v>
      </c>
      <c r="Y122" s="2" t="s">
        <v>118</v>
      </c>
      <c r="Z122">
        <f>AA122*100</f>
        <v>1.26</v>
      </c>
      <c r="AA122" s="5">
        <v>0.0126</v>
      </c>
      <c r="AB122" s="5"/>
      <c r="AC122" s="5">
        <v>0.01638</v>
      </c>
      <c r="AD122" s="5"/>
      <c r="AE122" s="2" t="s">
        <v>169</v>
      </c>
      <c r="AF122" s="2">
        <f>IF(OR(AG122="是",AG122="有"),0,1)</f>
        <v>1</v>
      </c>
      <c r="AG122" s="2" t="s">
        <v>95</v>
      </c>
      <c r="AH122" s="10">
        <f>IF(ISNUMBER(FIND("质押",AI122,1)),0,1)</f>
        <v>0</v>
      </c>
      <c r="AI122" s="2" t="s">
        <v>204</v>
      </c>
      <c r="AJ122" s="2">
        <f>IF(ISNUMBER(FIND("担保",AI122,1)),0,1)</f>
        <v>0</v>
      </c>
      <c r="AK122" s="2" t="s">
        <v>204</v>
      </c>
      <c r="AL122" s="10">
        <f>IF(AM122="是",0,1)</f>
        <v>1</v>
      </c>
      <c r="AM122" s="2" t="s">
        <v>97</v>
      </c>
      <c r="AN122" s="2">
        <f>IF(AO122="无逾期",0,1)</f>
        <v>0</v>
      </c>
      <c r="AO122" t="s">
        <v>105</v>
      </c>
      <c r="AQ122" s="6">
        <v>40494</v>
      </c>
    </row>
    <row r="123" spans="1:43">
      <c r="A123" s="3">
        <v>1010012</v>
      </c>
      <c r="B123" s="1">
        <f>C123</f>
        <v>29</v>
      </c>
      <c r="C123">
        <v>29</v>
      </c>
      <c r="D123">
        <f>IF(E123="男",1,0)</f>
        <v>1</v>
      </c>
      <c r="E123" s="2" t="s">
        <v>106</v>
      </c>
      <c r="F123" s="2">
        <f>IF(G123="已婚",0,IF(G123="未婚",1,2))</f>
        <v>0</v>
      </c>
      <c r="G123" s="2" t="s">
        <v>93</v>
      </c>
      <c r="H123" s="2">
        <f>IF(I123="小学",0,IF(I123="初中",1,IF(I123="高中",2,IF(I123="大专",3,4))))</f>
        <v>1</v>
      </c>
      <c r="I123" s="2" t="s">
        <v>120</v>
      </c>
      <c r="J123" s="2">
        <f>IF(K123="无",0,IF(K123="有违约",1,2))</f>
        <v>0</v>
      </c>
      <c r="K123" s="2" t="s">
        <v>95</v>
      </c>
      <c r="L123" s="2">
        <f>IF(M123="自有",0,1)</f>
        <v>1</v>
      </c>
      <c r="M123" s="2" t="s">
        <v>117</v>
      </c>
      <c r="N123" s="2">
        <f>IF(O123="否",0,1)</f>
        <v>0</v>
      </c>
      <c r="O123" s="2" t="s">
        <v>97</v>
      </c>
      <c r="P123" s="2" t="str">
        <f>MID(Q123,1,LEN(Q123)-1)</f>
        <v>3</v>
      </c>
      <c r="Q123" s="2" t="s">
        <v>108</v>
      </c>
      <c r="R123" s="2" t="s">
        <v>108</v>
      </c>
      <c r="S123" s="2" t="str">
        <f>MID(T123,1,LEN(T123)-1)</f>
        <v>6</v>
      </c>
      <c r="T123" s="2" t="s">
        <v>133</v>
      </c>
      <c r="U123" s="2">
        <f>IF(V123="经营",0,1)</f>
        <v>0</v>
      </c>
      <c r="V123" s="2" t="s">
        <v>100</v>
      </c>
      <c r="W123" s="2" t="s">
        <v>100</v>
      </c>
      <c r="X123" s="2">
        <f>IF(MID(Y123,LEN(Y123),LEN(Y123))="年",VALUE(MID(Y123,1,LEN(Y123)-1))*12,VALUE(MID(Y123,1,LEN(Y123)-1)))</f>
        <v>6</v>
      </c>
      <c r="Y123" s="2" t="s">
        <v>118</v>
      </c>
      <c r="Z123">
        <f>AA123*100</f>
        <v>1.26</v>
      </c>
      <c r="AA123" s="5">
        <v>0.0126</v>
      </c>
      <c r="AB123" s="5"/>
      <c r="AC123" s="5">
        <v>0.01638</v>
      </c>
      <c r="AD123" s="5"/>
      <c r="AE123" s="2" t="s">
        <v>102</v>
      </c>
      <c r="AF123" s="2">
        <f>IF(OR(AG123="是",AG123="有"),0,1)</f>
        <v>1</v>
      </c>
      <c r="AG123" s="2" t="s">
        <v>95</v>
      </c>
      <c r="AH123" s="10">
        <f>IF(ISNUMBER(FIND("质押",AI123,1)),0,1)</f>
        <v>1</v>
      </c>
      <c r="AI123" s="2" t="s">
        <v>95</v>
      </c>
      <c r="AJ123" s="2">
        <f>IF(ISNUMBER(FIND("担保",AI123,1)),0,1)</f>
        <v>1</v>
      </c>
      <c r="AK123" s="2" t="s">
        <v>95</v>
      </c>
      <c r="AL123" s="10">
        <f>IF(AM123="是",0,1)</f>
        <v>1</v>
      </c>
      <c r="AM123" s="2" t="s">
        <v>97</v>
      </c>
      <c r="AN123" s="2">
        <f>IF(AO123="无逾期",0,1)</f>
        <v>0</v>
      </c>
      <c r="AO123" t="s">
        <v>105</v>
      </c>
      <c r="AQ123" s="6">
        <v>40480</v>
      </c>
    </row>
    <row r="124" spans="1:43">
      <c r="A124" s="4">
        <v>1011014</v>
      </c>
      <c r="B124" s="1">
        <f>C124</f>
        <v>29</v>
      </c>
      <c r="C124">
        <v>29</v>
      </c>
      <c r="D124">
        <f>IF(E124="男",1,0)</f>
        <v>1</v>
      </c>
      <c r="E124" s="2" t="s">
        <v>106</v>
      </c>
      <c r="F124" s="2">
        <f>IF(G124="已婚",0,IF(G124="未婚",1,2))</f>
        <v>0</v>
      </c>
      <c r="G124" s="2" t="s">
        <v>93</v>
      </c>
      <c r="H124" s="2">
        <f>IF(I124="小学",0,IF(I124="初中",1,IF(I124="高中",2,IF(I124="大专",3,4))))</f>
        <v>1</v>
      </c>
      <c r="I124" s="2" t="s">
        <v>120</v>
      </c>
      <c r="J124" s="2">
        <f>IF(K124="无",0,IF(K124="有违约",1,2))</f>
        <v>0</v>
      </c>
      <c r="K124" s="2" t="s">
        <v>95</v>
      </c>
      <c r="L124" s="2">
        <f>IF(M124="自有",0,1)</f>
        <v>0</v>
      </c>
      <c r="M124" s="2" t="s">
        <v>96</v>
      </c>
      <c r="N124" s="2">
        <f>IF(O124="否",0,1)</f>
        <v>0</v>
      </c>
      <c r="O124" s="2" t="s">
        <v>97</v>
      </c>
      <c r="P124" s="2" t="str">
        <f>MID(Q124,1,LEN(Q124)-1)</f>
        <v>4</v>
      </c>
      <c r="Q124" s="2" t="s">
        <v>137</v>
      </c>
      <c r="R124" s="2" t="s">
        <v>137</v>
      </c>
      <c r="S124" s="2" t="str">
        <f>MID(T124,1,LEN(T124)-1)</f>
        <v>10</v>
      </c>
      <c r="T124" s="2" t="s">
        <v>192</v>
      </c>
      <c r="U124" s="2">
        <f>IF(V124="经营",0,1)</f>
        <v>0</v>
      </c>
      <c r="V124" s="2" t="s">
        <v>100</v>
      </c>
      <c r="W124" s="2" t="s">
        <v>100</v>
      </c>
      <c r="X124" s="2">
        <f>IF(MID(Y124,LEN(Y124),LEN(Y124))="年",VALUE(MID(Y124,1,LEN(Y124)-1))*12,VALUE(MID(Y124,1,LEN(Y124)-1)))</f>
        <v>12</v>
      </c>
      <c r="Y124" s="2" t="s">
        <v>101</v>
      </c>
      <c r="Z124">
        <f>AA124*100</f>
        <v>1.53</v>
      </c>
      <c r="AA124" s="5">
        <v>0.0153</v>
      </c>
      <c r="AB124" s="5"/>
      <c r="AC124" s="5">
        <v>0.01989</v>
      </c>
      <c r="AD124" s="5"/>
      <c r="AE124" s="2" t="s">
        <v>102</v>
      </c>
      <c r="AF124" s="2">
        <f>IF(OR(AG124="是",AG124="有"),0,1)</f>
        <v>0</v>
      </c>
      <c r="AG124" s="2" t="s">
        <v>157</v>
      </c>
      <c r="AH124" s="10">
        <f>IF(ISNUMBER(FIND("质押",AI124,1)),0,1)</f>
        <v>1</v>
      </c>
      <c r="AI124" s="2" t="s">
        <v>207</v>
      </c>
      <c r="AJ124" s="2">
        <f>IF(ISNUMBER(FIND("担保",AI124,1)),0,1)</f>
        <v>0</v>
      </c>
      <c r="AK124" s="2" t="s">
        <v>207</v>
      </c>
      <c r="AL124" s="10">
        <f>IF(AM124="是",0,1)</f>
        <v>0</v>
      </c>
      <c r="AM124" s="2" t="s">
        <v>103</v>
      </c>
      <c r="AN124" s="2">
        <f>IF(AO124="无逾期",0,1)</f>
        <v>0</v>
      </c>
      <c r="AO124" t="s">
        <v>105</v>
      </c>
      <c r="AQ124" s="6">
        <v>40506</v>
      </c>
    </row>
    <row r="125" spans="1:43">
      <c r="A125" s="3">
        <v>1011011</v>
      </c>
      <c r="B125" s="1">
        <f>C125</f>
        <v>35</v>
      </c>
      <c r="C125">
        <v>35</v>
      </c>
      <c r="D125">
        <f>IF(E125="男",1,0)</f>
        <v>0</v>
      </c>
      <c r="E125" s="2" t="s">
        <v>92</v>
      </c>
      <c r="F125" s="2">
        <f>IF(G125="已婚",0,IF(G125="未婚",1,2))</f>
        <v>2</v>
      </c>
      <c r="G125" s="2" t="s">
        <v>177</v>
      </c>
      <c r="H125" s="2">
        <f>IF(I125="小学",0,IF(I125="初中",1,IF(I125="高中",2,IF(I125="大专",3,4))))</f>
        <v>1</v>
      </c>
      <c r="I125" s="2" t="s">
        <v>120</v>
      </c>
      <c r="J125" s="2">
        <f>IF(K125="无",0,IF(K125="有违约",1,2))</f>
        <v>0</v>
      </c>
      <c r="K125" s="2" t="s">
        <v>95</v>
      </c>
      <c r="L125" s="2">
        <f>IF(M125="自有",0,1)</f>
        <v>0</v>
      </c>
      <c r="M125" s="2" t="s">
        <v>96</v>
      </c>
      <c r="N125" s="2">
        <f>IF(O125="否",0,1)</f>
        <v>0</v>
      </c>
      <c r="O125" s="2" t="s">
        <v>97</v>
      </c>
      <c r="P125" s="2" t="str">
        <f>MID(Q125,1,LEN(Q125)-1)</f>
        <v>3</v>
      </c>
      <c r="Q125" s="2" t="s">
        <v>108</v>
      </c>
      <c r="R125" s="2" t="s">
        <v>108</v>
      </c>
      <c r="S125" s="2" t="str">
        <f>MID(T125,1,LEN(T125)-1)</f>
        <v>85</v>
      </c>
      <c r="T125" s="2" t="s">
        <v>215</v>
      </c>
      <c r="U125" s="2">
        <f>IF(V125="经营",0,1)</f>
        <v>0</v>
      </c>
      <c r="V125" s="2" t="s">
        <v>100</v>
      </c>
      <c r="W125" s="2" t="s">
        <v>100</v>
      </c>
      <c r="X125" s="2">
        <f>IF(MID(Y125,LEN(Y125),LEN(Y125))="年",VALUE(MID(Y125,1,LEN(Y125)-1))*12,VALUE(MID(Y125,1,LEN(Y125)-1)))</f>
        <v>12</v>
      </c>
      <c r="Y125" s="2" t="s">
        <v>101</v>
      </c>
      <c r="Z125">
        <f>AA125*100</f>
        <v>1.5</v>
      </c>
      <c r="AA125" s="5">
        <v>0.015</v>
      </c>
      <c r="AB125" s="5"/>
      <c r="AC125" s="5">
        <v>0.0195</v>
      </c>
      <c r="AD125" s="5"/>
      <c r="AE125" s="2" t="s">
        <v>102</v>
      </c>
      <c r="AF125" s="2">
        <f>IF(OR(AG125="是",AG125="有"),0,1)</f>
        <v>1</v>
      </c>
      <c r="AG125" s="2" t="s">
        <v>216</v>
      </c>
      <c r="AH125" s="10">
        <f>IF(ISNUMBER(FIND("质押",AI125,1)),0,1)</f>
        <v>1</v>
      </c>
      <c r="AI125" s="2" t="s">
        <v>104</v>
      </c>
      <c r="AJ125" s="2">
        <f>IF(ISNUMBER(FIND("担保",AI125,1)),0,1)</f>
        <v>1</v>
      </c>
      <c r="AK125" s="2" t="s">
        <v>104</v>
      </c>
      <c r="AL125" s="10">
        <f>IF(AM125="是",0,1)</f>
        <v>0</v>
      </c>
      <c r="AM125" s="2" t="s">
        <v>103</v>
      </c>
      <c r="AN125" s="2">
        <f>IF(AO125="无逾期",0,1)</f>
        <v>0</v>
      </c>
      <c r="AO125" t="s">
        <v>105</v>
      </c>
      <c r="AQ125" s="6">
        <v>40508</v>
      </c>
    </row>
    <row r="126" spans="1:43">
      <c r="A126" s="3">
        <v>1011012</v>
      </c>
      <c r="B126" s="1">
        <f>C126</f>
        <v>43</v>
      </c>
      <c r="C126">
        <v>43</v>
      </c>
      <c r="D126">
        <f>IF(E126="男",1,0)</f>
        <v>1</v>
      </c>
      <c r="E126" s="2" t="s">
        <v>106</v>
      </c>
      <c r="F126" s="2">
        <f>IF(G126="已婚",0,IF(G126="未婚",1,2))</f>
        <v>0</v>
      </c>
      <c r="G126" s="2" t="s">
        <v>93</v>
      </c>
      <c r="H126" s="2">
        <f>IF(I126="小学",0,IF(I126="初中",1,IF(I126="高中",2,IF(I126="大专",3,4))))</f>
        <v>1</v>
      </c>
      <c r="I126" s="2" t="s">
        <v>120</v>
      </c>
      <c r="J126" s="2">
        <f>IF(K126="无",0,IF(K126="有违约",1,2))</f>
        <v>0</v>
      </c>
      <c r="K126" s="2" t="s">
        <v>95</v>
      </c>
      <c r="L126" s="2">
        <f>IF(M126="自有",0,1)</f>
        <v>0</v>
      </c>
      <c r="M126" s="2" t="s">
        <v>96</v>
      </c>
      <c r="N126" s="2">
        <f>IF(O126="否",0,1)</f>
        <v>0</v>
      </c>
      <c r="O126" s="2" t="s">
        <v>97</v>
      </c>
      <c r="P126" s="2" t="str">
        <f>MID(Q126,1,LEN(Q126)-1)</f>
        <v>20</v>
      </c>
      <c r="Q126" s="2" t="s">
        <v>143</v>
      </c>
      <c r="R126" s="2" t="s">
        <v>217</v>
      </c>
      <c r="S126" s="2" t="str">
        <f>MID(T126,1,LEN(T126)-1)</f>
        <v>20</v>
      </c>
      <c r="T126" s="2" t="s">
        <v>211</v>
      </c>
      <c r="U126" s="2">
        <f>IF(V126="经营",0,1)</f>
        <v>0</v>
      </c>
      <c r="V126" s="2" t="s">
        <v>100</v>
      </c>
      <c r="W126" s="2" t="s">
        <v>100</v>
      </c>
      <c r="X126" s="2">
        <f>IF(MID(Y126,LEN(Y126),LEN(Y126))="年",VALUE(MID(Y126,1,LEN(Y126)-1))*12,VALUE(MID(Y126,1,LEN(Y126)-1)))</f>
        <v>3</v>
      </c>
      <c r="Y126" s="2" t="s">
        <v>110</v>
      </c>
      <c r="Z126">
        <f>AA126*100</f>
        <v>1.23</v>
      </c>
      <c r="AA126" s="5">
        <v>0.0123</v>
      </c>
      <c r="AB126" s="5"/>
      <c r="AC126" s="5">
        <v>0.01599</v>
      </c>
      <c r="AD126" s="5"/>
      <c r="AE126" s="2" t="s">
        <v>169</v>
      </c>
      <c r="AF126" s="2">
        <f>IF(OR(AG126="是",AG126="有"),0,1)</f>
        <v>1</v>
      </c>
      <c r="AG126" s="2" t="s">
        <v>95</v>
      </c>
      <c r="AH126" s="10">
        <f>IF(ISNUMBER(FIND("质押",AI126,1)),0,1)</f>
        <v>1</v>
      </c>
      <c r="AI126" s="2" t="s">
        <v>119</v>
      </c>
      <c r="AJ126" s="2">
        <f>IF(ISNUMBER(FIND("担保",AI126,1)),0,1)</f>
        <v>0</v>
      </c>
      <c r="AK126" s="2" t="s">
        <v>119</v>
      </c>
      <c r="AL126" s="10">
        <f>IF(AM126="是",0,1)</f>
        <v>1</v>
      </c>
      <c r="AM126" s="2" t="s">
        <v>97</v>
      </c>
      <c r="AN126" s="2">
        <f>IF(AO126="无逾期",0,1)</f>
        <v>0</v>
      </c>
      <c r="AO126" t="s">
        <v>105</v>
      </c>
      <c r="AQ126" s="6">
        <v>40498</v>
      </c>
    </row>
    <row r="127" spans="1:43">
      <c r="A127" s="3">
        <v>1011013</v>
      </c>
      <c r="B127" s="1">
        <f>C127</f>
        <v>47</v>
      </c>
      <c r="C127">
        <v>47</v>
      </c>
      <c r="D127">
        <f>IF(E127="男",1,0)</f>
        <v>1</v>
      </c>
      <c r="E127" s="2" t="s">
        <v>106</v>
      </c>
      <c r="F127" s="2">
        <f>IF(G127="已婚",0,IF(G127="未婚",1,2))</f>
        <v>0</v>
      </c>
      <c r="G127" s="2" t="s">
        <v>93</v>
      </c>
      <c r="H127" s="2">
        <f>IF(I127="小学",0,IF(I127="初中",1,IF(I127="高中",2,IF(I127="大专",3,4))))</f>
        <v>0</v>
      </c>
      <c r="I127" s="2" t="s">
        <v>107</v>
      </c>
      <c r="J127" s="2">
        <f>IF(K127="无",0,IF(K127="有违约",1,2))</f>
        <v>1</v>
      </c>
      <c r="K127" s="2" t="s">
        <v>116</v>
      </c>
      <c r="L127" s="2">
        <f>IF(M127="自有",0,1)</f>
        <v>0</v>
      </c>
      <c r="M127" s="2" t="s">
        <v>96</v>
      </c>
      <c r="N127" s="2">
        <f>IF(O127="否",0,1)</f>
        <v>0</v>
      </c>
      <c r="O127" s="2" t="s">
        <v>97</v>
      </c>
      <c r="P127" s="2" t="str">
        <f>MID(Q127,1,LEN(Q127)-1)</f>
        <v>1</v>
      </c>
      <c r="Q127" s="2" t="s">
        <v>101</v>
      </c>
      <c r="R127" s="2" t="s">
        <v>101</v>
      </c>
      <c r="S127" s="2" t="str">
        <f>MID(T127,1,LEN(T127)-1)</f>
        <v>5</v>
      </c>
      <c r="T127" s="2" t="s">
        <v>109</v>
      </c>
      <c r="U127" s="2">
        <f>IF(V127="经营",0,1)</f>
        <v>0</v>
      </c>
      <c r="V127" s="2" t="s">
        <v>100</v>
      </c>
      <c r="W127" s="2" t="s">
        <v>100</v>
      </c>
      <c r="X127" s="2">
        <f>IF(MID(Y127,LEN(Y127),LEN(Y127))="年",VALUE(MID(Y127,1,LEN(Y127)-1))*12,VALUE(MID(Y127,1,LEN(Y127)-1)))</f>
        <v>3</v>
      </c>
      <c r="Y127" s="2" t="s">
        <v>110</v>
      </c>
      <c r="Z127">
        <f>AA127*100</f>
        <v>1.35</v>
      </c>
      <c r="AA127" s="5">
        <v>0.0135</v>
      </c>
      <c r="AB127" s="5"/>
      <c r="AC127" s="5">
        <v>0.01755</v>
      </c>
      <c r="AD127" s="5"/>
      <c r="AE127" s="2" t="s">
        <v>102</v>
      </c>
      <c r="AF127" s="2">
        <f>IF(OR(AG127="是",AG127="有"),0,1)</f>
        <v>1</v>
      </c>
      <c r="AG127" s="2" t="s">
        <v>95</v>
      </c>
      <c r="AH127" s="10">
        <f>IF(ISNUMBER(FIND("质押",AI127,1)),0,1)</f>
        <v>1</v>
      </c>
      <c r="AI127" s="2" t="s">
        <v>119</v>
      </c>
      <c r="AJ127" s="2">
        <f>IF(ISNUMBER(FIND("担保",AI127,1)),0,1)</f>
        <v>0</v>
      </c>
      <c r="AK127" s="2" t="s">
        <v>119</v>
      </c>
      <c r="AL127" s="10">
        <f>IF(AM127="是",0,1)</f>
        <v>1</v>
      </c>
      <c r="AM127" s="2" t="s">
        <v>97</v>
      </c>
      <c r="AN127" s="2">
        <f>IF(AO127="无逾期",0,1)</f>
        <v>1</v>
      </c>
      <c r="AO127" s="2" t="s">
        <v>112</v>
      </c>
      <c r="AP127" s="2"/>
      <c r="AQ127" s="6">
        <v>40498</v>
      </c>
    </row>
    <row r="128" spans="1:43">
      <c r="A128" s="3">
        <v>1011015</v>
      </c>
      <c r="B128" s="1">
        <f>C128</f>
        <v>41</v>
      </c>
      <c r="C128">
        <v>41</v>
      </c>
      <c r="D128">
        <f>IF(E128="男",1,0)</f>
        <v>1</v>
      </c>
      <c r="E128" s="2" t="s">
        <v>106</v>
      </c>
      <c r="F128" s="2">
        <f>IF(G128="已婚",0,IF(G128="未婚",1,2))</f>
        <v>0</v>
      </c>
      <c r="G128" s="2" t="s">
        <v>93</v>
      </c>
      <c r="H128" s="2">
        <f>IF(I128="小学",0,IF(I128="初中",1,IF(I128="高中",2,IF(I128="大专",3,4))))</f>
        <v>1</v>
      </c>
      <c r="I128" s="2" t="s">
        <v>120</v>
      </c>
      <c r="J128" s="2">
        <f>IF(K128="无",0,IF(K128="有违约",1,2))</f>
        <v>0</v>
      </c>
      <c r="K128" s="2" t="s">
        <v>95</v>
      </c>
      <c r="L128" s="2">
        <f>IF(M128="自有",0,1)</f>
        <v>0</v>
      </c>
      <c r="M128" s="2" t="s">
        <v>96</v>
      </c>
      <c r="N128" s="2">
        <f>IF(O128="否",0,1)</f>
        <v>0</v>
      </c>
      <c r="O128" s="2" t="s">
        <v>97</v>
      </c>
      <c r="P128" s="2" t="str">
        <f>MID(Q128,1,LEN(Q128)-1)</f>
        <v>3</v>
      </c>
      <c r="Q128" s="2" t="s">
        <v>108</v>
      </c>
      <c r="R128" s="2" t="s">
        <v>108</v>
      </c>
      <c r="S128" s="2" t="str">
        <f>MID(T128,1,LEN(T128)-1)</f>
        <v>6</v>
      </c>
      <c r="T128" s="2" t="s">
        <v>133</v>
      </c>
      <c r="U128" s="2">
        <f>IF(V128="经营",0,1)</f>
        <v>0</v>
      </c>
      <c r="V128" s="2" t="s">
        <v>100</v>
      </c>
      <c r="W128" s="2" t="s">
        <v>100</v>
      </c>
      <c r="X128" s="2">
        <f>IF(MID(Y128,LEN(Y128),LEN(Y128))="年",VALUE(MID(Y128,1,LEN(Y128)-1))*12,VALUE(MID(Y128,1,LEN(Y128)-1)))</f>
        <v>6</v>
      </c>
      <c r="Y128" s="2" t="s">
        <v>118</v>
      </c>
      <c r="Z128">
        <f>AA128*100</f>
        <v>1.26</v>
      </c>
      <c r="AA128" s="5">
        <v>0.0126</v>
      </c>
      <c r="AB128" s="5"/>
      <c r="AC128" s="5">
        <v>0.01638</v>
      </c>
      <c r="AD128" s="5"/>
      <c r="AE128" s="2" t="s">
        <v>102</v>
      </c>
      <c r="AF128" s="2">
        <f>IF(OR(AG128="是",AG128="有"),0,1)</f>
        <v>1</v>
      </c>
      <c r="AG128" s="2" t="s">
        <v>95</v>
      </c>
      <c r="AH128" s="10">
        <f>IF(ISNUMBER(FIND("质押",AI128,1)),0,1)</f>
        <v>1</v>
      </c>
      <c r="AI128" s="2" t="s">
        <v>95</v>
      </c>
      <c r="AJ128" s="2">
        <f>IF(ISNUMBER(FIND("担保",AI128,1)),0,1)</f>
        <v>1</v>
      </c>
      <c r="AK128" s="2" t="s">
        <v>95</v>
      </c>
      <c r="AL128" s="10">
        <f>IF(AM128="是",0,1)</f>
        <v>1</v>
      </c>
      <c r="AM128" s="2" t="s">
        <v>97</v>
      </c>
      <c r="AN128" s="2">
        <f>IF(AO128="无逾期",0,1)</f>
        <v>0</v>
      </c>
      <c r="AO128" t="s">
        <v>105</v>
      </c>
      <c r="AQ128" s="6">
        <v>40506</v>
      </c>
    </row>
    <row r="129" spans="1:43">
      <c r="A129" s="3">
        <v>1011016</v>
      </c>
      <c r="B129" s="1">
        <f>C129</f>
        <v>30</v>
      </c>
      <c r="C129">
        <v>30</v>
      </c>
      <c r="D129">
        <f>IF(E129="男",1,0)</f>
        <v>1</v>
      </c>
      <c r="E129" s="2" t="s">
        <v>106</v>
      </c>
      <c r="F129" s="2">
        <f>IF(G129="已婚",0,IF(G129="未婚",1,2))</f>
        <v>0</v>
      </c>
      <c r="G129" s="2" t="s">
        <v>93</v>
      </c>
      <c r="H129" s="2">
        <f>IF(I129="小学",0,IF(I129="初中",1,IF(I129="高中",2,IF(I129="大专",3,4))))</f>
        <v>4</v>
      </c>
      <c r="I129" s="2" t="s">
        <v>218</v>
      </c>
      <c r="J129" s="2">
        <f>IF(K129="无",0,IF(K129="有违约",1,2))</f>
        <v>0</v>
      </c>
      <c r="K129" s="2" t="s">
        <v>95</v>
      </c>
      <c r="L129" s="2">
        <f>IF(M129="自有",0,1)</f>
        <v>0</v>
      </c>
      <c r="M129" s="2" t="s">
        <v>96</v>
      </c>
      <c r="N129" s="2">
        <f>IF(O129="否",0,1)</f>
        <v>0</v>
      </c>
      <c r="O129" s="2" t="s">
        <v>97</v>
      </c>
      <c r="P129" s="2" t="str">
        <f>MID(Q129,1,LEN(Q129)-1)</f>
        <v>5</v>
      </c>
      <c r="Q129" s="2" t="s">
        <v>152</v>
      </c>
      <c r="R129" s="2" t="s">
        <v>152</v>
      </c>
      <c r="S129" s="2" t="str">
        <f>MID(T129,1,LEN(T129)-1)</f>
        <v>20</v>
      </c>
      <c r="T129" s="2" t="s">
        <v>123</v>
      </c>
      <c r="U129" s="2">
        <f>IF(V129="经营",0,1)</f>
        <v>0</v>
      </c>
      <c r="V129" s="2" t="s">
        <v>100</v>
      </c>
      <c r="W129" s="2" t="s">
        <v>100</v>
      </c>
      <c r="X129" s="2">
        <f>IF(MID(Y129,LEN(Y129),LEN(Y129))="年",VALUE(MID(Y129,1,LEN(Y129)-1))*12,VALUE(MID(Y129,1,LEN(Y129)-1)))</f>
        <v>3</v>
      </c>
      <c r="Y129" s="2" t="s">
        <v>110</v>
      </c>
      <c r="Z129">
        <f>AA129*100</f>
        <v>1.23</v>
      </c>
      <c r="AA129" s="5">
        <v>0.0123</v>
      </c>
      <c r="AB129" s="5"/>
      <c r="AC129" s="5">
        <v>0.01599</v>
      </c>
      <c r="AD129" s="5"/>
      <c r="AE129" s="2" t="s">
        <v>102</v>
      </c>
      <c r="AF129" s="2">
        <f>IF(OR(AG129="是",AG129="有"),0,1)</f>
        <v>1</v>
      </c>
      <c r="AG129" s="2" t="s">
        <v>95</v>
      </c>
      <c r="AH129" s="10">
        <f>IF(ISNUMBER(FIND("质押",AI129,1)),0,1)</f>
        <v>1</v>
      </c>
      <c r="AI129" s="2" t="s">
        <v>95</v>
      </c>
      <c r="AJ129" s="2">
        <f>IF(ISNUMBER(FIND("担保",AI129,1)),0,1)</f>
        <v>1</v>
      </c>
      <c r="AK129" s="2" t="s">
        <v>95</v>
      </c>
      <c r="AL129" s="10">
        <f>IF(AM129="是",0,1)</f>
        <v>1</v>
      </c>
      <c r="AM129" s="2" t="s">
        <v>97</v>
      </c>
      <c r="AN129" s="2">
        <f>IF(AO129="无逾期",0,1)</f>
        <v>0</v>
      </c>
      <c r="AO129" t="s">
        <v>105</v>
      </c>
      <c r="AQ129" s="6">
        <v>40506</v>
      </c>
    </row>
    <row r="130" spans="1:43">
      <c r="A130" s="3">
        <v>1011017</v>
      </c>
      <c r="B130" s="1">
        <f>C130</f>
        <v>49</v>
      </c>
      <c r="C130">
        <v>49</v>
      </c>
      <c r="D130">
        <f>IF(E130="男",1,0)</f>
        <v>1</v>
      </c>
      <c r="E130" s="2" t="s">
        <v>106</v>
      </c>
      <c r="F130" s="2">
        <f>IF(G130="已婚",0,IF(G130="未婚",1,2))</f>
        <v>2</v>
      </c>
      <c r="G130" s="2" t="s">
        <v>177</v>
      </c>
      <c r="H130" s="2">
        <f>IF(I130="小学",0,IF(I130="初中",1,IF(I130="高中",2,IF(I130="大专",3,4))))</f>
        <v>1</v>
      </c>
      <c r="I130" s="2" t="s">
        <v>120</v>
      </c>
      <c r="J130" s="2">
        <f>IF(K130="无",0,IF(K130="有违约",1,2))</f>
        <v>0</v>
      </c>
      <c r="K130" s="2" t="s">
        <v>95</v>
      </c>
      <c r="L130" s="2">
        <f>IF(M130="自有",0,1)</f>
        <v>0</v>
      </c>
      <c r="M130" s="2" t="s">
        <v>96</v>
      </c>
      <c r="N130" s="2">
        <f>IF(O130="否",0,1)</f>
        <v>0</v>
      </c>
      <c r="O130" s="2" t="s">
        <v>97</v>
      </c>
      <c r="P130" s="2" t="str">
        <f>MID(Q130,1,LEN(Q130)-1)</f>
        <v>13</v>
      </c>
      <c r="Q130" s="2" t="s">
        <v>198</v>
      </c>
      <c r="R130" s="2" t="s">
        <v>198</v>
      </c>
      <c r="S130" s="2" t="str">
        <f>MID(T130,1,LEN(T130)-1)</f>
        <v>15</v>
      </c>
      <c r="T130" s="2" t="s">
        <v>153</v>
      </c>
      <c r="U130" s="2">
        <f>IF(V130="经营",0,1)</f>
        <v>0</v>
      </c>
      <c r="V130" s="2" t="s">
        <v>100</v>
      </c>
      <c r="W130" s="2" t="s">
        <v>100</v>
      </c>
      <c r="X130" s="2">
        <f>IF(MID(Y130,LEN(Y130),LEN(Y130))="年",VALUE(MID(Y130,1,LEN(Y130)-1))*12,VALUE(MID(Y130,1,LEN(Y130)-1)))</f>
        <v>4</v>
      </c>
      <c r="Y130" s="2" t="s">
        <v>141</v>
      </c>
      <c r="Z130">
        <f>AA130*100</f>
        <v>1.26</v>
      </c>
      <c r="AA130" s="5">
        <v>0.0126</v>
      </c>
      <c r="AB130" s="5"/>
      <c r="AC130" s="5">
        <v>0.01638</v>
      </c>
      <c r="AD130" s="5"/>
      <c r="AE130" s="2" t="s">
        <v>102</v>
      </c>
      <c r="AF130" s="2">
        <f t="shared" ref="AF130:AF193" si="35">IF(OR(AG130="是",AG130="有"),0,1)</f>
        <v>1</v>
      </c>
      <c r="AG130" s="2" t="s">
        <v>95</v>
      </c>
      <c r="AH130" s="10">
        <f>IF(ISNUMBER(FIND("质押",AI130,1)),0,1)</f>
        <v>1</v>
      </c>
      <c r="AI130" s="2" t="s">
        <v>95</v>
      </c>
      <c r="AJ130" s="2">
        <f>IF(ISNUMBER(FIND("担保",AI130,1)),0,1)</f>
        <v>1</v>
      </c>
      <c r="AK130" s="2" t="s">
        <v>95</v>
      </c>
      <c r="AL130" s="10">
        <f>IF(AM130="是",0,1)</f>
        <v>1</v>
      </c>
      <c r="AM130" s="2" t="s">
        <v>97</v>
      </c>
      <c r="AN130" s="2">
        <f>IF(AO130="无逾期",0,1)</f>
        <v>0</v>
      </c>
      <c r="AO130" s="2" t="s">
        <v>105</v>
      </c>
      <c r="AP130" s="2"/>
      <c r="AQ130" s="6">
        <v>40506</v>
      </c>
    </row>
    <row r="131" spans="1:43">
      <c r="A131" s="3">
        <v>1011018</v>
      </c>
      <c r="B131" s="1">
        <f t="shared" ref="B131:B194" si="36">C131</f>
        <v>25</v>
      </c>
      <c r="C131">
        <v>25</v>
      </c>
      <c r="D131">
        <f>IF(E131="男",1,0)</f>
        <v>1</v>
      </c>
      <c r="E131" s="2" t="s">
        <v>106</v>
      </c>
      <c r="F131" s="2">
        <f t="shared" ref="F131:F194" si="37">IF(G131="已婚",0,IF(G131="未婚",1,2))</f>
        <v>1</v>
      </c>
      <c r="G131" s="2" t="s">
        <v>115</v>
      </c>
      <c r="H131" s="2">
        <f t="shared" ref="H131:H194" si="38">IF(I131="小学",0,IF(I131="初中",1,IF(I131="高中",2,IF(I131="大专",3,4))))</f>
        <v>4</v>
      </c>
      <c r="I131" s="2" t="s">
        <v>136</v>
      </c>
      <c r="J131" s="2">
        <f t="shared" ref="J131:J194" si="39">IF(K131="无",0,IF(K131="有违约",1,2))</f>
        <v>0</v>
      </c>
      <c r="K131" s="2" t="s">
        <v>95</v>
      </c>
      <c r="L131" s="2">
        <f t="shared" ref="L131:L194" si="40">IF(M131="自有",0,1)</f>
        <v>1</v>
      </c>
      <c r="M131" s="2" t="s">
        <v>117</v>
      </c>
      <c r="N131" s="2">
        <f t="shared" ref="N131:N194" si="41">IF(O131="否",0,1)</f>
        <v>0</v>
      </c>
      <c r="O131" s="2" t="s">
        <v>97</v>
      </c>
      <c r="P131" s="2" t="str">
        <f>MID(Q131,1,LEN(Q131)-1)</f>
        <v>2</v>
      </c>
      <c r="Q131" s="2" t="s">
        <v>121</v>
      </c>
      <c r="R131" s="2" t="s">
        <v>121</v>
      </c>
      <c r="S131" s="2" t="str">
        <f t="shared" ref="S131:S194" si="42">MID(T131,1,LEN(T131)-1)</f>
        <v>20</v>
      </c>
      <c r="T131" s="2" t="s">
        <v>123</v>
      </c>
      <c r="U131" s="2">
        <f t="shared" ref="U131:U194" si="43">IF(V131="经营",0,1)</f>
        <v>0</v>
      </c>
      <c r="V131" s="2" t="s">
        <v>100</v>
      </c>
      <c r="W131" s="2" t="s">
        <v>100</v>
      </c>
      <c r="X131" s="2">
        <f>IF(MID(Y131,LEN(Y131),LEN(Y131))="年",VALUE(MID(Y131,1,LEN(Y131)-1))*12,VALUE(MID(Y131,1,LEN(Y131)-1)))</f>
        <v>6</v>
      </c>
      <c r="Y131" s="2" t="s">
        <v>118</v>
      </c>
      <c r="Z131">
        <f t="shared" ref="Z131:Z194" si="44">AA131*100</f>
        <v>1.26</v>
      </c>
      <c r="AA131" s="5">
        <v>0.0126</v>
      </c>
      <c r="AB131" s="5"/>
      <c r="AC131" s="5">
        <v>0.01638</v>
      </c>
      <c r="AD131" s="5"/>
      <c r="AE131" s="2" t="s">
        <v>102</v>
      </c>
      <c r="AF131" s="2">
        <f>IF(OR(AG131="是",AG131="有"),0,1)</f>
        <v>1</v>
      </c>
      <c r="AG131" s="2" t="s">
        <v>95</v>
      </c>
      <c r="AH131" s="10">
        <f t="shared" ref="AH131:AH194" si="45">IF(ISNUMBER(FIND("质押",AI131,1)),0,1)</f>
        <v>1</v>
      </c>
      <c r="AI131" s="2" t="s">
        <v>95</v>
      </c>
      <c r="AJ131" s="2">
        <f t="shared" ref="AJ131:AJ194" si="46">IF(ISNUMBER(FIND("担保",AI131,1)),0,1)</f>
        <v>1</v>
      </c>
      <c r="AK131" s="2" t="s">
        <v>95</v>
      </c>
      <c r="AL131" s="10">
        <f t="shared" ref="AL131:AL194" si="47">IF(AM131="是",0,1)</f>
        <v>1</v>
      </c>
      <c r="AM131" s="2" t="s">
        <v>97</v>
      </c>
      <c r="AN131" s="2">
        <f t="shared" ref="AN131:AN194" si="48">IF(AO131="无逾期",0,1)</f>
        <v>0</v>
      </c>
      <c r="AO131" s="2" t="s">
        <v>105</v>
      </c>
      <c r="AP131" s="2"/>
      <c r="AQ131" s="6">
        <v>40506</v>
      </c>
    </row>
    <row r="132" spans="1:43">
      <c r="A132" s="4">
        <v>1011019</v>
      </c>
      <c r="B132" s="1">
        <f>C132</f>
        <v>32</v>
      </c>
      <c r="C132">
        <v>32</v>
      </c>
      <c r="D132">
        <f t="shared" ref="D132:D195" si="49">IF(E132="男",1,0)</f>
        <v>0</v>
      </c>
      <c r="E132" s="2" t="s">
        <v>92</v>
      </c>
      <c r="F132" s="2">
        <f>IF(G132="已婚",0,IF(G132="未婚",1,2))</f>
        <v>0</v>
      </c>
      <c r="G132" s="2" t="s">
        <v>93</v>
      </c>
      <c r="H132" s="2">
        <f>IF(I132="小学",0,IF(I132="初中",1,IF(I132="高中",2,IF(I132="大专",3,4))))</f>
        <v>2</v>
      </c>
      <c r="I132" s="2" t="s">
        <v>94</v>
      </c>
      <c r="J132" s="2">
        <f>IF(K132="无",0,IF(K132="有违约",1,2))</f>
        <v>0</v>
      </c>
      <c r="K132" s="2" t="s">
        <v>95</v>
      </c>
      <c r="L132" s="2">
        <f>IF(M132="自有",0,1)</f>
        <v>0</v>
      </c>
      <c r="M132" s="2" t="s">
        <v>96</v>
      </c>
      <c r="N132" s="2">
        <f>IF(O132="否",0,1)</f>
        <v>1</v>
      </c>
      <c r="O132" s="2" t="s">
        <v>103</v>
      </c>
      <c r="P132" s="2" t="str">
        <f>MID(Q132,1,LEN(Q132)-1)</f>
        <v>3</v>
      </c>
      <c r="Q132" s="2" t="s">
        <v>108</v>
      </c>
      <c r="R132" s="2" t="s">
        <v>108</v>
      </c>
      <c r="S132" s="2" t="str">
        <f>MID(T132,1,LEN(T132)-1)</f>
        <v>50</v>
      </c>
      <c r="T132" s="2" t="s">
        <v>114</v>
      </c>
      <c r="U132" s="2">
        <f>IF(V132="经营",0,1)</f>
        <v>0</v>
      </c>
      <c r="V132" s="2" t="s">
        <v>100</v>
      </c>
      <c r="W132" s="2" t="s">
        <v>100</v>
      </c>
      <c r="X132" s="2">
        <f t="shared" ref="X132:X195" si="50">IF(MID(Y132,LEN(Y132),LEN(Y132))="年",VALUE(MID(Y132,1,LEN(Y132)-1))*12,VALUE(MID(Y132,1,LEN(Y132)-1)))</f>
        <v>12</v>
      </c>
      <c r="Y132" s="2" t="s">
        <v>101</v>
      </c>
      <c r="Z132">
        <f>AA132*100</f>
        <v>1.53</v>
      </c>
      <c r="AA132" s="5">
        <v>0.0153</v>
      </c>
      <c r="AB132" s="5"/>
      <c r="AC132" s="5">
        <v>0.01989</v>
      </c>
      <c r="AD132" s="5"/>
      <c r="AE132" s="2" t="s">
        <v>102</v>
      </c>
      <c r="AF132" s="2">
        <f>IF(OR(AG132="是",AG132="有"),0,1)</f>
        <v>1</v>
      </c>
      <c r="AG132" s="2" t="s">
        <v>95</v>
      </c>
      <c r="AH132" s="10">
        <f>IF(ISNUMBER(FIND("质押",AI132,1)),0,1)</f>
        <v>1</v>
      </c>
      <c r="AI132" s="2" t="s">
        <v>119</v>
      </c>
      <c r="AJ132" s="2">
        <f>IF(ISNUMBER(FIND("担保",AI132,1)),0,1)</f>
        <v>0</v>
      </c>
      <c r="AK132" s="2" t="s">
        <v>119</v>
      </c>
      <c r="AL132" s="10">
        <f>IF(AM132="是",0,1)</f>
        <v>1</v>
      </c>
      <c r="AM132" s="2" t="s">
        <v>97</v>
      </c>
      <c r="AN132" s="2">
        <f>IF(AO132="无逾期",0,1)</f>
        <v>0</v>
      </c>
      <c r="AO132" s="2" t="s">
        <v>105</v>
      </c>
      <c r="AP132" s="2"/>
      <c r="AQ132" s="6">
        <v>40513</v>
      </c>
    </row>
    <row r="133" spans="1:43">
      <c r="A133" s="3">
        <v>1012003</v>
      </c>
      <c r="B133" s="1">
        <f>C133</f>
        <v>30</v>
      </c>
      <c r="C133">
        <v>30</v>
      </c>
      <c r="D133">
        <f>IF(E133="男",1,0)</f>
        <v>1</v>
      </c>
      <c r="E133" s="2" t="s">
        <v>106</v>
      </c>
      <c r="F133" s="2">
        <f>IF(G133="已婚",0,IF(G133="未婚",1,2))</f>
        <v>0</v>
      </c>
      <c r="G133" s="2" t="s">
        <v>93</v>
      </c>
      <c r="H133" s="2">
        <f>IF(I133="小学",0,IF(I133="初中",1,IF(I133="高中",2,IF(I133="大专",3,4))))</f>
        <v>2</v>
      </c>
      <c r="I133" s="2" t="s">
        <v>94</v>
      </c>
      <c r="J133" s="2">
        <f>IF(K133="无",0,IF(K133="有违约",1,2))</f>
        <v>0</v>
      </c>
      <c r="K133" s="2" t="s">
        <v>95</v>
      </c>
      <c r="L133" s="2">
        <f>IF(M133="自有",0,1)</f>
        <v>0</v>
      </c>
      <c r="M133" s="2" t="s">
        <v>96</v>
      </c>
      <c r="N133" s="2">
        <f>IF(O133="否",0,1)</f>
        <v>0</v>
      </c>
      <c r="O133" s="2" t="s">
        <v>97</v>
      </c>
      <c r="P133" s="2" t="str">
        <f>MID(Q133,1,LEN(Q133)-1)</f>
        <v>7</v>
      </c>
      <c r="Q133" s="2" t="s">
        <v>173</v>
      </c>
      <c r="R133" s="2" t="s">
        <v>173</v>
      </c>
      <c r="S133" s="2" t="str">
        <f>MID(T133,1,LEN(T133)-1)</f>
        <v>7</v>
      </c>
      <c r="T133" s="2" t="s">
        <v>176</v>
      </c>
      <c r="U133" s="2">
        <f>IF(V133="经营",0,1)</f>
        <v>0</v>
      </c>
      <c r="V133" s="2" t="s">
        <v>100</v>
      </c>
      <c r="W133" s="2" t="s">
        <v>100</v>
      </c>
      <c r="X133" s="2">
        <f>IF(MID(Y133,LEN(Y133),LEN(Y133))="年",VALUE(MID(Y133,1,LEN(Y133)-1))*12,VALUE(MID(Y133,1,LEN(Y133)-1)))</f>
        <v>12</v>
      </c>
      <c r="Y133" s="2" t="s">
        <v>101</v>
      </c>
      <c r="Z133">
        <f>AA133*100</f>
        <v>1.5</v>
      </c>
      <c r="AA133" s="5">
        <v>0.015</v>
      </c>
      <c r="AB133" s="5"/>
      <c r="AC133" s="5">
        <v>0.0195</v>
      </c>
      <c r="AD133" s="5"/>
      <c r="AE133" s="2" t="s">
        <v>102</v>
      </c>
      <c r="AF133" s="2">
        <f>IF(OR(AG133="是",AG133="有"),0,1)</f>
        <v>0</v>
      </c>
      <c r="AG133" s="2" t="s">
        <v>157</v>
      </c>
      <c r="AH133" s="10">
        <f>IF(ISNUMBER(FIND("质押",AI133,1)),0,1)</f>
        <v>1</v>
      </c>
      <c r="AI133" s="2" t="s">
        <v>207</v>
      </c>
      <c r="AJ133" s="2">
        <f>IF(ISNUMBER(FIND("担保",AI133,1)),0,1)</f>
        <v>0</v>
      </c>
      <c r="AK133" s="2" t="s">
        <v>207</v>
      </c>
      <c r="AL133" s="10">
        <f>IF(AM133="是",0,1)</f>
        <v>0</v>
      </c>
      <c r="AM133" s="2" t="s">
        <v>103</v>
      </c>
      <c r="AN133" s="2">
        <f>IF(AO133="无逾期",0,1)</f>
        <v>0</v>
      </c>
      <c r="AO133" s="2" t="s">
        <v>105</v>
      </c>
      <c r="AP133" s="2"/>
      <c r="AQ133" s="6">
        <v>40530</v>
      </c>
    </row>
    <row r="134" spans="1:43">
      <c r="A134" s="4">
        <v>1012004</v>
      </c>
      <c r="B134" s="1">
        <f>C134</f>
        <v>48</v>
      </c>
      <c r="C134">
        <v>48</v>
      </c>
      <c r="D134">
        <f>IF(E134="男",1,0)</f>
        <v>1</v>
      </c>
      <c r="E134" s="2" t="s">
        <v>106</v>
      </c>
      <c r="F134" s="2">
        <f>IF(G134="已婚",0,IF(G134="未婚",1,2))</f>
        <v>0</v>
      </c>
      <c r="G134" s="2" t="s">
        <v>93</v>
      </c>
      <c r="H134" s="2">
        <f>IF(I134="小学",0,IF(I134="初中",1,IF(I134="高中",2,IF(I134="大专",3,4))))</f>
        <v>1</v>
      </c>
      <c r="I134" s="2" t="s">
        <v>120</v>
      </c>
      <c r="J134" s="2">
        <f>IF(K134="无",0,IF(K134="有违约",1,2))</f>
        <v>0</v>
      </c>
      <c r="K134" s="2" t="s">
        <v>95</v>
      </c>
      <c r="L134" s="2">
        <f>IF(M134="自有",0,1)</f>
        <v>0</v>
      </c>
      <c r="M134" s="2" t="s">
        <v>96</v>
      </c>
      <c r="N134" s="2">
        <f>IF(O134="否",0,1)</f>
        <v>0</v>
      </c>
      <c r="O134" s="2" t="s">
        <v>97</v>
      </c>
      <c r="P134" s="2" t="str">
        <f>MID(Q134,1,LEN(Q134)-1)</f>
        <v>7</v>
      </c>
      <c r="Q134" s="2" t="s">
        <v>173</v>
      </c>
      <c r="R134" s="2" t="s">
        <v>173</v>
      </c>
      <c r="S134" s="2" t="str">
        <f>MID(T134,1,LEN(T134)-1)</f>
        <v>10</v>
      </c>
      <c r="T134" s="2" t="s">
        <v>192</v>
      </c>
      <c r="U134" s="2">
        <f>IF(V134="经营",0,1)</f>
        <v>0</v>
      </c>
      <c r="V134" s="2" t="s">
        <v>100</v>
      </c>
      <c r="W134" s="2" t="s">
        <v>100</v>
      </c>
      <c r="X134" s="2">
        <f>IF(MID(Y134,LEN(Y134),LEN(Y134))="年",VALUE(MID(Y134,1,LEN(Y134)-1))*12,VALUE(MID(Y134,1,LEN(Y134)-1)))</f>
        <v>12</v>
      </c>
      <c r="Y134" s="2" t="s">
        <v>101</v>
      </c>
      <c r="Z134">
        <f>AA134*100</f>
        <v>1.53</v>
      </c>
      <c r="AA134" s="5">
        <v>0.0153</v>
      </c>
      <c r="AB134" s="5"/>
      <c r="AC134" s="5">
        <v>0.01989</v>
      </c>
      <c r="AD134" s="5"/>
      <c r="AE134" s="2" t="s">
        <v>102</v>
      </c>
      <c r="AF134" s="2">
        <f>IF(OR(AG134="是",AG134="有"),0,1)</f>
        <v>1</v>
      </c>
      <c r="AG134" s="2" t="s">
        <v>95</v>
      </c>
      <c r="AH134" s="10">
        <f>IF(ISNUMBER(FIND("质押",AI134,1)),0,1)</f>
        <v>1</v>
      </c>
      <c r="AI134" s="2" t="s">
        <v>119</v>
      </c>
      <c r="AJ134" s="2">
        <f>IF(ISNUMBER(FIND("担保",AI134,1)),0,1)</f>
        <v>0</v>
      </c>
      <c r="AK134" s="2" t="s">
        <v>119</v>
      </c>
      <c r="AL134" s="10">
        <f>IF(AM134="是",0,1)</f>
        <v>1</v>
      </c>
      <c r="AM134" s="2" t="s">
        <v>97</v>
      </c>
      <c r="AN134" s="2">
        <f>IF(AO134="无逾期",0,1)</f>
        <v>0</v>
      </c>
      <c r="AO134" s="2" t="s">
        <v>105</v>
      </c>
      <c r="AP134" s="2"/>
      <c r="AQ134" s="6">
        <v>40520</v>
      </c>
    </row>
    <row r="135" spans="1:43">
      <c r="A135" s="3">
        <v>1012005</v>
      </c>
      <c r="B135" s="1">
        <f>C135</f>
        <v>28</v>
      </c>
      <c r="C135" s="2">
        <v>28</v>
      </c>
      <c r="D135">
        <f>IF(E135="男",1,0)</f>
        <v>1</v>
      </c>
      <c r="E135" s="2" t="s">
        <v>106</v>
      </c>
      <c r="F135" s="2">
        <f>IF(G135="已婚",0,IF(G135="未婚",1,2))</f>
        <v>1</v>
      </c>
      <c r="G135" s="2" t="s">
        <v>115</v>
      </c>
      <c r="H135" s="2">
        <f>IF(I135="小学",0,IF(I135="初中",1,IF(I135="高中",2,IF(I135="大专",3,4))))</f>
        <v>4</v>
      </c>
      <c r="I135" s="2" t="s">
        <v>136</v>
      </c>
      <c r="J135" s="2">
        <f>IF(K135="无",0,IF(K135="有违约",1,2))</f>
        <v>0</v>
      </c>
      <c r="K135" s="2" t="s">
        <v>95</v>
      </c>
      <c r="L135" s="2">
        <f>IF(M135="自有",0,1)</f>
        <v>0</v>
      </c>
      <c r="M135" s="2" t="s">
        <v>96</v>
      </c>
      <c r="N135" s="2">
        <f>IF(O135="否",0,1)</f>
        <v>0</v>
      </c>
      <c r="O135" s="2" t="s">
        <v>97</v>
      </c>
      <c r="P135" s="2" t="str">
        <f>MID(Q135,1,LEN(Q135)-1)</f>
        <v>4</v>
      </c>
      <c r="Q135" s="2" t="s">
        <v>137</v>
      </c>
      <c r="R135" s="2" t="s">
        <v>137</v>
      </c>
      <c r="S135" s="2" t="str">
        <f>MID(T135,1,LEN(T135)-1)</f>
        <v>3</v>
      </c>
      <c r="T135" s="2" t="s">
        <v>127</v>
      </c>
      <c r="U135" s="2">
        <f>IF(V135="经营",0,1)</f>
        <v>0</v>
      </c>
      <c r="V135" s="2" t="s">
        <v>100</v>
      </c>
      <c r="W135" s="2" t="s">
        <v>100</v>
      </c>
      <c r="X135" s="2">
        <f>IF(MID(Y135,LEN(Y135),LEN(Y135))="年",VALUE(MID(Y135,1,LEN(Y135)-1))*12,VALUE(MID(Y135,1,LEN(Y135)-1)))</f>
        <v>3</v>
      </c>
      <c r="Y135" s="2" t="s">
        <v>110</v>
      </c>
      <c r="Z135">
        <f>AA135*100</f>
        <v>1.44</v>
      </c>
      <c r="AA135" s="5">
        <v>0.0144</v>
      </c>
      <c r="AB135" s="5"/>
      <c r="AC135" s="5">
        <v>0.01872</v>
      </c>
      <c r="AD135" s="5"/>
      <c r="AE135" s="2" t="s">
        <v>102</v>
      </c>
      <c r="AF135" s="2">
        <f>IF(OR(AG135="是",AG135="有"),0,1)</f>
        <v>0</v>
      </c>
      <c r="AG135" s="2" t="s">
        <v>157</v>
      </c>
      <c r="AH135" s="10">
        <f>IF(ISNUMBER(FIND("质押",AI135,1)),0,1)</f>
        <v>1</v>
      </c>
      <c r="AI135" s="2" t="s">
        <v>104</v>
      </c>
      <c r="AJ135" s="2">
        <f>IF(ISNUMBER(FIND("担保",AI135,1)),0,1)</f>
        <v>1</v>
      </c>
      <c r="AK135" s="2" t="s">
        <v>104</v>
      </c>
      <c r="AL135" s="10">
        <f>IF(AM135="是",0,1)</f>
        <v>0</v>
      </c>
      <c r="AM135" s="2" t="s">
        <v>103</v>
      </c>
      <c r="AN135" s="2">
        <f>IF(AO135="无逾期",0,1)</f>
        <v>0</v>
      </c>
      <c r="AO135" s="2" t="s">
        <v>105</v>
      </c>
      <c r="AP135" s="2"/>
      <c r="AQ135" s="6">
        <v>40521</v>
      </c>
    </row>
    <row r="136" spans="1:43">
      <c r="A136" s="4">
        <v>1012009</v>
      </c>
      <c r="B136" s="1">
        <f>C136</f>
        <v>33</v>
      </c>
      <c r="C136" s="2">
        <v>33</v>
      </c>
      <c r="D136">
        <f>IF(E136="男",1,0)</f>
        <v>1</v>
      </c>
      <c r="E136" s="2" t="s">
        <v>106</v>
      </c>
      <c r="F136" s="2">
        <f>IF(G136="已婚",0,IF(G136="未婚",1,2))</f>
        <v>0</v>
      </c>
      <c r="G136" s="2" t="s">
        <v>93</v>
      </c>
      <c r="H136" s="2">
        <f>IF(I136="小学",0,IF(I136="初中",1,IF(I136="高中",2,IF(I136="大专",3,4))))</f>
        <v>1</v>
      </c>
      <c r="I136" s="2" t="s">
        <v>120</v>
      </c>
      <c r="J136" s="2">
        <f>IF(K136="无",0,IF(K136="有违约",1,2))</f>
        <v>0</v>
      </c>
      <c r="K136" s="2" t="s">
        <v>95</v>
      </c>
      <c r="L136" s="2">
        <f>IF(M136="自有",0,1)</f>
        <v>0</v>
      </c>
      <c r="M136" s="2" t="s">
        <v>96</v>
      </c>
      <c r="N136" s="2">
        <f>IF(O136="否",0,1)</f>
        <v>0</v>
      </c>
      <c r="O136" s="2" t="s">
        <v>97</v>
      </c>
      <c r="P136" s="2" t="str">
        <f>MID(Q136,1,LEN(Q136)-1)</f>
        <v>4</v>
      </c>
      <c r="Q136" s="2" t="s">
        <v>137</v>
      </c>
      <c r="R136" s="2" t="s">
        <v>137</v>
      </c>
      <c r="S136" s="2" t="str">
        <f>MID(T136,1,LEN(T136)-1)</f>
        <v>50</v>
      </c>
      <c r="T136" s="2" t="s">
        <v>193</v>
      </c>
      <c r="U136" s="2">
        <f>IF(V136="经营",0,1)</f>
        <v>0</v>
      </c>
      <c r="V136" s="2" t="s">
        <v>100</v>
      </c>
      <c r="W136" s="2" t="s">
        <v>100</v>
      </c>
      <c r="X136" s="2">
        <f>IF(MID(Y136,LEN(Y136),LEN(Y136))="年",VALUE(MID(Y136,1,LEN(Y136)-1))*12,VALUE(MID(Y136,1,LEN(Y136)-1)))</f>
        <v>12</v>
      </c>
      <c r="Y136" s="2" t="s">
        <v>101</v>
      </c>
      <c r="Z136">
        <f>AA136*100</f>
        <v>1.53</v>
      </c>
      <c r="AA136" s="5">
        <v>0.0153</v>
      </c>
      <c r="AB136" s="5"/>
      <c r="AC136" s="5">
        <v>0.01989</v>
      </c>
      <c r="AD136" s="5"/>
      <c r="AE136" s="2" t="s">
        <v>102</v>
      </c>
      <c r="AF136" s="2">
        <f>IF(OR(AG136="是",AG136="有"),0,1)</f>
        <v>1</v>
      </c>
      <c r="AG136" s="2" t="s">
        <v>95</v>
      </c>
      <c r="AH136" s="10">
        <f>IF(ISNUMBER(FIND("质押",AI136,1)),0,1)</f>
        <v>1</v>
      </c>
      <c r="AI136" s="2" t="s">
        <v>119</v>
      </c>
      <c r="AJ136" s="2">
        <f>IF(ISNUMBER(FIND("担保",AI136,1)),0,1)</f>
        <v>0</v>
      </c>
      <c r="AK136" s="2" t="s">
        <v>119</v>
      </c>
      <c r="AL136" s="10">
        <f>IF(AM136="是",0,1)</f>
        <v>1</v>
      </c>
      <c r="AM136" s="2" t="s">
        <v>97</v>
      </c>
      <c r="AN136" s="2">
        <f>IF(AO136="无逾期",0,1)</f>
        <v>0</v>
      </c>
      <c r="AO136" s="2" t="s">
        <v>105</v>
      </c>
      <c r="AP136" s="2"/>
      <c r="AQ136" s="6">
        <v>40527</v>
      </c>
    </row>
    <row r="137" spans="1:43">
      <c r="A137" s="3">
        <v>1012010</v>
      </c>
      <c r="B137" s="1">
        <f>C137</f>
        <v>36</v>
      </c>
      <c r="C137" s="2">
        <v>36</v>
      </c>
      <c r="D137">
        <f>IF(E137="男",1,0)</f>
        <v>1</v>
      </c>
      <c r="E137" s="2" t="s">
        <v>106</v>
      </c>
      <c r="F137" s="2">
        <f>IF(G137="已婚",0,IF(G137="未婚",1,2))</f>
        <v>0</v>
      </c>
      <c r="G137" s="2" t="s">
        <v>93</v>
      </c>
      <c r="H137" s="2">
        <f>IF(I137="小学",0,IF(I137="初中",1,IF(I137="高中",2,IF(I137="大专",3,4))))</f>
        <v>1</v>
      </c>
      <c r="I137" s="2" t="s">
        <v>120</v>
      </c>
      <c r="J137" s="2">
        <f>IF(K137="无",0,IF(K137="有违约",1,2))</f>
        <v>0</v>
      </c>
      <c r="K137" s="2" t="s">
        <v>95</v>
      </c>
      <c r="L137" s="2">
        <f>IF(M137="自有",0,1)</f>
        <v>1</v>
      </c>
      <c r="M137" s="2" t="s">
        <v>117</v>
      </c>
      <c r="N137" s="2">
        <f>IF(O137="否",0,1)</f>
        <v>0</v>
      </c>
      <c r="O137" s="2" t="s">
        <v>97</v>
      </c>
      <c r="P137" s="2" t="str">
        <f>MID(Q137,1,LEN(Q137)-1)</f>
        <v>10</v>
      </c>
      <c r="Q137" s="2" t="s">
        <v>98</v>
      </c>
      <c r="R137" s="2" t="s">
        <v>98</v>
      </c>
      <c r="S137" s="2" t="str">
        <f>MID(T137,1,LEN(T137)-1)</f>
        <v>30</v>
      </c>
      <c r="T137" s="2" t="s">
        <v>186</v>
      </c>
      <c r="U137" s="2">
        <f>IF(V137="经营",0,1)</f>
        <v>0</v>
      </c>
      <c r="V137" s="2" t="s">
        <v>100</v>
      </c>
      <c r="W137" s="2" t="s">
        <v>100</v>
      </c>
      <c r="X137" s="2">
        <f>IF(MID(Y137,LEN(Y137),LEN(Y137))="年",VALUE(MID(Y137,1,LEN(Y137)-1))*12,VALUE(MID(Y137,1,LEN(Y137)-1)))</f>
        <v>4</v>
      </c>
      <c r="Y137" s="2" t="s">
        <v>141</v>
      </c>
      <c r="Z137">
        <f>AA137*100</f>
        <v>1.26</v>
      </c>
      <c r="AA137" s="5">
        <v>0.0126</v>
      </c>
      <c r="AB137" s="5"/>
      <c r="AC137" s="5">
        <v>0.01638</v>
      </c>
      <c r="AD137" s="5"/>
      <c r="AE137" s="2" t="s">
        <v>102</v>
      </c>
      <c r="AF137" s="2">
        <f>IF(OR(AG137="是",AG137="有"),0,1)</f>
        <v>1</v>
      </c>
      <c r="AG137" s="2" t="s">
        <v>95</v>
      </c>
      <c r="AH137" s="10">
        <f>IF(ISNUMBER(FIND("质押",AI137,1)),0,1)</f>
        <v>1</v>
      </c>
      <c r="AI137" s="2" t="s">
        <v>95</v>
      </c>
      <c r="AJ137" s="2">
        <f>IF(ISNUMBER(FIND("担保",AI137,1)),0,1)</f>
        <v>1</v>
      </c>
      <c r="AK137" s="2" t="s">
        <v>95</v>
      </c>
      <c r="AL137" s="10">
        <f>IF(AM137="是",0,1)</f>
        <v>1</v>
      </c>
      <c r="AM137" s="2" t="s">
        <v>97</v>
      </c>
      <c r="AN137" s="2">
        <f>IF(AO137="无逾期",0,1)</f>
        <v>0</v>
      </c>
      <c r="AO137" s="2" t="s">
        <v>105</v>
      </c>
      <c r="AP137" s="2"/>
      <c r="AQ137" s="6">
        <v>40522</v>
      </c>
    </row>
    <row r="138" spans="1:43">
      <c r="A138" s="3">
        <v>1012011</v>
      </c>
      <c r="B138" s="1">
        <f>C138</f>
        <v>38</v>
      </c>
      <c r="C138" s="2">
        <v>38</v>
      </c>
      <c r="D138">
        <f>IF(E138="男",1,0)</f>
        <v>1</v>
      </c>
      <c r="E138" s="2" t="s">
        <v>106</v>
      </c>
      <c r="F138" s="2">
        <f>IF(G138="已婚",0,IF(G138="未婚",1,2))</f>
        <v>0</v>
      </c>
      <c r="G138" s="2" t="s">
        <v>93</v>
      </c>
      <c r="H138" s="2">
        <f>IF(I138="小学",0,IF(I138="初中",1,IF(I138="高中",2,IF(I138="大专",3,4))))</f>
        <v>0</v>
      </c>
      <c r="I138" s="2" t="s">
        <v>107</v>
      </c>
      <c r="J138" s="2">
        <f>IF(K138="无",0,IF(K138="有违约",1,2))</f>
        <v>0</v>
      </c>
      <c r="K138" s="2" t="s">
        <v>95</v>
      </c>
      <c r="L138" s="2">
        <f>IF(M138="自有",0,1)</f>
        <v>0</v>
      </c>
      <c r="M138" s="2" t="s">
        <v>96</v>
      </c>
      <c r="N138" s="2">
        <f>IF(O138="否",0,1)</f>
        <v>0</v>
      </c>
      <c r="O138" s="2" t="s">
        <v>97</v>
      </c>
      <c r="P138" s="2" t="str">
        <f>MID(Q138,1,LEN(Q138)-1)</f>
        <v>10</v>
      </c>
      <c r="Q138" s="2" t="s">
        <v>98</v>
      </c>
      <c r="R138" s="2" t="s">
        <v>98</v>
      </c>
      <c r="S138" s="2" t="str">
        <f>MID(T138,1,LEN(T138)-1)</f>
        <v>75</v>
      </c>
      <c r="T138" s="2" t="s">
        <v>219</v>
      </c>
      <c r="U138" s="2">
        <f>IF(V138="经营",0,1)</f>
        <v>0</v>
      </c>
      <c r="V138" s="2" t="s">
        <v>100</v>
      </c>
      <c r="W138" s="2" t="s">
        <v>100</v>
      </c>
      <c r="X138" s="2">
        <f>IF(MID(Y138,LEN(Y138),LEN(Y138))="年",VALUE(MID(Y138,1,LEN(Y138)-1))*12,VALUE(MID(Y138,1,LEN(Y138)-1)))</f>
        <v>4</v>
      </c>
      <c r="Y138" s="2" t="s">
        <v>141</v>
      </c>
      <c r="Z138">
        <f>AA138*100</f>
        <v>1.26</v>
      </c>
      <c r="AA138" s="5">
        <v>0.0126</v>
      </c>
      <c r="AB138" s="5"/>
      <c r="AC138" s="5">
        <v>0.01638</v>
      </c>
      <c r="AD138" s="5"/>
      <c r="AE138" s="2" t="s">
        <v>220</v>
      </c>
      <c r="AF138" s="2">
        <f>IF(OR(AG138="是",AG138="有"),0,1)</f>
        <v>1</v>
      </c>
      <c r="AG138" s="2" t="s">
        <v>95</v>
      </c>
      <c r="AH138" s="10">
        <f>IF(ISNUMBER(FIND("质押",AI138,1)),0,1)</f>
        <v>1</v>
      </c>
      <c r="AI138" s="2" t="s">
        <v>95</v>
      </c>
      <c r="AJ138" s="2">
        <f>IF(ISNUMBER(FIND("担保",AI138,1)),0,1)</f>
        <v>1</v>
      </c>
      <c r="AK138" s="2" t="s">
        <v>95</v>
      </c>
      <c r="AL138" s="10">
        <f>IF(AM138="是",0,1)</f>
        <v>1</v>
      </c>
      <c r="AM138" s="2" t="s">
        <v>97</v>
      </c>
      <c r="AN138" s="2">
        <f>IF(AO138="无逾期",0,1)</f>
        <v>0</v>
      </c>
      <c r="AO138" s="2" t="s">
        <v>105</v>
      </c>
      <c r="AP138" s="2"/>
      <c r="AQ138" s="6">
        <v>40528</v>
      </c>
    </row>
    <row r="139" spans="1:43">
      <c r="A139" s="3">
        <v>1012012</v>
      </c>
      <c r="B139" s="1">
        <f>C139</f>
        <v>27</v>
      </c>
      <c r="C139" s="2">
        <v>27</v>
      </c>
      <c r="D139">
        <f>IF(E139="男",1,0)</f>
        <v>1</v>
      </c>
      <c r="E139" s="2" t="s">
        <v>106</v>
      </c>
      <c r="F139" s="2">
        <f>IF(G139="已婚",0,IF(G139="未婚",1,2))</f>
        <v>0</v>
      </c>
      <c r="G139" s="2" t="s">
        <v>93</v>
      </c>
      <c r="H139" s="2">
        <f>IF(I139="小学",0,IF(I139="初中",1,IF(I139="高中",2,IF(I139="大专",3,4))))</f>
        <v>4</v>
      </c>
      <c r="I139" s="2" t="s">
        <v>136</v>
      </c>
      <c r="J139" s="2">
        <f>IF(K139="无",0,IF(K139="有违约",1,2))</f>
        <v>0</v>
      </c>
      <c r="K139" s="2" t="s">
        <v>95</v>
      </c>
      <c r="L139" s="2">
        <f>IF(M139="自有",0,1)</f>
        <v>0</v>
      </c>
      <c r="M139" s="2" t="s">
        <v>96</v>
      </c>
      <c r="N139" s="2">
        <f>IF(O139="否",0,1)</f>
        <v>0</v>
      </c>
      <c r="O139" s="2" t="s">
        <v>97</v>
      </c>
      <c r="P139" s="2" t="str">
        <f>MID(Q139,1,LEN(Q139)-1)</f>
        <v>2</v>
      </c>
      <c r="Q139" s="2" t="s">
        <v>121</v>
      </c>
      <c r="R139" s="2" t="s">
        <v>121</v>
      </c>
      <c r="S139" s="2" t="str">
        <f>MID(T139,1,LEN(T139)-1)</f>
        <v>80</v>
      </c>
      <c r="T139" s="2" t="s">
        <v>221</v>
      </c>
      <c r="U139" s="2">
        <f>IF(V139="经营",0,1)</f>
        <v>0</v>
      </c>
      <c r="V139" s="2" t="s">
        <v>100</v>
      </c>
      <c r="W139" s="2" t="s">
        <v>100</v>
      </c>
      <c r="X139" s="2">
        <f>IF(MID(Y139,LEN(Y139),LEN(Y139))="年",VALUE(MID(Y139,1,LEN(Y139)-1))*12,VALUE(MID(Y139,1,LEN(Y139)-1)))</f>
        <v>6</v>
      </c>
      <c r="Y139" s="2" t="s">
        <v>118</v>
      </c>
      <c r="Z139">
        <f>AA139*100</f>
        <v>1.323</v>
      </c>
      <c r="AA139" s="5">
        <v>0.01323</v>
      </c>
      <c r="AB139" s="5"/>
      <c r="AC139" s="5">
        <v>0.01719</v>
      </c>
      <c r="AD139" s="5"/>
      <c r="AE139" s="2" t="s">
        <v>102</v>
      </c>
      <c r="AF139" s="2">
        <f>IF(OR(AG139="是",AG139="有"),0,1)</f>
        <v>0</v>
      </c>
      <c r="AG139" s="2" t="s">
        <v>157</v>
      </c>
      <c r="AH139" s="10">
        <f>IF(ISNUMBER(FIND("质押",AI139,1)),0,1)</f>
        <v>1</v>
      </c>
      <c r="AI139" s="2" t="s">
        <v>207</v>
      </c>
      <c r="AJ139" s="2">
        <f>IF(ISNUMBER(FIND("担保",AI139,1)),0,1)</f>
        <v>0</v>
      </c>
      <c r="AK139" s="2" t="s">
        <v>207</v>
      </c>
      <c r="AL139" s="10">
        <f>IF(AM139="是",0,1)</f>
        <v>0</v>
      </c>
      <c r="AM139" s="2" t="s">
        <v>103</v>
      </c>
      <c r="AN139" s="2">
        <f>IF(AO139="无逾期",0,1)</f>
        <v>0</v>
      </c>
      <c r="AO139" s="2" t="s">
        <v>105</v>
      </c>
      <c r="AP139" s="2"/>
      <c r="AQ139" s="6">
        <v>40547</v>
      </c>
    </row>
    <row r="140" spans="1:43">
      <c r="A140" s="3">
        <v>1012013</v>
      </c>
      <c r="B140" s="1">
        <f>C140</f>
        <v>32</v>
      </c>
      <c r="C140" s="2">
        <v>32</v>
      </c>
      <c r="D140">
        <f>IF(E140="男",1,0)</f>
        <v>1</v>
      </c>
      <c r="E140" s="2" t="s">
        <v>106</v>
      </c>
      <c r="F140" s="2">
        <f>IF(G140="已婚",0,IF(G140="未婚",1,2))</f>
        <v>0</v>
      </c>
      <c r="G140" s="2" t="s">
        <v>93</v>
      </c>
      <c r="H140" s="2">
        <f>IF(I140="小学",0,IF(I140="初中",1,IF(I140="高中",2,IF(I140="大专",3,4))))</f>
        <v>1</v>
      </c>
      <c r="I140" s="2" t="s">
        <v>120</v>
      </c>
      <c r="J140" s="2">
        <f>IF(K140="无",0,IF(K140="有违约",1,2))</f>
        <v>0</v>
      </c>
      <c r="K140" s="2" t="s">
        <v>95</v>
      </c>
      <c r="L140" s="2">
        <f>IF(M140="自有",0,1)</f>
        <v>1</v>
      </c>
      <c r="M140" s="2" t="s">
        <v>117</v>
      </c>
      <c r="N140" s="2">
        <f>IF(O140="否",0,1)</f>
        <v>0</v>
      </c>
      <c r="O140" s="2" t="s">
        <v>97</v>
      </c>
      <c r="P140" s="2" t="str">
        <f>MID(Q140,1,LEN(Q140)-1)</f>
        <v>10</v>
      </c>
      <c r="Q140" s="2" t="s">
        <v>98</v>
      </c>
      <c r="R140" s="2" t="s">
        <v>98</v>
      </c>
      <c r="S140" s="2" t="str">
        <f>MID(T140,1,LEN(T140)-1)</f>
        <v>20</v>
      </c>
      <c r="T140" s="2" t="s">
        <v>211</v>
      </c>
      <c r="U140" s="2">
        <f>IF(V140="经营",0,1)</f>
        <v>0</v>
      </c>
      <c r="V140" s="2" t="s">
        <v>100</v>
      </c>
      <c r="W140" s="2" t="s">
        <v>100</v>
      </c>
      <c r="X140" s="2">
        <f>IF(MID(Y140,LEN(Y140),LEN(Y140))="年",VALUE(MID(Y140,1,LEN(Y140)-1))*12,VALUE(MID(Y140,1,LEN(Y140)-1)))</f>
        <v>3</v>
      </c>
      <c r="Y140" s="2" t="s">
        <v>110</v>
      </c>
      <c r="Z140">
        <f>AA140*100</f>
        <v>1.23</v>
      </c>
      <c r="AA140" s="5">
        <v>0.0123</v>
      </c>
      <c r="AB140" s="5"/>
      <c r="AC140" s="5">
        <v>0.01599</v>
      </c>
      <c r="AD140" s="5"/>
      <c r="AE140" s="2" t="s">
        <v>102</v>
      </c>
      <c r="AF140" s="2">
        <f>IF(OR(AG140="是",AG140="有"),0,1)</f>
        <v>1</v>
      </c>
      <c r="AG140" s="2" t="s">
        <v>95</v>
      </c>
      <c r="AH140" s="10">
        <f>IF(ISNUMBER(FIND("质押",AI140,1)),0,1)</f>
        <v>1</v>
      </c>
      <c r="AI140" s="2" t="s">
        <v>95</v>
      </c>
      <c r="AJ140" s="2">
        <f>IF(ISNUMBER(FIND("担保",AI140,1)),0,1)</f>
        <v>1</v>
      </c>
      <c r="AK140" s="2" t="s">
        <v>95</v>
      </c>
      <c r="AL140" s="10">
        <f>IF(AM140="是",0,1)</f>
        <v>1</v>
      </c>
      <c r="AM140" s="2" t="s">
        <v>97</v>
      </c>
      <c r="AN140" s="2">
        <f>IF(AO140="无逾期",0,1)</f>
        <v>0</v>
      </c>
      <c r="AO140" s="2" t="s">
        <v>105</v>
      </c>
      <c r="AP140" s="2"/>
      <c r="AQ140" s="6">
        <v>40529</v>
      </c>
    </row>
    <row r="141" spans="1:43">
      <c r="A141" s="3">
        <v>1012015</v>
      </c>
      <c r="B141" s="1">
        <f>C141</f>
        <v>30</v>
      </c>
      <c r="C141" s="2">
        <v>30</v>
      </c>
      <c r="D141">
        <f>IF(E141="男",1,0)</f>
        <v>1</v>
      </c>
      <c r="E141" s="2" t="s">
        <v>106</v>
      </c>
      <c r="F141" s="2">
        <f>IF(G141="已婚",0,IF(G141="未婚",1,2))</f>
        <v>1</v>
      </c>
      <c r="G141" s="2" t="s">
        <v>115</v>
      </c>
      <c r="H141" s="2">
        <f>IF(I141="小学",0,IF(I141="初中",1,IF(I141="高中",2,IF(I141="大专",3,4))))</f>
        <v>2</v>
      </c>
      <c r="I141" s="2" t="s">
        <v>94</v>
      </c>
      <c r="J141" s="2">
        <f>IF(K141="无",0,IF(K141="有违约",1,2))</f>
        <v>0</v>
      </c>
      <c r="K141" s="2" t="s">
        <v>95</v>
      </c>
      <c r="L141" s="2">
        <f>IF(M141="自有",0,1)</f>
        <v>0</v>
      </c>
      <c r="M141" s="2" t="s">
        <v>96</v>
      </c>
      <c r="N141" s="2">
        <f>IF(O141="否",0,1)</f>
        <v>0</v>
      </c>
      <c r="O141" s="2" t="s">
        <v>97</v>
      </c>
      <c r="P141" s="2" t="str">
        <f t="shared" ref="P141:P204" si="51">MID(Q141,1,LEN(Q141)-1)</f>
        <v>4</v>
      </c>
      <c r="Q141" s="2" t="s">
        <v>137</v>
      </c>
      <c r="R141" s="2" t="s">
        <v>137</v>
      </c>
      <c r="S141" s="2" t="str">
        <f>MID(T141,1,LEN(T141)-1)</f>
        <v>80</v>
      </c>
      <c r="T141" s="2" t="s">
        <v>221</v>
      </c>
      <c r="U141" s="2">
        <f>IF(V141="经营",0,1)</f>
        <v>0</v>
      </c>
      <c r="V141" s="2" t="s">
        <v>100</v>
      </c>
      <c r="W141" s="2" t="s">
        <v>100</v>
      </c>
      <c r="X141" s="2">
        <f>IF(MID(Y141,LEN(Y141),LEN(Y141))="年",VALUE(MID(Y141,1,LEN(Y141)-1))*12,VALUE(MID(Y141,1,LEN(Y141)-1)))</f>
        <v>4</v>
      </c>
      <c r="Y141" s="2" t="s">
        <v>141</v>
      </c>
      <c r="Z141">
        <f>AA141*100</f>
        <v>1.26</v>
      </c>
      <c r="AA141" s="5">
        <v>0.0126</v>
      </c>
      <c r="AB141" s="5"/>
      <c r="AC141" s="5">
        <v>0.01638</v>
      </c>
      <c r="AD141" s="5"/>
      <c r="AE141" s="2" t="s">
        <v>102</v>
      </c>
      <c r="AF141" s="2">
        <f>IF(OR(AG141="是",AG141="有"),0,1)</f>
        <v>1</v>
      </c>
      <c r="AG141" s="2" t="s">
        <v>95</v>
      </c>
      <c r="AH141" s="10">
        <f>IF(ISNUMBER(FIND("质押",AI141,1)),0,1)</f>
        <v>1</v>
      </c>
      <c r="AI141" s="2" t="s">
        <v>95</v>
      </c>
      <c r="AJ141" s="2">
        <f>IF(ISNUMBER(FIND("担保",AI141,1)),0,1)</f>
        <v>1</v>
      </c>
      <c r="AK141" s="2" t="s">
        <v>95</v>
      </c>
      <c r="AL141" s="10">
        <f>IF(AM141="是",0,1)</f>
        <v>1</v>
      </c>
      <c r="AM141" s="2" t="s">
        <v>97</v>
      </c>
      <c r="AN141" s="2">
        <f>IF(AO141="无逾期",0,1)</f>
        <v>0</v>
      </c>
      <c r="AO141" s="2" t="s">
        <v>105</v>
      </c>
      <c r="AP141" s="2"/>
      <c r="AQ141" s="6">
        <v>40534</v>
      </c>
    </row>
    <row r="142" spans="1:43">
      <c r="A142" s="4">
        <v>1012016</v>
      </c>
      <c r="B142" s="1">
        <f>C142</f>
        <v>42</v>
      </c>
      <c r="C142" s="2">
        <v>42</v>
      </c>
      <c r="D142">
        <f>IF(E142="男",1,0)</f>
        <v>1</v>
      </c>
      <c r="E142" s="2" t="s">
        <v>106</v>
      </c>
      <c r="F142" s="2">
        <f>IF(G142="已婚",0,IF(G142="未婚",1,2))</f>
        <v>0</v>
      </c>
      <c r="G142" s="2" t="s">
        <v>93</v>
      </c>
      <c r="H142" s="2">
        <f>IF(I142="小学",0,IF(I142="初中",1,IF(I142="高中",2,IF(I142="大专",3,4))))</f>
        <v>1</v>
      </c>
      <c r="I142" s="2" t="s">
        <v>120</v>
      </c>
      <c r="J142" s="2">
        <f>IF(K142="无",0,IF(K142="有违约",1,2))</f>
        <v>0</v>
      </c>
      <c r="K142" s="2" t="s">
        <v>95</v>
      </c>
      <c r="L142" s="2">
        <f>IF(M142="自有",0,1)</f>
        <v>0</v>
      </c>
      <c r="M142" s="2" t="s">
        <v>96</v>
      </c>
      <c r="N142" s="2">
        <f>IF(O142="否",0,1)</f>
        <v>0</v>
      </c>
      <c r="O142" s="2" t="s">
        <v>97</v>
      </c>
      <c r="P142" s="2" t="str">
        <f>MID(Q142,1,LEN(Q142)-1)</f>
        <v>5</v>
      </c>
      <c r="Q142" s="2" t="s">
        <v>152</v>
      </c>
      <c r="R142" s="2" t="s">
        <v>152</v>
      </c>
      <c r="S142" s="2" t="str">
        <f>MID(T142,1,LEN(T142)-1)</f>
        <v>100</v>
      </c>
      <c r="T142" s="2" t="s">
        <v>202</v>
      </c>
      <c r="U142" s="2">
        <f>IF(V142="经营",0,1)</f>
        <v>0</v>
      </c>
      <c r="V142" s="2" t="s">
        <v>100</v>
      </c>
      <c r="W142" s="2" t="s">
        <v>100</v>
      </c>
      <c r="X142" s="2">
        <f>IF(MID(Y142,LEN(Y142),LEN(Y142))="年",VALUE(MID(Y142,1,LEN(Y142)-1))*12,VALUE(MID(Y142,1,LEN(Y142)-1)))</f>
        <v>12</v>
      </c>
      <c r="Y142" s="2" t="s">
        <v>101</v>
      </c>
      <c r="Z142">
        <f>AA142*100</f>
        <v>1.5</v>
      </c>
      <c r="AA142" s="5">
        <v>0.015</v>
      </c>
      <c r="AB142" s="5"/>
      <c r="AC142" s="5">
        <v>0.0195</v>
      </c>
      <c r="AD142" s="5"/>
      <c r="AE142" s="2" t="s">
        <v>102</v>
      </c>
      <c r="AF142" s="2">
        <f>IF(OR(AG142="是",AG142="有"),0,1)</f>
        <v>0</v>
      </c>
      <c r="AG142" s="2" t="s">
        <v>157</v>
      </c>
      <c r="AH142" s="10">
        <f>IF(ISNUMBER(FIND("质押",AI142,1)),0,1)</f>
        <v>1</v>
      </c>
      <c r="AI142" s="2" t="s">
        <v>207</v>
      </c>
      <c r="AJ142" s="2">
        <f>IF(ISNUMBER(FIND("担保",AI142,1)),0,1)</f>
        <v>0</v>
      </c>
      <c r="AK142" s="2" t="s">
        <v>207</v>
      </c>
      <c r="AL142" s="10">
        <f>IF(AM142="是",0,1)</f>
        <v>0</v>
      </c>
      <c r="AM142" s="2" t="s">
        <v>103</v>
      </c>
      <c r="AN142" s="2">
        <f>IF(AO142="无逾期",0,1)</f>
        <v>0</v>
      </c>
      <c r="AO142" s="2" t="s">
        <v>105</v>
      </c>
      <c r="AP142" s="2"/>
      <c r="AQ142" s="6">
        <v>40531</v>
      </c>
    </row>
    <row r="143" spans="1:43">
      <c r="A143" s="4">
        <v>1012023</v>
      </c>
      <c r="B143" s="1">
        <f>C143</f>
        <v>34</v>
      </c>
      <c r="C143" s="2">
        <v>34</v>
      </c>
      <c r="D143">
        <f>IF(E143="男",1,0)</f>
        <v>1</v>
      </c>
      <c r="E143" s="2" t="s">
        <v>106</v>
      </c>
      <c r="F143" s="2">
        <f>IF(G143="已婚",0,IF(G143="未婚",1,2))</f>
        <v>0</v>
      </c>
      <c r="G143" s="2" t="s">
        <v>93</v>
      </c>
      <c r="H143" s="2">
        <f>IF(I143="小学",0,IF(I143="初中",1,IF(I143="高中",2,IF(I143="大专",3,4))))</f>
        <v>0</v>
      </c>
      <c r="I143" s="2" t="s">
        <v>107</v>
      </c>
      <c r="J143" s="2">
        <f>IF(K143="无",0,IF(K143="有违约",1,2))</f>
        <v>0</v>
      </c>
      <c r="K143" s="2" t="s">
        <v>95</v>
      </c>
      <c r="L143" s="2">
        <f>IF(M143="自有",0,1)</f>
        <v>0</v>
      </c>
      <c r="M143" s="2" t="s">
        <v>96</v>
      </c>
      <c r="N143" s="2">
        <f>IF(O143="否",0,1)</f>
        <v>0</v>
      </c>
      <c r="O143" s="2" t="s">
        <v>97</v>
      </c>
      <c r="P143" s="2" t="str">
        <f>MID(Q143,1,LEN(Q143)-1)</f>
        <v>5</v>
      </c>
      <c r="Q143" s="2" t="s">
        <v>152</v>
      </c>
      <c r="R143" s="2" t="s">
        <v>152</v>
      </c>
      <c r="S143" s="2" t="str">
        <f>MID(T143,1,LEN(T143)-1)</f>
        <v>70</v>
      </c>
      <c r="T143" s="2" t="s">
        <v>222</v>
      </c>
      <c r="U143" s="2">
        <f>IF(V143="经营",0,1)</f>
        <v>0</v>
      </c>
      <c r="V143" s="2" t="s">
        <v>100</v>
      </c>
      <c r="W143" s="2" t="s">
        <v>100</v>
      </c>
      <c r="X143" s="2">
        <f>IF(MID(Y143,LEN(Y143),LEN(Y143))="年",VALUE(MID(Y143,1,LEN(Y143)-1))*12,VALUE(MID(Y143,1,LEN(Y143)-1)))</f>
        <v>12</v>
      </c>
      <c r="Y143" s="2" t="s">
        <v>101</v>
      </c>
      <c r="Z143">
        <f>AA143*100</f>
        <v>1.5</v>
      </c>
      <c r="AA143" s="5">
        <v>0.015</v>
      </c>
      <c r="AB143" s="5"/>
      <c r="AC143" s="5">
        <v>0.0195</v>
      </c>
      <c r="AD143" s="5"/>
      <c r="AE143" s="2" t="s">
        <v>102</v>
      </c>
      <c r="AF143" s="2">
        <f>IF(OR(AG143="是",AG143="有"),0,1)</f>
        <v>0</v>
      </c>
      <c r="AG143" s="2" t="s">
        <v>157</v>
      </c>
      <c r="AH143" s="10">
        <f>IF(ISNUMBER(FIND("质押",AI143,1)),0,1)</f>
        <v>1</v>
      </c>
      <c r="AI143" s="2" t="s">
        <v>207</v>
      </c>
      <c r="AJ143" s="2">
        <f>IF(ISNUMBER(FIND("担保",AI143,1)),0,1)</f>
        <v>0</v>
      </c>
      <c r="AK143" s="2" t="s">
        <v>207</v>
      </c>
      <c r="AL143" s="10">
        <f>IF(AM143="是",0,1)</f>
        <v>0</v>
      </c>
      <c r="AM143" s="2" t="s">
        <v>103</v>
      </c>
      <c r="AN143" s="2">
        <f>IF(AO143="无逾期",0,1)</f>
        <v>0</v>
      </c>
      <c r="AO143" s="2" t="s">
        <v>105</v>
      </c>
      <c r="AP143" s="2"/>
      <c r="AQ143" s="6">
        <v>40553</v>
      </c>
    </row>
    <row r="144" spans="1:43">
      <c r="A144" s="3">
        <v>1012025</v>
      </c>
      <c r="B144" s="1">
        <f>C144</f>
        <v>34</v>
      </c>
      <c r="C144" s="2">
        <v>34</v>
      </c>
      <c r="D144">
        <f>IF(E144="男",1,0)</f>
        <v>0</v>
      </c>
      <c r="E144" s="2" t="s">
        <v>92</v>
      </c>
      <c r="F144" s="2">
        <f>IF(G144="已婚",0,IF(G144="未婚",1,2))</f>
        <v>0</v>
      </c>
      <c r="G144" s="2" t="s">
        <v>93</v>
      </c>
      <c r="H144" s="2">
        <f>IF(I144="小学",0,IF(I144="初中",1,IF(I144="高中",2,IF(I144="大专",3,4))))</f>
        <v>1</v>
      </c>
      <c r="I144" s="2" t="s">
        <v>120</v>
      </c>
      <c r="J144" s="2">
        <f>IF(K144="无",0,IF(K144="有违约",1,2))</f>
        <v>0</v>
      </c>
      <c r="K144" s="2" t="s">
        <v>95</v>
      </c>
      <c r="L144" s="2">
        <f>IF(M144="自有",0,1)</f>
        <v>0</v>
      </c>
      <c r="M144" s="2" t="s">
        <v>96</v>
      </c>
      <c r="N144" s="2">
        <f>IF(O144="否",0,1)</f>
        <v>0</v>
      </c>
      <c r="O144" s="2" t="s">
        <v>97</v>
      </c>
      <c r="P144" s="2" t="str">
        <f>MID(Q144,1,LEN(Q144)-1)</f>
        <v>5</v>
      </c>
      <c r="Q144" s="2" t="s">
        <v>152</v>
      </c>
      <c r="R144" s="2" t="s">
        <v>152</v>
      </c>
      <c r="S144" s="2" t="str">
        <f>MID(T144,1,LEN(T144)-1)</f>
        <v>15</v>
      </c>
      <c r="T144" s="2" t="s">
        <v>153</v>
      </c>
      <c r="U144" s="2">
        <f>IF(V144="经营",0,1)</f>
        <v>0</v>
      </c>
      <c r="V144" s="2" t="s">
        <v>100</v>
      </c>
      <c r="W144" s="2" t="s">
        <v>100</v>
      </c>
      <c r="X144" s="2">
        <f>IF(MID(Y144,LEN(Y144),LEN(Y144))="年",VALUE(MID(Y144,1,LEN(Y144)-1))*12,VALUE(MID(Y144,1,LEN(Y144)-1)))</f>
        <v>12</v>
      </c>
      <c r="Y144" s="2" t="s">
        <v>101</v>
      </c>
      <c r="Z144">
        <f>AA144*100</f>
        <v>1.5</v>
      </c>
      <c r="AA144" s="5">
        <v>0.015</v>
      </c>
      <c r="AB144" s="5"/>
      <c r="AC144" s="5">
        <v>0.0195</v>
      </c>
      <c r="AD144" s="5"/>
      <c r="AE144" s="2" t="s">
        <v>102</v>
      </c>
      <c r="AF144" s="2">
        <f>IF(OR(AG144="是",AG144="有"),0,1)</f>
        <v>0</v>
      </c>
      <c r="AG144" s="2" t="s">
        <v>157</v>
      </c>
      <c r="AH144" s="10">
        <f>IF(ISNUMBER(FIND("质押",AI144,1)),0,1)</f>
        <v>1</v>
      </c>
      <c r="AI144" s="2" t="s">
        <v>207</v>
      </c>
      <c r="AJ144" s="2">
        <f>IF(ISNUMBER(FIND("担保",AI144,1)),0,1)</f>
        <v>0</v>
      </c>
      <c r="AK144" s="2" t="s">
        <v>207</v>
      </c>
      <c r="AL144" s="10">
        <f>IF(AM144="是",0,1)</f>
        <v>0</v>
      </c>
      <c r="AM144" s="2" t="s">
        <v>103</v>
      </c>
      <c r="AN144" s="2">
        <f>IF(AO144="无逾期",0,1)</f>
        <v>0</v>
      </c>
      <c r="AO144" s="2" t="s">
        <v>105</v>
      </c>
      <c r="AP144" s="2"/>
      <c r="AQ144" s="6">
        <v>40540</v>
      </c>
    </row>
    <row r="145" spans="1:43">
      <c r="A145" s="3">
        <v>1012026</v>
      </c>
      <c r="B145" s="1">
        <f>C145</f>
        <v>53</v>
      </c>
      <c r="C145" s="2">
        <v>53</v>
      </c>
      <c r="D145">
        <f>IF(E145="男",1,0)</f>
        <v>1</v>
      </c>
      <c r="E145" s="2" t="s">
        <v>106</v>
      </c>
      <c r="F145" s="2">
        <f>IF(G145="已婚",0,IF(G145="未婚",1,2))</f>
        <v>0</v>
      </c>
      <c r="G145" s="2" t="s">
        <v>93</v>
      </c>
      <c r="H145" s="2">
        <f>IF(I145="小学",0,IF(I145="初中",1,IF(I145="高中",2,IF(I145="大专",3,4))))</f>
        <v>0</v>
      </c>
      <c r="I145" s="2" t="s">
        <v>107</v>
      </c>
      <c r="J145" s="2">
        <f>IF(K145="无",0,IF(K145="有违约",1,2))</f>
        <v>0</v>
      </c>
      <c r="K145" s="2" t="s">
        <v>95</v>
      </c>
      <c r="L145" s="2">
        <f>IF(M145="自有",0,1)</f>
        <v>0</v>
      </c>
      <c r="M145" s="2" t="s">
        <v>96</v>
      </c>
      <c r="N145" s="2">
        <f>IF(O145="否",0,1)</f>
        <v>0</v>
      </c>
      <c r="O145" s="2" t="s">
        <v>97</v>
      </c>
      <c r="P145" s="2" t="str">
        <f>MID(Q145,1,LEN(Q145)-1)</f>
        <v>2</v>
      </c>
      <c r="Q145" s="2" t="s">
        <v>121</v>
      </c>
      <c r="R145" s="2" t="s">
        <v>121</v>
      </c>
      <c r="S145" s="2" t="str">
        <f>MID(T145,1,LEN(T145)-1)</f>
        <v>7</v>
      </c>
      <c r="T145" s="2" t="s">
        <v>176</v>
      </c>
      <c r="U145" s="2">
        <f>IF(V145="经营",0,1)</f>
        <v>0</v>
      </c>
      <c r="V145" s="2" t="s">
        <v>100</v>
      </c>
      <c r="W145" s="2" t="s">
        <v>100</v>
      </c>
      <c r="X145" s="2">
        <f>IF(MID(Y145,LEN(Y145),LEN(Y145))="年",VALUE(MID(Y145,1,LEN(Y145)-1))*12,VALUE(MID(Y145,1,LEN(Y145)-1)))</f>
        <v>12</v>
      </c>
      <c r="Y145" s="2" t="s">
        <v>101</v>
      </c>
      <c r="Z145">
        <f>AA145*100</f>
        <v>1.53</v>
      </c>
      <c r="AA145" s="5">
        <v>0.0153</v>
      </c>
      <c r="AB145" s="5"/>
      <c r="AC145" s="5">
        <v>0.01989</v>
      </c>
      <c r="AD145" s="5"/>
      <c r="AE145" s="2" t="s">
        <v>102</v>
      </c>
      <c r="AF145" s="2">
        <f>IF(OR(AG145="是",AG145="有"),0,1)</f>
        <v>1</v>
      </c>
      <c r="AG145" s="2" t="s">
        <v>95</v>
      </c>
      <c r="AH145" s="10">
        <f>IF(ISNUMBER(FIND("质押",AI145,1)),0,1)</f>
        <v>1</v>
      </c>
      <c r="AI145" s="2" t="s">
        <v>119</v>
      </c>
      <c r="AJ145" s="2">
        <f>IF(ISNUMBER(FIND("担保",AI145,1)),0,1)</f>
        <v>0</v>
      </c>
      <c r="AK145" s="2" t="s">
        <v>119</v>
      </c>
      <c r="AL145" s="10">
        <f>IF(AM145="是",0,1)</f>
        <v>1</v>
      </c>
      <c r="AM145" s="2" t="s">
        <v>97</v>
      </c>
      <c r="AN145" s="2">
        <f>IF(AO145="无逾期",0,1)</f>
        <v>0</v>
      </c>
      <c r="AO145" s="2" t="s">
        <v>105</v>
      </c>
      <c r="AP145" s="2"/>
      <c r="AQ145" s="6">
        <v>40541</v>
      </c>
    </row>
    <row r="146" spans="1:43">
      <c r="A146" s="3">
        <v>1012028</v>
      </c>
      <c r="B146" s="1">
        <f>C146</f>
        <v>40</v>
      </c>
      <c r="C146">
        <v>40</v>
      </c>
      <c r="D146">
        <f>IF(E146="男",1,0)</f>
        <v>1</v>
      </c>
      <c r="E146" s="2" t="s">
        <v>106</v>
      </c>
      <c r="F146" s="2">
        <f>IF(G146="已婚",0,IF(G146="未婚",1,2))</f>
        <v>0</v>
      </c>
      <c r="G146" s="2" t="s">
        <v>93</v>
      </c>
      <c r="H146" s="2">
        <f>IF(I146="小学",0,IF(I146="初中",1,IF(I146="高中",2,IF(I146="大专",3,4))))</f>
        <v>2</v>
      </c>
      <c r="I146" s="2" t="s">
        <v>94</v>
      </c>
      <c r="J146" s="2">
        <f>IF(K146="无",0,IF(K146="有违约",1,2))</f>
        <v>0</v>
      </c>
      <c r="K146" s="2" t="s">
        <v>95</v>
      </c>
      <c r="L146" s="2">
        <f>IF(M146="自有",0,1)</f>
        <v>0</v>
      </c>
      <c r="M146" s="2" t="s">
        <v>96</v>
      </c>
      <c r="N146" s="2">
        <f>IF(O146="否",0,1)</f>
        <v>1</v>
      </c>
      <c r="O146" s="2" t="s">
        <v>103</v>
      </c>
      <c r="P146" s="2" t="str">
        <f>MID(Q146,1,LEN(Q146)-1)</f>
        <v>6</v>
      </c>
      <c r="Q146" s="2" t="s">
        <v>134</v>
      </c>
      <c r="R146" s="2" t="s">
        <v>134</v>
      </c>
      <c r="S146" s="2" t="str">
        <f>MID(T146,1,LEN(T146)-1)</f>
        <v>25</v>
      </c>
      <c r="T146" s="2" t="s">
        <v>223</v>
      </c>
      <c r="U146" s="2">
        <f>IF(V146="经营",0,1)</f>
        <v>0</v>
      </c>
      <c r="V146" s="2" t="s">
        <v>100</v>
      </c>
      <c r="W146" s="2" t="s">
        <v>170</v>
      </c>
      <c r="X146" s="2">
        <f>IF(MID(Y146,LEN(Y146),LEN(Y146))="年",VALUE(MID(Y146,1,LEN(Y146)-1))*12,VALUE(MID(Y146,1,LEN(Y146)-1)))</f>
        <v>12</v>
      </c>
      <c r="Y146" s="2" t="s">
        <v>101</v>
      </c>
      <c r="Z146">
        <f>AA146*100</f>
        <v>1.5</v>
      </c>
      <c r="AA146" s="5">
        <v>0.015</v>
      </c>
      <c r="AB146" s="5"/>
      <c r="AC146" s="5">
        <v>0.0195</v>
      </c>
      <c r="AD146" s="5"/>
      <c r="AE146" s="2" t="s">
        <v>102</v>
      </c>
      <c r="AF146" s="2">
        <f>IF(OR(AG146="是",AG146="有"),0,1)</f>
        <v>1</v>
      </c>
      <c r="AG146" s="2" t="s">
        <v>95</v>
      </c>
      <c r="AH146" s="10">
        <f>IF(ISNUMBER(FIND("质押",AI146,1)),0,1)</f>
        <v>1</v>
      </c>
      <c r="AI146" s="2" t="s">
        <v>119</v>
      </c>
      <c r="AJ146" s="2">
        <f>IF(ISNUMBER(FIND("担保",AI146,1)),0,1)</f>
        <v>0</v>
      </c>
      <c r="AK146" s="2" t="s">
        <v>119</v>
      </c>
      <c r="AL146" s="10">
        <f>IF(AM146="是",0,1)</f>
        <v>1</v>
      </c>
      <c r="AM146" s="2" t="s">
        <v>97</v>
      </c>
      <c r="AN146" s="2">
        <f>IF(AO146="无逾期",0,1)</f>
        <v>0</v>
      </c>
      <c r="AO146" s="2" t="s">
        <v>105</v>
      </c>
      <c r="AP146" s="2"/>
      <c r="AQ146" s="6">
        <v>40542</v>
      </c>
    </row>
    <row r="147" spans="1:43">
      <c r="A147" s="3">
        <v>1012030</v>
      </c>
      <c r="B147" s="1">
        <f>C147</f>
        <v>41</v>
      </c>
      <c r="C147">
        <v>41</v>
      </c>
      <c r="D147">
        <f>IF(E147="男",1,0)</f>
        <v>1</v>
      </c>
      <c r="E147" s="2" t="s">
        <v>106</v>
      </c>
      <c r="F147" s="2">
        <f>IF(G147="已婚",0,IF(G147="未婚",1,2))</f>
        <v>0</v>
      </c>
      <c r="G147" s="2" t="s">
        <v>93</v>
      </c>
      <c r="H147" s="2">
        <f>IF(I147="小学",0,IF(I147="初中",1,IF(I147="高中",2,IF(I147="大专",3,4))))</f>
        <v>1</v>
      </c>
      <c r="I147" s="2" t="s">
        <v>120</v>
      </c>
      <c r="J147" s="2">
        <f>IF(K147="无",0,IF(K147="有违约",1,2))</f>
        <v>0</v>
      </c>
      <c r="K147" s="2" t="s">
        <v>95</v>
      </c>
      <c r="L147" s="2">
        <f>IF(M147="自有",0,1)</f>
        <v>0</v>
      </c>
      <c r="M147" s="2" t="s">
        <v>96</v>
      </c>
      <c r="N147" s="2">
        <f>IF(O147="否",0,1)</f>
        <v>1</v>
      </c>
      <c r="O147" s="2" t="s">
        <v>103</v>
      </c>
      <c r="P147" s="2" t="str">
        <f>MID(Q147,1,LEN(Q147)-1)</f>
        <v>13</v>
      </c>
      <c r="Q147" s="2" t="s">
        <v>198</v>
      </c>
      <c r="R147" s="2" t="s">
        <v>198</v>
      </c>
      <c r="S147" s="2" t="str">
        <f>MID(T147,1,LEN(T147)-1)</f>
        <v>20</v>
      </c>
      <c r="T147" s="2" t="s">
        <v>123</v>
      </c>
      <c r="U147" s="2">
        <f>IF(V147="经营",0,1)</f>
        <v>0</v>
      </c>
      <c r="V147" s="2" t="s">
        <v>100</v>
      </c>
      <c r="W147" s="2" t="s">
        <v>100</v>
      </c>
      <c r="X147" s="2">
        <f>IF(MID(Y147,LEN(Y147),LEN(Y147))="年",VALUE(MID(Y147,1,LEN(Y147)-1))*12,VALUE(MID(Y147,1,LEN(Y147)-1)))</f>
        <v>6</v>
      </c>
      <c r="Y147" s="2" t="s">
        <v>118</v>
      </c>
      <c r="Z147">
        <f>AA147*100</f>
        <v>1.26</v>
      </c>
      <c r="AA147" s="5">
        <v>0.0126</v>
      </c>
      <c r="AB147" s="5"/>
      <c r="AC147" s="5">
        <v>0.01638</v>
      </c>
      <c r="AD147" s="5"/>
      <c r="AE147" s="2" t="s">
        <v>102</v>
      </c>
      <c r="AF147" s="2">
        <f>IF(OR(AG147="是",AG147="有"),0,1)</f>
        <v>1</v>
      </c>
      <c r="AG147" s="2" t="s">
        <v>95</v>
      </c>
      <c r="AH147" s="10">
        <f>IF(ISNUMBER(FIND("质押",AI147,1)),0,1)</f>
        <v>1</v>
      </c>
      <c r="AI147" s="2" t="s">
        <v>95</v>
      </c>
      <c r="AJ147" s="2">
        <f>IF(ISNUMBER(FIND("担保",AI147,1)),0,1)</f>
        <v>1</v>
      </c>
      <c r="AK147" s="2" t="s">
        <v>95</v>
      </c>
      <c r="AL147" s="10">
        <f>IF(AM147="是",0,1)</f>
        <v>1</v>
      </c>
      <c r="AM147" s="2" t="s">
        <v>97</v>
      </c>
      <c r="AN147" s="2">
        <f>IF(AO147="无逾期",0,1)</f>
        <v>0</v>
      </c>
      <c r="AO147" s="2" t="s">
        <v>105</v>
      </c>
      <c r="AP147" s="2"/>
      <c r="AQ147" s="6">
        <v>40542</v>
      </c>
    </row>
    <row r="148" spans="1:43">
      <c r="A148" s="3">
        <v>1012031</v>
      </c>
      <c r="B148" s="1">
        <f>C148</f>
        <v>31</v>
      </c>
      <c r="C148">
        <v>31</v>
      </c>
      <c r="D148">
        <f>IF(E148="男",1,0)</f>
        <v>1</v>
      </c>
      <c r="E148" s="2" t="s">
        <v>106</v>
      </c>
      <c r="F148" s="2">
        <f>IF(G148="已婚",0,IF(G148="未婚",1,2))</f>
        <v>1</v>
      </c>
      <c r="G148" s="2" t="s">
        <v>115</v>
      </c>
      <c r="H148" s="2">
        <f>IF(I148="小学",0,IF(I148="初中",1,IF(I148="高中",2,IF(I148="大专",3,4))))</f>
        <v>2</v>
      </c>
      <c r="I148" s="2" t="s">
        <v>94</v>
      </c>
      <c r="J148" s="2">
        <f>IF(K148="无",0,IF(K148="有违约",1,2))</f>
        <v>0</v>
      </c>
      <c r="K148" s="2" t="s">
        <v>95</v>
      </c>
      <c r="L148" s="2">
        <f>IF(M148="自有",0,1)</f>
        <v>0</v>
      </c>
      <c r="M148" s="2" t="s">
        <v>96</v>
      </c>
      <c r="N148" s="2">
        <f>IF(O148="否",0,1)</f>
        <v>0</v>
      </c>
      <c r="O148" s="2" t="s">
        <v>97</v>
      </c>
      <c r="P148" s="2" t="str">
        <f>MID(Q148,1,LEN(Q148)-1)</f>
        <v>2</v>
      </c>
      <c r="Q148" s="2" t="s">
        <v>121</v>
      </c>
      <c r="R148" s="2" t="s">
        <v>121</v>
      </c>
      <c r="S148" s="2" t="str">
        <f>MID(T148,1,LEN(T148)-1)</f>
        <v>10</v>
      </c>
      <c r="T148" s="2" t="s">
        <v>99</v>
      </c>
      <c r="U148" s="2">
        <f>IF(V148="经营",0,1)</f>
        <v>0</v>
      </c>
      <c r="V148" s="2" t="s">
        <v>100</v>
      </c>
      <c r="W148" s="2" t="s">
        <v>100</v>
      </c>
      <c r="X148" s="2">
        <f>IF(MID(Y148,LEN(Y148),LEN(Y148))="年",VALUE(MID(Y148,1,LEN(Y148)-1))*12,VALUE(MID(Y148,1,LEN(Y148)-1)))</f>
        <v>12</v>
      </c>
      <c r="Y148" s="2" t="s">
        <v>101</v>
      </c>
      <c r="Z148">
        <f>AA148*100</f>
        <v>1.53</v>
      </c>
      <c r="AA148" s="5">
        <v>0.0153</v>
      </c>
      <c r="AB148" s="5"/>
      <c r="AC148" s="5">
        <v>0.01989</v>
      </c>
      <c r="AD148" s="5"/>
      <c r="AE148" s="2" t="s">
        <v>102</v>
      </c>
      <c r="AF148" s="2">
        <f>IF(OR(AG148="是",AG148="有"),0,1)</f>
        <v>1</v>
      </c>
      <c r="AG148" s="2" t="s">
        <v>95</v>
      </c>
      <c r="AH148" s="10">
        <f>IF(ISNUMBER(FIND("质押",AI148,1)),0,1)</f>
        <v>1</v>
      </c>
      <c r="AI148" s="2" t="s">
        <v>119</v>
      </c>
      <c r="AJ148" s="2">
        <f>IF(ISNUMBER(FIND("担保",AI148,1)),0,1)</f>
        <v>0</v>
      </c>
      <c r="AK148" s="2" t="s">
        <v>119</v>
      </c>
      <c r="AL148" s="10">
        <f>IF(AM148="是",0,1)</f>
        <v>1</v>
      </c>
      <c r="AM148" s="2" t="s">
        <v>97</v>
      </c>
      <c r="AN148" s="2">
        <f>IF(AO148="无逾期",0,1)</f>
        <v>0</v>
      </c>
      <c r="AO148" s="2" t="s">
        <v>105</v>
      </c>
      <c r="AP148" s="2"/>
      <c r="AQ148" s="6">
        <v>40542</v>
      </c>
    </row>
    <row r="149" spans="1:43">
      <c r="A149" s="4">
        <v>1012032</v>
      </c>
      <c r="B149" s="1">
        <f>C149</f>
        <v>34</v>
      </c>
      <c r="C149">
        <v>34</v>
      </c>
      <c r="D149">
        <f>IF(E149="男",1,0)</f>
        <v>1</v>
      </c>
      <c r="E149" s="2" t="s">
        <v>106</v>
      </c>
      <c r="F149" s="2">
        <f>IF(G149="已婚",0,IF(G149="未婚",1,2))</f>
        <v>0</v>
      </c>
      <c r="G149" s="2" t="s">
        <v>93</v>
      </c>
      <c r="H149" s="2">
        <f>IF(I149="小学",0,IF(I149="初中",1,IF(I149="高中",2,IF(I149="大专",3,4))))</f>
        <v>2</v>
      </c>
      <c r="I149" s="2" t="s">
        <v>94</v>
      </c>
      <c r="J149" s="2">
        <f>IF(K149="无",0,IF(K149="有违约",1,2))</f>
        <v>0</v>
      </c>
      <c r="K149" s="2" t="s">
        <v>95</v>
      </c>
      <c r="L149" s="2">
        <f>IF(M149="自有",0,1)</f>
        <v>0</v>
      </c>
      <c r="M149" s="2" t="s">
        <v>96</v>
      </c>
      <c r="N149" s="2">
        <f>IF(O149="否",0,1)</f>
        <v>0</v>
      </c>
      <c r="O149" s="2" t="s">
        <v>97</v>
      </c>
      <c r="P149" s="2" t="str">
        <f>MID(Q149,1,LEN(Q149)-1)</f>
        <v>4</v>
      </c>
      <c r="Q149" s="2" t="s">
        <v>137</v>
      </c>
      <c r="R149" s="2" t="s">
        <v>137</v>
      </c>
      <c r="S149" s="2" t="str">
        <f>MID(T149,1,LEN(T149)-1)</f>
        <v>30</v>
      </c>
      <c r="T149" s="2" t="s">
        <v>186</v>
      </c>
      <c r="U149" s="2">
        <f>IF(V149="经营",0,1)</f>
        <v>0</v>
      </c>
      <c r="V149" s="2" t="s">
        <v>100</v>
      </c>
      <c r="W149" s="2" t="s">
        <v>100</v>
      </c>
      <c r="X149" s="2">
        <f>IF(MID(Y149,LEN(Y149),LEN(Y149))="年",VALUE(MID(Y149,1,LEN(Y149)-1))*12,VALUE(MID(Y149,1,LEN(Y149)-1)))</f>
        <v>6</v>
      </c>
      <c r="Y149" s="2" t="s">
        <v>118</v>
      </c>
      <c r="Z149">
        <f>AA149*100</f>
        <v>1.47</v>
      </c>
      <c r="AA149" s="5">
        <v>0.0147</v>
      </c>
      <c r="AB149" s="5"/>
      <c r="AC149" s="5">
        <v>0.01911</v>
      </c>
      <c r="AD149" s="5"/>
      <c r="AE149" s="2" t="s">
        <v>102</v>
      </c>
      <c r="AF149" s="2">
        <f>IF(OR(AG149="是",AG149="有"),0,1)</f>
        <v>0</v>
      </c>
      <c r="AG149" s="2" t="s">
        <v>157</v>
      </c>
      <c r="AH149" s="10">
        <f>IF(ISNUMBER(FIND("质押",AI149,1)),0,1)</f>
        <v>1</v>
      </c>
      <c r="AI149" s="2" t="s">
        <v>207</v>
      </c>
      <c r="AJ149" s="2">
        <f>IF(ISNUMBER(FIND("担保",AI149,1)),0,1)</f>
        <v>0</v>
      </c>
      <c r="AK149" s="2" t="s">
        <v>207</v>
      </c>
      <c r="AL149" s="10">
        <f>IF(AM149="是",0,1)</f>
        <v>0</v>
      </c>
      <c r="AM149" s="2" t="s">
        <v>103</v>
      </c>
      <c r="AN149" s="2">
        <f>IF(AO149="无逾期",0,1)</f>
        <v>0</v>
      </c>
      <c r="AO149" s="2" t="s">
        <v>105</v>
      </c>
      <c r="AP149" s="2"/>
      <c r="AQ149" s="6">
        <v>40543</v>
      </c>
    </row>
    <row r="150" spans="1:43">
      <c r="A150" s="4">
        <v>1101001</v>
      </c>
      <c r="B150" s="1">
        <f>C150</f>
        <v>30</v>
      </c>
      <c r="C150">
        <v>30</v>
      </c>
      <c r="D150">
        <f>IF(E150="男",1,0)</f>
        <v>1</v>
      </c>
      <c r="E150" s="2" t="s">
        <v>106</v>
      </c>
      <c r="F150" s="2">
        <f>IF(G150="已婚",0,IF(G150="未婚",1,2))</f>
        <v>0</v>
      </c>
      <c r="G150" s="2" t="s">
        <v>93</v>
      </c>
      <c r="H150" s="2">
        <f>IF(I150="小学",0,IF(I150="初中",1,IF(I150="高中",2,IF(I150="大专",3,4))))</f>
        <v>4</v>
      </c>
      <c r="I150" s="2" t="s">
        <v>218</v>
      </c>
      <c r="J150" s="2">
        <f>IF(K150="无",0,IF(K150="有违约",1,2))</f>
        <v>0</v>
      </c>
      <c r="K150" s="2" t="s">
        <v>95</v>
      </c>
      <c r="L150" s="2">
        <f>IF(M150="自有",0,1)</f>
        <v>0</v>
      </c>
      <c r="M150" s="2" t="s">
        <v>96</v>
      </c>
      <c r="N150" s="2">
        <f>IF(O150="否",0,1)</f>
        <v>0</v>
      </c>
      <c r="O150" s="2" t="s">
        <v>97</v>
      </c>
      <c r="P150" s="2" t="str">
        <f>MID(Q150,1,LEN(Q150)-1)</f>
        <v>2</v>
      </c>
      <c r="Q150" s="2" t="s">
        <v>121</v>
      </c>
      <c r="R150" s="2" t="s">
        <v>121</v>
      </c>
      <c r="S150" s="2" t="str">
        <f>MID(T150,1,LEN(T150)-1)</f>
        <v>60</v>
      </c>
      <c r="T150" s="2" t="s">
        <v>200</v>
      </c>
      <c r="U150" s="2">
        <f>IF(V150="经营",0,1)</f>
        <v>0</v>
      </c>
      <c r="V150" s="2" t="s">
        <v>100</v>
      </c>
      <c r="W150" s="2" t="s">
        <v>100</v>
      </c>
      <c r="X150" s="2">
        <f>IF(MID(Y150,LEN(Y150),LEN(Y150))="年",VALUE(MID(Y150,1,LEN(Y150)-1))*12,VALUE(MID(Y150,1,LEN(Y150)-1)))</f>
        <v>6</v>
      </c>
      <c r="Y150" s="2" t="s">
        <v>118</v>
      </c>
      <c r="Z150">
        <f>AA150*100</f>
        <v>1.47</v>
      </c>
      <c r="AA150" s="5">
        <v>0.0147</v>
      </c>
      <c r="AB150" s="5"/>
      <c r="AC150" s="5">
        <v>0.01911</v>
      </c>
      <c r="AD150" s="5"/>
      <c r="AE150" s="2" t="s">
        <v>102</v>
      </c>
      <c r="AF150" s="2">
        <f>IF(OR(AG150="是",AG150="有"),0,1)</f>
        <v>0</v>
      </c>
      <c r="AG150" s="2" t="s">
        <v>157</v>
      </c>
      <c r="AH150" s="10">
        <f>IF(ISNUMBER(FIND("质押",AI150,1)),0,1)</f>
        <v>1</v>
      </c>
      <c r="AI150" s="2" t="s">
        <v>207</v>
      </c>
      <c r="AJ150" s="2">
        <f>IF(ISNUMBER(FIND("担保",AI150,1)),0,1)</f>
        <v>0</v>
      </c>
      <c r="AK150" s="2" t="s">
        <v>207</v>
      </c>
      <c r="AL150" s="10">
        <f>IF(AM150="是",0,1)</f>
        <v>0</v>
      </c>
      <c r="AM150" s="2" t="s">
        <v>103</v>
      </c>
      <c r="AN150" s="2">
        <f>IF(AO150="无逾期",0,1)</f>
        <v>0</v>
      </c>
      <c r="AO150" s="2" t="s">
        <v>105</v>
      </c>
      <c r="AP150" s="2"/>
      <c r="AQ150" s="6">
        <v>40554</v>
      </c>
    </row>
    <row r="151" spans="1:43">
      <c r="A151" s="4">
        <v>1101002</v>
      </c>
      <c r="B151" s="1">
        <f>C151</f>
        <v>34</v>
      </c>
      <c r="C151" s="2">
        <v>34</v>
      </c>
      <c r="D151">
        <f>IF(E151="男",1,0)</f>
        <v>1</v>
      </c>
      <c r="E151" s="2" t="s">
        <v>106</v>
      </c>
      <c r="F151" s="2">
        <f>IF(G151="已婚",0,IF(G151="未婚",1,2))</f>
        <v>0</v>
      </c>
      <c r="G151" s="2" t="s">
        <v>93</v>
      </c>
      <c r="H151" s="2">
        <f>IF(I151="小学",0,IF(I151="初中",1,IF(I151="高中",2,IF(I151="大专",3,4))))</f>
        <v>1</v>
      </c>
      <c r="I151" s="2" t="s">
        <v>120</v>
      </c>
      <c r="J151" s="2">
        <f>IF(K151="无",0,IF(K151="有违约",1,2))</f>
        <v>0</v>
      </c>
      <c r="K151" s="2" t="s">
        <v>95</v>
      </c>
      <c r="L151" s="2">
        <f>IF(M151="自有",0,1)</f>
        <v>0</v>
      </c>
      <c r="M151" s="2" t="s">
        <v>96</v>
      </c>
      <c r="N151" s="2">
        <f>IF(O151="否",0,1)</f>
        <v>1</v>
      </c>
      <c r="O151" s="2" t="s">
        <v>103</v>
      </c>
      <c r="P151" s="2" t="str">
        <f>MID(Q151,1,LEN(Q151)-1)</f>
        <v>4</v>
      </c>
      <c r="Q151" s="2" t="s">
        <v>137</v>
      </c>
      <c r="R151" s="2" t="s">
        <v>137</v>
      </c>
      <c r="S151" s="2" t="str">
        <f>MID(T151,1,LEN(T151)-1)</f>
        <v>60</v>
      </c>
      <c r="T151" s="2" t="s">
        <v>200</v>
      </c>
      <c r="U151" s="2">
        <f>IF(V151="经营",0,1)</f>
        <v>0</v>
      </c>
      <c r="V151" s="2" t="s">
        <v>100</v>
      </c>
      <c r="W151" s="2" t="s">
        <v>100</v>
      </c>
      <c r="X151" s="2">
        <f>IF(MID(Y151,LEN(Y151),LEN(Y151))="年",VALUE(MID(Y151,1,LEN(Y151)-1))*12,VALUE(MID(Y151,1,LEN(Y151)-1)))</f>
        <v>12</v>
      </c>
      <c r="Y151" s="2" t="s">
        <v>101</v>
      </c>
      <c r="Z151">
        <f>AA151*100</f>
        <v>1.5</v>
      </c>
      <c r="AA151" s="5">
        <v>0.015</v>
      </c>
      <c r="AB151" s="5"/>
      <c r="AC151" s="9">
        <v>0.0195</v>
      </c>
      <c r="AD151" s="9"/>
      <c r="AE151" s="2" t="s">
        <v>102</v>
      </c>
      <c r="AF151" s="2">
        <f>IF(OR(AG151="是",AG151="有"),0,1)</f>
        <v>0</v>
      </c>
      <c r="AG151" s="2" t="s">
        <v>157</v>
      </c>
      <c r="AH151" s="10">
        <f>IF(ISNUMBER(FIND("质押",AI151,1)),0,1)</f>
        <v>1</v>
      </c>
      <c r="AI151" s="2" t="s">
        <v>207</v>
      </c>
      <c r="AJ151" s="2">
        <f>IF(ISNUMBER(FIND("担保",AI151,1)),0,1)</f>
        <v>0</v>
      </c>
      <c r="AK151" s="2" t="s">
        <v>207</v>
      </c>
      <c r="AL151" s="10">
        <f>IF(AM151="是",0,1)</f>
        <v>0</v>
      </c>
      <c r="AM151" s="2" t="s">
        <v>103</v>
      </c>
      <c r="AN151" s="2">
        <f>IF(AO151="无逾期",0,1)</f>
        <v>0</v>
      </c>
      <c r="AO151" s="2" t="s">
        <v>105</v>
      </c>
      <c r="AP151" s="2"/>
      <c r="AQ151" s="6">
        <v>40567</v>
      </c>
    </row>
    <row r="152" spans="1:43">
      <c r="A152" s="3">
        <v>1101003</v>
      </c>
      <c r="B152" s="1">
        <f>C152</f>
        <v>25</v>
      </c>
      <c r="C152">
        <v>25</v>
      </c>
      <c r="D152">
        <f>IF(E152="男",1,0)</f>
        <v>0</v>
      </c>
      <c r="E152" s="2" t="s">
        <v>92</v>
      </c>
      <c r="F152" s="2">
        <f>IF(G152="已婚",0,IF(G152="未婚",1,2))</f>
        <v>0</v>
      </c>
      <c r="G152" s="2" t="s">
        <v>93</v>
      </c>
      <c r="H152" s="2">
        <f>IF(I152="小学",0,IF(I152="初中",1,IF(I152="高中",2,IF(I152="大专",3,4))))</f>
        <v>2</v>
      </c>
      <c r="I152" s="2" t="s">
        <v>94</v>
      </c>
      <c r="J152" s="2">
        <f>IF(K152="无",0,IF(K152="有违约",1,2))</f>
        <v>0</v>
      </c>
      <c r="K152" s="2" t="s">
        <v>95</v>
      </c>
      <c r="L152" s="2">
        <f>IF(M152="自有",0,1)</f>
        <v>1</v>
      </c>
      <c r="M152" s="2" t="s">
        <v>126</v>
      </c>
      <c r="N152" s="2">
        <f>IF(O152="否",0,1)</f>
        <v>1</v>
      </c>
      <c r="O152" s="2" t="s">
        <v>103</v>
      </c>
      <c r="P152" s="2" t="str">
        <f>MID(Q152,1,LEN(Q152)-1)</f>
        <v>4</v>
      </c>
      <c r="Q152" s="2" t="s">
        <v>137</v>
      </c>
      <c r="R152" s="2" t="s">
        <v>137</v>
      </c>
      <c r="S152" s="2" t="str">
        <f>MID(T152,1,LEN(T152)-1)</f>
        <v>5</v>
      </c>
      <c r="T152" s="2" t="s">
        <v>109</v>
      </c>
      <c r="U152" s="2">
        <f>IF(V152="经营",0,1)</f>
        <v>0</v>
      </c>
      <c r="V152" s="2" t="s">
        <v>100</v>
      </c>
      <c r="W152" s="2" t="s">
        <v>100</v>
      </c>
      <c r="X152" s="2">
        <f>IF(MID(Y152,LEN(Y152),LEN(Y152))="年",VALUE(MID(Y152,1,LEN(Y152)-1))*12,VALUE(MID(Y152,1,LEN(Y152)-1)))</f>
        <v>12</v>
      </c>
      <c r="Y152" s="2" t="s">
        <v>101</v>
      </c>
      <c r="Z152">
        <f>AA152*100</f>
        <v>1.53</v>
      </c>
      <c r="AA152" s="5">
        <v>0.0153</v>
      </c>
      <c r="AB152" s="5"/>
      <c r="AC152" s="5">
        <v>0.01989</v>
      </c>
      <c r="AD152" s="5"/>
      <c r="AE152" s="2" t="s">
        <v>128</v>
      </c>
      <c r="AF152" s="2">
        <f>IF(OR(AG152="是",AG152="有"),0,1)</f>
        <v>1</v>
      </c>
      <c r="AG152" s="2" t="s">
        <v>95</v>
      </c>
      <c r="AH152" s="10">
        <f>IF(ISNUMBER(FIND("质押",AI152,1)),0,1)</f>
        <v>1</v>
      </c>
      <c r="AI152" s="2" t="s">
        <v>119</v>
      </c>
      <c r="AJ152" s="2">
        <f>IF(ISNUMBER(FIND("担保",AI152,1)),0,1)</f>
        <v>0</v>
      </c>
      <c r="AK152" s="2" t="s">
        <v>119</v>
      </c>
      <c r="AL152" s="10">
        <f>IF(AM152="是",0,1)</f>
        <v>1</v>
      </c>
      <c r="AM152" s="2" t="s">
        <v>97</v>
      </c>
      <c r="AN152" s="2">
        <f>IF(AO152="无逾期",0,1)</f>
        <v>0</v>
      </c>
      <c r="AO152" s="2" t="s">
        <v>105</v>
      </c>
      <c r="AP152" s="2"/>
      <c r="AQ152" s="6">
        <v>40561</v>
      </c>
    </row>
    <row r="153" spans="1:43">
      <c r="A153" s="3">
        <v>1101004</v>
      </c>
      <c r="B153" s="1">
        <f>C153</f>
        <v>33</v>
      </c>
      <c r="C153">
        <v>33</v>
      </c>
      <c r="D153">
        <f>IF(E153="男",1,0)</f>
        <v>1</v>
      </c>
      <c r="E153" s="2" t="s">
        <v>106</v>
      </c>
      <c r="F153" s="2">
        <f>IF(G153="已婚",0,IF(G153="未婚",1,2))</f>
        <v>0</v>
      </c>
      <c r="G153" s="2" t="s">
        <v>93</v>
      </c>
      <c r="H153" s="2">
        <f>IF(I153="小学",0,IF(I153="初中",1,IF(I153="高中",2,IF(I153="大专",3,4))))</f>
        <v>1</v>
      </c>
      <c r="I153" s="2" t="s">
        <v>120</v>
      </c>
      <c r="J153" s="2">
        <f>IF(K153="无",0,IF(K153="有违约",1,2))</f>
        <v>0</v>
      </c>
      <c r="K153" s="2" t="s">
        <v>95</v>
      </c>
      <c r="L153" s="2">
        <f>IF(M153="自有",0,1)</f>
        <v>0</v>
      </c>
      <c r="M153" s="2" t="s">
        <v>96</v>
      </c>
      <c r="N153" s="2">
        <f>IF(O153="否",0,1)</f>
        <v>0</v>
      </c>
      <c r="O153" s="2" t="s">
        <v>97</v>
      </c>
      <c r="P153" s="2" t="str">
        <f>MID(Q153,1,LEN(Q153)-1)</f>
        <v>13</v>
      </c>
      <c r="Q153" s="2" t="s">
        <v>198</v>
      </c>
      <c r="R153" s="2" t="s">
        <v>198</v>
      </c>
      <c r="S153" s="2" t="str">
        <f>MID(T153,1,LEN(T153)-1)</f>
        <v>10</v>
      </c>
      <c r="T153" s="2" t="s">
        <v>99</v>
      </c>
      <c r="U153" s="2">
        <f>IF(V153="经营",0,1)</f>
        <v>0</v>
      </c>
      <c r="V153" s="2" t="s">
        <v>100</v>
      </c>
      <c r="W153" s="2" t="s">
        <v>100</v>
      </c>
      <c r="X153" s="2">
        <f>IF(MID(Y153,LEN(Y153),LEN(Y153))="年",VALUE(MID(Y153,1,LEN(Y153)-1))*12,VALUE(MID(Y153,1,LEN(Y153)-1)))</f>
        <v>9</v>
      </c>
      <c r="Y153" s="2" t="s">
        <v>124</v>
      </c>
      <c r="Z153">
        <f>AA153*100</f>
        <v>1.29</v>
      </c>
      <c r="AA153" s="5">
        <v>0.0129</v>
      </c>
      <c r="AB153" s="5"/>
      <c r="AC153" s="5">
        <v>0.01677</v>
      </c>
      <c r="AD153" s="5"/>
      <c r="AE153" s="2" t="s">
        <v>102</v>
      </c>
      <c r="AF153" s="2">
        <f>IF(OR(AG153="是",AG153="有"),0,1)</f>
        <v>0</v>
      </c>
      <c r="AG153" s="2" t="s">
        <v>157</v>
      </c>
      <c r="AH153" s="10">
        <f>IF(ISNUMBER(FIND("质押",AI153,1)),0,1)</f>
        <v>1</v>
      </c>
      <c r="AI153" s="2" t="s">
        <v>207</v>
      </c>
      <c r="AJ153" s="2">
        <f>IF(ISNUMBER(FIND("担保",AI153,1)),0,1)</f>
        <v>0</v>
      </c>
      <c r="AK153" s="2" t="s">
        <v>207</v>
      </c>
      <c r="AL153" s="10">
        <f>IF(AM153="是",0,1)</f>
        <v>0</v>
      </c>
      <c r="AM153" s="2" t="s">
        <v>103</v>
      </c>
      <c r="AN153" s="2">
        <f>IF(AO153="无逾期",0,1)</f>
        <v>0</v>
      </c>
      <c r="AO153" s="2" t="s">
        <v>105</v>
      </c>
      <c r="AP153" s="2"/>
      <c r="AQ153" s="6">
        <v>40561</v>
      </c>
    </row>
    <row r="154" spans="1:43">
      <c r="A154" s="3">
        <v>1101005</v>
      </c>
      <c r="B154" s="1">
        <f>C154</f>
        <v>29</v>
      </c>
      <c r="C154">
        <v>29</v>
      </c>
      <c r="D154">
        <f>IF(E154="男",1,0)</f>
        <v>0</v>
      </c>
      <c r="E154" s="2" t="s">
        <v>92</v>
      </c>
      <c r="F154" s="2">
        <f>IF(G154="已婚",0,IF(G154="未婚",1,2))</f>
        <v>0</v>
      </c>
      <c r="G154" s="2" t="s">
        <v>93</v>
      </c>
      <c r="H154" s="2">
        <f>IF(I154="小学",0,IF(I154="初中",1,IF(I154="高中",2,IF(I154="大专",3,4))))</f>
        <v>2</v>
      </c>
      <c r="I154" s="2" t="s">
        <v>94</v>
      </c>
      <c r="J154" s="2">
        <f>IF(K154="无",0,IF(K154="有违约",1,2))</f>
        <v>0</v>
      </c>
      <c r="K154" s="2" t="s">
        <v>95</v>
      </c>
      <c r="L154" s="2">
        <f>IF(M154="自有",0,1)</f>
        <v>0</v>
      </c>
      <c r="M154" s="2" t="s">
        <v>96</v>
      </c>
      <c r="N154" s="2">
        <f>IF(O154="否",0,1)</f>
        <v>0</v>
      </c>
      <c r="O154" s="2" t="s">
        <v>97</v>
      </c>
      <c r="P154" s="2" t="str">
        <f>MID(Q154,1,LEN(Q154)-1)</f>
        <v>3</v>
      </c>
      <c r="Q154" s="2" t="s">
        <v>108</v>
      </c>
      <c r="R154" s="2" t="s">
        <v>108</v>
      </c>
      <c r="S154" s="2" t="str">
        <f>MID(T154,1,LEN(T154)-1)</f>
        <v>15</v>
      </c>
      <c r="T154" s="2" t="s">
        <v>153</v>
      </c>
      <c r="U154" s="2">
        <f>IF(V154="经营",0,1)</f>
        <v>0</v>
      </c>
      <c r="V154" s="2" t="s">
        <v>100</v>
      </c>
      <c r="W154" s="2" t="s">
        <v>100</v>
      </c>
      <c r="X154" s="2">
        <f>IF(MID(Y154,LEN(Y154),LEN(Y154))="年",VALUE(MID(Y154,1,LEN(Y154)-1))*12,VALUE(MID(Y154,1,LEN(Y154)-1)))</f>
        <v>3</v>
      </c>
      <c r="Y154" s="2" t="s">
        <v>110</v>
      </c>
      <c r="Z154">
        <f>AA154*100</f>
        <v>1.23</v>
      </c>
      <c r="AA154" s="5">
        <v>0.0123</v>
      </c>
      <c r="AB154" s="5"/>
      <c r="AC154" s="5">
        <v>0.01599</v>
      </c>
      <c r="AD154" s="5"/>
      <c r="AE154" s="2" t="s">
        <v>102</v>
      </c>
      <c r="AF154" s="2">
        <f>IF(OR(AG154="是",AG154="有"),0,1)</f>
        <v>1</v>
      </c>
      <c r="AG154" s="2" t="s">
        <v>95</v>
      </c>
      <c r="AH154" s="10">
        <f>IF(ISNUMBER(FIND("质押",AI154,1)),0,1)</f>
        <v>1</v>
      </c>
      <c r="AI154" s="2" t="s">
        <v>119</v>
      </c>
      <c r="AJ154" s="2">
        <f>IF(ISNUMBER(FIND("担保",AI154,1)),0,1)</f>
        <v>0</v>
      </c>
      <c r="AK154" s="2" t="s">
        <v>119</v>
      </c>
      <c r="AL154" s="10">
        <f>IF(AM154="是",0,1)</f>
        <v>1</v>
      </c>
      <c r="AM154" s="2" t="s">
        <v>97</v>
      </c>
      <c r="AN154" s="2">
        <f>IF(AO154="无逾期",0,1)</f>
        <v>0</v>
      </c>
      <c r="AO154" s="2" t="s">
        <v>105</v>
      </c>
      <c r="AP154" s="2"/>
      <c r="AQ154" s="6">
        <v>40561</v>
      </c>
    </row>
    <row r="155" spans="1:43">
      <c r="A155" s="3">
        <v>1101006</v>
      </c>
      <c r="B155" s="1">
        <f>C155</f>
        <v>32</v>
      </c>
      <c r="C155">
        <v>32</v>
      </c>
      <c r="D155">
        <f>IF(E155="男",1,0)</f>
        <v>0</v>
      </c>
      <c r="E155" s="2" t="s">
        <v>92</v>
      </c>
      <c r="F155" s="2">
        <f>IF(G155="已婚",0,IF(G155="未婚",1,2))</f>
        <v>0</v>
      </c>
      <c r="G155" s="2" t="s">
        <v>93</v>
      </c>
      <c r="H155" s="2">
        <f>IF(I155="小学",0,IF(I155="初中",1,IF(I155="高中",2,IF(I155="大专",3,4))))</f>
        <v>2</v>
      </c>
      <c r="I155" s="2" t="s">
        <v>94</v>
      </c>
      <c r="J155" s="2">
        <f>IF(K155="无",0,IF(K155="有违约",1,2))</f>
        <v>0</v>
      </c>
      <c r="K155" s="2" t="s">
        <v>95</v>
      </c>
      <c r="L155" s="2">
        <f>IF(M155="自有",0,1)</f>
        <v>0</v>
      </c>
      <c r="M155" s="2" t="s">
        <v>96</v>
      </c>
      <c r="N155" s="2">
        <f>IF(O155="否",0,1)</f>
        <v>0</v>
      </c>
      <c r="O155" s="2" t="s">
        <v>97</v>
      </c>
      <c r="P155" s="2" t="str">
        <f>MID(Q155,1,LEN(Q155)-1)</f>
        <v>5</v>
      </c>
      <c r="Q155" s="2" t="s">
        <v>152</v>
      </c>
      <c r="R155" s="2" t="s">
        <v>152</v>
      </c>
      <c r="S155" s="2" t="str">
        <f>MID(T155,1,LEN(T155)-1)</f>
        <v>50</v>
      </c>
      <c r="T155" s="2" t="s">
        <v>193</v>
      </c>
      <c r="U155" s="2">
        <f>IF(V155="经营",0,1)</f>
        <v>0</v>
      </c>
      <c r="V155" s="2" t="s">
        <v>100</v>
      </c>
      <c r="W155" s="2" t="s">
        <v>100</v>
      </c>
      <c r="X155" s="2">
        <f>IF(MID(Y155,LEN(Y155),LEN(Y155))="年",VALUE(MID(Y155,1,LEN(Y155)-1))*12,VALUE(MID(Y155,1,LEN(Y155)-1)))</f>
        <v>12</v>
      </c>
      <c r="Y155" s="2" t="s">
        <v>101</v>
      </c>
      <c r="Z155">
        <f>AA155*100</f>
        <v>1.5</v>
      </c>
      <c r="AA155" s="5">
        <v>0.015</v>
      </c>
      <c r="AB155" s="5"/>
      <c r="AC155" s="5">
        <v>0.0195</v>
      </c>
      <c r="AD155" s="5"/>
      <c r="AE155" s="2" t="s">
        <v>102</v>
      </c>
      <c r="AF155" s="2">
        <f>IF(OR(AG155="是",AG155="有"),0,1)</f>
        <v>0</v>
      </c>
      <c r="AG155" s="2" t="s">
        <v>157</v>
      </c>
      <c r="AH155" s="10">
        <f>IF(ISNUMBER(FIND("质押",AI155,1)),0,1)</f>
        <v>1</v>
      </c>
      <c r="AI155" s="2" t="s">
        <v>207</v>
      </c>
      <c r="AJ155" s="2">
        <f>IF(ISNUMBER(FIND("担保",AI155,1)),0,1)</f>
        <v>0</v>
      </c>
      <c r="AK155" s="2" t="s">
        <v>207</v>
      </c>
      <c r="AL155" s="10">
        <f>IF(AM155="是",0,1)</f>
        <v>0</v>
      </c>
      <c r="AM155" s="2" t="s">
        <v>103</v>
      </c>
      <c r="AN155" s="2">
        <f>IF(AO155="无逾期",0,1)</f>
        <v>0</v>
      </c>
      <c r="AO155" s="2" t="s">
        <v>105</v>
      </c>
      <c r="AP155" s="2"/>
      <c r="AQ155" s="6">
        <v>40564</v>
      </c>
    </row>
    <row r="156" spans="1:43">
      <c r="A156" s="3">
        <v>1101007</v>
      </c>
      <c r="B156" s="1">
        <f>C156</f>
        <v>51</v>
      </c>
      <c r="C156">
        <v>51</v>
      </c>
      <c r="D156">
        <f>IF(E156="男",1,0)</f>
        <v>1</v>
      </c>
      <c r="E156" s="2" t="s">
        <v>106</v>
      </c>
      <c r="F156" s="2">
        <f>IF(G156="已婚",0,IF(G156="未婚",1,2))</f>
        <v>0</v>
      </c>
      <c r="G156" s="2" t="s">
        <v>93</v>
      </c>
      <c r="H156" s="2">
        <f>IF(I156="小学",0,IF(I156="初中",1,IF(I156="高中",2,IF(I156="大专",3,4))))</f>
        <v>0</v>
      </c>
      <c r="I156" s="2" t="s">
        <v>107</v>
      </c>
      <c r="J156" s="2">
        <f>IF(K156="无",0,IF(K156="有违约",1,2))</f>
        <v>1</v>
      </c>
      <c r="K156" s="2" t="s">
        <v>116</v>
      </c>
      <c r="L156" s="2">
        <f>IF(M156="自有",0,1)</f>
        <v>0</v>
      </c>
      <c r="M156" s="2" t="s">
        <v>96</v>
      </c>
      <c r="N156" s="2">
        <f>IF(O156="否",0,1)</f>
        <v>0</v>
      </c>
      <c r="O156" s="2" t="s">
        <v>97</v>
      </c>
      <c r="P156" s="2" t="str">
        <f>MID(Q156,1,LEN(Q156)-1)</f>
        <v>5</v>
      </c>
      <c r="Q156" s="2" t="s">
        <v>152</v>
      </c>
      <c r="R156" s="2" t="s">
        <v>152</v>
      </c>
      <c r="S156" s="2" t="str">
        <f>MID(T156,1,LEN(T156)-1)</f>
        <v>3</v>
      </c>
      <c r="T156" s="2" t="s">
        <v>127</v>
      </c>
      <c r="U156" s="2">
        <f>IF(V156="经营",0,1)</f>
        <v>0</v>
      </c>
      <c r="V156" s="2" t="s">
        <v>100</v>
      </c>
      <c r="W156" s="2" t="s">
        <v>100</v>
      </c>
      <c r="X156" s="2">
        <f>IF(MID(Y156,LEN(Y156),LEN(Y156))="年",VALUE(MID(Y156,1,LEN(Y156)-1))*12,VALUE(MID(Y156,1,LEN(Y156)-1)))</f>
        <v>6</v>
      </c>
      <c r="Y156" s="2" t="s">
        <v>118</v>
      </c>
      <c r="Z156">
        <f>AA156*100</f>
        <v>1.5</v>
      </c>
      <c r="AA156" s="5">
        <v>0.015</v>
      </c>
      <c r="AB156" s="5"/>
      <c r="AC156" s="5">
        <v>0.0195</v>
      </c>
      <c r="AD156" s="5"/>
      <c r="AE156" s="2" t="s">
        <v>102</v>
      </c>
      <c r="AF156" s="2">
        <f>IF(OR(AG156="是",AG156="有"),0,1)</f>
        <v>1</v>
      </c>
      <c r="AG156" s="2" t="s">
        <v>95</v>
      </c>
      <c r="AH156" s="10">
        <f>IF(ISNUMBER(FIND("质押",AI156,1)),0,1)</f>
        <v>1</v>
      </c>
      <c r="AI156" s="2" t="s">
        <v>119</v>
      </c>
      <c r="AJ156" s="2">
        <f>IF(ISNUMBER(FIND("担保",AI156,1)),0,1)</f>
        <v>0</v>
      </c>
      <c r="AK156" s="2" t="s">
        <v>119</v>
      </c>
      <c r="AL156" s="10">
        <f>IF(AM156="是",0,1)</f>
        <v>1</v>
      </c>
      <c r="AM156" s="2" t="s">
        <v>97</v>
      </c>
      <c r="AN156" s="2">
        <f>IF(AO156="无逾期",0,1)</f>
        <v>1</v>
      </c>
      <c r="AO156" s="2" t="s">
        <v>112</v>
      </c>
      <c r="AP156" s="2"/>
      <c r="AQ156" s="6">
        <v>40564</v>
      </c>
    </row>
    <row r="157" spans="1:43">
      <c r="A157" s="4">
        <v>1101008</v>
      </c>
      <c r="B157" s="1">
        <f>C157</f>
        <v>39</v>
      </c>
      <c r="C157">
        <v>39</v>
      </c>
      <c r="D157">
        <f>IF(E157="男",1,0)</f>
        <v>0</v>
      </c>
      <c r="E157" s="2" t="s">
        <v>92</v>
      </c>
      <c r="F157" s="2">
        <f>IF(G157="已婚",0,IF(G157="未婚",1,2))</f>
        <v>0</v>
      </c>
      <c r="G157" s="2" t="s">
        <v>93</v>
      </c>
      <c r="H157" s="2">
        <f>IF(I157="小学",0,IF(I157="初中",1,IF(I157="高中",2,IF(I157="大专",3,4))))</f>
        <v>1</v>
      </c>
      <c r="I157" s="2" t="s">
        <v>120</v>
      </c>
      <c r="J157" s="2">
        <f>IF(K157="无",0,IF(K157="有违约",1,2))</f>
        <v>0</v>
      </c>
      <c r="K157" s="2" t="s">
        <v>95</v>
      </c>
      <c r="L157" s="2">
        <f>IF(M157="自有",0,1)</f>
        <v>0</v>
      </c>
      <c r="M157" s="2" t="s">
        <v>96</v>
      </c>
      <c r="N157" s="2">
        <f>IF(O157="否",0,1)</f>
        <v>0</v>
      </c>
      <c r="O157" s="2" t="s">
        <v>97</v>
      </c>
      <c r="P157" s="2" t="str">
        <f>MID(Q157,1,LEN(Q157)-1)</f>
        <v>10</v>
      </c>
      <c r="Q157" s="2" t="s">
        <v>98</v>
      </c>
      <c r="R157" s="2" t="s">
        <v>98</v>
      </c>
      <c r="S157" s="2" t="str">
        <f>MID(T157,1,LEN(T157)-1)</f>
        <v>50</v>
      </c>
      <c r="T157" s="2" t="s">
        <v>114</v>
      </c>
      <c r="U157" s="2">
        <f>IF(V157="经营",0,1)</f>
        <v>0</v>
      </c>
      <c r="V157" s="2" t="s">
        <v>100</v>
      </c>
      <c r="W157" s="2" t="s">
        <v>100</v>
      </c>
      <c r="X157" s="2">
        <f>IF(MID(Y157,LEN(Y157),LEN(Y157))="年",VALUE(MID(Y157,1,LEN(Y157)-1))*12,VALUE(MID(Y157,1,LEN(Y157)-1)))</f>
        <v>6</v>
      </c>
      <c r="Y157" s="2" t="s">
        <v>118</v>
      </c>
      <c r="Z157">
        <f>AA157*100</f>
        <v>1.47</v>
      </c>
      <c r="AA157" s="5">
        <v>0.0147</v>
      </c>
      <c r="AB157" s="5"/>
      <c r="AC157" s="5">
        <v>0.01911</v>
      </c>
      <c r="AD157" s="5"/>
      <c r="AE157" s="2" t="s">
        <v>102</v>
      </c>
      <c r="AF157" s="2">
        <f>IF(OR(AG157="是",AG157="有"),0,1)</f>
        <v>0</v>
      </c>
      <c r="AG157" s="2" t="s">
        <v>157</v>
      </c>
      <c r="AH157" s="10">
        <f>IF(ISNUMBER(FIND("质押",AI157,1)),0,1)</f>
        <v>1</v>
      </c>
      <c r="AI157" s="2" t="s">
        <v>207</v>
      </c>
      <c r="AJ157" s="2">
        <f>IF(ISNUMBER(FIND("担保",AI157,1)),0,1)</f>
        <v>0</v>
      </c>
      <c r="AK157" s="2" t="s">
        <v>207</v>
      </c>
      <c r="AL157" s="10">
        <f>IF(AM157="是",0,1)</f>
        <v>0</v>
      </c>
      <c r="AM157" s="2" t="s">
        <v>103</v>
      </c>
      <c r="AN157" s="2">
        <f>IF(AO157="无逾期",0,1)</f>
        <v>0</v>
      </c>
      <c r="AO157" t="s">
        <v>105</v>
      </c>
      <c r="AQ157" s="6">
        <v>40563</v>
      </c>
    </row>
    <row r="158" spans="1:43">
      <c r="A158" s="3">
        <v>1101009</v>
      </c>
      <c r="B158" s="1">
        <f>C158</f>
        <v>43</v>
      </c>
      <c r="C158">
        <v>43</v>
      </c>
      <c r="D158">
        <f>IF(E158="男",1,0)</f>
        <v>1</v>
      </c>
      <c r="E158" s="2" t="s">
        <v>106</v>
      </c>
      <c r="F158" s="2">
        <f>IF(G158="已婚",0,IF(G158="未婚",1,2))</f>
        <v>0</v>
      </c>
      <c r="G158" s="2" t="s">
        <v>93</v>
      </c>
      <c r="H158" s="2">
        <f>IF(I158="小学",0,IF(I158="初中",1,IF(I158="高中",2,IF(I158="大专",3,4))))</f>
        <v>1</v>
      </c>
      <c r="I158" s="2" t="s">
        <v>120</v>
      </c>
      <c r="J158" s="2">
        <f>IF(K158="无",0,IF(K158="有违约",1,2))</f>
        <v>0</v>
      </c>
      <c r="K158" s="2" t="s">
        <v>95</v>
      </c>
      <c r="L158" s="2">
        <f>IF(M158="自有",0,1)</f>
        <v>0</v>
      </c>
      <c r="M158" s="2" t="s">
        <v>96</v>
      </c>
      <c r="N158" s="2">
        <f>IF(O158="否",0,1)</f>
        <v>1</v>
      </c>
      <c r="O158" s="2" t="s">
        <v>103</v>
      </c>
      <c r="P158" s="2" t="str">
        <f>MID(Q158,1,LEN(Q158)-1)</f>
        <v>11</v>
      </c>
      <c r="Q158" s="2" t="s">
        <v>113</v>
      </c>
      <c r="R158" s="2" t="s">
        <v>224</v>
      </c>
      <c r="S158" s="2" t="str">
        <f>MID(T158,1,LEN(T158)-1)</f>
        <v>30</v>
      </c>
      <c r="T158" s="2" t="s">
        <v>144</v>
      </c>
      <c r="U158" s="2">
        <f>IF(V158="经营",0,1)</f>
        <v>0</v>
      </c>
      <c r="V158" s="2" t="s">
        <v>100</v>
      </c>
      <c r="W158" s="2" t="s">
        <v>100</v>
      </c>
      <c r="X158" s="2">
        <f>IF(MID(Y158,LEN(Y158),LEN(Y158))="年",VALUE(MID(Y158,1,LEN(Y158)-1))*12,VALUE(MID(Y158,1,LEN(Y158)-1)))</f>
        <v>12</v>
      </c>
      <c r="Y158" s="2" t="s">
        <v>101</v>
      </c>
      <c r="Z158">
        <f>AA158*100</f>
        <v>1.53</v>
      </c>
      <c r="AA158" s="5">
        <v>0.0153</v>
      </c>
      <c r="AB158" s="5"/>
      <c r="AC158" s="5">
        <v>0.01989</v>
      </c>
      <c r="AD158" s="5"/>
      <c r="AE158" s="2" t="s">
        <v>169</v>
      </c>
      <c r="AF158" s="2">
        <f>IF(OR(AG158="是",AG158="有"),0,1)</f>
        <v>1</v>
      </c>
      <c r="AG158" s="2" t="s">
        <v>95</v>
      </c>
      <c r="AH158" s="10">
        <f>IF(ISNUMBER(FIND("质押",AI158,1)),0,1)</f>
        <v>1</v>
      </c>
      <c r="AI158" s="2" t="s">
        <v>119</v>
      </c>
      <c r="AJ158" s="2">
        <f>IF(ISNUMBER(FIND("担保",AI158,1)),0,1)</f>
        <v>0</v>
      </c>
      <c r="AK158" s="2" t="s">
        <v>119</v>
      </c>
      <c r="AL158" s="10">
        <f>IF(AM158="是",0,1)</f>
        <v>1</v>
      </c>
      <c r="AM158" s="2" t="s">
        <v>97</v>
      </c>
      <c r="AN158" s="2">
        <f>IF(AO158="无逾期",0,1)</f>
        <v>0</v>
      </c>
      <c r="AO158" t="s">
        <v>105</v>
      </c>
      <c r="AQ158" s="6">
        <v>40563</v>
      </c>
    </row>
    <row r="159" spans="1:43">
      <c r="A159" s="3">
        <v>1101011</v>
      </c>
      <c r="B159" s="1">
        <f>C159</f>
        <v>52</v>
      </c>
      <c r="C159">
        <v>52</v>
      </c>
      <c r="D159">
        <f>IF(E159="男",1,0)</f>
        <v>1</v>
      </c>
      <c r="E159" s="2" t="s">
        <v>106</v>
      </c>
      <c r="F159" s="2">
        <f>IF(G159="已婚",0,IF(G159="未婚",1,2))</f>
        <v>0</v>
      </c>
      <c r="G159" s="2" t="s">
        <v>93</v>
      </c>
      <c r="H159" s="2">
        <f>IF(I159="小学",0,IF(I159="初中",1,IF(I159="高中",2,IF(I159="大专",3,4))))</f>
        <v>1</v>
      </c>
      <c r="I159" s="2" t="s">
        <v>120</v>
      </c>
      <c r="J159" s="2">
        <f>IF(K159="无",0,IF(K159="有违约",1,2))</f>
        <v>0</v>
      </c>
      <c r="K159" s="2" t="s">
        <v>95</v>
      </c>
      <c r="L159" s="2">
        <f>IF(M159="自有",0,1)</f>
        <v>0</v>
      </c>
      <c r="M159" s="2" t="s">
        <v>96</v>
      </c>
      <c r="N159" s="2">
        <f>IF(O159="否",0,1)</f>
        <v>0</v>
      </c>
      <c r="O159" s="2" t="s">
        <v>97</v>
      </c>
      <c r="P159" s="2" t="str">
        <f>MID(Q159,1,LEN(Q159)-1)</f>
        <v>20</v>
      </c>
      <c r="Q159" s="2" t="s">
        <v>143</v>
      </c>
      <c r="R159" s="2" t="s">
        <v>143</v>
      </c>
      <c r="S159" s="2" t="str">
        <f>MID(T159,1,LEN(T159)-1)</f>
        <v>20</v>
      </c>
      <c r="T159" s="2" t="s">
        <v>211</v>
      </c>
      <c r="U159" s="2">
        <f>IF(V159="经营",0,1)</f>
        <v>0</v>
      </c>
      <c r="V159" s="2" t="s">
        <v>100</v>
      </c>
      <c r="W159" s="2" t="s">
        <v>100</v>
      </c>
      <c r="X159" s="2">
        <f>IF(MID(Y159,LEN(Y159),LEN(Y159))="年",VALUE(MID(Y159,1,LEN(Y159)-1))*12,VALUE(MID(Y159,1,LEN(Y159)-1)))</f>
        <v>6</v>
      </c>
      <c r="Y159" s="2" t="s">
        <v>118</v>
      </c>
      <c r="Z159">
        <f>AA159*100</f>
        <v>1.26</v>
      </c>
      <c r="AA159" s="5">
        <v>0.0126</v>
      </c>
      <c r="AB159" s="5"/>
      <c r="AC159" s="5">
        <v>0.01638</v>
      </c>
      <c r="AD159" s="5"/>
      <c r="AE159" s="2" t="s">
        <v>102</v>
      </c>
      <c r="AF159" s="2">
        <f>IF(OR(AG159="是",AG159="有"),0,1)</f>
        <v>1</v>
      </c>
      <c r="AG159" s="2" t="s">
        <v>95</v>
      </c>
      <c r="AH159" s="10">
        <f>IF(ISNUMBER(FIND("质押",AI159,1)),0,1)</f>
        <v>0</v>
      </c>
      <c r="AI159" s="2" t="s">
        <v>194</v>
      </c>
      <c r="AJ159" s="2">
        <f>IF(ISNUMBER(FIND("担保",AI159,1)),0,1)</f>
        <v>1</v>
      </c>
      <c r="AK159" s="2" t="s">
        <v>194</v>
      </c>
      <c r="AL159" s="10">
        <f>IF(AM159="是",0,1)</f>
        <v>1</v>
      </c>
      <c r="AM159" s="2" t="s">
        <v>97</v>
      </c>
      <c r="AN159" s="2">
        <f>IF(AO159="无逾期",0,1)</f>
        <v>0</v>
      </c>
      <c r="AO159" t="s">
        <v>105</v>
      </c>
      <c r="AQ159" s="6">
        <v>40564</v>
      </c>
    </row>
    <row r="160" spans="1:43">
      <c r="A160" s="3">
        <v>1101012</v>
      </c>
      <c r="B160" s="1">
        <f>C160</f>
        <v>44</v>
      </c>
      <c r="C160">
        <v>44</v>
      </c>
      <c r="D160">
        <f>IF(E160="男",1,0)</f>
        <v>1</v>
      </c>
      <c r="E160" s="2" t="s">
        <v>106</v>
      </c>
      <c r="F160" s="2">
        <f>IF(G160="已婚",0,IF(G160="未婚",1,2))</f>
        <v>0</v>
      </c>
      <c r="G160" s="2" t="s">
        <v>93</v>
      </c>
      <c r="H160" s="2">
        <f>IF(I160="小学",0,IF(I160="初中",1,IF(I160="高中",2,IF(I160="大专",3,4))))</f>
        <v>1</v>
      </c>
      <c r="I160" s="2" t="s">
        <v>120</v>
      </c>
      <c r="J160" s="2">
        <f>IF(K160="无",0,IF(K160="有违约",1,2))</f>
        <v>0</v>
      </c>
      <c r="K160" s="2" t="s">
        <v>95</v>
      </c>
      <c r="L160" s="2">
        <f>IF(M160="自有",0,1)</f>
        <v>0</v>
      </c>
      <c r="M160" s="2" t="s">
        <v>96</v>
      </c>
      <c r="N160" s="2">
        <f>IF(O160="否",0,1)</f>
        <v>0</v>
      </c>
      <c r="O160" s="2" t="s">
        <v>97</v>
      </c>
      <c r="P160" s="2" t="str">
        <f>MID(Q160,1,LEN(Q160)-1)</f>
        <v>5</v>
      </c>
      <c r="Q160" s="2" t="s">
        <v>152</v>
      </c>
      <c r="R160" s="2" t="s">
        <v>152</v>
      </c>
      <c r="S160" s="2" t="str">
        <f>MID(T160,1,LEN(T160)-1)</f>
        <v>30</v>
      </c>
      <c r="T160" s="2" t="s">
        <v>144</v>
      </c>
      <c r="U160" s="2">
        <f>IF(V160="经营",0,1)</f>
        <v>0</v>
      </c>
      <c r="V160" s="2" t="s">
        <v>100</v>
      </c>
      <c r="W160" s="2" t="s">
        <v>100</v>
      </c>
      <c r="X160" s="2">
        <f>IF(MID(Y160,LEN(Y160),LEN(Y160))="年",VALUE(MID(Y160,1,LEN(Y160)-1))*12,VALUE(MID(Y160,1,LEN(Y160)-1)))</f>
        <v>12</v>
      </c>
      <c r="Y160" s="2" t="s">
        <v>101</v>
      </c>
      <c r="Z160">
        <f>AA160*100</f>
        <v>1.53</v>
      </c>
      <c r="AA160" s="5">
        <v>0.0153</v>
      </c>
      <c r="AB160" s="5"/>
      <c r="AC160" s="5">
        <v>0.01989</v>
      </c>
      <c r="AD160" s="5"/>
      <c r="AE160" s="2" t="s">
        <v>102</v>
      </c>
      <c r="AF160" s="2">
        <f>IF(OR(AG160="是",AG160="有"),0,1)</f>
        <v>1</v>
      </c>
      <c r="AG160" s="2" t="s">
        <v>95</v>
      </c>
      <c r="AH160" s="10">
        <f>IF(ISNUMBER(FIND("质押",AI160,1)),0,1)</f>
        <v>0</v>
      </c>
      <c r="AI160" s="2" t="s">
        <v>204</v>
      </c>
      <c r="AJ160" s="2">
        <f>IF(ISNUMBER(FIND("担保",AI160,1)),0,1)</f>
        <v>0</v>
      </c>
      <c r="AK160" s="2" t="s">
        <v>204</v>
      </c>
      <c r="AL160" s="10">
        <f>IF(AM160="是",0,1)</f>
        <v>1</v>
      </c>
      <c r="AM160" s="2" t="s">
        <v>97</v>
      </c>
      <c r="AN160" s="2">
        <f>IF(AO160="无逾期",0,1)</f>
        <v>0</v>
      </c>
      <c r="AO160" t="s">
        <v>105</v>
      </c>
      <c r="AQ160" s="6">
        <v>40567</v>
      </c>
    </row>
    <row r="161" spans="1:43">
      <c r="A161" s="3">
        <v>1101013</v>
      </c>
      <c r="B161" s="1">
        <f>C161</f>
        <v>54</v>
      </c>
      <c r="C161">
        <v>54</v>
      </c>
      <c r="D161">
        <f>IF(E161="男",1,0)</f>
        <v>1</v>
      </c>
      <c r="E161" s="2" t="s">
        <v>106</v>
      </c>
      <c r="F161" s="2">
        <f>IF(G161="已婚",0,IF(G161="未婚",1,2))</f>
        <v>0</v>
      </c>
      <c r="G161" s="2" t="s">
        <v>93</v>
      </c>
      <c r="H161" s="2">
        <f>IF(I161="小学",0,IF(I161="初中",1,IF(I161="高中",2,IF(I161="大专",3,4))))</f>
        <v>1</v>
      </c>
      <c r="I161" s="2" t="s">
        <v>120</v>
      </c>
      <c r="J161" s="2">
        <f>IF(K161="无",0,IF(K161="有违约",1,2))</f>
        <v>0</v>
      </c>
      <c r="K161" s="2" t="s">
        <v>95</v>
      </c>
      <c r="L161" s="2">
        <f>IF(M161="自有",0,1)</f>
        <v>0</v>
      </c>
      <c r="M161" s="2" t="s">
        <v>96</v>
      </c>
      <c r="N161" s="2">
        <f>IF(O161="否",0,1)</f>
        <v>1</v>
      </c>
      <c r="O161" s="2" t="s">
        <v>103</v>
      </c>
      <c r="P161" s="2" t="str">
        <f>MID(Q161,1,LEN(Q161)-1)</f>
        <v>7</v>
      </c>
      <c r="Q161" s="2" t="s">
        <v>173</v>
      </c>
      <c r="R161" s="2" t="s">
        <v>173</v>
      </c>
      <c r="S161" s="2" t="str">
        <f>MID(T161,1,LEN(T161)-1)</f>
        <v>120</v>
      </c>
      <c r="T161" s="2" t="s">
        <v>167</v>
      </c>
      <c r="U161" s="2">
        <f>IF(V161="经营",0,1)</f>
        <v>0</v>
      </c>
      <c r="V161" s="2" t="s">
        <v>100</v>
      </c>
      <c r="W161" s="2" t="s">
        <v>100</v>
      </c>
      <c r="X161" s="2">
        <f>IF(MID(Y161,LEN(Y161),LEN(Y161))="年",VALUE(MID(Y161,1,LEN(Y161)-1))*12,VALUE(MID(Y161,1,LEN(Y161)-1)))</f>
        <v>12</v>
      </c>
      <c r="Y161" s="2" t="s">
        <v>101</v>
      </c>
      <c r="Z161">
        <f>AA161*100</f>
        <v>1.5</v>
      </c>
      <c r="AA161" s="5">
        <v>0.015</v>
      </c>
      <c r="AB161" s="5"/>
      <c r="AC161" s="5">
        <v>0.0195</v>
      </c>
      <c r="AD161" s="5"/>
      <c r="AE161" s="2" t="s">
        <v>168</v>
      </c>
      <c r="AF161" s="2">
        <f>IF(OR(AG161="是",AG161="有"),0,1)</f>
        <v>0</v>
      </c>
      <c r="AG161" s="2" t="s">
        <v>157</v>
      </c>
      <c r="AH161" s="10">
        <f>IF(ISNUMBER(FIND("质押",AI161,1)),0,1)</f>
        <v>1</v>
      </c>
      <c r="AI161" s="2" t="s">
        <v>104</v>
      </c>
      <c r="AJ161" s="2">
        <f>IF(ISNUMBER(FIND("担保",AI161,1)),0,1)</f>
        <v>1</v>
      </c>
      <c r="AK161" s="2" t="s">
        <v>104</v>
      </c>
      <c r="AL161" s="10">
        <f>IF(AM161="是",0,1)</f>
        <v>0</v>
      </c>
      <c r="AM161" s="2" t="s">
        <v>103</v>
      </c>
      <c r="AN161" s="2">
        <f>IF(AO161="无逾期",0,1)</f>
        <v>0</v>
      </c>
      <c r="AO161" t="s">
        <v>105</v>
      </c>
      <c r="AQ161" s="6">
        <v>40567</v>
      </c>
    </row>
    <row r="162" spans="1:43">
      <c r="A162" s="3">
        <v>1101014</v>
      </c>
      <c r="B162" s="1">
        <f>C162</f>
        <v>43</v>
      </c>
      <c r="C162">
        <v>43</v>
      </c>
      <c r="D162">
        <f>IF(E162="男",1,0)</f>
        <v>1</v>
      </c>
      <c r="E162" s="2" t="s">
        <v>106</v>
      </c>
      <c r="F162" s="2">
        <f>IF(G162="已婚",0,IF(G162="未婚",1,2))</f>
        <v>0</v>
      </c>
      <c r="G162" s="2" t="s">
        <v>93</v>
      </c>
      <c r="H162" s="2">
        <f>IF(I162="小学",0,IF(I162="初中",1,IF(I162="高中",2,IF(I162="大专",3,4))))</f>
        <v>1</v>
      </c>
      <c r="I162" s="2" t="s">
        <v>120</v>
      </c>
      <c r="J162" s="2">
        <f>IF(K162="无",0,IF(K162="有违约",1,2))</f>
        <v>0</v>
      </c>
      <c r="K162" s="2" t="s">
        <v>95</v>
      </c>
      <c r="L162" s="2">
        <f>IF(M162="自有",0,1)</f>
        <v>0</v>
      </c>
      <c r="M162" s="2" t="s">
        <v>96</v>
      </c>
      <c r="N162" s="2">
        <f>IF(O162="否",0,1)</f>
        <v>1</v>
      </c>
      <c r="O162" s="2" t="s">
        <v>103</v>
      </c>
      <c r="P162" s="2" t="str">
        <f>MID(Q162,1,LEN(Q162)-1)</f>
        <v>2</v>
      </c>
      <c r="Q162" s="2" t="s">
        <v>121</v>
      </c>
      <c r="R162" s="2" t="s">
        <v>121</v>
      </c>
      <c r="S162" s="2" t="str">
        <f>MID(T162,1,LEN(T162)-1)</f>
        <v>10</v>
      </c>
      <c r="T162" s="2" t="s">
        <v>99</v>
      </c>
      <c r="U162" s="2">
        <f>IF(V162="经营",0,1)</f>
        <v>0</v>
      </c>
      <c r="V162" s="2" t="s">
        <v>100</v>
      </c>
      <c r="W162" s="2" t="s">
        <v>100</v>
      </c>
      <c r="X162" s="2">
        <f>IF(MID(Y162,LEN(Y162),LEN(Y162))="年",VALUE(MID(Y162,1,LEN(Y162)-1))*12,VALUE(MID(Y162,1,LEN(Y162)-1)))</f>
        <v>12</v>
      </c>
      <c r="Y162" s="2" t="s">
        <v>101</v>
      </c>
      <c r="Z162">
        <f>AA162*100</f>
        <v>1.53</v>
      </c>
      <c r="AA162" s="5">
        <v>0.0153</v>
      </c>
      <c r="AB162" s="5"/>
      <c r="AC162" s="5">
        <v>0.01989</v>
      </c>
      <c r="AD162" s="5"/>
      <c r="AE162" s="2" t="s">
        <v>102</v>
      </c>
      <c r="AF162" s="2">
        <f>IF(OR(AG162="是",AG162="有"),0,1)</f>
        <v>1</v>
      </c>
      <c r="AG162" s="2" t="s">
        <v>95</v>
      </c>
      <c r="AH162" s="10">
        <f>IF(ISNUMBER(FIND("质押",AI162,1)),0,1)</f>
        <v>1</v>
      </c>
      <c r="AI162" s="2" t="s">
        <v>119</v>
      </c>
      <c r="AJ162" s="2">
        <f>IF(ISNUMBER(FIND("担保",AI162,1)),0,1)</f>
        <v>0</v>
      </c>
      <c r="AK162" s="2" t="s">
        <v>119</v>
      </c>
      <c r="AL162" s="10">
        <f>IF(AM162="是",0,1)</f>
        <v>1</v>
      </c>
      <c r="AM162" s="2" t="s">
        <v>97</v>
      </c>
      <c r="AN162" s="2">
        <f>IF(AO162="无逾期",0,1)</f>
        <v>0</v>
      </c>
      <c r="AO162" t="s">
        <v>105</v>
      </c>
      <c r="AQ162" s="6">
        <v>40567</v>
      </c>
    </row>
    <row r="163" spans="1:43">
      <c r="A163" s="3">
        <v>1101015</v>
      </c>
      <c r="B163" s="1">
        <f>C163</f>
        <v>34</v>
      </c>
      <c r="C163">
        <v>34</v>
      </c>
      <c r="D163">
        <f>IF(E163="男",1,0)</f>
        <v>1</v>
      </c>
      <c r="E163" s="2" t="s">
        <v>106</v>
      </c>
      <c r="F163" s="2">
        <f>IF(G163="已婚",0,IF(G163="未婚",1,2))</f>
        <v>0</v>
      </c>
      <c r="G163" s="2" t="s">
        <v>93</v>
      </c>
      <c r="H163" s="2">
        <f>IF(I163="小学",0,IF(I163="初中",1,IF(I163="高中",2,IF(I163="大专",3,4))))</f>
        <v>4</v>
      </c>
      <c r="I163" s="2" t="s">
        <v>136</v>
      </c>
      <c r="J163" s="2">
        <f>IF(K163="无",0,IF(K163="有违约",1,2))</f>
        <v>0</v>
      </c>
      <c r="K163" s="2" t="s">
        <v>95</v>
      </c>
      <c r="L163" s="2">
        <f>IF(M163="自有",0,1)</f>
        <v>0</v>
      </c>
      <c r="M163" s="2" t="s">
        <v>96</v>
      </c>
      <c r="N163" s="2">
        <f>IF(O163="否",0,1)</f>
        <v>0</v>
      </c>
      <c r="O163" s="2" t="s">
        <v>97</v>
      </c>
      <c r="P163" s="2" t="str">
        <f>MID(Q163,1,LEN(Q163)-1)</f>
        <v>6</v>
      </c>
      <c r="Q163" s="2" t="s">
        <v>134</v>
      </c>
      <c r="R163" s="2" t="s">
        <v>134</v>
      </c>
      <c r="S163" s="2" t="str">
        <f>MID(T163,1,LEN(T163)-1)</f>
        <v>25</v>
      </c>
      <c r="T163" s="2" t="s">
        <v>223</v>
      </c>
      <c r="U163" s="2">
        <f>IF(V163="经营",0,1)</f>
        <v>0</v>
      </c>
      <c r="V163" s="2" t="s">
        <v>100</v>
      </c>
      <c r="W163" s="2" t="s">
        <v>100</v>
      </c>
      <c r="X163" s="2">
        <f>IF(MID(Y163,LEN(Y163),LEN(Y163))="年",VALUE(MID(Y163,1,LEN(Y163)-1))*12,VALUE(MID(Y163,1,LEN(Y163)-1)))</f>
        <v>6</v>
      </c>
      <c r="Y163" s="2" t="s">
        <v>118</v>
      </c>
      <c r="Z163">
        <f>AA163*100</f>
        <v>1.5</v>
      </c>
      <c r="AA163" s="5">
        <v>0.015</v>
      </c>
      <c r="AB163" s="5"/>
      <c r="AC163" s="5">
        <v>0.0195</v>
      </c>
      <c r="AD163" s="5"/>
      <c r="AE163" s="2" t="s">
        <v>102</v>
      </c>
      <c r="AF163" s="2">
        <f>IF(OR(AG163="是",AG163="有"),0,1)</f>
        <v>1</v>
      </c>
      <c r="AG163" s="2" t="s">
        <v>95</v>
      </c>
      <c r="AH163" s="10">
        <f>IF(ISNUMBER(FIND("质押",AI163,1)),0,1)</f>
        <v>1</v>
      </c>
      <c r="AI163" s="2" t="s">
        <v>119</v>
      </c>
      <c r="AJ163" s="2">
        <f>IF(ISNUMBER(FIND("担保",AI163,1)),0,1)</f>
        <v>0</v>
      </c>
      <c r="AK163" s="2" t="s">
        <v>119</v>
      </c>
      <c r="AL163" s="10">
        <f>IF(AM163="是",0,1)</f>
        <v>1</v>
      </c>
      <c r="AM163" s="2" t="s">
        <v>97</v>
      </c>
      <c r="AN163" s="2">
        <f>IF(AO163="无逾期",0,1)</f>
        <v>0</v>
      </c>
      <c r="AO163" t="s">
        <v>105</v>
      </c>
      <c r="AQ163" s="6">
        <v>40567</v>
      </c>
    </row>
    <row r="164" spans="1:43">
      <c r="A164" s="3">
        <v>1101017</v>
      </c>
      <c r="B164" s="1">
        <f>C164</f>
        <v>37</v>
      </c>
      <c r="C164" s="2">
        <v>37</v>
      </c>
      <c r="D164">
        <f>IF(E164="男",1,0)</f>
        <v>1</v>
      </c>
      <c r="E164" s="2" t="s">
        <v>106</v>
      </c>
      <c r="F164" s="2">
        <f>IF(G164="已婚",0,IF(G164="未婚",1,2))</f>
        <v>0</v>
      </c>
      <c r="G164" s="2" t="s">
        <v>93</v>
      </c>
      <c r="H164" s="2">
        <f>IF(I164="小学",0,IF(I164="初中",1,IF(I164="高中",2,IF(I164="大专",3,4))))</f>
        <v>1</v>
      </c>
      <c r="I164" s="2" t="s">
        <v>120</v>
      </c>
      <c r="J164" s="2">
        <f>IF(K164="无",0,IF(K164="有违约",1,2))</f>
        <v>0</v>
      </c>
      <c r="K164" s="2" t="s">
        <v>95</v>
      </c>
      <c r="L164" s="2">
        <f>IF(M164="自有",0,1)</f>
        <v>1</v>
      </c>
      <c r="M164" s="2" t="s">
        <v>117</v>
      </c>
      <c r="N164" s="2">
        <f>IF(O164="否",0,1)</f>
        <v>1</v>
      </c>
      <c r="O164" s="2" t="s">
        <v>103</v>
      </c>
      <c r="P164" s="2" t="str">
        <f>MID(Q164,1,LEN(Q164)-1)</f>
        <v>10</v>
      </c>
      <c r="Q164" s="2" t="s">
        <v>98</v>
      </c>
      <c r="R164" s="2" t="s">
        <v>98</v>
      </c>
      <c r="S164" s="2" t="str">
        <f>MID(T164,1,LEN(T164)-1)</f>
        <v>20</v>
      </c>
      <c r="T164" s="2" t="s">
        <v>123</v>
      </c>
      <c r="U164" s="2">
        <f>IF(V164="经营",0,1)</f>
        <v>0</v>
      </c>
      <c r="V164" s="2" t="s">
        <v>100</v>
      </c>
      <c r="W164" s="2" t="s">
        <v>100</v>
      </c>
      <c r="X164" s="2">
        <f>IF(MID(Y164,LEN(Y164),LEN(Y164))="年",VALUE(MID(Y164,1,LEN(Y164)-1))*12,VALUE(MID(Y164,1,LEN(Y164)-1)))</f>
        <v>3</v>
      </c>
      <c r="Y164" s="2" t="s">
        <v>110</v>
      </c>
      <c r="Z164">
        <f>AA164*100</f>
        <v>1.44</v>
      </c>
      <c r="AA164" s="5">
        <v>0.0144</v>
      </c>
      <c r="AB164" s="5"/>
      <c r="AC164" s="5">
        <v>0.01872</v>
      </c>
      <c r="AD164" s="5"/>
      <c r="AE164" s="2" t="s">
        <v>102</v>
      </c>
      <c r="AF164" s="2">
        <f>IF(OR(AG164="是",AG164="有"),0,1)</f>
        <v>0</v>
      </c>
      <c r="AG164" s="2" t="s">
        <v>157</v>
      </c>
      <c r="AH164" s="10">
        <f>IF(ISNUMBER(FIND("质押",AI164,1)),0,1)</f>
        <v>1</v>
      </c>
      <c r="AI164" s="2" t="s">
        <v>207</v>
      </c>
      <c r="AJ164" s="2">
        <f>IF(ISNUMBER(FIND("担保",AI164,1)),0,1)</f>
        <v>0</v>
      </c>
      <c r="AK164" s="2" t="s">
        <v>207</v>
      </c>
      <c r="AL164" s="10">
        <f>IF(AM164="是",0,1)</f>
        <v>0</v>
      </c>
      <c r="AM164" s="2" t="s">
        <v>103</v>
      </c>
      <c r="AN164" s="2">
        <f>IF(AO164="无逾期",0,1)</f>
        <v>0</v>
      </c>
      <c r="AO164" t="s">
        <v>105</v>
      </c>
      <c r="AQ164" s="6">
        <v>40563</v>
      </c>
    </row>
    <row r="165" spans="1:43">
      <c r="A165" s="3">
        <v>1101018</v>
      </c>
      <c r="B165" s="1">
        <f>C165</f>
        <v>40</v>
      </c>
      <c r="C165" s="2">
        <v>40</v>
      </c>
      <c r="D165">
        <f>IF(E165="男",1,0)</f>
        <v>1</v>
      </c>
      <c r="E165" s="2" t="s">
        <v>106</v>
      </c>
      <c r="F165" s="2">
        <f>IF(G165="已婚",0,IF(G165="未婚",1,2))</f>
        <v>0</v>
      </c>
      <c r="G165" s="2" t="s">
        <v>93</v>
      </c>
      <c r="H165" s="2">
        <f>IF(I165="小学",0,IF(I165="初中",1,IF(I165="高中",2,IF(I165="大专",3,4))))</f>
        <v>0</v>
      </c>
      <c r="I165" s="2" t="s">
        <v>107</v>
      </c>
      <c r="J165" s="2">
        <f>IF(K165="无",0,IF(K165="有违约",1,2))</f>
        <v>0</v>
      </c>
      <c r="K165" s="2" t="s">
        <v>95</v>
      </c>
      <c r="L165" s="2">
        <f>IF(M165="自有",0,1)</f>
        <v>0</v>
      </c>
      <c r="M165" s="2" t="s">
        <v>96</v>
      </c>
      <c r="N165" s="2">
        <f>IF(O165="否",0,1)</f>
        <v>0</v>
      </c>
      <c r="O165" s="2" t="s">
        <v>97</v>
      </c>
      <c r="P165" s="2" t="str">
        <f>MID(Q165,1,LEN(Q165)-1)</f>
        <v>10</v>
      </c>
      <c r="Q165" s="2" t="s">
        <v>98</v>
      </c>
      <c r="R165" s="2" t="s">
        <v>98</v>
      </c>
      <c r="S165" s="2" t="str">
        <f>MID(T165,1,LEN(T165)-1)</f>
        <v>10</v>
      </c>
      <c r="T165" s="2" t="s">
        <v>99</v>
      </c>
      <c r="U165" s="2">
        <f>IF(V165="经营",0,1)</f>
        <v>0</v>
      </c>
      <c r="V165" s="2" t="s">
        <v>100</v>
      </c>
      <c r="W165" s="2" t="s">
        <v>100</v>
      </c>
      <c r="X165" s="2">
        <f>IF(MID(Y165,LEN(Y165),LEN(Y165))="年",VALUE(MID(Y165,1,LEN(Y165)-1))*12,VALUE(MID(Y165,1,LEN(Y165)-1)))</f>
        <v>12</v>
      </c>
      <c r="Y165" s="2" t="s">
        <v>101</v>
      </c>
      <c r="Z165">
        <f>AA165*100</f>
        <v>1.5</v>
      </c>
      <c r="AA165" s="5">
        <v>0.015</v>
      </c>
      <c r="AB165" s="5"/>
      <c r="AC165" s="5">
        <v>0.0195</v>
      </c>
      <c r="AD165" s="5"/>
      <c r="AE165" s="2" t="s">
        <v>102</v>
      </c>
      <c r="AF165" s="2">
        <f>IF(OR(AG165="是",AG165="有"),0,1)</f>
        <v>0</v>
      </c>
      <c r="AG165" s="2" t="s">
        <v>157</v>
      </c>
      <c r="AH165" s="10">
        <f>IF(ISNUMBER(FIND("质押",AI165,1)),0,1)</f>
        <v>1</v>
      </c>
      <c r="AI165" s="2" t="s">
        <v>207</v>
      </c>
      <c r="AJ165" s="2">
        <f>IF(ISNUMBER(FIND("担保",AI165,1)),0,1)</f>
        <v>0</v>
      </c>
      <c r="AK165" s="2" t="s">
        <v>207</v>
      </c>
      <c r="AL165" s="10">
        <f>IF(AM165="是",0,1)</f>
        <v>0</v>
      </c>
      <c r="AM165" s="2" t="s">
        <v>103</v>
      </c>
      <c r="AN165" s="2">
        <f>IF(AO165="无逾期",0,1)</f>
        <v>0</v>
      </c>
      <c r="AO165" t="s">
        <v>105</v>
      </c>
      <c r="AQ165" s="6">
        <v>40570</v>
      </c>
    </row>
    <row r="166" spans="1:43">
      <c r="A166" s="3">
        <v>1101019</v>
      </c>
      <c r="B166" s="1">
        <f>C166</f>
        <v>31</v>
      </c>
      <c r="C166" s="2">
        <v>31</v>
      </c>
      <c r="D166">
        <f>IF(E166="男",1,0)</f>
        <v>0</v>
      </c>
      <c r="E166" s="2" t="s">
        <v>92</v>
      </c>
      <c r="F166" s="2">
        <f>IF(G166="已婚",0,IF(G166="未婚",1,2))</f>
        <v>0</v>
      </c>
      <c r="G166" s="2" t="s">
        <v>93</v>
      </c>
      <c r="H166" s="2">
        <f>IF(I166="小学",0,IF(I166="初中",1,IF(I166="高中",2,IF(I166="大专",3,4))))</f>
        <v>4</v>
      </c>
      <c r="I166" s="2" t="s">
        <v>136</v>
      </c>
      <c r="J166" s="2">
        <f>IF(K166="无",0,IF(K166="有违约",1,2))</f>
        <v>0</v>
      </c>
      <c r="K166" s="2" t="s">
        <v>95</v>
      </c>
      <c r="L166" s="2">
        <f>IF(M166="自有",0,1)</f>
        <v>0</v>
      </c>
      <c r="M166" s="2" t="s">
        <v>96</v>
      </c>
      <c r="N166" s="2">
        <f>IF(O166="否",0,1)</f>
        <v>0</v>
      </c>
      <c r="O166" s="2" t="s">
        <v>97</v>
      </c>
      <c r="P166" s="2" t="str">
        <f>MID(Q166,1,LEN(Q166)-1)</f>
        <v>6</v>
      </c>
      <c r="Q166" s="2" t="s">
        <v>134</v>
      </c>
      <c r="R166" s="2" t="s">
        <v>134</v>
      </c>
      <c r="S166" s="2" t="str">
        <f>MID(T166,1,LEN(T166)-1)</f>
        <v>30</v>
      </c>
      <c r="T166" s="2" t="s">
        <v>144</v>
      </c>
      <c r="U166" s="2">
        <f>IF(V166="经营",0,1)</f>
        <v>0</v>
      </c>
      <c r="V166" s="2" t="s">
        <v>100</v>
      </c>
      <c r="W166" s="2" t="s">
        <v>100</v>
      </c>
      <c r="X166" s="2">
        <f>IF(MID(Y166,LEN(Y166),LEN(Y166))="年",VALUE(MID(Y166,1,LEN(Y166)-1))*12,VALUE(MID(Y166,1,LEN(Y166)-1)))</f>
        <v>12</v>
      </c>
      <c r="Y166" s="2" t="s">
        <v>101</v>
      </c>
      <c r="Z166">
        <f>AA166*100</f>
        <v>1.5</v>
      </c>
      <c r="AA166" s="5">
        <v>0.015</v>
      </c>
      <c r="AB166" s="5"/>
      <c r="AC166" s="5">
        <v>0.0195</v>
      </c>
      <c r="AD166" s="5"/>
      <c r="AE166" s="2" t="s">
        <v>220</v>
      </c>
      <c r="AF166" s="2">
        <f>IF(OR(AG166="是",AG166="有"),0,1)</f>
        <v>0</v>
      </c>
      <c r="AG166" s="2" t="s">
        <v>157</v>
      </c>
      <c r="AH166" s="10">
        <f>IF(ISNUMBER(FIND("质押",AI166,1)),0,1)</f>
        <v>1</v>
      </c>
      <c r="AI166" s="2" t="s">
        <v>207</v>
      </c>
      <c r="AJ166" s="2">
        <f>IF(ISNUMBER(FIND("担保",AI166,1)),0,1)</f>
        <v>0</v>
      </c>
      <c r="AK166" s="2" t="s">
        <v>207</v>
      </c>
      <c r="AL166" s="10">
        <f>IF(AM166="是",0,1)</f>
        <v>0</v>
      </c>
      <c r="AM166" s="2" t="s">
        <v>103</v>
      </c>
      <c r="AN166" s="2">
        <f>IF(AO166="无逾期",0,1)</f>
        <v>0</v>
      </c>
      <c r="AO166" t="s">
        <v>105</v>
      </c>
      <c r="AQ166" s="6">
        <v>40570</v>
      </c>
    </row>
    <row r="167" spans="1:43">
      <c r="A167" s="3">
        <v>1101020</v>
      </c>
      <c r="B167" s="1">
        <f>C167</f>
        <v>41</v>
      </c>
      <c r="C167" s="2">
        <v>41</v>
      </c>
      <c r="D167">
        <f>IF(E167="男",1,0)</f>
        <v>1</v>
      </c>
      <c r="E167" s="2" t="s">
        <v>106</v>
      </c>
      <c r="F167" s="2">
        <f>IF(G167="已婚",0,IF(G167="未婚",1,2))</f>
        <v>0</v>
      </c>
      <c r="G167" s="2" t="s">
        <v>93</v>
      </c>
      <c r="H167" s="2">
        <f>IF(I167="小学",0,IF(I167="初中",1,IF(I167="高中",2,IF(I167="大专",3,4))))</f>
        <v>1</v>
      </c>
      <c r="I167" s="2" t="s">
        <v>120</v>
      </c>
      <c r="J167" s="2">
        <f>IF(K167="无",0,IF(K167="有违约",1,2))</f>
        <v>0</v>
      </c>
      <c r="K167" s="2" t="s">
        <v>95</v>
      </c>
      <c r="L167" s="2">
        <f>IF(M167="自有",0,1)</f>
        <v>0</v>
      </c>
      <c r="M167" s="2" t="s">
        <v>96</v>
      </c>
      <c r="N167" s="2">
        <f>IF(O167="否",0,1)</f>
        <v>0</v>
      </c>
      <c r="O167" s="2" t="s">
        <v>97</v>
      </c>
      <c r="P167" s="2" t="str">
        <f>MID(Q167,1,LEN(Q167)-1)</f>
        <v>8</v>
      </c>
      <c r="Q167" s="2" t="s">
        <v>149</v>
      </c>
      <c r="R167" s="2" t="s">
        <v>149</v>
      </c>
      <c r="S167" s="2" t="str">
        <f>MID(T167,1,LEN(T167)-1)</f>
        <v>20</v>
      </c>
      <c r="T167" s="2" t="s">
        <v>123</v>
      </c>
      <c r="U167" s="2">
        <f>IF(V167="经营",0,1)</f>
        <v>0</v>
      </c>
      <c r="V167" s="2" t="s">
        <v>100</v>
      </c>
      <c r="W167" s="2" t="s">
        <v>100</v>
      </c>
      <c r="X167" s="2">
        <f>IF(MID(Y167,LEN(Y167),LEN(Y167))="年",VALUE(MID(Y167,1,LEN(Y167)-1))*12,VALUE(MID(Y167,1,LEN(Y167)-1)))</f>
        <v>6</v>
      </c>
      <c r="Y167" s="2" t="s">
        <v>118</v>
      </c>
      <c r="Z167">
        <f>AA167*100</f>
        <v>1.26</v>
      </c>
      <c r="AA167" s="5">
        <v>0.0126</v>
      </c>
      <c r="AB167" s="5"/>
      <c r="AC167" s="5">
        <v>0.01638</v>
      </c>
      <c r="AD167" s="5"/>
      <c r="AE167" s="2" t="s">
        <v>220</v>
      </c>
      <c r="AF167" s="2">
        <f>IF(OR(AG167="是",AG167="有"),0,1)</f>
        <v>1</v>
      </c>
      <c r="AG167" s="2" t="s">
        <v>95</v>
      </c>
      <c r="AH167" s="10">
        <f>IF(ISNUMBER(FIND("质押",AI167,1)),0,1)</f>
        <v>0</v>
      </c>
      <c r="AI167" s="2" t="s">
        <v>204</v>
      </c>
      <c r="AJ167" s="2">
        <f>IF(ISNUMBER(FIND("担保",AI167,1)),0,1)</f>
        <v>0</v>
      </c>
      <c r="AK167" s="2" t="s">
        <v>204</v>
      </c>
      <c r="AL167" s="10">
        <f>IF(AM167="是",0,1)</f>
        <v>1</v>
      </c>
      <c r="AM167" s="2" t="s">
        <v>97</v>
      </c>
      <c r="AN167" s="2">
        <f>IF(AO167="无逾期",0,1)</f>
        <v>0</v>
      </c>
      <c r="AO167" t="s">
        <v>105</v>
      </c>
      <c r="AQ167" s="6">
        <v>40571</v>
      </c>
    </row>
    <row r="168" spans="1:43">
      <c r="A168" s="3">
        <v>1101021</v>
      </c>
      <c r="B168" s="1">
        <f>C168</f>
        <v>34</v>
      </c>
      <c r="C168" s="2">
        <v>34</v>
      </c>
      <c r="D168">
        <f>IF(E168="男",1,0)</f>
        <v>1</v>
      </c>
      <c r="E168" s="2" t="s">
        <v>106</v>
      </c>
      <c r="F168" s="2">
        <f>IF(G168="已婚",0,IF(G168="未婚",1,2))</f>
        <v>0</v>
      </c>
      <c r="G168" s="2" t="s">
        <v>93</v>
      </c>
      <c r="H168" s="2">
        <f>IF(I168="小学",0,IF(I168="初中",1,IF(I168="高中",2,IF(I168="大专",3,4))))</f>
        <v>1</v>
      </c>
      <c r="I168" s="2" t="s">
        <v>120</v>
      </c>
      <c r="J168" s="2">
        <f>IF(K168="无",0,IF(K168="有违约",1,2))</f>
        <v>0</v>
      </c>
      <c r="K168" s="2" t="s">
        <v>95</v>
      </c>
      <c r="L168" s="2">
        <f>IF(M168="自有",0,1)</f>
        <v>1</v>
      </c>
      <c r="M168" s="2" t="s">
        <v>117</v>
      </c>
      <c r="N168" s="2">
        <f>IF(O168="否",0,1)</f>
        <v>0</v>
      </c>
      <c r="O168" s="2" t="s">
        <v>97</v>
      </c>
      <c r="P168" s="2" t="str">
        <f>MID(Q168,1,LEN(Q168)-1)</f>
        <v>6</v>
      </c>
      <c r="Q168" s="2" t="s">
        <v>134</v>
      </c>
      <c r="R168" s="2" t="s">
        <v>134</v>
      </c>
      <c r="S168" s="2" t="str">
        <f>MID(T168,1,LEN(T168)-1)</f>
        <v>15</v>
      </c>
      <c r="T168" s="2" t="s">
        <v>153</v>
      </c>
      <c r="U168" s="2">
        <f>IF(V168="经营",0,1)</f>
        <v>0</v>
      </c>
      <c r="V168" s="2" t="s">
        <v>100</v>
      </c>
      <c r="W168" s="2" t="s">
        <v>100</v>
      </c>
      <c r="X168" s="2">
        <f>IF(MID(Y168,LEN(Y168),LEN(Y168))="年",VALUE(MID(Y168,1,LEN(Y168)-1))*12,VALUE(MID(Y168,1,LEN(Y168)-1)))</f>
        <v>6</v>
      </c>
      <c r="Y168" s="2" t="s">
        <v>118</v>
      </c>
      <c r="Z168">
        <f>AA168*100</f>
        <v>1.26</v>
      </c>
      <c r="AA168" s="5">
        <v>0.0126</v>
      </c>
      <c r="AB168" s="5"/>
      <c r="AC168" s="5">
        <v>0.01638</v>
      </c>
      <c r="AD168" s="5"/>
      <c r="AE168" s="2" t="s">
        <v>102</v>
      </c>
      <c r="AF168" s="2">
        <f>IF(OR(AG168="是",AG168="有"),0,1)</f>
        <v>0</v>
      </c>
      <c r="AG168" s="2" t="s">
        <v>157</v>
      </c>
      <c r="AH168" s="10">
        <f>IF(ISNUMBER(FIND("质押",AI168,1)),0,1)</f>
        <v>1</v>
      </c>
      <c r="AI168" s="2" t="s">
        <v>207</v>
      </c>
      <c r="AJ168" s="2">
        <f>IF(ISNUMBER(FIND("担保",AI168,1)),0,1)</f>
        <v>0</v>
      </c>
      <c r="AK168" s="2" t="s">
        <v>207</v>
      </c>
      <c r="AL168" s="10">
        <f>IF(AM168="是",0,1)</f>
        <v>0</v>
      </c>
      <c r="AM168" s="2" t="s">
        <v>103</v>
      </c>
      <c r="AN168" s="2">
        <f>IF(AO168="无逾期",0,1)</f>
        <v>0</v>
      </c>
      <c r="AO168" t="s">
        <v>105</v>
      </c>
      <c r="AQ168" s="6">
        <v>40571</v>
      </c>
    </row>
    <row r="169" spans="1:43">
      <c r="A169" s="3">
        <v>1101022</v>
      </c>
      <c r="B169" s="1">
        <f>C169</f>
        <v>34</v>
      </c>
      <c r="C169">
        <v>34</v>
      </c>
      <c r="D169">
        <f>IF(E169="男",1,0)</f>
        <v>1</v>
      </c>
      <c r="E169" s="2" t="s">
        <v>106</v>
      </c>
      <c r="F169" s="2">
        <f>IF(G169="已婚",0,IF(G169="未婚",1,2))</f>
        <v>0</v>
      </c>
      <c r="G169" s="2" t="s">
        <v>93</v>
      </c>
      <c r="H169" s="2">
        <f>IF(I169="小学",0,IF(I169="初中",1,IF(I169="高中",2,IF(I169="大专",3,4))))</f>
        <v>3</v>
      </c>
      <c r="I169" s="2" t="s">
        <v>142</v>
      </c>
      <c r="J169" s="2">
        <f>IF(K169="无",0,IF(K169="有违约",1,2))</f>
        <v>0</v>
      </c>
      <c r="K169" s="2" t="s">
        <v>95</v>
      </c>
      <c r="L169" s="2">
        <f>IF(M169="自有",0,1)</f>
        <v>0</v>
      </c>
      <c r="M169" s="2" t="s">
        <v>96</v>
      </c>
      <c r="N169" s="2">
        <f>IF(O169="否",0,1)</f>
        <v>1</v>
      </c>
      <c r="O169" s="2" t="s">
        <v>103</v>
      </c>
      <c r="P169" s="2" t="str">
        <f>MID(Q169,1,LEN(Q169)-1)</f>
        <v>3</v>
      </c>
      <c r="Q169" s="2" t="s">
        <v>108</v>
      </c>
      <c r="R169" s="2" t="s">
        <v>108</v>
      </c>
      <c r="S169" s="2" t="str">
        <f>MID(T169,1,LEN(T169)-1)</f>
        <v>50</v>
      </c>
      <c r="T169" s="2" t="s">
        <v>114</v>
      </c>
      <c r="U169" s="2">
        <f>IF(V169="经营",0,1)</f>
        <v>0</v>
      </c>
      <c r="V169" s="2" t="s">
        <v>100</v>
      </c>
      <c r="W169" s="2" t="s">
        <v>100</v>
      </c>
      <c r="X169" s="2">
        <f>IF(MID(Y169,LEN(Y169),LEN(Y169))="年",VALUE(MID(Y169,1,LEN(Y169)-1))*12,VALUE(MID(Y169,1,LEN(Y169)-1)))</f>
        <v>12</v>
      </c>
      <c r="Y169" s="2" t="s">
        <v>101</v>
      </c>
      <c r="Z169">
        <f>AA169*100</f>
        <v>1.5</v>
      </c>
      <c r="AA169" s="5">
        <v>0.015</v>
      </c>
      <c r="AB169" s="5"/>
      <c r="AC169" s="5">
        <v>0.0195</v>
      </c>
      <c r="AD169" s="5"/>
      <c r="AE169" s="2" t="s">
        <v>102</v>
      </c>
      <c r="AF169" s="2">
        <f>IF(OR(AG169="是",AG169="有"),0,1)</f>
        <v>0</v>
      </c>
      <c r="AG169" s="2" t="s">
        <v>157</v>
      </c>
      <c r="AH169" s="10">
        <f>IF(ISNUMBER(FIND("质押",AI169,1)),0,1)</f>
        <v>1</v>
      </c>
      <c r="AI169" s="2" t="s">
        <v>207</v>
      </c>
      <c r="AJ169" s="2">
        <f>IF(ISNUMBER(FIND("担保",AI169,1)),0,1)</f>
        <v>0</v>
      </c>
      <c r="AK169" s="2" t="s">
        <v>207</v>
      </c>
      <c r="AL169" s="10">
        <f>IF(AM169="是",0,1)</f>
        <v>0</v>
      </c>
      <c r="AM169" s="2" t="s">
        <v>103</v>
      </c>
      <c r="AN169" s="2">
        <f>IF(AO169="无逾期",0,1)</f>
        <v>0</v>
      </c>
      <c r="AO169" t="s">
        <v>105</v>
      </c>
      <c r="AQ169" s="6">
        <v>40573</v>
      </c>
    </row>
    <row r="170" spans="1:43">
      <c r="A170" s="3">
        <v>1102001</v>
      </c>
      <c r="B170" s="1">
        <f>C170</f>
        <v>29</v>
      </c>
      <c r="C170">
        <v>29</v>
      </c>
      <c r="D170">
        <f>IF(E170="男",1,0)</f>
        <v>1</v>
      </c>
      <c r="E170" s="2" t="s">
        <v>106</v>
      </c>
      <c r="F170" s="2">
        <f>IF(G170="已婚",0,IF(G170="未婚",1,2))</f>
        <v>0</v>
      </c>
      <c r="G170" s="2" t="s">
        <v>93</v>
      </c>
      <c r="H170" s="2">
        <f>IF(I170="小学",0,IF(I170="初中",1,IF(I170="高中",2,IF(I170="大专",3,4))))</f>
        <v>2</v>
      </c>
      <c r="I170" s="2" t="s">
        <v>94</v>
      </c>
      <c r="J170" s="2">
        <f>IF(K170="无",0,IF(K170="有违约",1,2))</f>
        <v>0</v>
      </c>
      <c r="K170" s="2" t="s">
        <v>95</v>
      </c>
      <c r="L170" s="2">
        <f>IF(M170="自有",0,1)</f>
        <v>0</v>
      </c>
      <c r="M170" s="2" t="s">
        <v>96</v>
      </c>
      <c r="N170" s="2">
        <f>IF(O170="否",0,1)</f>
        <v>1</v>
      </c>
      <c r="O170" s="2" t="s">
        <v>103</v>
      </c>
      <c r="P170" s="2" t="str">
        <f>MID(Q170,1,LEN(Q170)-1)</f>
        <v>5</v>
      </c>
      <c r="Q170" s="2" t="s">
        <v>152</v>
      </c>
      <c r="R170" s="2" t="s">
        <v>152</v>
      </c>
      <c r="S170" s="2" t="str">
        <f>MID(T170,1,LEN(T170)-1)</f>
        <v>45</v>
      </c>
      <c r="T170" s="2" t="s">
        <v>225</v>
      </c>
      <c r="U170" s="2">
        <f>IF(V170="经营",0,1)</f>
        <v>0</v>
      </c>
      <c r="V170" s="2" t="s">
        <v>100</v>
      </c>
      <c r="W170" s="2" t="s">
        <v>100</v>
      </c>
      <c r="X170" s="2">
        <f>IF(MID(Y170,LEN(Y170),LEN(Y170))="年",VALUE(MID(Y170,1,LEN(Y170)-1))*12,VALUE(MID(Y170,1,LEN(Y170)-1)))</f>
        <v>12</v>
      </c>
      <c r="Y170" s="2" t="s">
        <v>101</v>
      </c>
      <c r="Z170">
        <f>AA170*100</f>
        <v>1.5</v>
      </c>
      <c r="AA170" s="5">
        <v>0.015</v>
      </c>
      <c r="AB170" s="5"/>
      <c r="AC170" s="5">
        <v>0.0195</v>
      </c>
      <c r="AD170" s="5"/>
      <c r="AE170" s="2" t="s">
        <v>102</v>
      </c>
      <c r="AF170" s="2">
        <f>IF(OR(AG170="是",AG170="有"),0,1)</f>
        <v>0</v>
      </c>
      <c r="AG170" s="2" t="s">
        <v>157</v>
      </c>
      <c r="AH170" s="10">
        <f>IF(ISNUMBER(FIND("质押",AI170,1)),0,1)</f>
        <v>1</v>
      </c>
      <c r="AI170" s="2" t="s">
        <v>207</v>
      </c>
      <c r="AJ170" s="2">
        <f>IF(ISNUMBER(FIND("担保",AI170,1)),0,1)</f>
        <v>0</v>
      </c>
      <c r="AK170" s="2" t="s">
        <v>207</v>
      </c>
      <c r="AL170" s="10">
        <f>IF(AM170="是",0,1)</f>
        <v>0</v>
      </c>
      <c r="AM170" s="2" t="s">
        <v>103</v>
      </c>
      <c r="AN170" s="2">
        <f>IF(AO170="无逾期",0,1)</f>
        <v>0</v>
      </c>
      <c r="AO170" t="s">
        <v>105</v>
      </c>
      <c r="AQ170" s="6">
        <v>40611</v>
      </c>
    </row>
    <row r="171" spans="1:43">
      <c r="A171" s="3">
        <v>1102002</v>
      </c>
      <c r="B171" s="1">
        <f>C171</f>
        <v>43</v>
      </c>
      <c r="C171">
        <v>43</v>
      </c>
      <c r="D171">
        <f>IF(E171="男",1,0)</f>
        <v>1</v>
      </c>
      <c r="E171" s="2" t="s">
        <v>106</v>
      </c>
      <c r="F171" s="2">
        <f>IF(G171="已婚",0,IF(G171="未婚",1,2))</f>
        <v>0</v>
      </c>
      <c r="G171" s="2" t="s">
        <v>93</v>
      </c>
      <c r="H171" s="2">
        <f>IF(I171="小学",0,IF(I171="初中",1,IF(I171="高中",2,IF(I171="大专",3,4))))</f>
        <v>1</v>
      </c>
      <c r="I171" s="2" t="s">
        <v>120</v>
      </c>
      <c r="J171" s="2">
        <f>IF(K171="无",0,IF(K171="有违约",1,2))</f>
        <v>0</v>
      </c>
      <c r="K171" s="2" t="s">
        <v>95</v>
      </c>
      <c r="L171" s="2">
        <f>IF(M171="自有",0,1)</f>
        <v>0</v>
      </c>
      <c r="M171" s="2" t="s">
        <v>96</v>
      </c>
      <c r="N171" s="2">
        <f>IF(O171="否",0,1)</f>
        <v>1</v>
      </c>
      <c r="O171" s="2" t="s">
        <v>103</v>
      </c>
      <c r="P171" s="2" t="str">
        <f>MID(Q171,1,LEN(Q171)-1)</f>
        <v>6</v>
      </c>
      <c r="Q171" s="2" t="s">
        <v>134</v>
      </c>
      <c r="R171" s="2" t="s">
        <v>134</v>
      </c>
      <c r="S171" s="2" t="str">
        <f>MID(T171,1,LEN(T171)-1)</f>
        <v>20</v>
      </c>
      <c r="T171" s="2" t="s">
        <v>211</v>
      </c>
      <c r="U171" s="2">
        <f>IF(V171="经营",0,1)</f>
        <v>0</v>
      </c>
      <c r="V171" s="2" t="s">
        <v>100</v>
      </c>
      <c r="W171" s="2" t="s">
        <v>100</v>
      </c>
      <c r="X171" s="2">
        <f>IF(MID(Y171,LEN(Y171),LEN(Y171))="年",VALUE(MID(Y171,1,LEN(Y171)-1))*12,VALUE(MID(Y171,1,LEN(Y171)-1)))</f>
        <v>12</v>
      </c>
      <c r="Y171" s="2" t="s">
        <v>101</v>
      </c>
      <c r="Z171">
        <f>AA171*100</f>
        <v>1.5</v>
      </c>
      <c r="AA171" s="5">
        <v>0.015</v>
      </c>
      <c r="AB171" s="5"/>
      <c r="AC171" s="5">
        <v>0.0195</v>
      </c>
      <c r="AD171" s="5"/>
      <c r="AE171" s="2" t="s">
        <v>102</v>
      </c>
      <c r="AF171" s="2">
        <f>IF(OR(AG171="是",AG171="有"),0,1)</f>
        <v>0</v>
      </c>
      <c r="AG171" s="2" t="s">
        <v>157</v>
      </c>
      <c r="AH171" s="10">
        <f>IF(ISNUMBER(FIND("质押",AI171,1)),0,1)</f>
        <v>1</v>
      </c>
      <c r="AI171" s="2" t="s">
        <v>207</v>
      </c>
      <c r="AJ171" s="2">
        <f>IF(ISNUMBER(FIND("担保",AI171,1)),0,1)</f>
        <v>0</v>
      </c>
      <c r="AK171" s="2" t="s">
        <v>207</v>
      </c>
      <c r="AL171" s="10">
        <f>IF(AM171="是",0,1)</f>
        <v>0</v>
      </c>
      <c r="AM171" s="2" t="s">
        <v>103</v>
      </c>
      <c r="AN171" s="2">
        <f>IF(AO171="无逾期",0,1)</f>
        <v>0</v>
      </c>
      <c r="AO171" t="s">
        <v>105</v>
      </c>
      <c r="AQ171" s="6">
        <v>40604</v>
      </c>
    </row>
    <row r="172" spans="1:43">
      <c r="A172" s="3">
        <v>1103001</v>
      </c>
      <c r="B172" s="1">
        <f>C172</f>
        <v>45</v>
      </c>
      <c r="C172">
        <v>45</v>
      </c>
      <c r="D172">
        <f>IF(E172="男",1,0)</f>
        <v>1</v>
      </c>
      <c r="E172" s="2" t="s">
        <v>106</v>
      </c>
      <c r="F172" s="2">
        <f>IF(G172="已婚",0,IF(G172="未婚",1,2))</f>
        <v>0</v>
      </c>
      <c r="G172" s="2" t="s">
        <v>93</v>
      </c>
      <c r="H172" s="2">
        <f>IF(I172="小学",0,IF(I172="初中",1,IF(I172="高中",2,IF(I172="大专",3,4))))</f>
        <v>1</v>
      </c>
      <c r="I172" s="2" t="s">
        <v>120</v>
      </c>
      <c r="J172" s="2">
        <f>IF(K172="无",0,IF(K172="有违约",1,2))</f>
        <v>0</v>
      </c>
      <c r="K172" s="2" t="s">
        <v>95</v>
      </c>
      <c r="L172" s="2">
        <f>IF(M172="自有",0,1)</f>
        <v>0</v>
      </c>
      <c r="M172" s="2" t="s">
        <v>96</v>
      </c>
      <c r="N172" s="2">
        <f>IF(O172="否",0,1)</f>
        <v>0</v>
      </c>
      <c r="O172" s="2" t="s">
        <v>97</v>
      </c>
      <c r="P172" s="2" t="str">
        <f>MID(Q172,1,LEN(Q172)-1)</f>
        <v>10</v>
      </c>
      <c r="Q172" s="2" t="s">
        <v>98</v>
      </c>
      <c r="R172" s="2" t="s">
        <v>210</v>
      </c>
      <c r="S172" s="2" t="str">
        <f>MID(T172,1,LEN(T172)-1)</f>
        <v>5</v>
      </c>
      <c r="T172" s="2" t="s">
        <v>109</v>
      </c>
      <c r="U172" s="2">
        <f>IF(V172="经营",0,1)</f>
        <v>0</v>
      </c>
      <c r="V172" s="2" t="s">
        <v>100</v>
      </c>
      <c r="W172" s="2" t="s">
        <v>100</v>
      </c>
      <c r="X172" s="2">
        <f>IF(MID(Y172,LEN(Y172),LEN(Y172))="年",VALUE(MID(Y172,1,LEN(Y172)-1))*12,VALUE(MID(Y172,1,LEN(Y172)-1)))</f>
        <v>3</v>
      </c>
      <c r="Y172" s="2" t="s">
        <v>110</v>
      </c>
      <c r="Z172">
        <f>AA172*100</f>
        <v>1.5</v>
      </c>
      <c r="AA172" s="5">
        <v>0.015</v>
      </c>
      <c r="AB172" s="5"/>
      <c r="AC172" s="5">
        <v>0.0195</v>
      </c>
      <c r="AD172" s="5"/>
      <c r="AE172" s="2" t="s">
        <v>102</v>
      </c>
      <c r="AF172" s="2">
        <f>IF(OR(AG172="是",AG172="有"),0,1)</f>
        <v>0</v>
      </c>
      <c r="AG172" s="2" t="s">
        <v>157</v>
      </c>
      <c r="AH172" s="10">
        <f>IF(ISNUMBER(FIND("质押",AI172,1)),0,1)</f>
        <v>1</v>
      </c>
      <c r="AI172" s="2" t="s">
        <v>207</v>
      </c>
      <c r="AJ172" s="2">
        <f>IF(ISNUMBER(FIND("担保",AI172,1)),0,1)</f>
        <v>0</v>
      </c>
      <c r="AK172" s="2" t="s">
        <v>207</v>
      </c>
      <c r="AL172" s="10">
        <f>IF(AM172="是",0,1)</f>
        <v>0</v>
      </c>
      <c r="AM172" s="2" t="s">
        <v>103</v>
      </c>
      <c r="AN172" s="2">
        <f>IF(AO172="无逾期",0,1)</f>
        <v>0</v>
      </c>
      <c r="AO172" t="s">
        <v>105</v>
      </c>
      <c r="AQ172" s="6">
        <v>40714</v>
      </c>
    </row>
    <row r="173" spans="1:43">
      <c r="A173" s="4">
        <v>1103004</v>
      </c>
      <c r="B173" s="1">
        <f>C173</f>
        <v>48</v>
      </c>
      <c r="C173">
        <v>48</v>
      </c>
      <c r="D173">
        <f>IF(E173="男",1,0)</f>
        <v>1</v>
      </c>
      <c r="E173" s="2" t="s">
        <v>106</v>
      </c>
      <c r="F173" s="2">
        <f>IF(G173="已婚",0,IF(G173="未婚",1,2))</f>
        <v>0</v>
      </c>
      <c r="G173" s="2" t="s">
        <v>93</v>
      </c>
      <c r="H173" s="2">
        <f>IF(I173="小学",0,IF(I173="初中",1,IF(I173="高中",2,IF(I173="大专",3,4))))</f>
        <v>2</v>
      </c>
      <c r="I173" s="2" t="s">
        <v>94</v>
      </c>
      <c r="J173" s="2">
        <f>IF(K173="无",0,IF(K173="有违约",1,2))</f>
        <v>1</v>
      </c>
      <c r="K173" s="2" t="s">
        <v>116</v>
      </c>
      <c r="L173" s="2">
        <f>IF(M173="自有",0,1)</f>
        <v>0</v>
      </c>
      <c r="M173" s="2" t="s">
        <v>96</v>
      </c>
      <c r="N173" s="2">
        <f>IF(O173="否",0,1)</f>
        <v>0</v>
      </c>
      <c r="O173" s="2" t="s">
        <v>97</v>
      </c>
      <c r="P173" s="2" t="str">
        <f>MID(Q173,1,LEN(Q173)-1)</f>
        <v>7</v>
      </c>
      <c r="Q173" s="2" t="s">
        <v>173</v>
      </c>
      <c r="R173" s="2" t="s">
        <v>173</v>
      </c>
      <c r="S173" s="2" t="str">
        <f>MID(T173,1,LEN(T173)-1)</f>
        <v>100</v>
      </c>
      <c r="T173" s="2" t="s">
        <v>202</v>
      </c>
      <c r="U173" s="2">
        <f>IF(V173="经营",0,1)</f>
        <v>0</v>
      </c>
      <c r="V173" s="2" t="s">
        <v>100</v>
      </c>
      <c r="W173" s="2" t="s">
        <v>100</v>
      </c>
      <c r="X173" s="2">
        <f>IF(MID(Y173,LEN(Y173),LEN(Y173))="年",VALUE(MID(Y173,1,LEN(Y173)-1))*12,VALUE(MID(Y173,1,LEN(Y173)-1)))</f>
        <v>12</v>
      </c>
      <c r="Y173" s="2" t="s">
        <v>101</v>
      </c>
      <c r="Z173">
        <f>AA173*100</f>
        <v>1.5</v>
      </c>
      <c r="AA173" s="5">
        <v>0.015</v>
      </c>
      <c r="AB173" s="5"/>
      <c r="AC173" s="5">
        <v>0.0195</v>
      </c>
      <c r="AD173" s="5"/>
      <c r="AE173" s="2" t="s">
        <v>226</v>
      </c>
      <c r="AF173" s="2">
        <f>IF(OR(AG173="是",AG173="有"),0,1)</f>
        <v>0</v>
      </c>
      <c r="AG173" s="2" t="s">
        <v>157</v>
      </c>
      <c r="AH173" s="10">
        <f>IF(ISNUMBER(FIND("质押",AI173,1)),0,1)</f>
        <v>1</v>
      </c>
      <c r="AI173" s="2" t="s">
        <v>207</v>
      </c>
      <c r="AJ173" s="2">
        <f>IF(ISNUMBER(FIND("担保",AI173,1)),0,1)</f>
        <v>0</v>
      </c>
      <c r="AK173" s="2" t="s">
        <v>207</v>
      </c>
      <c r="AL173" s="10">
        <f>IF(AM173="是",0,1)</f>
        <v>0</v>
      </c>
      <c r="AM173" s="2" t="s">
        <v>103</v>
      </c>
      <c r="AN173" s="2">
        <f>IF(AO173="无逾期",0,1)</f>
        <v>0</v>
      </c>
      <c r="AO173" t="s">
        <v>105</v>
      </c>
      <c r="AQ173" s="6">
        <v>40624</v>
      </c>
    </row>
    <row r="174" spans="1:43">
      <c r="A174" s="4">
        <v>1103005</v>
      </c>
      <c r="B174" s="1">
        <f>C174</f>
        <v>34</v>
      </c>
      <c r="C174">
        <v>34</v>
      </c>
      <c r="D174">
        <f>IF(E174="男",1,0)</f>
        <v>1</v>
      </c>
      <c r="E174" s="2" t="s">
        <v>106</v>
      </c>
      <c r="F174" s="2">
        <f>IF(G174="已婚",0,IF(G174="未婚",1,2))</f>
        <v>0</v>
      </c>
      <c r="G174" s="2" t="s">
        <v>93</v>
      </c>
      <c r="H174" s="2">
        <f>IF(I174="小学",0,IF(I174="初中",1,IF(I174="高中",2,IF(I174="大专",3,4))))</f>
        <v>3</v>
      </c>
      <c r="I174" s="2" t="s">
        <v>142</v>
      </c>
      <c r="J174" s="2">
        <f>IF(K174="无",0,IF(K174="有违约",1,2))</f>
        <v>0</v>
      </c>
      <c r="K174" s="2" t="s">
        <v>95</v>
      </c>
      <c r="L174" s="2">
        <f>IF(M174="自有",0,1)</f>
        <v>0</v>
      </c>
      <c r="M174" s="2" t="s">
        <v>96</v>
      </c>
      <c r="N174" s="2">
        <f>IF(O174="否",0,1)</f>
        <v>1</v>
      </c>
      <c r="O174" s="2" t="s">
        <v>103</v>
      </c>
      <c r="P174" s="2" t="str">
        <f>MID(Q174,1,LEN(Q174)-1)</f>
        <v>3</v>
      </c>
      <c r="Q174" s="2" t="s">
        <v>108</v>
      </c>
      <c r="R174" s="2" t="s">
        <v>108</v>
      </c>
      <c r="S174" s="2" t="str">
        <f>MID(T174,1,LEN(T174)-1)</f>
        <v>20</v>
      </c>
      <c r="T174" s="2" t="s">
        <v>227</v>
      </c>
      <c r="U174" s="2">
        <f>IF(V174="经营",0,1)</f>
        <v>0</v>
      </c>
      <c r="V174" s="2" t="s">
        <v>100</v>
      </c>
      <c r="W174" s="2" t="s">
        <v>100</v>
      </c>
      <c r="X174" s="2">
        <f>IF(MID(Y174,LEN(Y174),LEN(Y174))="年",VALUE(MID(Y174,1,LEN(Y174)-1))*12,VALUE(MID(Y174,1,LEN(Y174)-1)))</f>
        <v>12</v>
      </c>
      <c r="Y174" s="2" t="s">
        <v>101</v>
      </c>
      <c r="Z174">
        <f>AA174*100</f>
        <v>1.5</v>
      </c>
      <c r="AA174" s="5">
        <v>0.015</v>
      </c>
      <c r="AB174" s="5"/>
      <c r="AC174" s="5">
        <v>0.0195</v>
      </c>
      <c r="AD174" s="5"/>
      <c r="AE174" s="2" t="s">
        <v>102</v>
      </c>
      <c r="AF174" s="2">
        <f>IF(OR(AG174="是",AG174="有"),0,1)</f>
        <v>0</v>
      </c>
      <c r="AG174" s="2" t="s">
        <v>157</v>
      </c>
      <c r="AH174" s="10">
        <f>IF(ISNUMBER(FIND("质押",AI174,1)),0,1)</f>
        <v>1</v>
      </c>
      <c r="AI174" s="2" t="s">
        <v>207</v>
      </c>
      <c r="AJ174" s="2">
        <f>IF(ISNUMBER(FIND("担保",AI174,1)),0,1)</f>
        <v>0</v>
      </c>
      <c r="AK174" s="2" t="s">
        <v>207</v>
      </c>
      <c r="AL174" s="10">
        <f>IF(AM174="是",0,1)</f>
        <v>0</v>
      </c>
      <c r="AM174" s="2" t="s">
        <v>103</v>
      </c>
      <c r="AN174" s="2">
        <f>IF(AO174="无逾期",0,1)</f>
        <v>0</v>
      </c>
      <c r="AO174" t="s">
        <v>105</v>
      </c>
      <c r="AQ174" s="6">
        <v>40627</v>
      </c>
    </row>
    <row r="175" spans="1:43">
      <c r="A175" s="3">
        <v>1103007</v>
      </c>
      <c r="B175" s="1">
        <f>C175</f>
        <v>50</v>
      </c>
      <c r="C175">
        <v>50</v>
      </c>
      <c r="D175">
        <f>IF(E175="男",1,0)</f>
        <v>1</v>
      </c>
      <c r="E175" s="2" t="s">
        <v>106</v>
      </c>
      <c r="F175" s="2">
        <f>IF(G175="已婚",0,IF(G175="未婚",1,2))</f>
        <v>0</v>
      </c>
      <c r="G175" s="2" t="s">
        <v>93</v>
      </c>
      <c r="H175" s="2">
        <f>IF(I175="小学",0,IF(I175="初中",1,IF(I175="高中",2,IF(I175="大专",3,4))))</f>
        <v>0</v>
      </c>
      <c r="I175" s="2" t="s">
        <v>107</v>
      </c>
      <c r="J175" s="2">
        <f>IF(K175="无",0,IF(K175="有违约",1,2))</f>
        <v>0</v>
      </c>
      <c r="K175" s="2" t="s">
        <v>95</v>
      </c>
      <c r="L175" s="2">
        <f>IF(M175="自有",0,1)</f>
        <v>0</v>
      </c>
      <c r="M175" s="2" t="s">
        <v>96</v>
      </c>
      <c r="N175" s="2">
        <f>IF(O175="否",0,1)</f>
        <v>0</v>
      </c>
      <c r="O175" s="2" t="s">
        <v>97</v>
      </c>
      <c r="P175" s="2" t="str">
        <f>MID(Q175,1,LEN(Q175)-1)</f>
        <v>13</v>
      </c>
      <c r="Q175" s="2" t="s">
        <v>198</v>
      </c>
      <c r="R175" s="2" t="s">
        <v>198</v>
      </c>
      <c r="S175" s="2" t="str">
        <f>MID(T175,1,LEN(T175)-1)</f>
        <v>25</v>
      </c>
      <c r="T175" s="2" t="s">
        <v>223</v>
      </c>
      <c r="U175" s="2">
        <f>IF(V175="经营",0,1)</f>
        <v>0</v>
      </c>
      <c r="V175" s="2" t="s">
        <v>100</v>
      </c>
      <c r="W175" s="2" t="s">
        <v>100</v>
      </c>
      <c r="X175" s="2">
        <f>IF(MID(Y175,LEN(Y175),LEN(Y175))="年",VALUE(MID(Y175,1,LEN(Y175)-1))*12,VALUE(MID(Y175,1,LEN(Y175)-1)))</f>
        <v>12</v>
      </c>
      <c r="Y175" s="2" t="s">
        <v>101</v>
      </c>
      <c r="Z175">
        <f>AA175*100</f>
        <v>1.29</v>
      </c>
      <c r="AA175" s="5">
        <v>0.0129</v>
      </c>
      <c r="AB175" s="5"/>
      <c r="AC175" s="5">
        <v>0.01677</v>
      </c>
      <c r="AD175" s="5"/>
      <c r="AE175" s="2" t="s">
        <v>102</v>
      </c>
      <c r="AF175" s="2">
        <f>IF(OR(AG175="是",AG175="有"),0,1)</f>
        <v>0</v>
      </c>
      <c r="AG175" s="2" t="s">
        <v>157</v>
      </c>
      <c r="AH175" s="10">
        <f>IF(ISNUMBER(FIND("质押",AI175,1)),0,1)</f>
        <v>1</v>
      </c>
      <c r="AI175" s="2" t="s">
        <v>207</v>
      </c>
      <c r="AJ175" s="2">
        <f>IF(ISNUMBER(FIND("担保",AI175,1)),0,1)</f>
        <v>0</v>
      </c>
      <c r="AK175" s="2" t="s">
        <v>207</v>
      </c>
      <c r="AL175" s="10">
        <f>IF(AM175="是",0,1)</f>
        <v>0</v>
      </c>
      <c r="AM175" s="2" t="s">
        <v>103</v>
      </c>
      <c r="AN175" s="2">
        <f>IF(AO175="无逾期",0,1)</f>
        <v>0</v>
      </c>
      <c r="AO175" t="s">
        <v>105</v>
      </c>
      <c r="AQ175" s="6">
        <v>40630</v>
      </c>
    </row>
    <row r="176" spans="1:43">
      <c r="A176" s="3">
        <v>1103009</v>
      </c>
      <c r="B176" s="1">
        <f>C176</f>
        <v>50</v>
      </c>
      <c r="C176">
        <v>50</v>
      </c>
      <c r="D176">
        <f>IF(E176="男",1,0)</f>
        <v>1</v>
      </c>
      <c r="E176" s="2" t="s">
        <v>106</v>
      </c>
      <c r="F176" s="2">
        <f>IF(G176="已婚",0,IF(G176="未婚",1,2))</f>
        <v>2</v>
      </c>
      <c r="G176" s="2" t="s">
        <v>177</v>
      </c>
      <c r="H176" s="2">
        <f>IF(I176="小学",0,IF(I176="初中",1,IF(I176="高中",2,IF(I176="大专",3,4))))</f>
        <v>1</v>
      </c>
      <c r="I176" s="2" t="s">
        <v>120</v>
      </c>
      <c r="J176" s="2">
        <f>IF(K176="无",0,IF(K176="有违约",1,2))</f>
        <v>0</v>
      </c>
      <c r="K176" s="2" t="s">
        <v>95</v>
      </c>
      <c r="L176" s="2">
        <f>IF(M176="自有",0,1)</f>
        <v>0</v>
      </c>
      <c r="M176" s="2" t="s">
        <v>96</v>
      </c>
      <c r="N176" s="2">
        <f>IF(O176="否",0,1)</f>
        <v>1</v>
      </c>
      <c r="O176" s="2" t="s">
        <v>103</v>
      </c>
      <c r="P176" s="2" t="str">
        <f>MID(Q176,1,LEN(Q176)-1)</f>
        <v>13</v>
      </c>
      <c r="Q176" s="2" t="s">
        <v>198</v>
      </c>
      <c r="R176" s="2" t="s">
        <v>198</v>
      </c>
      <c r="S176" s="2" t="str">
        <f>MID(T176,1,LEN(T176)-1)</f>
        <v>15</v>
      </c>
      <c r="T176" s="2" t="s">
        <v>153</v>
      </c>
      <c r="U176" s="2">
        <f>IF(V176="经营",0,1)</f>
        <v>0</v>
      </c>
      <c r="V176" s="2" t="s">
        <v>100</v>
      </c>
      <c r="W176" s="2" t="s">
        <v>100</v>
      </c>
      <c r="X176" s="2">
        <f>IF(MID(Y176,LEN(Y176),LEN(Y176))="年",VALUE(MID(Y176,1,LEN(Y176)-1))*12,VALUE(MID(Y176,1,LEN(Y176)-1)))</f>
        <v>12</v>
      </c>
      <c r="Y176" s="2" t="s">
        <v>101</v>
      </c>
      <c r="Z176">
        <f>AA176*100</f>
        <v>1.29</v>
      </c>
      <c r="AA176" s="5">
        <v>0.0129</v>
      </c>
      <c r="AB176" s="5"/>
      <c r="AC176" s="5">
        <v>0.01677</v>
      </c>
      <c r="AD176" s="5"/>
      <c r="AE176" s="2" t="s">
        <v>102</v>
      </c>
      <c r="AF176" s="2">
        <f>IF(OR(AG176="是",AG176="有"),0,1)</f>
        <v>1</v>
      </c>
      <c r="AG176" s="2" t="s">
        <v>95</v>
      </c>
      <c r="AH176" s="10">
        <f>IF(ISNUMBER(FIND("质押",AI176,1)),0,1)</f>
        <v>1</v>
      </c>
      <c r="AI176" s="2" t="s">
        <v>95</v>
      </c>
      <c r="AJ176" s="2">
        <f>IF(ISNUMBER(FIND("担保",AI176,1)),0,1)</f>
        <v>1</v>
      </c>
      <c r="AK176" s="2" t="s">
        <v>95</v>
      </c>
      <c r="AL176" s="10">
        <f>IF(AM176="是",0,1)</f>
        <v>1</v>
      </c>
      <c r="AM176" s="2" t="s">
        <v>97</v>
      </c>
      <c r="AN176" s="2">
        <f>IF(AO176="无逾期",0,1)</f>
        <v>0</v>
      </c>
      <c r="AO176" t="s">
        <v>105</v>
      </c>
      <c r="AQ176" s="6">
        <v>40633</v>
      </c>
    </row>
    <row r="177" spans="1:43">
      <c r="A177" s="4">
        <v>1103010</v>
      </c>
      <c r="B177" s="1">
        <f>C177</f>
        <v>33</v>
      </c>
      <c r="C177">
        <v>33</v>
      </c>
      <c r="D177">
        <f>IF(E177="男",1,0)</f>
        <v>1</v>
      </c>
      <c r="E177" s="2" t="s">
        <v>106</v>
      </c>
      <c r="F177" s="2">
        <f>IF(G177="已婚",0,IF(G177="未婚",1,2))</f>
        <v>0</v>
      </c>
      <c r="G177" s="2" t="s">
        <v>93</v>
      </c>
      <c r="H177" s="2">
        <f>IF(I177="小学",0,IF(I177="初中",1,IF(I177="高中",2,IF(I177="大专",3,4))))</f>
        <v>3</v>
      </c>
      <c r="I177" s="2" t="s">
        <v>142</v>
      </c>
      <c r="J177" s="2">
        <f>IF(K177="无",0,IF(K177="有违约",1,2))</f>
        <v>0</v>
      </c>
      <c r="K177" s="2" t="s">
        <v>95</v>
      </c>
      <c r="L177" s="2">
        <f>IF(M177="自有",0,1)</f>
        <v>0</v>
      </c>
      <c r="M177" s="2" t="s">
        <v>96</v>
      </c>
      <c r="N177" s="2">
        <f>IF(O177="否",0,1)</f>
        <v>0</v>
      </c>
      <c r="O177" s="2" t="s">
        <v>97</v>
      </c>
      <c r="P177" s="2" t="str">
        <f>MID(Q177,1,LEN(Q177)-1)</f>
        <v>7</v>
      </c>
      <c r="Q177" s="2" t="s">
        <v>173</v>
      </c>
      <c r="R177" s="2" t="s">
        <v>173</v>
      </c>
      <c r="S177" s="2" t="str">
        <f>MID(T177,1,LEN(T177)-1)</f>
        <v>40</v>
      </c>
      <c r="T177" s="2" t="s">
        <v>201</v>
      </c>
      <c r="U177" s="2">
        <f>IF(V177="经营",0,1)</f>
        <v>0</v>
      </c>
      <c r="V177" s="2" t="s">
        <v>100</v>
      </c>
      <c r="W177" s="2" t="s">
        <v>100</v>
      </c>
      <c r="X177" s="2">
        <f>IF(MID(Y177,LEN(Y177),LEN(Y177))="年",VALUE(MID(Y177,1,LEN(Y177)-1))*12,VALUE(MID(Y177,1,LEN(Y177)-1)))</f>
        <v>6</v>
      </c>
      <c r="Y177" s="2" t="s">
        <v>118</v>
      </c>
      <c r="Z177">
        <f>AA177*100</f>
        <v>1.47</v>
      </c>
      <c r="AA177" s="5">
        <v>0.0147</v>
      </c>
      <c r="AB177" s="5"/>
      <c r="AC177" s="5">
        <v>0.01911</v>
      </c>
      <c r="AD177" s="5"/>
      <c r="AE177" s="2" t="s">
        <v>102</v>
      </c>
      <c r="AF177" s="2">
        <f>IF(OR(AG177="是",AG177="有"),0,1)</f>
        <v>0</v>
      </c>
      <c r="AG177" s="2" t="s">
        <v>157</v>
      </c>
      <c r="AH177" s="10">
        <f>IF(ISNUMBER(FIND("质押",AI177,1)),0,1)</f>
        <v>1</v>
      </c>
      <c r="AI177" s="2" t="s">
        <v>207</v>
      </c>
      <c r="AJ177" s="2">
        <f>IF(ISNUMBER(FIND("担保",AI177,1)),0,1)</f>
        <v>0</v>
      </c>
      <c r="AK177" s="2" t="s">
        <v>207</v>
      </c>
      <c r="AL177" s="10">
        <f>IF(AM177="是",0,1)</f>
        <v>0</v>
      </c>
      <c r="AM177" s="2" t="s">
        <v>103</v>
      </c>
      <c r="AN177" s="2">
        <f>IF(AO177="无逾期",0,1)</f>
        <v>0</v>
      </c>
      <c r="AO177" t="s">
        <v>105</v>
      </c>
      <c r="AQ177" s="6">
        <v>40644</v>
      </c>
    </row>
    <row r="178" spans="1:43">
      <c r="A178" s="3">
        <v>1104001</v>
      </c>
      <c r="B178" s="1">
        <f>C178</f>
        <v>56</v>
      </c>
      <c r="C178">
        <v>56</v>
      </c>
      <c r="D178">
        <f>IF(E178="男",1,0)</f>
        <v>1</v>
      </c>
      <c r="E178" s="2" t="s">
        <v>106</v>
      </c>
      <c r="F178" s="2">
        <f>IF(G178="已婚",0,IF(G178="未婚",1,2))</f>
        <v>0</v>
      </c>
      <c r="G178" s="2" t="s">
        <v>93</v>
      </c>
      <c r="H178" s="2">
        <f>IF(I178="小学",0,IF(I178="初中",1,IF(I178="高中",2,IF(I178="大专",3,4))))</f>
        <v>0</v>
      </c>
      <c r="I178" s="2" t="s">
        <v>107</v>
      </c>
      <c r="J178" s="2">
        <f>IF(K178="无",0,IF(K178="有违约",1,2))</f>
        <v>0</v>
      </c>
      <c r="K178" s="2" t="s">
        <v>95</v>
      </c>
      <c r="L178" s="2">
        <f>IF(M178="自有",0,1)</f>
        <v>0</v>
      </c>
      <c r="M178" s="2" t="s">
        <v>96</v>
      </c>
      <c r="N178" s="2">
        <f>IF(O178="否",0,1)</f>
        <v>1</v>
      </c>
      <c r="O178" s="2" t="s">
        <v>103</v>
      </c>
      <c r="P178" s="2" t="str">
        <f>MID(Q178,1,LEN(Q178)-1)</f>
        <v>20</v>
      </c>
      <c r="Q178" s="2" t="s">
        <v>143</v>
      </c>
      <c r="R178" s="2" t="s">
        <v>143</v>
      </c>
      <c r="S178" s="2" t="str">
        <f>MID(T178,1,LEN(T178)-1)</f>
        <v>15</v>
      </c>
      <c r="T178" s="2" t="s">
        <v>197</v>
      </c>
      <c r="U178" s="2">
        <f>IF(V178="经营",0,1)</f>
        <v>0</v>
      </c>
      <c r="V178" s="2" t="s">
        <v>100</v>
      </c>
      <c r="W178" s="2" t="s">
        <v>100</v>
      </c>
      <c r="X178" s="2">
        <f>IF(MID(Y178,LEN(Y178),LEN(Y178))="年",VALUE(MID(Y178,1,LEN(Y178)-1))*12,VALUE(MID(Y178,1,LEN(Y178)-1)))</f>
        <v>12</v>
      </c>
      <c r="Y178" s="2" t="s">
        <v>101</v>
      </c>
      <c r="Z178">
        <f>AA178*100</f>
        <v>1.29</v>
      </c>
      <c r="AA178" s="5">
        <v>0.0129</v>
      </c>
      <c r="AB178" s="5"/>
      <c r="AC178" s="5">
        <v>0.01677</v>
      </c>
      <c r="AD178" s="5"/>
      <c r="AE178" s="2" t="s">
        <v>102</v>
      </c>
      <c r="AF178" s="2">
        <f>IF(OR(AG178="是",AG178="有"),0,1)</f>
        <v>1</v>
      </c>
      <c r="AG178" s="2" t="s">
        <v>95</v>
      </c>
      <c r="AH178" s="10">
        <f>IF(ISNUMBER(FIND("质押",AI178,1)),0,1)</f>
        <v>1</v>
      </c>
      <c r="AI178" s="2" t="s">
        <v>119</v>
      </c>
      <c r="AJ178" s="2">
        <f>IF(ISNUMBER(FIND("担保",AI178,1)),0,1)</f>
        <v>0</v>
      </c>
      <c r="AK178" s="2" t="s">
        <v>119</v>
      </c>
      <c r="AL178" s="10">
        <f>IF(AM178="是",0,1)</f>
        <v>1</v>
      </c>
      <c r="AM178" s="2" t="s">
        <v>97</v>
      </c>
      <c r="AN178" s="2">
        <f>IF(AO178="无逾期",0,1)</f>
        <v>0</v>
      </c>
      <c r="AO178" t="s">
        <v>105</v>
      </c>
      <c r="AQ178" s="6">
        <v>40635</v>
      </c>
    </row>
    <row r="179" spans="1:43">
      <c r="A179" s="3">
        <v>1104002</v>
      </c>
      <c r="B179" s="1">
        <f>C179</f>
        <v>44</v>
      </c>
      <c r="C179">
        <v>44</v>
      </c>
      <c r="D179">
        <f>IF(E179="男",1,0)</f>
        <v>1</v>
      </c>
      <c r="E179" s="2" t="s">
        <v>106</v>
      </c>
      <c r="F179" s="2">
        <f>IF(G179="已婚",0,IF(G179="未婚",1,2))</f>
        <v>0</v>
      </c>
      <c r="G179" s="2" t="s">
        <v>93</v>
      </c>
      <c r="H179" s="2">
        <f>IF(I179="小学",0,IF(I179="初中",1,IF(I179="高中",2,IF(I179="大专",3,4))))</f>
        <v>1</v>
      </c>
      <c r="I179" s="2" t="s">
        <v>120</v>
      </c>
      <c r="J179" s="2">
        <f>IF(K179="无",0,IF(K179="有违约",1,2))</f>
        <v>1</v>
      </c>
      <c r="K179" s="2" t="s">
        <v>116</v>
      </c>
      <c r="L179" s="2">
        <f>IF(M179="自有",0,1)</f>
        <v>0</v>
      </c>
      <c r="M179" s="2" t="s">
        <v>96</v>
      </c>
      <c r="N179" s="2">
        <f>IF(O179="否",0,1)</f>
        <v>0</v>
      </c>
      <c r="O179" s="2" t="s">
        <v>97</v>
      </c>
      <c r="P179" s="2" t="str">
        <f>MID(Q179,1,LEN(Q179)-1)</f>
        <v>3</v>
      </c>
      <c r="Q179" s="2" t="s">
        <v>108</v>
      </c>
      <c r="R179" s="2" t="s">
        <v>108</v>
      </c>
      <c r="S179" s="2" t="str">
        <f>MID(T179,1,LEN(T179)-1)</f>
        <v>13</v>
      </c>
      <c r="T179" s="2" t="s">
        <v>228</v>
      </c>
      <c r="U179" s="2">
        <f>IF(V179="经营",0,1)</f>
        <v>0</v>
      </c>
      <c r="V179" s="2" t="s">
        <v>100</v>
      </c>
      <c r="W179" s="2" t="s">
        <v>100</v>
      </c>
      <c r="X179" s="2">
        <f>IF(MID(Y179,LEN(Y179),LEN(Y179))="年",VALUE(MID(Y179,1,LEN(Y179)-1))*12,VALUE(MID(Y179,1,LEN(Y179)-1)))</f>
        <v>6</v>
      </c>
      <c r="Y179" s="2" t="s">
        <v>118</v>
      </c>
      <c r="Z179">
        <f>AA179*100</f>
        <v>1.5</v>
      </c>
      <c r="AA179" s="5">
        <v>0.015</v>
      </c>
      <c r="AB179" s="5"/>
      <c r="AC179" s="5">
        <v>0.0195</v>
      </c>
      <c r="AD179" s="5"/>
      <c r="AE179" s="2" t="s">
        <v>102</v>
      </c>
      <c r="AF179" s="2">
        <f>IF(OR(AG179="是",AG179="有"),0,1)</f>
        <v>1</v>
      </c>
      <c r="AG179" s="2" t="s">
        <v>95</v>
      </c>
      <c r="AH179" s="10">
        <f>IF(ISNUMBER(FIND("质押",AI179,1)),0,1)</f>
        <v>1</v>
      </c>
      <c r="AI179" s="2" t="s">
        <v>119</v>
      </c>
      <c r="AJ179" s="2">
        <f>IF(ISNUMBER(FIND("担保",AI179,1)),0,1)</f>
        <v>0</v>
      </c>
      <c r="AK179" s="2" t="s">
        <v>119</v>
      </c>
      <c r="AL179" s="10">
        <f>IF(AM179="是",0,1)</f>
        <v>1</v>
      </c>
      <c r="AM179" s="2" t="s">
        <v>97</v>
      </c>
      <c r="AN179" s="2">
        <f>IF(AO179="无逾期",0,1)</f>
        <v>1</v>
      </c>
      <c r="AO179" s="2" t="s">
        <v>112</v>
      </c>
      <c r="AP179" s="2"/>
      <c r="AQ179" s="6">
        <v>40635</v>
      </c>
    </row>
    <row r="180" spans="1:43">
      <c r="A180" s="3">
        <v>1104003</v>
      </c>
      <c r="B180" s="1">
        <f>C180</f>
        <v>33</v>
      </c>
      <c r="C180" s="2">
        <v>33</v>
      </c>
      <c r="D180">
        <f>IF(E180="男",1,0)</f>
        <v>1</v>
      </c>
      <c r="E180" s="2" t="s">
        <v>106</v>
      </c>
      <c r="F180" s="2">
        <f>IF(G180="已婚",0,IF(G180="未婚",1,2))</f>
        <v>0</v>
      </c>
      <c r="G180" s="2" t="s">
        <v>93</v>
      </c>
      <c r="H180" s="2">
        <f>IF(I180="小学",0,IF(I180="初中",1,IF(I180="高中",2,IF(I180="大专",3,4))))</f>
        <v>1</v>
      </c>
      <c r="I180" s="2" t="s">
        <v>120</v>
      </c>
      <c r="J180" s="2">
        <f>IF(K180="无",0,IF(K180="有违约",1,2))</f>
        <v>0</v>
      </c>
      <c r="K180" s="2" t="s">
        <v>95</v>
      </c>
      <c r="L180" s="2">
        <f>IF(M180="自有",0,1)</f>
        <v>1</v>
      </c>
      <c r="M180" s="2" t="s">
        <v>117</v>
      </c>
      <c r="N180" s="2">
        <f>IF(O180="否",0,1)</f>
        <v>0</v>
      </c>
      <c r="O180" s="2" t="s">
        <v>97</v>
      </c>
      <c r="P180" s="2" t="str">
        <f>MID(Q180,1,LEN(Q180)-1)</f>
        <v>10</v>
      </c>
      <c r="Q180" s="2" t="s">
        <v>98</v>
      </c>
      <c r="R180" s="2" t="s">
        <v>98</v>
      </c>
      <c r="S180" s="2" t="str">
        <f>MID(T180,1,LEN(T180)-1)</f>
        <v>10</v>
      </c>
      <c r="T180" s="2" t="s">
        <v>192</v>
      </c>
      <c r="U180" s="2">
        <f>IF(V180="经营",0,1)</f>
        <v>0</v>
      </c>
      <c r="V180" s="2" t="s">
        <v>100</v>
      </c>
      <c r="W180" s="2" t="s">
        <v>100</v>
      </c>
      <c r="X180" s="2">
        <f>IF(MID(Y180,LEN(Y180),LEN(Y180))="年",VALUE(MID(Y180,1,LEN(Y180)-1))*12,VALUE(MID(Y180,1,LEN(Y180)-1)))</f>
        <v>6</v>
      </c>
      <c r="Y180" s="2" t="s">
        <v>118</v>
      </c>
      <c r="Z180">
        <f>AA180*100</f>
        <v>1.26</v>
      </c>
      <c r="AA180" s="5">
        <v>0.0126</v>
      </c>
      <c r="AB180" s="5"/>
      <c r="AC180" s="5">
        <v>0.01638</v>
      </c>
      <c r="AD180" s="5"/>
      <c r="AE180" s="2" t="s">
        <v>102</v>
      </c>
      <c r="AF180" s="2">
        <f>IF(OR(AG180="是",AG180="有"),0,1)</f>
        <v>1</v>
      </c>
      <c r="AG180" s="2" t="s">
        <v>95</v>
      </c>
      <c r="AH180" s="10">
        <f>IF(ISNUMBER(FIND("质押",AI180,1)),0,1)</f>
        <v>1</v>
      </c>
      <c r="AI180" s="2" t="s">
        <v>119</v>
      </c>
      <c r="AJ180" s="2">
        <f>IF(ISNUMBER(FIND("担保",AI180,1)),0,1)</f>
        <v>0</v>
      </c>
      <c r="AK180" s="2" t="s">
        <v>119</v>
      </c>
      <c r="AL180" s="10">
        <f>IF(AM180="是",0,1)</f>
        <v>1</v>
      </c>
      <c r="AM180" s="2" t="s">
        <v>97</v>
      </c>
      <c r="AN180" s="2">
        <f>IF(AO180="无逾期",0,1)</f>
        <v>0</v>
      </c>
      <c r="AO180" t="s">
        <v>105</v>
      </c>
      <c r="AQ180" s="6">
        <v>40635</v>
      </c>
    </row>
    <row r="181" spans="1:43">
      <c r="A181" s="3">
        <v>1104004</v>
      </c>
      <c r="B181" s="1">
        <f>C181</f>
        <v>38</v>
      </c>
      <c r="C181" s="2">
        <v>38</v>
      </c>
      <c r="D181">
        <f>IF(E181="男",1,0)</f>
        <v>1</v>
      </c>
      <c r="E181" s="2" t="s">
        <v>106</v>
      </c>
      <c r="F181" s="2">
        <f>IF(G181="已婚",0,IF(G181="未婚",1,2))</f>
        <v>0</v>
      </c>
      <c r="G181" s="2" t="s">
        <v>93</v>
      </c>
      <c r="H181" s="2">
        <f>IF(I181="小学",0,IF(I181="初中",1,IF(I181="高中",2,IF(I181="大专",3,4))))</f>
        <v>1</v>
      </c>
      <c r="I181" s="2" t="s">
        <v>120</v>
      </c>
      <c r="J181" s="2">
        <f>IF(K181="无",0,IF(K181="有违约",1,2))</f>
        <v>0</v>
      </c>
      <c r="K181" s="2" t="s">
        <v>95</v>
      </c>
      <c r="L181" s="2">
        <f>IF(M181="自有",0,1)</f>
        <v>0</v>
      </c>
      <c r="M181" s="2" t="s">
        <v>96</v>
      </c>
      <c r="N181" s="2">
        <f>IF(O181="否",0,1)</f>
        <v>0</v>
      </c>
      <c r="O181" s="2" t="s">
        <v>97</v>
      </c>
      <c r="P181" s="2" t="str">
        <f>MID(Q181,1,LEN(Q181)-1)</f>
        <v>4</v>
      </c>
      <c r="Q181" s="2" t="s">
        <v>137</v>
      </c>
      <c r="R181" s="2" t="s">
        <v>137</v>
      </c>
      <c r="S181" s="2" t="str">
        <f>MID(T181,1,LEN(T181)-1)</f>
        <v>3</v>
      </c>
      <c r="T181" s="2" t="s">
        <v>127</v>
      </c>
      <c r="U181" s="2">
        <f>IF(V181="经营",0,1)</f>
        <v>0</v>
      </c>
      <c r="V181" s="2" t="s">
        <v>100</v>
      </c>
      <c r="W181" s="2" t="s">
        <v>100</v>
      </c>
      <c r="X181" s="2">
        <f>IF(MID(Y181,LEN(Y181),LEN(Y181))="年",VALUE(MID(Y181,1,LEN(Y181)-1))*12,VALUE(MID(Y181,1,LEN(Y181)-1)))</f>
        <v>6</v>
      </c>
      <c r="Y181" s="2" t="s">
        <v>118</v>
      </c>
      <c r="Z181">
        <f>AA181*100</f>
        <v>1.26</v>
      </c>
      <c r="AA181" s="5">
        <v>0.0126</v>
      </c>
      <c r="AB181" s="5"/>
      <c r="AC181" s="5">
        <v>0.01638</v>
      </c>
      <c r="AD181" s="5"/>
      <c r="AE181" s="2" t="s">
        <v>102</v>
      </c>
      <c r="AF181" s="2">
        <f>IF(OR(AG181="是",AG181="有"),0,1)</f>
        <v>1</v>
      </c>
      <c r="AG181" s="2" t="s">
        <v>95</v>
      </c>
      <c r="AH181" s="10">
        <f>IF(ISNUMBER(FIND("质押",AI181,1)),0,1)</f>
        <v>1</v>
      </c>
      <c r="AI181" s="2" t="s">
        <v>95</v>
      </c>
      <c r="AJ181" s="2">
        <f>IF(ISNUMBER(FIND("担保",AI181,1)),0,1)</f>
        <v>1</v>
      </c>
      <c r="AK181" s="2" t="s">
        <v>95</v>
      </c>
      <c r="AL181" s="10">
        <f>IF(AM181="是",0,1)</f>
        <v>1</v>
      </c>
      <c r="AM181" s="2" t="s">
        <v>97</v>
      </c>
      <c r="AN181" s="2">
        <f>IF(AO181="无逾期",0,1)</f>
        <v>0</v>
      </c>
      <c r="AO181" t="s">
        <v>105</v>
      </c>
      <c r="AQ181" s="6">
        <v>40715</v>
      </c>
    </row>
    <row r="182" spans="1:43">
      <c r="A182" s="4">
        <v>1104005</v>
      </c>
      <c r="B182" s="1">
        <f>C182</f>
        <v>30</v>
      </c>
      <c r="C182">
        <v>30</v>
      </c>
      <c r="D182">
        <f>IF(E182="男",1,0)</f>
        <v>0</v>
      </c>
      <c r="E182" s="2" t="s">
        <v>92</v>
      </c>
      <c r="F182" s="2">
        <f>IF(G182="已婚",0,IF(G182="未婚",1,2))</f>
        <v>0</v>
      </c>
      <c r="G182" s="2" t="s">
        <v>93</v>
      </c>
      <c r="H182" s="2">
        <f>IF(I182="小学",0,IF(I182="初中",1,IF(I182="高中",2,IF(I182="大专",3,4))))</f>
        <v>2</v>
      </c>
      <c r="I182" s="2" t="s">
        <v>94</v>
      </c>
      <c r="J182" s="2">
        <f>IF(K182="无",0,IF(K182="有违约",1,2))</f>
        <v>0</v>
      </c>
      <c r="K182" s="2" t="s">
        <v>95</v>
      </c>
      <c r="L182" s="2">
        <f>IF(M182="自有",0,1)</f>
        <v>0</v>
      </c>
      <c r="M182" s="2" t="s">
        <v>96</v>
      </c>
      <c r="N182" s="2">
        <f>IF(O182="否",0,1)</f>
        <v>1</v>
      </c>
      <c r="O182" s="2" t="s">
        <v>103</v>
      </c>
      <c r="P182" s="2" t="str">
        <f>MID(Q182,1,LEN(Q182)-1)</f>
        <v>3</v>
      </c>
      <c r="Q182" s="2" t="s">
        <v>108</v>
      </c>
      <c r="R182" s="2" t="s">
        <v>108</v>
      </c>
      <c r="S182" s="2" t="str">
        <f>MID(T182,1,LEN(T182)-1)</f>
        <v>20</v>
      </c>
      <c r="T182" s="2" t="s">
        <v>211</v>
      </c>
      <c r="U182" s="2">
        <f>IF(V182="经营",0,1)</f>
        <v>0</v>
      </c>
      <c r="V182" s="2" t="s">
        <v>100</v>
      </c>
      <c r="W182" s="2" t="s">
        <v>100</v>
      </c>
      <c r="X182" s="2">
        <f>IF(MID(Y182,LEN(Y182),LEN(Y182))="年",VALUE(MID(Y182,1,LEN(Y182)-1))*12,VALUE(MID(Y182,1,LEN(Y182)-1)))</f>
        <v>12</v>
      </c>
      <c r="Y182" s="2" t="s">
        <v>101</v>
      </c>
      <c r="Z182">
        <f>AA182*100</f>
        <v>1.5</v>
      </c>
      <c r="AA182" s="5">
        <v>0.015</v>
      </c>
      <c r="AB182" s="5"/>
      <c r="AC182" s="5">
        <v>0.0195</v>
      </c>
      <c r="AD182" s="5"/>
      <c r="AE182" s="2" t="s">
        <v>102</v>
      </c>
      <c r="AF182" s="2">
        <f>IF(OR(AG182="是",AG182="有"),0,1)</f>
        <v>0</v>
      </c>
      <c r="AG182" s="2" t="s">
        <v>157</v>
      </c>
      <c r="AH182" s="10">
        <f>IF(ISNUMBER(FIND("质押",AI182,1)),0,1)</f>
        <v>1</v>
      </c>
      <c r="AI182" s="2" t="s">
        <v>207</v>
      </c>
      <c r="AJ182" s="2">
        <f>IF(ISNUMBER(FIND("担保",AI182,1)),0,1)</f>
        <v>0</v>
      </c>
      <c r="AK182" s="2" t="s">
        <v>207</v>
      </c>
      <c r="AL182" s="10">
        <f>IF(AM182="是",0,1)</f>
        <v>0</v>
      </c>
      <c r="AM182" s="2" t="s">
        <v>103</v>
      </c>
      <c r="AN182" s="2">
        <f>IF(AO182="无逾期",0,1)</f>
        <v>0</v>
      </c>
      <c r="AO182" t="s">
        <v>105</v>
      </c>
      <c r="AQ182" s="6">
        <v>40644</v>
      </c>
    </row>
    <row r="183" spans="1:43">
      <c r="A183" s="4">
        <v>1104006</v>
      </c>
      <c r="B183" s="1">
        <f>C183</f>
        <v>41</v>
      </c>
      <c r="C183">
        <v>41</v>
      </c>
      <c r="D183">
        <f>IF(E183="男",1,0)</f>
        <v>1</v>
      </c>
      <c r="E183" s="2" t="s">
        <v>106</v>
      </c>
      <c r="F183" s="2">
        <f>IF(G183="已婚",0,IF(G183="未婚",1,2))</f>
        <v>0</v>
      </c>
      <c r="G183" s="2" t="s">
        <v>93</v>
      </c>
      <c r="H183" s="2">
        <f>IF(I183="小学",0,IF(I183="初中",1,IF(I183="高中",2,IF(I183="大专",3,4))))</f>
        <v>2</v>
      </c>
      <c r="I183" s="2" t="s">
        <v>94</v>
      </c>
      <c r="J183" s="2">
        <f>IF(K183="无",0,IF(K183="有违约",1,2))</f>
        <v>0</v>
      </c>
      <c r="K183" s="2" t="s">
        <v>95</v>
      </c>
      <c r="L183" s="2">
        <f>IF(M183="自有",0,1)</f>
        <v>0</v>
      </c>
      <c r="M183" s="2" t="s">
        <v>96</v>
      </c>
      <c r="N183" s="2">
        <f>IF(O183="否",0,1)</f>
        <v>1</v>
      </c>
      <c r="O183" s="2" t="s">
        <v>103</v>
      </c>
      <c r="P183" s="2" t="str">
        <f>MID(Q183,1,LEN(Q183)-1)</f>
        <v>7</v>
      </c>
      <c r="Q183" s="2" t="s">
        <v>173</v>
      </c>
      <c r="R183" s="2" t="s">
        <v>173</v>
      </c>
      <c r="S183" s="2" t="str">
        <f>MID(T183,1,LEN(T183)-1)</f>
        <v>20</v>
      </c>
      <c r="T183" s="2" t="s">
        <v>123</v>
      </c>
      <c r="U183" s="2">
        <f>IF(V183="经营",0,1)</f>
        <v>0</v>
      </c>
      <c r="V183" s="2" t="s">
        <v>100</v>
      </c>
      <c r="W183" s="2" t="s">
        <v>100</v>
      </c>
      <c r="X183" s="2">
        <f>IF(MID(Y183,LEN(Y183),LEN(Y183))="年",VALUE(MID(Y183,1,LEN(Y183)-1))*12,VALUE(MID(Y183,1,LEN(Y183)-1)))</f>
        <v>12</v>
      </c>
      <c r="Y183" s="2" t="s">
        <v>101</v>
      </c>
      <c r="Z183">
        <f>AA183*100</f>
        <v>1.5</v>
      </c>
      <c r="AA183" s="5">
        <v>0.015</v>
      </c>
      <c r="AB183" s="5"/>
      <c r="AC183" s="5">
        <v>0.0195</v>
      </c>
      <c r="AD183" s="5"/>
      <c r="AE183" s="2" t="s">
        <v>102</v>
      </c>
      <c r="AF183" s="2">
        <f>IF(OR(AG183="是",AG183="有"),0,1)</f>
        <v>0</v>
      </c>
      <c r="AG183" s="2" t="s">
        <v>157</v>
      </c>
      <c r="AH183" s="10">
        <f>IF(ISNUMBER(FIND("质押",AI183,1)),0,1)</f>
        <v>1</v>
      </c>
      <c r="AI183" s="2" t="s">
        <v>207</v>
      </c>
      <c r="AJ183" s="2">
        <f>IF(ISNUMBER(FIND("担保",AI183,1)),0,1)</f>
        <v>0</v>
      </c>
      <c r="AK183" s="2" t="s">
        <v>207</v>
      </c>
      <c r="AL183" s="10">
        <f>IF(AM183="是",0,1)</f>
        <v>0</v>
      </c>
      <c r="AM183" s="2" t="s">
        <v>103</v>
      </c>
      <c r="AN183" s="2">
        <f>IF(AO183="无逾期",0,1)</f>
        <v>0</v>
      </c>
      <c r="AO183" t="s">
        <v>105</v>
      </c>
      <c r="AQ183" s="6">
        <v>40651</v>
      </c>
    </row>
    <row r="184" spans="1:43">
      <c r="A184" s="3">
        <v>1104007</v>
      </c>
      <c r="B184" s="1">
        <f>C184</f>
        <v>39</v>
      </c>
      <c r="C184">
        <v>39</v>
      </c>
      <c r="D184">
        <f>IF(E184="男",1,0)</f>
        <v>0</v>
      </c>
      <c r="E184" s="2" t="s">
        <v>92</v>
      </c>
      <c r="F184" s="2">
        <f>IF(G184="已婚",0,IF(G184="未婚",1,2))</f>
        <v>0</v>
      </c>
      <c r="G184" s="2" t="s">
        <v>93</v>
      </c>
      <c r="H184" s="2">
        <f>IF(I184="小学",0,IF(I184="初中",1,IF(I184="高中",2,IF(I184="大专",3,4))))</f>
        <v>2</v>
      </c>
      <c r="I184" s="2" t="s">
        <v>94</v>
      </c>
      <c r="J184" s="2">
        <f>IF(K184="无",0,IF(K184="有违约",1,2))</f>
        <v>0</v>
      </c>
      <c r="K184" s="2" t="s">
        <v>95</v>
      </c>
      <c r="L184" s="2">
        <f>IF(M184="自有",0,1)</f>
        <v>0</v>
      </c>
      <c r="M184" s="2" t="s">
        <v>96</v>
      </c>
      <c r="N184" s="2">
        <f>IF(O184="否",0,1)</f>
        <v>1</v>
      </c>
      <c r="O184" s="2" t="s">
        <v>103</v>
      </c>
      <c r="P184" s="2" t="str">
        <f>MID(Q184,1,LEN(Q184)-1)</f>
        <v>16</v>
      </c>
      <c r="Q184" s="2" t="s">
        <v>180</v>
      </c>
      <c r="R184" s="2" t="s">
        <v>180</v>
      </c>
      <c r="S184" s="2" t="str">
        <f>MID(T184,1,LEN(T184)-1)</f>
        <v>80</v>
      </c>
      <c r="T184" s="2" t="s">
        <v>221</v>
      </c>
      <c r="U184" s="2">
        <f>IF(V184="经营",0,1)</f>
        <v>0</v>
      </c>
      <c r="V184" s="2" t="s">
        <v>100</v>
      </c>
      <c r="W184" s="2" t="s">
        <v>100</v>
      </c>
      <c r="X184" s="2">
        <f>IF(MID(Y184,LEN(Y184),LEN(Y184))="年",VALUE(MID(Y184,1,LEN(Y184)-1))*12,VALUE(MID(Y184,1,LEN(Y184)-1)))</f>
        <v>12</v>
      </c>
      <c r="Y184" s="2" t="s">
        <v>101</v>
      </c>
      <c r="Z184">
        <f>AA184*100</f>
        <v>1.5</v>
      </c>
      <c r="AA184" s="5">
        <v>0.015</v>
      </c>
      <c r="AB184" s="5"/>
      <c r="AC184" s="5">
        <v>0.0195</v>
      </c>
      <c r="AD184" s="5"/>
      <c r="AE184" s="2" t="s">
        <v>102</v>
      </c>
      <c r="AF184" s="2">
        <f>IF(OR(AG184="是",AG184="有"),0,1)</f>
        <v>0</v>
      </c>
      <c r="AG184" s="2" t="s">
        <v>157</v>
      </c>
      <c r="AH184" s="10">
        <f>IF(ISNUMBER(FIND("质押",AI184,1)),0,1)</f>
        <v>1</v>
      </c>
      <c r="AI184" s="2" t="s">
        <v>207</v>
      </c>
      <c r="AJ184" s="2">
        <f>IF(ISNUMBER(FIND("担保",AI184,1)),0,1)</f>
        <v>0</v>
      </c>
      <c r="AK184" s="2" t="s">
        <v>207</v>
      </c>
      <c r="AL184" s="10">
        <f>IF(AM184="是",0,1)</f>
        <v>0</v>
      </c>
      <c r="AM184" s="2" t="s">
        <v>103</v>
      </c>
      <c r="AN184" s="2">
        <f>IF(AO184="无逾期",0,1)</f>
        <v>0</v>
      </c>
      <c r="AO184" t="s">
        <v>105</v>
      </c>
      <c r="AQ184" s="6">
        <v>40644</v>
      </c>
    </row>
    <row r="185" spans="1:43">
      <c r="A185" s="3">
        <v>1104009</v>
      </c>
      <c r="B185" s="1">
        <f>C185</f>
        <v>27</v>
      </c>
      <c r="C185">
        <v>27</v>
      </c>
      <c r="D185">
        <f>IF(E185="男",1,0)</f>
        <v>1</v>
      </c>
      <c r="E185" s="2" t="s">
        <v>106</v>
      </c>
      <c r="F185" s="2">
        <f>IF(G185="已婚",0,IF(G185="未婚",1,2))</f>
        <v>0</v>
      </c>
      <c r="G185" s="2" t="s">
        <v>93</v>
      </c>
      <c r="H185" s="2">
        <f>IF(I185="小学",0,IF(I185="初中",1,IF(I185="高中",2,IF(I185="大专",3,4))))</f>
        <v>0</v>
      </c>
      <c r="I185" s="2" t="s">
        <v>107</v>
      </c>
      <c r="J185" s="2">
        <f>IF(K185="无",0,IF(K185="有违约",1,2))</f>
        <v>0</v>
      </c>
      <c r="K185" s="2" t="s">
        <v>95</v>
      </c>
      <c r="L185" s="2">
        <f>IF(M185="自有",0,1)</f>
        <v>0</v>
      </c>
      <c r="M185" s="2" t="s">
        <v>96</v>
      </c>
      <c r="N185" s="2">
        <f>IF(O185="否",0,1)</f>
        <v>0</v>
      </c>
      <c r="O185" s="2" t="s">
        <v>97</v>
      </c>
      <c r="P185" s="2" t="str">
        <f>MID(Q185,1,LEN(Q185)-1)</f>
        <v>13</v>
      </c>
      <c r="Q185" s="2" t="s">
        <v>198</v>
      </c>
      <c r="R185" s="2" t="s">
        <v>199</v>
      </c>
      <c r="S185" s="2" t="str">
        <f>MID(T185,1,LEN(T185)-1)</f>
        <v>30</v>
      </c>
      <c r="T185" s="2" t="s">
        <v>229</v>
      </c>
      <c r="U185" s="2">
        <f>IF(V185="经营",0,1)</f>
        <v>0</v>
      </c>
      <c r="V185" s="2" t="s">
        <v>100</v>
      </c>
      <c r="W185" s="2" t="s">
        <v>100</v>
      </c>
      <c r="X185" s="2">
        <f>IF(MID(Y185,LEN(Y185),LEN(Y185))="年",VALUE(MID(Y185,1,LEN(Y185)-1))*12,VALUE(MID(Y185,1,LEN(Y185)-1)))</f>
        <v>12</v>
      </c>
      <c r="Y185" s="2" t="s">
        <v>101</v>
      </c>
      <c r="Z185">
        <f>AA185*100</f>
        <v>1.29</v>
      </c>
      <c r="AA185" s="5">
        <v>0.0129</v>
      </c>
      <c r="AB185" s="5"/>
      <c r="AC185" s="5">
        <v>0.01677</v>
      </c>
      <c r="AD185" s="5"/>
      <c r="AE185" s="2" t="s">
        <v>102</v>
      </c>
      <c r="AF185" s="2">
        <f>IF(OR(AG185="是",AG185="有"),0,1)</f>
        <v>1</v>
      </c>
      <c r="AG185" s="2" t="s">
        <v>95</v>
      </c>
      <c r="AH185" s="10">
        <f>IF(ISNUMBER(FIND("质押",AI185,1)),0,1)</f>
        <v>1</v>
      </c>
      <c r="AI185" s="2" t="s">
        <v>119</v>
      </c>
      <c r="AJ185" s="2">
        <f>IF(ISNUMBER(FIND("担保",AI185,1)),0,1)</f>
        <v>0</v>
      </c>
      <c r="AK185" s="2" t="s">
        <v>119</v>
      </c>
      <c r="AL185" s="10">
        <f>IF(AM185="是",0,1)</f>
        <v>1</v>
      </c>
      <c r="AM185" s="2" t="s">
        <v>97</v>
      </c>
      <c r="AN185" s="2">
        <f>IF(AO185="无逾期",0,1)</f>
        <v>0</v>
      </c>
      <c r="AO185" t="s">
        <v>105</v>
      </c>
      <c r="AQ185" s="6">
        <v>40651</v>
      </c>
    </row>
    <row r="186" spans="1:43">
      <c r="A186" s="3">
        <v>1104010</v>
      </c>
      <c r="B186" s="1">
        <f>C186</f>
        <v>39</v>
      </c>
      <c r="C186" s="2">
        <v>39</v>
      </c>
      <c r="D186">
        <f>IF(E186="男",1,0)</f>
        <v>1</v>
      </c>
      <c r="E186" s="2" t="s">
        <v>106</v>
      </c>
      <c r="F186" s="2">
        <f>IF(G186="已婚",0,IF(G186="未婚",1,2))</f>
        <v>0</v>
      </c>
      <c r="G186" s="2" t="s">
        <v>93</v>
      </c>
      <c r="H186" s="2">
        <f>IF(I186="小学",0,IF(I186="初中",1,IF(I186="高中",2,IF(I186="大专",3,4))))</f>
        <v>0</v>
      </c>
      <c r="I186" s="2" t="s">
        <v>107</v>
      </c>
      <c r="J186" s="2">
        <f>IF(K186="无",0,IF(K186="有违约",1,2))</f>
        <v>0</v>
      </c>
      <c r="K186" s="2" t="s">
        <v>95</v>
      </c>
      <c r="L186" s="2">
        <f>IF(M186="自有",0,1)</f>
        <v>0</v>
      </c>
      <c r="M186" s="2" t="s">
        <v>96</v>
      </c>
      <c r="N186" s="2">
        <f>IF(O186="否",0,1)</f>
        <v>1</v>
      </c>
      <c r="O186" s="2" t="s">
        <v>103</v>
      </c>
      <c r="P186" s="2" t="str">
        <f>MID(Q186,1,LEN(Q186)-1)</f>
        <v>10</v>
      </c>
      <c r="Q186" s="2" t="s">
        <v>98</v>
      </c>
      <c r="R186" s="2" t="s">
        <v>98</v>
      </c>
      <c r="S186" s="2" t="str">
        <f>MID(T186,1,LEN(T186)-1)</f>
        <v>80</v>
      </c>
      <c r="T186" s="2" t="s">
        <v>230</v>
      </c>
      <c r="U186" s="2">
        <f>IF(V186="经营",0,1)</f>
        <v>0</v>
      </c>
      <c r="V186" s="2" t="s">
        <v>100</v>
      </c>
      <c r="W186" s="2" t="s">
        <v>100</v>
      </c>
      <c r="X186" s="2">
        <f>IF(MID(Y186,LEN(Y186),LEN(Y186))="年",VALUE(MID(Y186,1,LEN(Y186)-1))*12,VALUE(MID(Y186,1,LEN(Y186)-1)))</f>
        <v>12</v>
      </c>
      <c r="Y186" s="2" t="s">
        <v>101</v>
      </c>
      <c r="Z186">
        <f>AA186*100</f>
        <v>1.29</v>
      </c>
      <c r="AA186" s="5">
        <v>0.0129</v>
      </c>
      <c r="AB186" s="5"/>
      <c r="AC186" s="5">
        <v>0.01677</v>
      </c>
      <c r="AD186" s="5"/>
      <c r="AE186" s="2" t="s">
        <v>220</v>
      </c>
      <c r="AF186" s="2">
        <f>IF(OR(AG186="是",AG186="有"),0,1)</f>
        <v>1</v>
      </c>
      <c r="AG186" s="2" t="s">
        <v>95</v>
      </c>
      <c r="AH186" s="10">
        <f>IF(ISNUMBER(FIND("质押",AI186,1)),0,1)</f>
        <v>0</v>
      </c>
      <c r="AI186" s="2" t="s">
        <v>204</v>
      </c>
      <c r="AJ186" s="2">
        <f>IF(ISNUMBER(FIND("担保",AI186,1)),0,1)</f>
        <v>0</v>
      </c>
      <c r="AK186" s="2" t="s">
        <v>204</v>
      </c>
      <c r="AL186" s="10">
        <f>IF(AM186="是",0,1)</f>
        <v>1</v>
      </c>
      <c r="AM186" s="2" t="s">
        <v>97</v>
      </c>
      <c r="AN186" s="2">
        <f>IF(AO186="无逾期",0,1)</f>
        <v>0</v>
      </c>
      <c r="AO186" t="s">
        <v>105</v>
      </c>
      <c r="AQ186" s="6">
        <v>40701</v>
      </c>
    </row>
    <row r="187" spans="1:43">
      <c r="A187" s="3">
        <v>1104011</v>
      </c>
      <c r="B187" s="1">
        <f>C187</f>
        <v>44</v>
      </c>
      <c r="C187" s="2">
        <v>44</v>
      </c>
      <c r="D187">
        <f>IF(E187="男",1,0)</f>
        <v>1</v>
      </c>
      <c r="E187" s="2" t="s">
        <v>106</v>
      </c>
      <c r="F187" s="2">
        <f>IF(G187="已婚",0,IF(G187="未婚",1,2))</f>
        <v>0</v>
      </c>
      <c r="G187" s="2" t="s">
        <v>93</v>
      </c>
      <c r="H187" s="2">
        <f>IF(I187="小学",0,IF(I187="初中",1,IF(I187="高中",2,IF(I187="大专",3,4))))</f>
        <v>0</v>
      </c>
      <c r="I187" s="2" t="s">
        <v>107</v>
      </c>
      <c r="J187" s="2">
        <f>IF(K187="无",0,IF(K187="有违约",1,2))</f>
        <v>0</v>
      </c>
      <c r="K187" s="2" t="s">
        <v>95</v>
      </c>
      <c r="L187" s="2">
        <f>IF(M187="自有",0,1)</f>
        <v>0</v>
      </c>
      <c r="M187" s="2" t="s">
        <v>96</v>
      </c>
      <c r="N187" s="2">
        <f>IF(O187="否",0,1)</f>
        <v>1</v>
      </c>
      <c r="O187" s="2" t="s">
        <v>103</v>
      </c>
      <c r="P187" s="2" t="str">
        <f>MID(Q187,1,LEN(Q187)-1)</f>
        <v>15</v>
      </c>
      <c r="Q187" s="2" t="s">
        <v>155</v>
      </c>
      <c r="R187" s="2" t="s">
        <v>155</v>
      </c>
      <c r="S187" s="2" t="str">
        <f>MID(T187,1,LEN(T187)-1)</f>
        <v>40</v>
      </c>
      <c r="T187" s="2" t="s">
        <v>165</v>
      </c>
      <c r="U187" s="2">
        <f>IF(V187="经营",0,1)</f>
        <v>0</v>
      </c>
      <c r="V187" s="2" t="s">
        <v>100</v>
      </c>
      <c r="W187" s="2" t="s">
        <v>100</v>
      </c>
      <c r="X187" s="2">
        <f>IF(MID(Y187,LEN(Y187),LEN(Y187))="年",VALUE(MID(Y187,1,LEN(Y187)-1))*12,VALUE(MID(Y187,1,LEN(Y187)-1)))</f>
        <v>12</v>
      </c>
      <c r="Y187" s="2" t="s">
        <v>101</v>
      </c>
      <c r="Z187">
        <f>AA187*100</f>
        <v>1.29</v>
      </c>
      <c r="AA187" s="5">
        <v>0.0129</v>
      </c>
      <c r="AB187" s="5"/>
      <c r="AC187" s="5">
        <v>0.01677</v>
      </c>
      <c r="AD187" s="5"/>
      <c r="AE187" s="2" t="s">
        <v>102</v>
      </c>
      <c r="AF187" s="2">
        <f>IF(OR(AG187="是",AG187="有"),0,1)</f>
        <v>1</v>
      </c>
      <c r="AG187" s="2" t="s">
        <v>95</v>
      </c>
      <c r="AH187" s="10">
        <f>IF(ISNUMBER(FIND("质押",AI187,1)),0,1)</f>
        <v>0</v>
      </c>
      <c r="AI187" s="2" t="s">
        <v>204</v>
      </c>
      <c r="AJ187" s="2">
        <f>IF(ISNUMBER(FIND("担保",AI187,1)),0,1)</f>
        <v>0</v>
      </c>
      <c r="AK187" s="2" t="s">
        <v>204</v>
      </c>
      <c r="AL187" s="10">
        <f>IF(AM187="是",0,1)</f>
        <v>1</v>
      </c>
      <c r="AM187" s="2" t="s">
        <v>97</v>
      </c>
      <c r="AN187" s="2">
        <f>IF(AO187="无逾期",0,1)</f>
        <v>0</v>
      </c>
      <c r="AO187" t="s">
        <v>105</v>
      </c>
      <c r="AQ187" s="6">
        <v>40651</v>
      </c>
    </row>
    <row r="188" spans="1:43">
      <c r="A188" s="3">
        <v>1104012</v>
      </c>
      <c r="B188" s="1">
        <f>C188</f>
        <v>37</v>
      </c>
      <c r="C188" s="2">
        <v>37</v>
      </c>
      <c r="D188">
        <f>IF(E188="男",1,0)</f>
        <v>1</v>
      </c>
      <c r="E188" s="2" t="s">
        <v>106</v>
      </c>
      <c r="F188" s="2">
        <f>IF(G188="已婚",0,IF(G188="未婚",1,2))</f>
        <v>0</v>
      </c>
      <c r="G188" s="2" t="s">
        <v>93</v>
      </c>
      <c r="H188" s="2">
        <f>IF(I188="小学",0,IF(I188="初中",1,IF(I188="高中",2,IF(I188="大专",3,4))))</f>
        <v>1</v>
      </c>
      <c r="I188" s="2" t="s">
        <v>120</v>
      </c>
      <c r="J188" s="2">
        <f>IF(K188="无",0,IF(K188="有违约",1,2))</f>
        <v>0</v>
      </c>
      <c r="K188" s="2" t="s">
        <v>95</v>
      </c>
      <c r="L188" s="2">
        <f>IF(M188="自有",0,1)</f>
        <v>1</v>
      </c>
      <c r="M188" s="2" t="s">
        <v>117</v>
      </c>
      <c r="N188" s="2">
        <f>IF(O188="否",0,1)</f>
        <v>1</v>
      </c>
      <c r="O188" s="2" t="s">
        <v>103</v>
      </c>
      <c r="P188" s="2" t="str">
        <f>MID(Q188,1,LEN(Q188)-1)</f>
        <v>10</v>
      </c>
      <c r="Q188" s="2" t="s">
        <v>98</v>
      </c>
      <c r="R188" s="2" t="s">
        <v>98</v>
      </c>
      <c r="S188" s="2" t="str">
        <f>MID(T188,1,LEN(T188)-1)</f>
        <v>20</v>
      </c>
      <c r="T188" s="10" t="s">
        <v>231</v>
      </c>
      <c r="U188" s="2">
        <f>IF(V188="经营",0,1)</f>
        <v>0</v>
      </c>
      <c r="V188" s="10" t="s">
        <v>100</v>
      </c>
      <c r="W188" s="2" t="s">
        <v>100</v>
      </c>
      <c r="X188" s="2">
        <f>IF(MID(Y188,LEN(Y188),LEN(Y188))="年",VALUE(MID(Y188,1,LEN(Y188)-1))*12,VALUE(MID(Y188,1,LEN(Y188)-1)))</f>
        <v>12</v>
      </c>
      <c r="Y188" s="2" t="s">
        <v>101</v>
      </c>
      <c r="Z188">
        <f>AA188*100</f>
        <v>1.29</v>
      </c>
      <c r="AA188" s="5">
        <v>0.0129</v>
      </c>
      <c r="AB188" s="5"/>
      <c r="AC188" s="5">
        <v>0.01677</v>
      </c>
      <c r="AD188" s="5"/>
      <c r="AE188" s="2" t="s">
        <v>102</v>
      </c>
      <c r="AF188" s="2">
        <f>IF(OR(AG188="是",AG188="有"),0,1)</f>
        <v>1</v>
      </c>
      <c r="AG188" s="2" t="s">
        <v>95</v>
      </c>
      <c r="AH188" s="10">
        <f>IF(ISNUMBER(FIND("质押",AI188,1)),0,1)</f>
        <v>0</v>
      </c>
      <c r="AI188" s="2" t="s">
        <v>204</v>
      </c>
      <c r="AJ188" s="2">
        <f>IF(ISNUMBER(FIND("担保",AI188,1)),0,1)</f>
        <v>0</v>
      </c>
      <c r="AK188" s="2" t="s">
        <v>204</v>
      </c>
      <c r="AL188" s="10">
        <f>IF(AM188="是",0,1)</f>
        <v>1</v>
      </c>
      <c r="AM188" s="2" t="s">
        <v>97</v>
      </c>
      <c r="AN188" s="2">
        <f>IF(AO188="无逾期",0,1)</f>
        <v>0</v>
      </c>
      <c r="AO188" t="s">
        <v>105</v>
      </c>
      <c r="AQ188" s="6">
        <v>40648</v>
      </c>
    </row>
    <row r="189" spans="1:43">
      <c r="A189" s="3">
        <v>1104013</v>
      </c>
      <c r="B189" s="1">
        <f>C189</f>
        <v>31</v>
      </c>
      <c r="C189" s="2">
        <v>31</v>
      </c>
      <c r="D189">
        <f>IF(E189="男",1,0)</f>
        <v>1</v>
      </c>
      <c r="E189" s="2" t="s">
        <v>106</v>
      </c>
      <c r="F189" s="2">
        <f>IF(G189="已婚",0,IF(G189="未婚",1,2))</f>
        <v>1</v>
      </c>
      <c r="G189" s="2" t="s">
        <v>115</v>
      </c>
      <c r="H189" s="2">
        <f>IF(I189="小学",0,IF(I189="初中",1,IF(I189="高中",2,IF(I189="大专",3,4))))</f>
        <v>2</v>
      </c>
      <c r="I189" s="2" t="s">
        <v>94</v>
      </c>
      <c r="J189" s="2">
        <f>IF(K189="无",0,IF(K189="有违约",1,2))</f>
        <v>0</v>
      </c>
      <c r="K189" s="2" t="s">
        <v>95</v>
      </c>
      <c r="L189" s="2">
        <f>IF(M189="自有",0,1)</f>
        <v>0</v>
      </c>
      <c r="M189" s="2" t="s">
        <v>96</v>
      </c>
      <c r="N189" s="2">
        <f>IF(O189="否",0,1)</f>
        <v>1</v>
      </c>
      <c r="O189" s="2" t="s">
        <v>103</v>
      </c>
      <c r="P189" s="2" t="str">
        <f>MID(Q189,1,LEN(Q189)-1)</f>
        <v>4</v>
      </c>
      <c r="Q189" s="2" t="s">
        <v>137</v>
      </c>
      <c r="R189" s="2" t="s">
        <v>137</v>
      </c>
      <c r="S189" s="2" t="str">
        <f>MID(T189,1,LEN(T189)-1)</f>
        <v>80</v>
      </c>
      <c r="T189" s="2" t="s">
        <v>221</v>
      </c>
      <c r="U189" s="2">
        <f>IF(V189="经营",0,1)</f>
        <v>0</v>
      </c>
      <c r="V189" s="2" t="s">
        <v>100</v>
      </c>
      <c r="W189" s="2" t="s">
        <v>100</v>
      </c>
      <c r="X189" s="2">
        <f>IF(MID(Y189,LEN(Y189),LEN(Y189))="年",VALUE(MID(Y189,1,LEN(Y189)-1))*12,VALUE(MID(Y189,1,LEN(Y189)-1)))</f>
        <v>12</v>
      </c>
      <c r="Y189" s="2" t="s">
        <v>101</v>
      </c>
      <c r="Z189">
        <f>AA189*100</f>
        <v>1.29</v>
      </c>
      <c r="AA189" s="5">
        <v>0.0129</v>
      </c>
      <c r="AB189" s="5"/>
      <c r="AC189" s="5">
        <v>0.01677</v>
      </c>
      <c r="AD189" s="5"/>
      <c r="AE189" s="2" t="s">
        <v>102</v>
      </c>
      <c r="AF189" s="2">
        <f>IF(OR(AG189="是",AG189="有"),0,1)</f>
        <v>1</v>
      </c>
      <c r="AG189" s="2" t="s">
        <v>95</v>
      </c>
      <c r="AH189" s="10">
        <f>IF(ISNUMBER(FIND("质押",AI189,1)),0,1)</f>
        <v>0</v>
      </c>
      <c r="AI189" s="2" t="s">
        <v>204</v>
      </c>
      <c r="AJ189" s="2">
        <f>IF(ISNUMBER(FIND("担保",AI189,1)),0,1)</f>
        <v>0</v>
      </c>
      <c r="AK189" s="2" t="s">
        <v>204</v>
      </c>
      <c r="AL189" s="10">
        <f>IF(AM189="是",0,1)</f>
        <v>1</v>
      </c>
      <c r="AM189" s="2" t="s">
        <v>97</v>
      </c>
      <c r="AN189" s="2">
        <f>IF(AO189="无逾期",0,1)</f>
        <v>0</v>
      </c>
      <c r="AO189" t="s">
        <v>105</v>
      </c>
      <c r="AQ189" s="6">
        <v>40652</v>
      </c>
    </row>
    <row r="190" spans="1:43">
      <c r="A190" s="3">
        <v>1104014</v>
      </c>
      <c r="B190" s="1">
        <f>C190</f>
        <v>30</v>
      </c>
      <c r="C190" s="2">
        <v>30</v>
      </c>
      <c r="D190">
        <f>IF(E190="男",1,0)</f>
        <v>1</v>
      </c>
      <c r="E190" s="2" t="s">
        <v>106</v>
      </c>
      <c r="F190" s="2">
        <f>IF(G190="已婚",0,IF(G190="未婚",1,2))</f>
        <v>0</v>
      </c>
      <c r="G190" s="2" t="s">
        <v>93</v>
      </c>
      <c r="H190" s="2">
        <f>IF(I190="小学",0,IF(I190="初中",1,IF(I190="高中",2,IF(I190="大专",3,4))))</f>
        <v>1</v>
      </c>
      <c r="I190" s="2" t="s">
        <v>120</v>
      </c>
      <c r="J190" s="2">
        <f>IF(K190="无",0,IF(K190="有违约",1,2))</f>
        <v>0</v>
      </c>
      <c r="K190" s="2" t="s">
        <v>95</v>
      </c>
      <c r="L190" s="2">
        <f>IF(M190="自有",0,1)</f>
        <v>0</v>
      </c>
      <c r="M190" s="2" t="s">
        <v>96</v>
      </c>
      <c r="N190" s="2">
        <f>IF(O190="否",0,1)</f>
        <v>1</v>
      </c>
      <c r="O190" s="2" t="s">
        <v>103</v>
      </c>
      <c r="P190" s="2" t="str">
        <f>MID(Q190,1,LEN(Q190)-1)</f>
        <v>10</v>
      </c>
      <c r="Q190" s="2" t="s">
        <v>98</v>
      </c>
      <c r="R190" s="2" t="s">
        <v>98</v>
      </c>
      <c r="S190" s="2" t="str">
        <f>MID(T190,1,LEN(T190)-1)</f>
        <v>80</v>
      </c>
      <c r="T190" s="2" t="s">
        <v>230</v>
      </c>
      <c r="U190" s="2">
        <f>IF(V190="经营",0,1)</f>
        <v>0</v>
      </c>
      <c r="V190" s="2" t="s">
        <v>100</v>
      </c>
      <c r="W190" s="2" t="s">
        <v>100</v>
      </c>
      <c r="X190" s="2">
        <f>IF(MID(Y190,LEN(Y190),LEN(Y190))="年",VALUE(MID(Y190,1,LEN(Y190)-1))*12,VALUE(MID(Y190,1,LEN(Y190)-1)))</f>
        <v>12</v>
      </c>
      <c r="Y190" s="2" t="s">
        <v>101</v>
      </c>
      <c r="Z190">
        <f>AA190*100</f>
        <v>1.29</v>
      </c>
      <c r="AA190" s="5">
        <v>0.0129</v>
      </c>
      <c r="AB190" s="5"/>
      <c r="AC190" s="5">
        <v>0.01677</v>
      </c>
      <c r="AD190" s="5"/>
      <c r="AE190" s="2" t="s">
        <v>102</v>
      </c>
      <c r="AF190" s="2">
        <f>IF(OR(AG190="是",AG190="有"),0,1)</f>
        <v>1</v>
      </c>
      <c r="AG190" s="2" t="s">
        <v>95</v>
      </c>
      <c r="AH190" s="10">
        <f>IF(ISNUMBER(FIND("质押",AI190,1)),0,1)</f>
        <v>0</v>
      </c>
      <c r="AI190" s="2" t="s">
        <v>204</v>
      </c>
      <c r="AJ190" s="2">
        <f>IF(ISNUMBER(FIND("担保",AI190,1)),0,1)</f>
        <v>0</v>
      </c>
      <c r="AK190" s="2" t="s">
        <v>204</v>
      </c>
      <c r="AL190" s="10">
        <f>IF(AM190="是",0,1)</f>
        <v>1</v>
      </c>
      <c r="AM190" s="2" t="s">
        <v>97</v>
      </c>
      <c r="AN190" s="2">
        <f>IF(AO190="无逾期",0,1)</f>
        <v>0</v>
      </c>
      <c r="AO190" t="s">
        <v>105</v>
      </c>
      <c r="AQ190" s="6">
        <v>40653</v>
      </c>
    </row>
    <row r="191" spans="1:43">
      <c r="A191" s="4">
        <v>1104015</v>
      </c>
      <c r="B191" s="1">
        <f>C191</f>
        <v>61</v>
      </c>
      <c r="C191">
        <v>61</v>
      </c>
      <c r="D191">
        <f>IF(E191="男",1,0)</f>
        <v>0</v>
      </c>
      <c r="E191" s="2" t="s">
        <v>92</v>
      </c>
      <c r="F191" s="2">
        <f>IF(G191="已婚",0,IF(G191="未婚",1,2))</f>
        <v>0</v>
      </c>
      <c r="G191" s="2" t="s">
        <v>93</v>
      </c>
      <c r="H191" s="2">
        <f>IF(I191="小学",0,IF(I191="初中",1,IF(I191="高中",2,IF(I191="大专",3,4))))</f>
        <v>0</v>
      </c>
      <c r="I191" s="2" t="s">
        <v>107</v>
      </c>
      <c r="J191" s="2">
        <f>IF(K191="无",0,IF(K191="有违约",1,2))</f>
        <v>0</v>
      </c>
      <c r="K191" s="2" t="s">
        <v>95</v>
      </c>
      <c r="L191" s="2">
        <f>IF(M191="自有",0,1)</f>
        <v>0</v>
      </c>
      <c r="M191" s="2" t="s">
        <v>96</v>
      </c>
      <c r="N191" s="2">
        <f>IF(O191="否",0,1)</f>
        <v>1</v>
      </c>
      <c r="O191" s="2" t="s">
        <v>103</v>
      </c>
      <c r="P191" s="2" t="str">
        <f>MID(Q191,1,LEN(Q191)-1)</f>
        <v>6</v>
      </c>
      <c r="Q191" s="2" t="s">
        <v>134</v>
      </c>
      <c r="R191" s="2" t="s">
        <v>134</v>
      </c>
      <c r="S191" s="2" t="str">
        <f>MID(T191,1,LEN(T191)-1)</f>
        <v>100</v>
      </c>
      <c r="T191" s="2" t="s">
        <v>135</v>
      </c>
      <c r="U191" s="2">
        <f>IF(V191="经营",0,1)</f>
        <v>0</v>
      </c>
      <c r="V191" s="2" t="s">
        <v>100</v>
      </c>
      <c r="W191" s="2" t="s">
        <v>100</v>
      </c>
      <c r="X191" s="2">
        <f>IF(MID(Y191,LEN(Y191),LEN(Y191))="年",VALUE(MID(Y191,1,LEN(Y191)-1))*12,VALUE(MID(Y191,1,LEN(Y191)-1)))</f>
        <v>12</v>
      </c>
      <c r="Y191" s="2" t="s">
        <v>101</v>
      </c>
      <c r="Z191">
        <f>AA191*100</f>
        <v>1.5</v>
      </c>
      <c r="AA191" s="5">
        <v>0.015</v>
      </c>
      <c r="AB191" s="5"/>
      <c r="AC191" s="5">
        <v>0.0195</v>
      </c>
      <c r="AD191" s="5"/>
      <c r="AE191" s="2" t="s">
        <v>102</v>
      </c>
      <c r="AF191" s="2">
        <f>IF(OR(AG191="是",AG191="有"),0,1)</f>
        <v>0</v>
      </c>
      <c r="AG191" s="2" t="s">
        <v>157</v>
      </c>
      <c r="AH191" s="10">
        <f>IF(ISNUMBER(FIND("质押",AI191,1)),0,1)</f>
        <v>1</v>
      </c>
      <c r="AI191" s="2" t="s">
        <v>207</v>
      </c>
      <c r="AJ191" s="2">
        <f>IF(ISNUMBER(FIND("担保",AI191,1)),0,1)</f>
        <v>0</v>
      </c>
      <c r="AK191" s="2" t="s">
        <v>207</v>
      </c>
      <c r="AL191" s="10">
        <f>IF(AM191="是",0,1)</f>
        <v>0</v>
      </c>
      <c r="AM191" s="2" t="s">
        <v>103</v>
      </c>
      <c r="AN191" s="2">
        <f>IF(AO191="无逾期",0,1)</f>
        <v>0</v>
      </c>
      <c r="AO191" t="s">
        <v>105</v>
      </c>
      <c r="AQ191" s="6">
        <v>40652</v>
      </c>
    </row>
    <row r="192" spans="1:43">
      <c r="A192" s="3">
        <v>1104016</v>
      </c>
      <c r="B192" s="1">
        <f>C192</f>
        <v>45</v>
      </c>
      <c r="C192">
        <v>45</v>
      </c>
      <c r="D192">
        <f>IF(E192="男",1,0)</f>
        <v>0</v>
      </c>
      <c r="E192" s="2" t="s">
        <v>92</v>
      </c>
      <c r="F192" s="2">
        <f>IF(G192="已婚",0,IF(G192="未婚",1,2))</f>
        <v>0</v>
      </c>
      <c r="G192" s="2" t="s">
        <v>93</v>
      </c>
      <c r="H192" s="2">
        <f>IF(I192="小学",0,IF(I192="初中",1,IF(I192="高中",2,IF(I192="大专",3,4))))</f>
        <v>0</v>
      </c>
      <c r="I192" s="2" t="s">
        <v>107</v>
      </c>
      <c r="J192" s="2">
        <f>IF(K192="无",0,IF(K192="有违约",1,2))</f>
        <v>0</v>
      </c>
      <c r="K192" s="2" t="s">
        <v>95</v>
      </c>
      <c r="L192" s="2">
        <f>IF(M192="自有",0,1)</f>
        <v>0</v>
      </c>
      <c r="M192" s="2" t="s">
        <v>96</v>
      </c>
      <c r="N192" s="2">
        <f>IF(O192="否",0,1)</f>
        <v>0</v>
      </c>
      <c r="O192" s="2" t="s">
        <v>97</v>
      </c>
      <c r="P192" s="2" t="str">
        <f>MID(Q192,1,LEN(Q192)-1)</f>
        <v>10</v>
      </c>
      <c r="Q192" s="2" t="s">
        <v>98</v>
      </c>
      <c r="R192" s="2" t="s">
        <v>98</v>
      </c>
      <c r="S192" s="2" t="str">
        <f>MID(T192,1,LEN(T192)-1)</f>
        <v>10</v>
      </c>
      <c r="T192" s="2" t="s">
        <v>192</v>
      </c>
      <c r="U192" s="2">
        <f>IF(V192="经营",0,1)</f>
        <v>0</v>
      </c>
      <c r="V192" s="2" t="s">
        <v>100</v>
      </c>
      <c r="W192" s="2" t="s">
        <v>100</v>
      </c>
      <c r="X192" s="2">
        <f>IF(MID(Y192,LEN(Y192),LEN(Y192))="年",VALUE(MID(Y192,1,LEN(Y192)-1))*12,VALUE(MID(Y192,1,LEN(Y192)-1)))</f>
        <v>12</v>
      </c>
      <c r="Y192" s="2" t="s">
        <v>101</v>
      </c>
      <c r="Z192">
        <f>AA192*100</f>
        <v>1.53</v>
      </c>
      <c r="AA192" s="5">
        <v>0.0153</v>
      </c>
      <c r="AB192" s="5"/>
      <c r="AC192" s="5">
        <v>0.01989</v>
      </c>
      <c r="AD192" s="5"/>
      <c r="AE192" s="2" t="s">
        <v>102</v>
      </c>
      <c r="AF192" s="2">
        <f>IF(OR(AG192="是",AG192="有"),0,1)</f>
        <v>1</v>
      </c>
      <c r="AG192" s="2" t="s">
        <v>95</v>
      </c>
      <c r="AH192" s="10">
        <f>IF(ISNUMBER(FIND("质押",AI192,1)),0,1)</f>
        <v>1</v>
      </c>
      <c r="AI192" s="2" t="s">
        <v>119</v>
      </c>
      <c r="AJ192" s="2">
        <f>IF(ISNUMBER(FIND("担保",AI192,1)),0,1)</f>
        <v>0</v>
      </c>
      <c r="AK192" s="2" t="s">
        <v>119</v>
      </c>
      <c r="AL192" s="10">
        <f>IF(AM192="是",0,1)</f>
        <v>1</v>
      </c>
      <c r="AM192" s="2" t="s">
        <v>97</v>
      </c>
      <c r="AN192" s="2">
        <f>IF(AO192="无逾期",0,1)</f>
        <v>0</v>
      </c>
      <c r="AO192" t="s">
        <v>105</v>
      </c>
      <c r="AQ192" s="6">
        <v>40658</v>
      </c>
    </row>
    <row r="193" spans="1:43">
      <c r="A193" s="3">
        <v>1104017</v>
      </c>
      <c r="B193" s="1">
        <f>C193</f>
        <v>33</v>
      </c>
      <c r="C193">
        <v>33</v>
      </c>
      <c r="D193">
        <f>IF(E193="男",1,0)</f>
        <v>0</v>
      </c>
      <c r="E193" s="2" t="s">
        <v>92</v>
      </c>
      <c r="F193" s="2">
        <f>IF(G193="已婚",0,IF(G193="未婚",1,2))</f>
        <v>0</v>
      </c>
      <c r="G193" s="2" t="s">
        <v>93</v>
      </c>
      <c r="H193" s="2">
        <f>IF(I193="小学",0,IF(I193="初中",1,IF(I193="高中",2,IF(I193="大专",3,4))))</f>
        <v>1</v>
      </c>
      <c r="I193" s="2" t="s">
        <v>120</v>
      </c>
      <c r="J193" s="2">
        <f>IF(K193="无",0,IF(K193="有违约",1,2))</f>
        <v>0</v>
      </c>
      <c r="K193" s="2" t="s">
        <v>95</v>
      </c>
      <c r="L193" s="2">
        <f>IF(M193="自有",0,1)</f>
        <v>0</v>
      </c>
      <c r="M193" s="2" t="s">
        <v>96</v>
      </c>
      <c r="N193" s="2">
        <f>IF(O193="否",0,1)</f>
        <v>0</v>
      </c>
      <c r="O193" s="2" t="s">
        <v>97</v>
      </c>
      <c r="P193" s="2" t="str">
        <f>MID(Q193,1,LEN(Q193)-1)</f>
        <v>2</v>
      </c>
      <c r="Q193" s="2" t="s">
        <v>121</v>
      </c>
      <c r="R193" s="2" t="s">
        <v>121</v>
      </c>
      <c r="S193" s="2" t="str">
        <f>MID(T193,1,LEN(T193)-1)</f>
        <v>15</v>
      </c>
      <c r="T193" s="2" t="s">
        <v>197</v>
      </c>
      <c r="U193" s="2">
        <f>IF(V193="经营",0,1)</f>
        <v>0</v>
      </c>
      <c r="V193" s="2" t="s">
        <v>100</v>
      </c>
      <c r="W193" s="2" t="s">
        <v>100</v>
      </c>
      <c r="X193" s="2">
        <f>IF(MID(Y193,LEN(Y193),LEN(Y193))="年",VALUE(MID(Y193,1,LEN(Y193)-1))*12,VALUE(MID(Y193,1,LEN(Y193)-1)))</f>
        <v>12</v>
      </c>
      <c r="Y193" s="2" t="s">
        <v>101</v>
      </c>
      <c r="Z193">
        <f>AA193*100</f>
        <v>1.5</v>
      </c>
      <c r="AA193" s="5">
        <v>0.015</v>
      </c>
      <c r="AB193" s="5"/>
      <c r="AC193" s="5">
        <v>0.0195</v>
      </c>
      <c r="AD193" s="5"/>
      <c r="AE193" s="2" t="s">
        <v>102</v>
      </c>
      <c r="AF193" s="2">
        <f>IF(OR(AG193="是",AG193="有"),0,1)</f>
        <v>1</v>
      </c>
      <c r="AG193" s="2" t="s">
        <v>95</v>
      </c>
      <c r="AH193" s="10">
        <f>IF(ISNUMBER(FIND("质押",AI193,1)),0,1)</f>
        <v>1</v>
      </c>
      <c r="AI193" s="2" t="s">
        <v>119</v>
      </c>
      <c r="AJ193" s="2">
        <f>IF(ISNUMBER(FIND("担保",AI193,1)),0,1)</f>
        <v>0</v>
      </c>
      <c r="AK193" s="2" t="s">
        <v>119</v>
      </c>
      <c r="AL193" s="10">
        <f>IF(AM193="是",0,1)</f>
        <v>1</v>
      </c>
      <c r="AM193" s="2" t="s">
        <v>97</v>
      </c>
      <c r="AN193" s="2">
        <f>IF(AO193="无逾期",0,1)</f>
        <v>0</v>
      </c>
      <c r="AO193" t="s">
        <v>105</v>
      </c>
      <c r="AQ193" s="6">
        <v>40659</v>
      </c>
    </row>
    <row r="194" spans="1:43">
      <c r="A194" s="3">
        <v>1104018</v>
      </c>
      <c r="B194" s="1">
        <f>C194</f>
        <v>57</v>
      </c>
      <c r="C194">
        <v>57</v>
      </c>
      <c r="D194">
        <f>IF(E194="男",1,0)</f>
        <v>1</v>
      </c>
      <c r="E194" s="2" t="s">
        <v>106</v>
      </c>
      <c r="F194" s="2">
        <f>IF(G194="已婚",0,IF(G194="未婚",1,2))</f>
        <v>0</v>
      </c>
      <c r="G194" s="2" t="s">
        <v>93</v>
      </c>
      <c r="H194" s="2">
        <f>IF(I194="小学",0,IF(I194="初中",1,IF(I194="高中",2,IF(I194="大专",3,4))))</f>
        <v>0</v>
      </c>
      <c r="I194" s="2" t="s">
        <v>107</v>
      </c>
      <c r="J194" s="2">
        <f>IF(K194="无",0,IF(K194="有违约",1,2))</f>
        <v>0</v>
      </c>
      <c r="K194" s="2" t="s">
        <v>95</v>
      </c>
      <c r="L194" s="2">
        <f>IF(M194="自有",0,1)</f>
        <v>0</v>
      </c>
      <c r="M194" s="2" t="s">
        <v>96</v>
      </c>
      <c r="N194" s="2">
        <f>IF(O194="否",0,1)</f>
        <v>1</v>
      </c>
      <c r="O194" s="2" t="s">
        <v>103</v>
      </c>
      <c r="P194" s="2" t="str">
        <f>MID(Q194,1,LEN(Q194)-1)</f>
        <v>16</v>
      </c>
      <c r="Q194" s="2" t="s">
        <v>180</v>
      </c>
      <c r="R194" s="2" t="s">
        <v>232</v>
      </c>
      <c r="S194" s="2" t="str">
        <f>MID(T194,1,LEN(T194)-1)</f>
        <v>10</v>
      </c>
      <c r="T194" s="2" t="s">
        <v>192</v>
      </c>
      <c r="U194" s="2">
        <f>IF(V194="经营",0,1)</f>
        <v>0</v>
      </c>
      <c r="V194" s="2" t="s">
        <v>100</v>
      </c>
      <c r="W194" s="2" t="s">
        <v>100</v>
      </c>
      <c r="X194" s="2">
        <f>IF(MID(Y194,LEN(Y194),LEN(Y194))="年",VALUE(MID(Y194,1,LEN(Y194)-1))*12,VALUE(MID(Y194,1,LEN(Y194)-1)))</f>
        <v>12</v>
      </c>
      <c r="Y194" s="2" t="s">
        <v>101</v>
      </c>
      <c r="Z194">
        <f>AA194*100</f>
        <v>1.29</v>
      </c>
      <c r="AA194" s="5">
        <v>0.0129</v>
      </c>
      <c r="AB194" s="5"/>
      <c r="AC194" s="5">
        <v>0.01677</v>
      </c>
      <c r="AD194" s="5"/>
      <c r="AE194" s="2" t="s">
        <v>102</v>
      </c>
      <c r="AF194" s="2">
        <f t="shared" ref="AF194:AF257" si="52">IF(OR(AG194="是",AG194="有"),0,1)</f>
        <v>1</v>
      </c>
      <c r="AG194" s="2" t="s">
        <v>95</v>
      </c>
      <c r="AH194" s="10">
        <f>IF(ISNUMBER(FIND("质押",AI194,1)),0,1)</f>
        <v>1</v>
      </c>
      <c r="AI194" s="2" t="s">
        <v>119</v>
      </c>
      <c r="AJ194" s="2">
        <f>IF(ISNUMBER(FIND("担保",AI194,1)),0,1)</f>
        <v>0</v>
      </c>
      <c r="AK194" s="2" t="s">
        <v>119</v>
      </c>
      <c r="AL194" s="10">
        <f>IF(AM194="是",0,1)</f>
        <v>1</v>
      </c>
      <c r="AM194" s="2" t="s">
        <v>97</v>
      </c>
      <c r="AN194" s="2">
        <f>IF(AO194="无逾期",0,1)</f>
        <v>0</v>
      </c>
      <c r="AO194" t="s">
        <v>105</v>
      </c>
      <c r="AQ194" s="6">
        <v>40658</v>
      </c>
    </row>
    <row r="195" spans="1:43">
      <c r="A195" s="4">
        <v>1104019</v>
      </c>
      <c r="B195" s="1">
        <f t="shared" ref="B195:B258" si="53">C195</f>
        <v>57</v>
      </c>
      <c r="C195">
        <v>57</v>
      </c>
      <c r="D195">
        <f>IF(E195="男",1,0)</f>
        <v>0</v>
      </c>
      <c r="E195" s="2" t="s">
        <v>92</v>
      </c>
      <c r="F195" s="2">
        <f t="shared" ref="F195:F258" si="54">IF(G195="已婚",0,IF(G195="未婚",1,2))</f>
        <v>0</v>
      </c>
      <c r="G195" s="2" t="s">
        <v>93</v>
      </c>
      <c r="H195" s="2">
        <f t="shared" ref="H195:H258" si="55">IF(I195="小学",0,IF(I195="初中",1,IF(I195="高中",2,IF(I195="大专",3,4))))</f>
        <v>2</v>
      </c>
      <c r="I195" s="2" t="s">
        <v>94</v>
      </c>
      <c r="J195" s="2">
        <f t="shared" ref="J195:J258" si="56">IF(K195="无",0,IF(K195="有违约",1,2))</f>
        <v>0</v>
      </c>
      <c r="K195" s="2" t="s">
        <v>95</v>
      </c>
      <c r="L195" s="2">
        <f t="shared" ref="L195:L258" si="57">IF(M195="自有",0,1)</f>
        <v>0</v>
      </c>
      <c r="M195" s="2" t="s">
        <v>96</v>
      </c>
      <c r="N195" s="2">
        <f t="shared" ref="N195:N258" si="58">IF(O195="否",0,1)</f>
        <v>0</v>
      </c>
      <c r="O195" s="2" t="s">
        <v>97</v>
      </c>
      <c r="P195" s="2" t="str">
        <f>MID(Q195,1,LEN(Q195)-1)</f>
        <v>10</v>
      </c>
      <c r="Q195" s="2" t="s">
        <v>98</v>
      </c>
      <c r="R195" s="2" t="s">
        <v>210</v>
      </c>
      <c r="S195" s="2" t="str">
        <f t="shared" ref="S195:S258" si="59">MID(T195,1,LEN(T195)-1)</f>
        <v>30</v>
      </c>
      <c r="T195" s="2" t="s">
        <v>186</v>
      </c>
      <c r="U195" s="2">
        <f t="shared" ref="U195:U258" si="60">IF(V195="经营",0,1)</f>
        <v>0</v>
      </c>
      <c r="V195" s="2" t="s">
        <v>100</v>
      </c>
      <c r="W195" s="2" t="s">
        <v>100</v>
      </c>
      <c r="X195" s="2">
        <f>IF(MID(Y195,LEN(Y195),LEN(Y195))="年",VALUE(MID(Y195,1,LEN(Y195)-1))*12,VALUE(MID(Y195,1,LEN(Y195)-1)))</f>
        <v>12</v>
      </c>
      <c r="Y195" s="2" t="s">
        <v>101</v>
      </c>
      <c r="Z195">
        <f t="shared" ref="Z195:Z258" si="61">AA195*100</f>
        <v>1.5</v>
      </c>
      <c r="AA195" s="5">
        <v>0.015</v>
      </c>
      <c r="AB195" s="5"/>
      <c r="AC195" s="5">
        <v>0.0195</v>
      </c>
      <c r="AD195" s="5"/>
      <c r="AE195" s="2" t="s">
        <v>102</v>
      </c>
      <c r="AF195" s="2">
        <f>IF(OR(AG195="是",AG195="有"),0,1)</f>
        <v>0</v>
      </c>
      <c r="AG195" s="2" t="s">
        <v>157</v>
      </c>
      <c r="AH195" s="10">
        <f t="shared" ref="AH195:AH258" si="62">IF(ISNUMBER(FIND("质押",AI195,1)),0,1)</f>
        <v>1</v>
      </c>
      <c r="AI195" s="2" t="s">
        <v>207</v>
      </c>
      <c r="AJ195" s="2">
        <f t="shared" ref="AJ195:AJ258" si="63">IF(ISNUMBER(FIND("担保",AI195,1)),0,1)</f>
        <v>0</v>
      </c>
      <c r="AK195" s="2" t="s">
        <v>207</v>
      </c>
      <c r="AL195" s="10">
        <f t="shared" ref="AL195:AL258" si="64">IF(AM195="是",0,1)</f>
        <v>0</v>
      </c>
      <c r="AM195" s="2" t="s">
        <v>103</v>
      </c>
      <c r="AN195" s="2">
        <f t="shared" ref="AN195:AN258" si="65">IF(AO195="无逾期",0,1)</f>
        <v>0</v>
      </c>
      <c r="AO195" t="s">
        <v>105</v>
      </c>
      <c r="AQ195" s="6">
        <v>40669</v>
      </c>
    </row>
    <row r="196" spans="1:43">
      <c r="A196" s="3">
        <v>1104021</v>
      </c>
      <c r="B196" s="1">
        <f>C196</f>
        <v>29</v>
      </c>
      <c r="C196">
        <v>29</v>
      </c>
      <c r="D196">
        <f t="shared" ref="D196:D259" si="66">IF(E196="男",1,0)</f>
        <v>0</v>
      </c>
      <c r="E196" s="2" t="s">
        <v>92</v>
      </c>
      <c r="F196" s="2">
        <f>IF(G196="已婚",0,IF(G196="未婚",1,2))</f>
        <v>1</v>
      </c>
      <c r="G196" s="2" t="s">
        <v>115</v>
      </c>
      <c r="H196" s="2">
        <f>IF(I196="小学",0,IF(I196="初中",1,IF(I196="高中",2,IF(I196="大专",3,4))))</f>
        <v>2</v>
      </c>
      <c r="I196" s="2" t="s">
        <v>94</v>
      </c>
      <c r="J196" s="2">
        <f>IF(K196="无",0,IF(K196="有违约",1,2))</f>
        <v>0</v>
      </c>
      <c r="K196" s="2" t="s">
        <v>95</v>
      </c>
      <c r="L196" s="2">
        <f>IF(M196="自有",0,1)</f>
        <v>0</v>
      </c>
      <c r="M196" s="2" t="s">
        <v>96</v>
      </c>
      <c r="N196" s="2">
        <f>IF(O196="否",0,1)</f>
        <v>1</v>
      </c>
      <c r="O196" s="2" t="s">
        <v>103</v>
      </c>
      <c r="P196" s="2" t="str">
        <f>MID(Q196,1,LEN(Q196)-1)</f>
        <v>4</v>
      </c>
      <c r="Q196" s="2" t="s">
        <v>137</v>
      </c>
      <c r="R196" s="2" t="s">
        <v>137</v>
      </c>
      <c r="S196" s="2" t="str">
        <f>MID(T196,1,LEN(T196)-1)</f>
        <v>15</v>
      </c>
      <c r="T196" s="2" t="s">
        <v>153</v>
      </c>
      <c r="U196" s="2">
        <f>IF(V196="经营",0,1)</f>
        <v>0</v>
      </c>
      <c r="V196" s="2" t="s">
        <v>100</v>
      </c>
      <c r="W196" s="2" t="s">
        <v>100</v>
      </c>
      <c r="X196" s="2">
        <f t="shared" ref="X196:X259" si="67">IF(MID(Y196,LEN(Y196),LEN(Y196))="年",VALUE(MID(Y196,1,LEN(Y196)-1))*12,VALUE(MID(Y196,1,LEN(Y196)-1)))</f>
        <v>12</v>
      </c>
      <c r="Y196" s="2" t="s">
        <v>101</v>
      </c>
      <c r="Z196">
        <f>AA196*100</f>
        <v>1.29</v>
      </c>
      <c r="AA196" s="5">
        <v>0.0129</v>
      </c>
      <c r="AB196" s="5"/>
      <c r="AC196" s="5">
        <v>0.01677</v>
      </c>
      <c r="AD196" s="5"/>
      <c r="AE196" s="2" t="s">
        <v>102</v>
      </c>
      <c r="AF196" s="2">
        <f>IF(OR(AG196="是",AG196="有"),0,1)</f>
        <v>1</v>
      </c>
      <c r="AG196" s="2" t="s">
        <v>95</v>
      </c>
      <c r="AH196" s="10">
        <f>IF(ISNUMBER(FIND("质押",AI196,1)),0,1)</f>
        <v>1</v>
      </c>
      <c r="AI196" s="2" t="s">
        <v>119</v>
      </c>
      <c r="AJ196" s="2">
        <f>IF(ISNUMBER(FIND("担保",AI196,1)),0,1)</f>
        <v>0</v>
      </c>
      <c r="AK196" s="2" t="s">
        <v>119</v>
      </c>
      <c r="AL196" s="10">
        <f>IF(AM196="是",0,1)</f>
        <v>1</v>
      </c>
      <c r="AM196" s="2" t="s">
        <v>97</v>
      </c>
      <c r="AN196" s="2">
        <f>IF(AO196="无逾期",0,1)</f>
        <v>0</v>
      </c>
      <c r="AO196" t="s">
        <v>105</v>
      </c>
      <c r="AQ196" s="6">
        <v>40660</v>
      </c>
    </row>
    <row r="197" spans="1:43">
      <c r="A197" s="3">
        <v>1104022</v>
      </c>
      <c r="B197" s="1">
        <f>C197</f>
        <v>24</v>
      </c>
      <c r="C197">
        <v>24</v>
      </c>
      <c r="D197">
        <f>IF(E197="男",1,0)</f>
        <v>1</v>
      </c>
      <c r="E197" s="2" t="s">
        <v>106</v>
      </c>
      <c r="F197" s="2">
        <f>IF(G197="已婚",0,IF(G197="未婚",1,2))</f>
        <v>1</v>
      </c>
      <c r="G197" s="2" t="s">
        <v>115</v>
      </c>
      <c r="H197" s="2">
        <f>IF(I197="小学",0,IF(I197="初中",1,IF(I197="高中",2,IF(I197="大专",3,4))))</f>
        <v>1</v>
      </c>
      <c r="I197" s="2" t="s">
        <v>120</v>
      </c>
      <c r="J197" s="2">
        <f>IF(K197="无",0,IF(K197="有违约",1,2))</f>
        <v>0</v>
      </c>
      <c r="K197" s="2" t="s">
        <v>95</v>
      </c>
      <c r="L197" s="2">
        <f>IF(M197="自有",0,1)</f>
        <v>1</v>
      </c>
      <c r="M197" s="2" t="s">
        <v>117</v>
      </c>
      <c r="N197" s="2">
        <f>IF(O197="否",0,1)</f>
        <v>1</v>
      </c>
      <c r="O197" s="2" t="s">
        <v>103</v>
      </c>
      <c r="P197" s="2" t="str">
        <f>MID(Q197,1,LEN(Q197)-1)</f>
        <v>5</v>
      </c>
      <c r="Q197" s="2" t="s">
        <v>152</v>
      </c>
      <c r="R197" s="2" t="s">
        <v>152</v>
      </c>
      <c r="S197" s="2" t="str">
        <f>MID(T197,1,LEN(T197)-1)</f>
        <v>10</v>
      </c>
      <c r="T197" s="2" t="s">
        <v>99</v>
      </c>
      <c r="U197" s="2">
        <f>IF(V197="经营",0,1)</f>
        <v>0</v>
      </c>
      <c r="V197" s="2" t="s">
        <v>100</v>
      </c>
      <c r="W197" s="2" t="s">
        <v>100</v>
      </c>
      <c r="X197" s="2">
        <f>IF(MID(Y197,LEN(Y197),LEN(Y197))="年",VALUE(MID(Y197,1,LEN(Y197)-1))*12,VALUE(MID(Y197,1,LEN(Y197)-1)))</f>
        <v>12</v>
      </c>
      <c r="Y197" s="2" t="s">
        <v>101</v>
      </c>
      <c r="Z197">
        <f>AA197*100</f>
        <v>1.29</v>
      </c>
      <c r="AA197" s="5">
        <v>0.0129</v>
      </c>
      <c r="AB197" s="5"/>
      <c r="AC197" s="5">
        <v>0.01677</v>
      </c>
      <c r="AD197" s="5"/>
      <c r="AE197" s="2" t="s">
        <v>102</v>
      </c>
      <c r="AF197" s="2">
        <f>IF(OR(AG197="是",AG197="有"),0,1)</f>
        <v>1</v>
      </c>
      <c r="AG197" s="2" t="s">
        <v>95</v>
      </c>
      <c r="AH197" s="10">
        <f>IF(ISNUMBER(FIND("质押",AI197,1)),0,1)</f>
        <v>1</v>
      </c>
      <c r="AI197" s="2" t="s">
        <v>119</v>
      </c>
      <c r="AJ197" s="2">
        <f>IF(ISNUMBER(FIND("担保",AI197,1)),0,1)</f>
        <v>0</v>
      </c>
      <c r="AK197" s="2" t="s">
        <v>119</v>
      </c>
      <c r="AL197" s="10">
        <f>IF(AM197="是",0,1)</f>
        <v>1</v>
      </c>
      <c r="AM197" s="2" t="s">
        <v>97</v>
      </c>
      <c r="AN197" s="2">
        <f>IF(AO197="无逾期",0,1)</f>
        <v>0</v>
      </c>
      <c r="AO197" t="s">
        <v>105</v>
      </c>
      <c r="AQ197" s="6">
        <v>40658</v>
      </c>
    </row>
    <row r="198" spans="1:43">
      <c r="A198" s="3">
        <v>1104023</v>
      </c>
      <c r="B198" s="1">
        <f>C198</f>
        <v>32</v>
      </c>
      <c r="C198">
        <v>32</v>
      </c>
      <c r="D198">
        <f>IF(E198="男",1,0)</f>
        <v>0</v>
      </c>
      <c r="E198" s="2" t="s">
        <v>92</v>
      </c>
      <c r="F198" s="2">
        <f>IF(G198="已婚",0,IF(G198="未婚",1,2))</f>
        <v>2</v>
      </c>
      <c r="G198" s="2" t="s">
        <v>233</v>
      </c>
      <c r="H198" s="2">
        <f>IF(I198="小学",0,IF(I198="初中",1,IF(I198="高中",2,IF(I198="大专",3,4))))</f>
        <v>2</v>
      </c>
      <c r="I198" s="2" t="s">
        <v>94</v>
      </c>
      <c r="J198" s="2">
        <f>IF(K198="无",0,IF(K198="有违约",1,2))</f>
        <v>0</v>
      </c>
      <c r="K198" s="2" t="s">
        <v>95</v>
      </c>
      <c r="L198" s="2">
        <f>IF(M198="自有",0,1)</f>
        <v>0</v>
      </c>
      <c r="M198" s="2" t="s">
        <v>96</v>
      </c>
      <c r="N198" s="2">
        <f>IF(O198="否",0,1)</f>
        <v>0</v>
      </c>
      <c r="O198" s="2" t="s">
        <v>97</v>
      </c>
      <c r="P198" s="2" t="str">
        <f>MID(Q198,1,LEN(Q198)-1)</f>
        <v>10</v>
      </c>
      <c r="Q198" s="2" t="s">
        <v>98</v>
      </c>
      <c r="R198" s="2" t="s">
        <v>210</v>
      </c>
      <c r="S198" s="2" t="str">
        <f>MID(T198,1,LEN(T198)-1)</f>
        <v>20</v>
      </c>
      <c r="T198" s="2" t="s">
        <v>211</v>
      </c>
      <c r="U198" s="2">
        <f>IF(V198="经营",0,1)</f>
        <v>0</v>
      </c>
      <c r="V198" s="2" t="s">
        <v>100</v>
      </c>
      <c r="W198" s="2" t="s">
        <v>100</v>
      </c>
      <c r="X198" s="2">
        <f>IF(MID(Y198,LEN(Y198),LEN(Y198))="年",VALUE(MID(Y198,1,LEN(Y198)-1))*12,VALUE(MID(Y198,1,LEN(Y198)-1)))</f>
        <v>6</v>
      </c>
      <c r="Y198" s="2" t="s">
        <v>118</v>
      </c>
      <c r="Z198">
        <f>AA198*100</f>
        <v>1.5</v>
      </c>
      <c r="AA198" s="5">
        <v>0.015</v>
      </c>
      <c r="AB198" s="5"/>
      <c r="AC198" s="5">
        <v>0.0195</v>
      </c>
      <c r="AD198" s="5"/>
      <c r="AE198" s="2" t="s">
        <v>102</v>
      </c>
      <c r="AF198" s="2">
        <f>IF(OR(AG198="是",AG198="有"),0,1)</f>
        <v>1</v>
      </c>
      <c r="AG198" s="2" t="s">
        <v>95</v>
      </c>
      <c r="AH198" s="10">
        <f>IF(ISNUMBER(FIND("质押",AI198,1)),0,1)</f>
        <v>1</v>
      </c>
      <c r="AI198" s="2" t="s">
        <v>119</v>
      </c>
      <c r="AJ198" s="2">
        <f>IF(ISNUMBER(FIND("担保",AI198,1)),0,1)</f>
        <v>0</v>
      </c>
      <c r="AK198" s="2" t="s">
        <v>119</v>
      </c>
      <c r="AL198" s="10">
        <f>IF(AM198="是",0,1)</f>
        <v>1</v>
      </c>
      <c r="AM198" s="2" t="s">
        <v>97</v>
      </c>
      <c r="AN198" s="2">
        <f>IF(AO198="无逾期",0,1)</f>
        <v>0</v>
      </c>
      <c r="AO198" t="s">
        <v>105</v>
      </c>
      <c r="AQ198" s="6">
        <v>40659</v>
      </c>
    </row>
    <row r="199" spans="1:43">
      <c r="A199" s="3">
        <v>1105001</v>
      </c>
      <c r="B199" s="1">
        <f>C199</f>
        <v>43</v>
      </c>
      <c r="C199">
        <v>43</v>
      </c>
      <c r="D199">
        <f>IF(E199="男",1,0)</f>
        <v>1</v>
      </c>
      <c r="E199" s="2" t="s">
        <v>106</v>
      </c>
      <c r="F199" s="2">
        <f>IF(G199="已婚",0,IF(G199="未婚",1,2))</f>
        <v>0</v>
      </c>
      <c r="G199" s="2" t="s">
        <v>93</v>
      </c>
      <c r="H199" s="2">
        <f>IF(I199="小学",0,IF(I199="初中",1,IF(I199="高中",2,IF(I199="大专",3,4))))</f>
        <v>1</v>
      </c>
      <c r="I199" s="2" t="s">
        <v>120</v>
      </c>
      <c r="J199" s="2">
        <f>IF(K199="无",0,IF(K199="有违约",1,2))</f>
        <v>0</v>
      </c>
      <c r="K199" s="2" t="s">
        <v>95</v>
      </c>
      <c r="L199" s="2">
        <f>IF(M199="自有",0,1)</f>
        <v>0</v>
      </c>
      <c r="M199" s="2" t="s">
        <v>96</v>
      </c>
      <c r="N199" s="2">
        <f>IF(O199="否",0,1)</f>
        <v>1</v>
      </c>
      <c r="O199" s="2" t="s">
        <v>103</v>
      </c>
      <c r="P199" s="2" t="str">
        <f>MID(Q199,1,LEN(Q199)-1)</f>
        <v>10</v>
      </c>
      <c r="Q199" s="2" t="s">
        <v>98</v>
      </c>
      <c r="R199" s="2" t="s">
        <v>210</v>
      </c>
      <c r="S199" s="2" t="str">
        <f>MID(T199,1,LEN(T199)-1)</f>
        <v>15</v>
      </c>
      <c r="T199" s="2" t="s">
        <v>153</v>
      </c>
      <c r="U199" s="2">
        <f>IF(V199="经营",0,1)</f>
        <v>0</v>
      </c>
      <c r="V199" s="2" t="s">
        <v>100</v>
      </c>
      <c r="W199" s="2" t="s">
        <v>100</v>
      </c>
      <c r="X199" s="2">
        <f>IF(MID(Y199,LEN(Y199),LEN(Y199))="年",VALUE(MID(Y199,1,LEN(Y199)-1))*12,VALUE(MID(Y199,1,LEN(Y199)-1)))</f>
        <v>12</v>
      </c>
      <c r="Y199" s="2" t="s">
        <v>101</v>
      </c>
      <c r="Z199">
        <f>AA199*100</f>
        <v>1.29</v>
      </c>
      <c r="AA199" s="5">
        <v>0.0129</v>
      </c>
      <c r="AB199" s="5"/>
      <c r="AC199" s="5">
        <v>0.01677</v>
      </c>
      <c r="AD199" s="5"/>
      <c r="AE199" s="2" t="s">
        <v>169</v>
      </c>
      <c r="AF199" s="2">
        <f>IF(OR(AG199="是",AG199="有"),0,1)</f>
        <v>1</v>
      </c>
      <c r="AG199" s="2" t="s">
        <v>95</v>
      </c>
      <c r="AH199" s="10">
        <f>IF(ISNUMBER(FIND("质押",AI199,1)),0,1)</f>
        <v>1</v>
      </c>
      <c r="AI199" s="2" t="s">
        <v>119</v>
      </c>
      <c r="AJ199" s="2">
        <f>IF(ISNUMBER(FIND("担保",AI199,1)),0,1)</f>
        <v>0</v>
      </c>
      <c r="AK199" s="2" t="s">
        <v>119</v>
      </c>
      <c r="AL199" s="10">
        <f>IF(AM199="是",0,1)</f>
        <v>1</v>
      </c>
      <c r="AM199" s="2" t="s">
        <v>97</v>
      </c>
      <c r="AN199" s="2">
        <f>IF(AO199="无逾期",0,1)</f>
        <v>0</v>
      </c>
      <c r="AO199" t="s">
        <v>105</v>
      </c>
      <c r="AQ199" s="6">
        <v>40675</v>
      </c>
    </row>
    <row r="200" spans="1:43">
      <c r="A200" s="3">
        <v>1105002</v>
      </c>
      <c r="B200" s="1">
        <f>C200</f>
        <v>42</v>
      </c>
      <c r="C200">
        <v>42</v>
      </c>
      <c r="D200">
        <f>IF(E200="男",1,0)</f>
        <v>1</v>
      </c>
      <c r="E200" s="2" t="s">
        <v>106</v>
      </c>
      <c r="F200" s="2">
        <f>IF(G200="已婚",0,IF(G200="未婚",1,2))</f>
        <v>0</v>
      </c>
      <c r="G200" s="2" t="s">
        <v>93</v>
      </c>
      <c r="H200" s="2">
        <f>IF(I200="小学",0,IF(I200="初中",1,IF(I200="高中",2,IF(I200="大专",3,4))))</f>
        <v>1</v>
      </c>
      <c r="I200" s="2" t="s">
        <v>120</v>
      </c>
      <c r="J200" s="2">
        <f>IF(K200="无",0,IF(K200="有违约",1,2))</f>
        <v>0</v>
      </c>
      <c r="K200" s="2" t="s">
        <v>95</v>
      </c>
      <c r="L200" s="2">
        <f>IF(M200="自有",0,1)</f>
        <v>0</v>
      </c>
      <c r="M200" s="2" t="s">
        <v>96</v>
      </c>
      <c r="N200" s="2">
        <f>IF(O200="否",0,1)</f>
        <v>1</v>
      </c>
      <c r="O200" s="2" t="s">
        <v>103</v>
      </c>
      <c r="P200" s="2" t="str">
        <f>MID(Q200,1,LEN(Q200)-1)</f>
        <v>3</v>
      </c>
      <c r="Q200" s="2" t="s">
        <v>108</v>
      </c>
      <c r="R200" s="2" t="s">
        <v>108</v>
      </c>
      <c r="S200" s="2" t="str">
        <f>MID(T200,1,LEN(T200)-1)</f>
        <v>15</v>
      </c>
      <c r="T200" s="2" t="s">
        <v>153</v>
      </c>
      <c r="U200" s="2">
        <f>IF(V200="经营",0,1)</f>
        <v>0</v>
      </c>
      <c r="V200" s="2" t="s">
        <v>100</v>
      </c>
      <c r="W200" s="2" t="s">
        <v>100</v>
      </c>
      <c r="X200" s="2">
        <f>IF(MID(Y200,LEN(Y200),LEN(Y200))="年",VALUE(MID(Y200,1,LEN(Y200)-1))*12,VALUE(MID(Y200,1,LEN(Y200)-1)))</f>
        <v>6</v>
      </c>
      <c r="Y200" s="2" t="s">
        <v>118</v>
      </c>
      <c r="Z200">
        <f>AA200*100</f>
        <v>1.26</v>
      </c>
      <c r="AA200" s="5">
        <v>0.0126</v>
      </c>
      <c r="AB200" s="5"/>
      <c r="AC200" s="5">
        <v>0.01638</v>
      </c>
      <c r="AD200" s="5"/>
      <c r="AE200" s="2" t="s">
        <v>102</v>
      </c>
      <c r="AF200" s="2">
        <f>IF(OR(AG200="是",AG200="有"),0,1)</f>
        <v>1</v>
      </c>
      <c r="AG200" s="2" t="s">
        <v>95</v>
      </c>
      <c r="AH200" s="10">
        <f>IF(ISNUMBER(FIND("质押",AI200,1)),0,1)</f>
        <v>1</v>
      </c>
      <c r="AI200" s="2" t="s">
        <v>119</v>
      </c>
      <c r="AJ200" s="2">
        <f>IF(ISNUMBER(FIND("担保",AI200,1)),0,1)</f>
        <v>0</v>
      </c>
      <c r="AK200" s="2" t="s">
        <v>119</v>
      </c>
      <c r="AL200" s="10">
        <f>IF(AM200="是",0,1)</f>
        <v>1</v>
      </c>
      <c r="AM200" s="2" t="s">
        <v>97</v>
      </c>
      <c r="AN200" s="2">
        <f>IF(AO200="无逾期",0,1)</f>
        <v>0</v>
      </c>
      <c r="AO200" t="s">
        <v>105</v>
      </c>
      <c r="AQ200" s="6">
        <v>40683</v>
      </c>
    </row>
    <row r="201" spans="1:43">
      <c r="A201" s="4">
        <v>1105003</v>
      </c>
      <c r="B201" s="1">
        <f>C201</f>
        <v>33</v>
      </c>
      <c r="C201">
        <v>33</v>
      </c>
      <c r="D201">
        <f>IF(E201="男",1,0)</f>
        <v>1</v>
      </c>
      <c r="E201" s="2" t="s">
        <v>106</v>
      </c>
      <c r="F201" s="2">
        <f>IF(G201="已婚",0,IF(G201="未婚",1,2))</f>
        <v>0</v>
      </c>
      <c r="G201" s="2" t="s">
        <v>93</v>
      </c>
      <c r="H201" s="2">
        <f>IF(I201="小学",0,IF(I201="初中",1,IF(I201="高中",2,IF(I201="大专",3,4))))</f>
        <v>1</v>
      </c>
      <c r="I201" s="2" t="s">
        <v>120</v>
      </c>
      <c r="J201" s="2">
        <f>IF(K201="无",0,IF(K201="有违约",1,2))</f>
        <v>0</v>
      </c>
      <c r="K201" s="2" t="s">
        <v>95</v>
      </c>
      <c r="L201" s="2">
        <f>IF(M201="自有",0,1)</f>
        <v>0</v>
      </c>
      <c r="M201" s="2" t="s">
        <v>96</v>
      </c>
      <c r="N201" s="2">
        <f>IF(O201="否",0,1)</f>
        <v>0</v>
      </c>
      <c r="O201" s="2" t="s">
        <v>97</v>
      </c>
      <c r="P201" s="2" t="str">
        <f>MID(Q201,1,LEN(Q201)-1)</f>
        <v>6</v>
      </c>
      <c r="Q201" s="2" t="s">
        <v>134</v>
      </c>
      <c r="R201" s="2" t="s">
        <v>134</v>
      </c>
      <c r="S201" s="2" t="str">
        <f>MID(T201,1,LEN(T201)-1)</f>
        <v>10</v>
      </c>
      <c r="T201" s="2" t="s">
        <v>99</v>
      </c>
      <c r="U201" s="2">
        <f>IF(V201="经营",0,1)</f>
        <v>0</v>
      </c>
      <c r="V201" s="2" t="s">
        <v>100</v>
      </c>
      <c r="W201" s="2" t="s">
        <v>100</v>
      </c>
      <c r="X201" s="2">
        <f>IF(MID(Y201,LEN(Y201),LEN(Y201))="年",VALUE(MID(Y201,1,LEN(Y201)-1))*12,VALUE(MID(Y201,1,LEN(Y201)-1)))</f>
        <v>12</v>
      </c>
      <c r="Y201" s="2" t="s">
        <v>101</v>
      </c>
      <c r="Z201">
        <f>AA201*100</f>
        <v>1.29</v>
      </c>
      <c r="AA201" s="5">
        <v>0.0129</v>
      </c>
      <c r="AB201" s="5"/>
      <c r="AC201" s="5">
        <v>0.01677</v>
      </c>
      <c r="AD201" s="5"/>
      <c r="AE201" s="2" t="s">
        <v>102</v>
      </c>
      <c r="AF201" s="2">
        <f>IF(OR(AG201="是",AG201="有"),0,1)</f>
        <v>0</v>
      </c>
      <c r="AG201" s="2" t="s">
        <v>157</v>
      </c>
      <c r="AH201" s="10">
        <f>IF(ISNUMBER(FIND("质押",AI201,1)),0,1)</f>
        <v>1</v>
      </c>
      <c r="AI201" s="2" t="s">
        <v>207</v>
      </c>
      <c r="AJ201" s="2">
        <f>IF(ISNUMBER(FIND("担保",AI201,1)),0,1)</f>
        <v>0</v>
      </c>
      <c r="AK201" s="2" t="s">
        <v>207</v>
      </c>
      <c r="AL201" s="10">
        <f>IF(AM201="是",0,1)</f>
        <v>0</v>
      </c>
      <c r="AM201" s="2" t="s">
        <v>103</v>
      </c>
      <c r="AN201" s="2">
        <f>IF(AO201="无逾期",0,1)</f>
        <v>0</v>
      </c>
      <c r="AO201" t="s">
        <v>105</v>
      </c>
      <c r="AQ201" s="6">
        <v>40737</v>
      </c>
    </row>
    <row r="202" spans="1:43">
      <c r="A202" s="4">
        <v>1005004</v>
      </c>
      <c r="B202" s="1">
        <f>C202</f>
        <v>53</v>
      </c>
      <c r="C202">
        <v>53</v>
      </c>
      <c r="D202">
        <f>IF(E202="男",1,0)</f>
        <v>1</v>
      </c>
      <c r="E202" s="2" t="s">
        <v>106</v>
      </c>
      <c r="F202" s="2">
        <f>IF(G202="已婚",0,IF(G202="未婚",1,2))</f>
        <v>0</v>
      </c>
      <c r="G202" s="2" t="s">
        <v>93</v>
      </c>
      <c r="H202" s="2">
        <f>IF(I202="小学",0,IF(I202="初中",1,IF(I202="高中",2,IF(I202="大专",3,4))))</f>
        <v>1</v>
      </c>
      <c r="I202" s="2" t="s">
        <v>120</v>
      </c>
      <c r="J202" s="2">
        <f>IF(K202="无",0,IF(K202="有违约",1,2))</f>
        <v>0</v>
      </c>
      <c r="K202" s="2" t="s">
        <v>95</v>
      </c>
      <c r="L202" s="2">
        <f>IF(M202="自有",0,1)</f>
        <v>0</v>
      </c>
      <c r="M202" s="2" t="s">
        <v>96</v>
      </c>
      <c r="N202" s="2">
        <f>IF(O202="否",0,1)</f>
        <v>1</v>
      </c>
      <c r="O202" s="2" t="s">
        <v>103</v>
      </c>
      <c r="P202" s="2" t="str">
        <f>MID(Q202,1,LEN(Q202)-1)</f>
        <v>1</v>
      </c>
      <c r="Q202" s="2" t="s">
        <v>101</v>
      </c>
      <c r="R202" s="2" t="s">
        <v>101</v>
      </c>
      <c r="S202" s="2" t="str">
        <f>MID(T202,1,LEN(T202)-1)</f>
        <v>200</v>
      </c>
      <c r="T202" s="2" t="s">
        <v>179</v>
      </c>
      <c r="U202" s="2">
        <f>IF(V202="经营",0,1)</f>
        <v>0</v>
      </c>
      <c r="V202" s="2" t="s">
        <v>100</v>
      </c>
      <c r="W202" s="2" t="s">
        <v>100</v>
      </c>
      <c r="X202" s="2">
        <f>IF(MID(Y202,LEN(Y202),LEN(Y202))="年",VALUE(MID(Y202,1,LEN(Y202)-1))*12,VALUE(MID(Y202,1,LEN(Y202)-1)))</f>
        <v>12</v>
      </c>
      <c r="Y202" s="2" t="s">
        <v>101</v>
      </c>
      <c r="Z202">
        <f>AA202*100</f>
        <v>1.5</v>
      </c>
      <c r="AA202" s="5">
        <v>0.015</v>
      </c>
      <c r="AB202" s="5"/>
      <c r="AC202" s="5">
        <v>0.0195</v>
      </c>
      <c r="AD202" s="5"/>
      <c r="AE202" s="2" t="s">
        <v>102</v>
      </c>
      <c r="AF202" s="2">
        <f>IF(OR(AG202="是",AG202="有"),0,1)</f>
        <v>0</v>
      </c>
      <c r="AG202" s="2" t="s">
        <v>157</v>
      </c>
      <c r="AH202" s="10">
        <f>IF(ISNUMBER(FIND("质押",AI202,1)),0,1)</f>
        <v>1</v>
      </c>
      <c r="AI202" s="2" t="s">
        <v>207</v>
      </c>
      <c r="AJ202" s="2">
        <f>IF(ISNUMBER(FIND("担保",AI202,1)),0,1)</f>
        <v>0</v>
      </c>
      <c r="AK202" s="2" t="s">
        <v>207</v>
      </c>
      <c r="AL202" s="10">
        <f>IF(AM202="是",0,1)</f>
        <v>0</v>
      </c>
      <c r="AM202" s="2" t="s">
        <v>103</v>
      </c>
      <c r="AN202" s="2">
        <f>IF(AO202="无逾期",0,1)</f>
        <v>0</v>
      </c>
      <c r="AO202" t="s">
        <v>105</v>
      </c>
      <c r="AQ202" s="6">
        <v>40688</v>
      </c>
    </row>
    <row r="203" spans="1:43">
      <c r="A203" s="3">
        <v>1005005</v>
      </c>
      <c r="B203" s="1">
        <f>C203</f>
        <v>25</v>
      </c>
      <c r="C203">
        <v>25</v>
      </c>
      <c r="D203">
        <f>IF(E203="男",1,0)</f>
        <v>1</v>
      </c>
      <c r="E203" s="2" t="s">
        <v>106</v>
      </c>
      <c r="F203" s="2">
        <f>IF(G203="已婚",0,IF(G203="未婚",1,2))</f>
        <v>2</v>
      </c>
      <c r="G203" s="2" t="s">
        <v>177</v>
      </c>
      <c r="H203" s="2">
        <f>IF(I203="小学",0,IF(I203="初中",1,IF(I203="高中",2,IF(I203="大专",3,4))))</f>
        <v>4</v>
      </c>
      <c r="I203" s="2" t="s">
        <v>234</v>
      </c>
      <c r="J203" s="2">
        <f>IF(K203="无",0,IF(K203="有违约",1,2))</f>
        <v>0</v>
      </c>
      <c r="K203" s="2" t="s">
        <v>95</v>
      </c>
      <c r="L203" s="2">
        <f>IF(M203="自有",0,1)</f>
        <v>0</v>
      </c>
      <c r="M203" s="2" t="s">
        <v>96</v>
      </c>
      <c r="N203" s="2">
        <f>IF(O203="否",0,1)</f>
        <v>1</v>
      </c>
      <c r="O203" s="2" t="s">
        <v>103</v>
      </c>
      <c r="P203" s="2" t="str">
        <f>MID(Q203,1,LEN(Q203)-1)</f>
        <v>2</v>
      </c>
      <c r="Q203" s="2" t="s">
        <v>121</v>
      </c>
      <c r="R203" s="2" t="s">
        <v>121</v>
      </c>
      <c r="S203" s="2" t="str">
        <f>MID(T203,1,LEN(T203)-1)</f>
        <v>45</v>
      </c>
      <c r="T203" s="2" t="s">
        <v>225</v>
      </c>
      <c r="U203" s="2">
        <f>IF(V203="经营",0,1)</f>
        <v>0</v>
      </c>
      <c r="V203" s="2" t="s">
        <v>100</v>
      </c>
      <c r="W203" s="2" t="s">
        <v>100</v>
      </c>
      <c r="X203" s="2">
        <f>IF(MID(Y203,LEN(Y203),LEN(Y203))="年",VALUE(MID(Y203,1,LEN(Y203)-1))*12,VALUE(MID(Y203,1,LEN(Y203)-1)))</f>
        <v>12</v>
      </c>
      <c r="Y203" s="2" t="s">
        <v>101</v>
      </c>
      <c r="Z203">
        <f>AA203*100</f>
        <v>1.53</v>
      </c>
      <c r="AA203" s="5">
        <v>0.0153</v>
      </c>
      <c r="AB203" s="5"/>
      <c r="AC203" s="5">
        <v>0.01989</v>
      </c>
      <c r="AD203" s="5"/>
      <c r="AE203" s="2" t="s">
        <v>102</v>
      </c>
      <c r="AF203" s="2">
        <f>IF(OR(AG203="是",AG203="有"),0,1)</f>
        <v>1</v>
      </c>
      <c r="AG203" s="2" t="s">
        <v>95</v>
      </c>
      <c r="AH203" s="10">
        <f>IF(ISNUMBER(FIND("质押",AI203,1)),0,1)</f>
        <v>1</v>
      </c>
      <c r="AI203" s="2" t="s">
        <v>119</v>
      </c>
      <c r="AJ203" s="2">
        <f>IF(ISNUMBER(FIND("担保",AI203,1)),0,1)</f>
        <v>0</v>
      </c>
      <c r="AK203" s="2" t="s">
        <v>119</v>
      </c>
      <c r="AL203" s="10">
        <f>IF(AM203="是",0,1)</f>
        <v>1</v>
      </c>
      <c r="AM203" s="2" t="s">
        <v>97</v>
      </c>
      <c r="AN203" s="2">
        <f>IF(AO203="无逾期",0,1)</f>
        <v>0</v>
      </c>
      <c r="AO203" t="s">
        <v>105</v>
      </c>
      <c r="AQ203" s="6">
        <v>40693</v>
      </c>
    </row>
    <row r="204" spans="1:43">
      <c r="A204" s="3">
        <v>1106001</v>
      </c>
      <c r="B204" s="1">
        <f>C204</f>
        <v>44</v>
      </c>
      <c r="C204">
        <v>44</v>
      </c>
      <c r="D204">
        <f>IF(E204="男",1,0)</f>
        <v>1</v>
      </c>
      <c r="E204" s="2" t="s">
        <v>106</v>
      </c>
      <c r="F204" s="2">
        <f>IF(G204="已婚",0,IF(G204="未婚",1,2))</f>
        <v>0</v>
      </c>
      <c r="G204" s="2" t="s">
        <v>93</v>
      </c>
      <c r="H204" s="2">
        <f>IF(I204="小学",0,IF(I204="初中",1,IF(I204="高中",2,IF(I204="大专",3,4))))</f>
        <v>1</v>
      </c>
      <c r="I204" s="2" t="s">
        <v>120</v>
      </c>
      <c r="J204" s="2">
        <f>IF(K204="无",0,IF(K204="有违约",1,2))</f>
        <v>0</v>
      </c>
      <c r="K204" s="2" t="s">
        <v>95</v>
      </c>
      <c r="L204" s="2">
        <f>IF(M204="自有",0,1)</f>
        <v>0</v>
      </c>
      <c r="M204" s="2" t="s">
        <v>96</v>
      </c>
      <c r="N204" s="2">
        <f>IF(O204="否",0,1)</f>
        <v>1</v>
      </c>
      <c r="O204" s="2" t="s">
        <v>103</v>
      </c>
      <c r="P204" s="2" t="str">
        <f>MID(Q204,1,LEN(Q204)-1)</f>
        <v>20</v>
      </c>
      <c r="Q204" s="2" t="s">
        <v>143</v>
      </c>
      <c r="R204" s="2" t="s">
        <v>143</v>
      </c>
      <c r="S204" s="2" t="str">
        <f>MID(T204,1,LEN(T204)-1)</f>
        <v>20</v>
      </c>
      <c r="T204" s="2" t="s">
        <v>123</v>
      </c>
      <c r="U204" s="2">
        <f>IF(V204="经营",0,1)</f>
        <v>0</v>
      </c>
      <c r="V204" s="2" t="s">
        <v>100</v>
      </c>
      <c r="W204" s="2" t="s">
        <v>100</v>
      </c>
      <c r="X204" s="2">
        <f>IF(MID(Y204,LEN(Y204),LEN(Y204))="年",VALUE(MID(Y204,1,LEN(Y204)-1))*12,VALUE(MID(Y204,1,LEN(Y204)-1)))</f>
        <v>3</v>
      </c>
      <c r="Y204" s="2" t="s">
        <v>110</v>
      </c>
      <c r="Z204">
        <f>AA204*100</f>
        <v>1.23</v>
      </c>
      <c r="AA204" s="5">
        <v>0.0123</v>
      </c>
      <c r="AB204" s="5"/>
      <c r="AC204" s="5">
        <v>0.01599</v>
      </c>
      <c r="AD204" s="5"/>
      <c r="AE204" s="2" t="s">
        <v>102</v>
      </c>
      <c r="AF204" s="2">
        <f>IF(OR(AG204="是",AG204="有"),0,1)</f>
        <v>1</v>
      </c>
      <c r="AG204" s="2" t="s">
        <v>95</v>
      </c>
      <c r="AH204" s="10">
        <f>IF(ISNUMBER(FIND("质押",AI204,1)),0,1)</f>
        <v>1</v>
      </c>
      <c r="AI204" s="2" t="s">
        <v>119</v>
      </c>
      <c r="AJ204" s="2">
        <f>IF(ISNUMBER(FIND("担保",AI204,1)),0,1)</f>
        <v>0</v>
      </c>
      <c r="AK204" s="2" t="s">
        <v>119</v>
      </c>
      <c r="AL204" s="10">
        <f>IF(AM204="是",0,1)</f>
        <v>1</v>
      </c>
      <c r="AM204" s="2" t="s">
        <v>97</v>
      </c>
      <c r="AN204" s="2">
        <f>IF(AO204="无逾期",0,1)</f>
        <v>0</v>
      </c>
      <c r="AO204" t="s">
        <v>105</v>
      </c>
      <c r="AQ204" s="6">
        <v>40695</v>
      </c>
    </row>
    <row r="205" spans="1:43">
      <c r="A205" s="4">
        <v>1106005</v>
      </c>
      <c r="B205" s="1">
        <f>C205</f>
        <v>49</v>
      </c>
      <c r="C205">
        <v>49</v>
      </c>
      <c r="D205">
        <f>IF(E205="男",1,0)</f>
        <v>1</v>
      </c>
      <c r="E205" s="2" t="s">
        <v>106</v>
      </c>
      <c r="F205" s="2">
        <f>IF(G205="已婚",0,IF(G205="未婚",1,2))</f>
        <v>0</v>
      </c>
      <c r="G205" s="2" t="s">
        <v>93</v>
      </c>
      <c r="H205" s="2">
        <f>IF(I205="小学",0,IF(I205="初中",1,IF(I205="高中",2,IF(I205="大专",3,4))))</f>
        <v>1</v>
      </c>
      <c r="I205" s="2" t="s">
        <v>120</v>
      </c>
      <c r="J205" s="2">
        <f>IF(K205="无",0,IF(K205="有违约",1,2))</f>
        <v>0</v>
      </c>
      <c r="K205" s="10" t="s">
        <v>95</v>
      </c>
      <c r="L205" s="2">
        <f>IF(M205="自有",0,1)</f>
        <v>0</v>
      </c>
      <c r="M205" s="2" t="s">
        <v>96</v>
      </c>
      <c r="N205" s="2">
        <f>IF(O205="否",0,1)</f>
        <v>1</v>
      </c>
      <c r="O205" s="2" t="s">
        <v>103</v>
      </c>
      <c r="P205" s="2" t="str">
        <f t="shared" ref="P205:P268" si="68">MID(Q205,1,LEN(Q205)-1)</f>
        <v>4</v>
      </c>
      <c r="Q205" s="2" t="s">
        <v>137</v>
      </c>
      <c r="R205" s="2" t="s">
        <v>137</v>
      </c>
      <c r="S205" s="2" t="str">
        <f>MID(T205,1,LEN(T205)-1)</f>
        <v>100</v>
      </c>
      <c r="T205" s="2" t="s">
        <v>135</v>
      </c>
      <c r="U205" s="2">
        <f>IF(V205="经营",0,1)</f>
        <v>0</v>
      </c>
      <c r="V205" s="2" t="s">
        <v>100</v>
      </c>
      <c r="W205" s="2" t="s">
        <v>100</v>
      </c>
      <c r="X205" s="2">
        <f>IF(MID(Y205,LEN(Y205),LEN(Y205))="年",VALUE(MID(Y205,1,LEN(Y205)-1))*12,VALUE(MID(Y205,1,LEN(Y205)-1)))</f>
        <v>12</v>
      </c>
      <c r="Y205" s="2" t="s">
        <v>101</v>
      </c>
      <c r="Z205">
        <f>AA205*100</f>
        <v>1.5</v>
      </c>
      <c r="AA205" s="5">
        <v>0.015</v>
      </c>
      <c r="AB205" s="5"/>
      <c r="AC205" s="5">
        <v>0.0195</v>
      </c>
      <c r="AD205" s="5"/>
      <c r="AE205" s="2" t="s">
        <v>125</v>
      </c>
      <c r="AF205" s="2">
        <f>IF(OR(AG205="是",AG205="有"),0,1)</f>
        <v>0</v>
      </c>
      <c r="AG205" s="2" t="s">
        <v>157</v>
      </c>
      <c r="AH205" s="10">
        <f>IF(ISNUMBER(FIND("质押",AI205,1)),0,1)</f>
        <v>1</v>
      </c>
      <c r="AI205" s="2" t="s">
        <v>104</v>
      </c>
      <c r="AJ205" s="2">
        <f>IF(ISNUMBER(FIND("担保",AI205,1)),0,1)</f>
        <v>1</v>
      </c>
      <c r="AK205" s="2" t="s">
        <v>104</v>
      </c>
      <c r="AL205" s="10">
        <f>IF(AM205="是",0,1)</f>
        <v>0</v>
      </c>
      <c r="AM205" s="2" t="s">
        <v>103</v>
      </c>
      <c r="AN205" s="2">
        <f>IF(AO205="无逾期",0,1)</f>
        <v>0</v>
      </c>
      <c r="AO205" t="s">
        <v>105</v>
      </c>
      <c r="AQ205" s="6">
        <v>40718</v>
      </c>
    </row>
    <row r="206" spans="1:43">
      <c r="A206" s="4">
        <v>1106006</v>
      </c>
      <c r="B206" s="1">
        <f>C206</f>
        <v>24</v>
      </c>
      <c r="C206">
        <v>24</v>
      </c>
      <c r="D206">
        <f>IF(E206="男",1,0)</f>
        <v>1</v>
      </c>
      <c r="E206" s="2" t="s">
        <v>106</v>
      </c>
      <c r="F206" s="2">
        <f>IF(G206="已婚",0,IF(G206="未婚",1,2))</f>
        <v>1</v>
      </c>
      <c r="G206" s="2" t="s">
        <v>115</v>
      </c>
      <c r="H206" s="2">
        <f>IF(I206="小学",0,IF(I206="初中",1,IF(I206="高中",2,IF(I206="大专",3,4))))</f>
        <v>2</v>
      </c>
      <c r="I206" s="2" t="s">
        <v>94</v>
      </c>
      <c r="J206" s="2">
        <f>IF(K206="无",0,IF(K206="有违约",1,2))</f>
        <v>0</v>
      </c>
      <c r="K206" s="2" t="s">
        <v>95</v>
      </c>
      <c r="L206" s="2">
        <f>IF(M206="自有",0,1)</f>
        <v>0</v>
      </c>
      <c r="M206" s="2" t="s">
        <v>96</v>
      </c>
      <c r="N206" s="2">
        <f>IF(O206="否",0,1)</f>
        <v>0</v>
      </c>
      <c r="O206" s="2" t="s">
        <v>97</v>
      </c>
      <c r="P206" s="2" t="str">
        <f>MID(Q206,1,LEN(Q206)-1)</f>
        <v>1</v>
      </c>
      <c r="Q206" s="2" t="s">
        <v>101</v>
      </c>
      <c r="R206" s="2" t="s">
        <v>101</v>
      </c>
      <c r="S206" s="2" t="str">
        <f>MID(T206,1,LEN(T206)-1)</f>
        <v>100</v>
      </c>
      <c r="T206" s="2" t="s">
        <v>135</v>
      </c>
      <c r="U206" s="2">
        <f>IF(V206="经营",0,1)</f>
        <v>0</v>
      </c>
      <c r="V206" s="2" t="s">
        <v>100</v>
      </c>
      <c r="W206" s="2" t="s">
        <v>100</v>
      </c>
      <c r="X206" s="2">
        <f>IF(MID(Y206,LEN(Y206),LEN(Y206))="年",VALUE(MID(Y206,1,LEN(Y206)-1))*12,VALUE(MID(Y206,1,LEN(Y206)-1)))</f>
        <v>12</v>
      </c>
      <c r="Y206" s="2" t="s">
        <v>101</v>
      </c>
      <c r="Z206">
        <f>AA206*100</f>
        <v>1.5</v>
      </c>
      <c r="AA206" s="5">
        <v>0.015</v>
      </c>
      <c r="AB206" s="5"/>
      <c r="AC206" s="5">
        <v>0.0195</v>
      </c>
      <c r="AD206" s="5"/>
      <c r="AE206" s="2" t="s">
        <v>102</v>
      </c>
      <c r="AF206" s="2">
        <f>IF(OR(AG206="是",AG206="有"),0,1)</f>
        <v>0</v>
      </c>
      <c r="AG206" s="2" t="s">
        <v>157</v>
      </c>
      <c r="AH206" s="10">
        <f>IF(ISNUMBER(FIND("质押",AI206,1)),0,1)</f>
        <v>1</v>
      </c>
      <c r="AI206" s="2" t="s">
        <v>207</v>
      </c>
      <c r="AJ206" s="2">
        <f>IF(ISNUMBER(FIND("担保",AI206,1)),0,1)</f>
        <v>0</v>
      </c>
      <c r="AK206" s="2" t="s">
        <v>207</v>
      </c>
      <c r="AL206" s="10">
        <f>IF(AM206="是",0,1)</f>
        <v>0</v>
      </c>
      <c r="AM206" s="2" t="s">
        <v>103</v>
      </c>
      <c r="AN206" s="2">
        <f>IF(AO206="无逾期",0,1)</f>
        <v>0</v>
      </c>
      <c r="AO206" t="s">
        <v>105</v>
      </c>
      <c r="AQ206" s="6">
        <v>40346</v>
      </c>
    </row>
    <row r="207" spans="1:43">
      <c r="A207" s="3">
        <v>1106007</v>
      </c>
      <c r="B207" s="1">
        <f>C207</f>
        <v>55</v>
      </c>
      <c r="C207">
        <v>55</v>
      </c>
      <c r="D207">
        <f>IF(E207="男",1,0)</f>
        <v>1</v>
      </c>
      <c r="E207" s="2" t="s">
        <v>106</v>
      </c>
      <c r="F207" s="2">
        <f>IF(G207="已婚",0,IF(G207="未婚",1,2))</f>
        <v>0</v>
      </c>
      <c r="G207" s="2" t="s">
        <v>93</v>
      </c>
      <c r="H207" s="2">
        <f>IF(I207="小学",0,IF(I207="初中",1,IF(I207="高中",2,IF(I207="大专",3,4))))</f>
        <v>1</v>
      </c>
      <c r="I207" s="2" t="s">
        <v>120</v>
      </c>
      <c r="J207" s="2">
        <f>IF(K207="无",0,IF(K207="有违约",1,2))</f>
        <v>0</v>
      </c>
      <c r="K207" s="2" t="s">
        <v>95</v>
      </c>
      <c r="L207" s="2">
        <f>IF(M207="自有",0,1)</f>
        <v>0</v>
      </c>
      <c r="M207" s="2" t="s">
        <v>96</v>
      </c>
      <c r="N207" s="2">
        <f>IF(O207="否",0,1)</f>
        <v>0</v>
      </c>
      <c r="O207" s="2" t="s">
        <v>97</v>
      </c>
      <c r="P207" s="2" t="str">
        <f>MID(Q207,1,LEN(Q207)-1)</f>
        <v>10</v>
      </c>
      <c r="Q207" s="2" t="s">
        <v>98</v>
      </c>
      <c r="R207" s="2" t="s">
        <v>210</v>
      </c>
      <c r="S207" s="2" t="str">
        <f>MID(T207,1,LEN(T207)-1)</f>
        <v>20</v>
      </c>
      <c r="T207" s="2" t="s">
        <v>123</v>
      </c>
      <c r="U207" s="2">
        <f>IF(V207="经营",0,1)</f>
        <v>0</v>
      </c>
      <c r="V207" s="2" t="s">
        <v>100</v>
      </c>
      <c r="W207" s="2" t="s">
        <v>100</v>
      </c>
      <c r="X207" s="2">
        <f>IF(MID(Y207,LEN(Y207),LEN(Y207))="年",VALUE(MID(Y207,1,LEN(Y207)-1))*12,VALUE(MID(Y207,1,LEN(Y207)-1)))</f>
        <v>6</v>
      </c>
      <c r="Y207" s="2" t="s">
        <v>118</v>
      </c>
      <c r="Z207">
        <f>AA207*100</f>
        <v>1.26</v>
      </c>
      <c r="AA207" s="5">
        <v>0.0126</v>
      </c>
      <c r="AB207" s="5"/>
      <c r="AC207" s="5">
        <v>0.01638</v>
      </c>
      <c r="AD207" s="5"/>
      <c r="AE207" s="2" t="s">
        <v>102</v>
      </c>
      <c r="AF207" s="2">
        <f>IF(OR(AG207="是",AG207="有"),0,1)</f>
        <v>1</v>
      </c>
      <c r="AG207" s="2" t="s">
        <v>95</v>
      </c>
      <c r="AH207" s="10">
        <f>IF(ISNUMBER(FIND("质押",AI207,1)),0,1)</f>
        <v>1</v>
      </c>
      <c r="AI207" s="2" t="s">
        <v>119</v>
      </c>
      <c r="AJ207" s="2">
        <f>IF(ISNUMBER(FIND("担保",AI207,1)),0,1)</f>
        <v>0</v>
      </c>
      <c r="AK207" s="2" t="s">
        <v>119</v>
      </c>
      <c r="AL207" s="10">
        <f>IF(AM207="是",0,1)</f>
        <v>1</v>
      </c>
      <c r="AM207" s="2" t="s">
        <v>97</v>
      </c>
      <c r="AN207" s="2">
        <f>IF(AO207="无逾期",0,1)</f>
        <v>0</v>
      </c>
      <c r="AO207" t="s">
        <v>105</v>
      </c>
      <c r="AQ207" s="6">
        <v>40714</v>
      </c>
    </row>
    <row r="208" spans="1:43">
      <c r="A208" s="3">
        <v>1106008</v>
      </c>
      <c r="B208" s="1">
        <f>C208</f>
        <v>28</v>
      </c>
      <c r="C208">
        <v>28</v>
      </c>
      <c r="D208">
        <f>IF(E208="男",1,0)</f>
        <v>1</v>
      </c>
      <c r="E208" s="2" t="s">
        <v>106</v>
      </c>
      <c r="F208" s="2">
        <f>IF(G208="已婚",0,IF(G208="未婚",1,2))</f>
        <v>0</v>
      </c>
      <c r="G208" s="2" t="s">
        <v>93</v>
      </c>
      <c r="H208" s="2">
        <f>IF(I208="小学",0,IF(I208="初中",1,IF(I208="高中",2,IF(I208="大专",3,4))))</f>
        <v>0</v>
      </c>
      <c r="I208" s="2" t="s">
        <v>107</v>
      </c>
      <c r="J208" s="2">
        <f>IF(K208="无",0,IF(K208="有违约",1,2))</f>
        <v>0</v>
      </c>
      <c r="K208" s="2" t="s">
        <v>95</v>
      </c>
      <c r="L208" s="2">
        <f>IF(M208="自有",0,1)</f>
        <v>0</v>
      </c>
      <c r="M208" s="2" t="s">
        <v>96</v>
      </c>
      <c r="N208" s="2">
        <f>IF(O208="否",0,1)</f>
        <v>1</v>
      </c>
      <c r="O208" s="2" t="s">
        <v>103</v>
      </c>
      <c r="P208" s="2" t="str">
        <f>MID(Q208,1,LEN(Q208)-1)</f>
        <v>13</v>
      </c>
      <c r="Q208" s="2" t="s">
        <v>198</v>
      </c>
      <c r="R208" s="2" t="s">
        <v>199</v>
      </c>
      <c r="S208" s="2" t="str">
        <f>MID(T208,1,LEN(T208)-1)</f>
        <v>120</v>
      </c>
      <c r="T208" s="2" t="s">
        <v>235</v>
      </c>
      <c r="U208" s="2">
        <f>IF(V208="经营",0,1)</f>
        <v>0</v>
      </c>
      <c r="V208" s="2" t="s">
        <v>100</v>
      </c>
      <c r="W208" s="2" t="s">
        <v>100</v>
      </c>
      <c r="X208" s="2">
        <f>IF(MID(Y208,LEN(Y208),LEN(Y208))="年",VALUE(MID(Y208,1,LEN(Y208)-1))*12,VALUE(MID(Y208,1,LEN(Y208)-1)))</f>
        <v>12</v>
      </c>
      <c r="Y208" s="2" t="s">
        <v>101</v>
      </c>
      <c r="Z208">
        <f>AA208*100</f>
        <v>1.29</v>
      </c>
      <c r="AA208" s="5">
        <v>0.0129</v>
      </c>
      <c r="AB208" s="5"/>
      <c r="AC208" s="5">
        <v>0.01677</v>
      </c>
      <c r="AD208" s="5"/>
      <c r="AE208" s="2" t="s">
        <v>102</v>
      </c>
      <c r="AF208" s="2">
        <f>IF(OR(AG208="是",AG208="有"),0,1)</f>
        <v>1</v>
      </c>
      <c r="AG208" s="2" t="s">
        <v>95</v>
      </c>
      <c r="AH208" s="10">
        <f>IF(ISNUMBER(FIND("质押",AI208,1)),0,1)</f>
        <v>1</v>
      </c>
      <c r="AI208" s="2" t="s">
        <v>119</v>
      </c>
      <c r="AJ208" s="2">
        <f>IF(ISNUMBER(FIND("担保",AI208,1)),0,1)</f>
        <v>0</v>
      </c>
      <c r="AK208" s="2" t="s">
        <v>119</v>
      </c>
      <c r="AL208" s="10">
        <f>IF(AM208="是",0,1)</f>
        <v>1</v>
      </c>
      <c r="AM208" s="2" t="s">
        <v>97</v>
      </c>
      <c r="AN208" s="2">
        <f>IF(AO208="无逾期",0,1)</f>
        <v>0</v>
      </c>
      <c r="AO208" t="s">
        <v>105</v>
      </c>
      <c r="AQ208" s="6">
        <v>40716</v>
      </c>
    </row>
    <row r="209" spans="1:43">
      <c r="A209" s="3">
        <v>1106009</v>
      </c>
      <c r="B209" s="1">
        <f>C209</f>
        <v>42</v>
      </c>
      <c r="C209">
        <v>42</v>
      </c>
      <c r="D209">
        <f>IF(E209="男",1,0)</f>
        <v>1</v>
      </c>
      <c r="E209" s="2" t="s">
        <v>106</v>
      </c>
      <c r="F209" s="2">
        <f>IF(G209="已婚",0,IF(G209="未婚",1,2))</f>
        <v>0</v>
      </c>
      <c r="G209" s="2" t="s">
        <v>93</v>
      </c>
      <c r="H209" s="2">
        <f>IF(I209="小学",0,IF(I209="初中",1,IF(I209="高中",2,IF(I209="大专",3,4))))</f>
        <v>1</v>
      </c>
      <c r="I209" s="2" t="s">
        <v>120</v>
      </c>
      <c r="J209" s="2">
        <f>IF(K209="无",0,IF(K209="有违约",1,2))</f>
        <v>1</v>
      </c>
      <c r="K209" s="2" t="s">
        <v>116</v>
      </c>
      <c r="L209" s="2">
        <f>IF(M209="自有",0,1)</f>
        <v>0</v>
      </c>
      <c r="M209" s="2" t="s">
        <v>96</v>
      </c>
      <c r="N209" s="2">
        <f>IF(O209="否",0,1)</f>
        <v>0</v>
      </c>
      <c r="O209" s="2" t="s">
        <v>97</v>
      </c>
      <c r="P209" s="2" t="str">
        <f>MID(Q209,1,LEN(Q209)-1)</f>
        <v>5</v>
      </c>
      <c r="Q209" s="2" t="s">
        <v>152</v>
      </c>
      <c r="R209" s="2" t="s">
        <v>152</v>
      </c>
      <c r="S209" s="2" t="str">
        <f>MID(T209,1,LEN(T209)-1)</f>
        <v>3</v>
      </c>
      <c r="T209" s="2" t="s">
        <v>127</v>
      </c>
      <c r="U209" s="2">
        <f>IF(V209="经营",0,1)</f>
        <v>0</v>
      </c>
      <c r="V209" s="2" t="s">
        <v>100</v>
      </c>
      <c r="W209" s="2" t="s">
        <v>100</v>
      </c>
      <c r="X209" s="2">
        <f>IF(MID(Y209,LEN(Y209),LEN(Y209))="年",VALUE(MID(Y209,1,LEN(Y209)-1))*12,VALUE(MID(Y209,1,LEN(Y209)-1)))</f>
        <v>12</v>
      </c>
      <c r="Y209" s="2" t="s">
        <v>101</v>
      </c>
      <c r="Z209">
        <f>AA209*100</f>
        <v>1.5</v>
      </c>
      <c r="AA209" s="5">
        <v>0.015</v>
      </c>
      <c r="AB209" s="5"/>
      <c r="AC209" s="5">
        <v>0.0195</v>
      </c>
      <c r="AD209" s="5"/>
      <c r="AE209" s="2" t="s">
        <v>102</v>
      </c>
      <c r="AF209" s="2">
        <f>IF(OR(AG209="是",AG209="有"),0,1)</f>
        <v>1</v>
      </c>
      <c r="AG209" s="2" t="s">
        <v>95</v>
      </c>
      <c r="AH209" s="10">
        <f>IF(ISNUMBER(FIND("质押",AI209,1)),0,1)</f>
        <v>1</v>
      </c>
      <c r="AI209" s="2" t="s">
        <v>119</v>
      </c>
      <c r="AJ209" s="2">
        <f>IF(ISNUMBER(FIND("担保",AI209,1)),0,1)</f>
        <v>0</v>
      </c>
      <c r="AK209" s="2" t="s">
        <v>119</v>
      </c>
      <c r="AL209" s="10">
        <f>IF(AM209="是",0,1)</f>
        <v>1</v>
      </c>
      <c r="AM209" s="2" t="s">
        <v>97</v>
      </c>
      <c r="AN209" s="2">
        <f>IF(AO209="无逾期",0,1)</f>
        <v>1</v>
      </c>
      <c r="AO209" s="2" t="s">
        <v>112</v>
      </c>
      <c r="AP209" s="2"/>
      <c r="AQ209" s="6">
        <v>40716</v>
      </c>
    </row>
    <row r="210" spans="1:43">
      <c r="A210" s="4">
        <v>1106012</v>
      </c>
      <c r="B210" s="1">
        <f>C210</f>
        <v>49</v>
      </c>
      <c r="C210">
        <v>49</v>
      </c>
      <c r="D210">
        <f>IF(E210="男",1,0)</f>
        <v>0</v>
      </c>
      <c r="E210" s="2" t="s">
        <v>189</v>
      </c>
      <c r="F210" s="2">
        <f>IF(G210="已婚",0,IF(G210="未婚",1,2))</f>
        <v>0</v>
      </c>
      <c r="G210" s="2" t="s">
        <v>93</v>
      </c>
      <c r="H210" s="2">
        <f>IF(I210="小学",0,IF(I210="初中",1,IF(I210="高中",2,IF(I210="大专",3,4))))</f>
        <v>0</v>
      </c>
      <c r="I210" s="2" t="s">
        <v>107</v>
      </c>
      <c r="J210" s="2">
        <f>IF(K210="无",0,IF(K210="有违约",1,2))</f>
        <v>0</v>
      </c>
      <c r="K210" s="2" t="s">
        <v>95</v>
      </c>
      <c r="L210" s="2">
        <f>IF(M210="自有",0,1)</f>
        <v>0</v>
      </c>
      <c r="M210" s="2" t="s">
        <v>96</v>
      </c>
      <c r="N210" s="2">
        <f>IF(O210="否",0,1)</f>
        <v>1</v>
      </c>
      <c r="O210" s="2" t="s">
        <v>103</v>
      </c>
      <c r="P210" s="2" t="str">
        <f>MID(Q210,1,LEN(Q210)-1)</f>
        <v>10</v>
      </c>
      <c r="Q210" s="2" t="s">
        <v>98</v>
      </c>
      <c r="R210" s="2" t="s">
        <v>98</v>
      </c>
      <c r="S210" s="2" t="str">
        <f>MID(T210,1,LEN(T210)-1)</f>
        <v>100</v>
      </c>
      <c r="T210" s="2" t="s">
        <v>135</v>
      </c>
      <c r="U210" s="2">
        <f>IF(V210="经营",0,1)</f>
        <v>0</v>
      </c>
      <c r="V210" s="2" t="s">
        <v>100</v>
      </c>
      <c r="W210" s="2" t="s">
        <v>100</v>
      </c>
      <c r="X210" s="2">
        <f>IF(MID(Y210,LEN(Y210),LEN(Y210))="年",VALUE(MID(Y210,1,LEN(Y210)-1))*12,VALUE(MID(Y210,1,LEN(Y210)-1)))</f>
        <v>12</v>
      </c>
      <c r="Y210" s="2" t="s">
        <v>101</v>
      </c>
      <c r="Z210">
        <f>AA210*100</f>
        <v>1.5</v>
      </c>
      <c r="AA210" s="5">
        <v>0.015</v>
      </c>
      <c r="AB210" s="5"/>
      <c r="AC210" s="5">
        <v>0.0195</v>
      </c>
      <c r="AD210" s="5"/>
      <c r="AE210" s="2" t="s">
        <v>102</v>
      </c>
      <c r="AF210" s="2">
        <f>IF(OR(AG210="是",AG210="有"),0,1)</f>
        <v>0</v>
      </c>
      <c r="AG210" s="2" t="s">
        <v>157</v>
      </c>
      <c r="AH210" s="10">
        <f>IF(ISNUMBER(FIND("质押",AI210,1)),0,1)</f>
        <v>1</v>
      </c>
      <c r="AI210" s="2" t="s">
        <v>207</v>
      </c>
      <c r="AJ210" s="2">
        <f>IF(ISNUMBER(FIND("担保",AI210,1)),0,1)</f>
        <v>0</v>
      </c>
      <c r="AK210" s="2" t="s">
        <v>207</v>
      </c>
      <c r="AL210" s="10">
        <f>IF(AM210="是",0,1)</f>
        <v>0</v>
      </c>
      <c r="AM210" s="2" t="s">
        <v>103</v>
      </c>
      <c r="AN210" s="2">
        <f>IF(AO210="无逾期",0,1)</f>
        <v>0</v>
      </c>
      <c r="AO210" t="s">
        <v>105</v>
      </c>
      <c r="AQ210" s="6">
        <v>40730</v>
      </c>
    </row>
    <row r="211" spans="1:43">
      <c r="A211" s="3">
        <v>1106013</v>
      </c>
      <c r="B211" s="1">
        <f>C211</f>
        <v>25</v>
      </c>
      <c r="C211">
        <v>25</v>
      </c>
      <c r="D211">
        <f>IF(E211="男",1,0)</f>
        <v>1</v>
      </c>
      <c r="E211" s="2" t="s">
        <v>106</v>
      </c>
      <c r="F211" s="2">
        <f>IF(G211="已婚",0,IF(G211="未婚",1,2))</f>
        <v>0</v>
      </c>
      <c r="G211" s="2" t="s">
        <v>93</v>
      </c>
      <c r="H211" s="2">
        <f>IF(I211="小学",0,IF(I211="初中",1,IF(I211="高中",2,IF(I211="大专",3,4))))</f>
        <v>2</v>
      </c>
      <c r="I211" s="2" t="s">
        <v>94</v>
      </c>
      <c r="J211" s="2">
        <f>IF(K211="无",0,IF(K211="有违约",1,2))</f>
        <v>1</v>
      </c>
      <c r="K211" s="2" t="s">
        <v>116</v>
      </c>
      <c r="L211" s="2">
        <f>IF(M211="自有",0,1)</f>
        <v>0</v>
      </c>
      <c r="M211" s="2" t="s">
        <v>96</v>
      </c>
      <c r="N211" s="2">
        <f>IF(O211="否",0,1)</f>
        <v>0</v>
      </c>
      <c r="O211" s="2" t="s">
        <v>97</v>
      </c>
      <c r="P211" s="2" t="str">
        <f>MID(Q211,1,LEN(Q211)-1)</f>
        <v>4</v>
      </c>
      <c r="Q211" s="2" t="s">
        <v>137</v>
      </c>
      <c r="R211" s="2" t="s">
        <v>137</v>
      </c>
      <c r="S211" s="2" t="str">
        <f>MID(T211,1,LEN(T211)-1)</f>
        <v>70</v>
      </c>
      <c r="T211" s="2" t="s">
        <v>222</v>
      </c>
      <c r="U211" s="2">
        <f>IF(V211="经营",0,1)</f>
        <v>0</v>
      </c>
      <c r="V211" s="2" t="s">
        <v>100</v>
      </c>
      <c r="W211" s="2" t="s">
        <v>100</v>
      </c>
      <c r="X211" s="2">
        <f>IF(MID(Y211,LEN(Y211),LEN(Y211))="年",VALUE(MID(Y211,1,LEN(Y211)-1))*12,VALUE(MID(Y211,1,LEN(Y211)-1)))</f>
        <v>9</v>
      </c>
      <c r="Y211" s="2" t="s">
        <v>124</v>
      </c>
      <c r="Z211">
        <f>AA211*100</f>
        <v>1.29</v>
      </c>
      <c r="AA211" s="5">
        <v>0.0129</v>
      </c>
      <c r="AB211" s="5"/>
      <c r="AC211" s="5">
        <v>0.01677</v>
      </c>
      <c r="AD211" s="5"/>
      <c r="AE211" s="2" t="s">
        <v>169</v>
      </c>
      <c r="AF211" s="2">
        <f>IF(OR(AG211="是",AG211="有"),0,1)</f>
        <v>0</v>
      </c>
      <c r="AG211" s="2" t="s">
        <v>157</v>
      </c>
      <c r="AH211" s="10">
        <f>IF(ISNUMBER(FIND("质押",AI211,1)),0,1)</f>
        <v>1</v>
      </c>
      <c r="AI211" s="2" t="s">
        <v>207</v>
      </c>
      <c r="AJ211" s="2">
        <f>IF(ISNUMBER(FIND("担保",AI211,1)),0,1)</f>
        <v>0</v>
      </c>
      <c r="AK211" s="2" t="s">
        <v>207</v>
      </c>
      <c r="AL211" s="10">
        <f>IF(AM211="是",0,1)</f>
        <v>0</v>
      </c>
      <c r="AM211" s="2" t="s">
        <v>103</v>
      </c>
      <c r="AN211" s="2">
        <f>IF(AO211="无逾期",0,1)</f>
        <v>0</v>
      </c>
      <c r="AO211" s="2" t="s">
        <v>105</v>
      </c>
      <c r="AP211" s="2"/>
      <c r="AQ211" s="6">
        <v>40721</v>
      </c>
    </row>
    <row r="212" spans="1:43">
      <c r="A212" s="4">
        <v>1106014</v>
      </c>
      <c r="B212" s="1">
        <f>C212</f>
        <v>35</v>
      </c>
      <c r="C212">
        <v>35</v>
      </c>
      <c r="D212">
        <f>IF(E212="男",1,0)</f>
        <v>1</v>
      </c>
      <c r="E212" s="2" t="s">
        <v>106</v>
      </c>
      <c r="F212" s="2">
        <f>IF(G212="已婚",0,IF(G212="未婚",1,2))</f>
        <v>0</v>
      </c>
      <c r="G212" s="2" t="s">
        <v>93</v>
      </c>
      <c r="H212" s="2">
        <f>IF(I212="小学",0,IF(I212="初中",1,IF(I212="高中",2,IF(I212="大专",3,4))))</f>
        <v>2</v>
      </c>
      <c r="I212" s="2" t="s">
        <v>94</v>
      </c>
      <c r="J212" s="2">
        <f>IF(K212="无",0,IF(K212="有违约",1,2))</f>
        <v>0</v>
      </c>
      <c r="K212" s="2" t="s">
        <v>95</v>
      </c>
      <c r="L212" s="2">
        <f>IF(M212="自有",0,1)</f>
        <v>0</v>
      </c>
      <c r="M212" s="2" t="s">
        <v>96</v>
      </c>
      <c r="N212" s="2">
        <f>IF(O212="否",0,1)</f>
        <v>1</v>
      </c>
      <c r="O212" s="2" t="s">
        <v>103</v>
      </c>
      <c r="P212" s="2" t="str">
        <f>MID(Q212,1,LEN(Q212)-1)</f>
        <v>5</v>
      </c>
      <c r="Q212" s="2" t="s">
        <v>152</v>
      </c>
      <c r="R212" s="2" t="s">
        <v>152</v>
      </c>
      <c r="S212" s="2" t="str">
        <f>MID(T212,1,LEN(T212)-1)</f>
        <v>50</v>
      </c>
      <c r="T212" s="2" t="s">
        <v>193</v>
      </c>
      <c r="U212" s="2">
        <f>IF(V212="经营",0,1)</f>
        <v>0</v>
      </c>
      <c r="V212" s="2" t="s">
        <v>100</v>
      </c>
      <c r="W212" s="2" t="s">
        <v>100</v>
      </c>
      <c r="X212" s="2">
        <f>IF(MID(Y212,LEN(Y212),LEN(Y212))="年",VALUE(MID(Y212,1,LEN(Y212)-1))*12,VALUE(MID(Y212,1,LEN(Y212)-1)))</f>
        <v>6</v>
      </c>
      <c r="Y212" s="2" t="s">
        <v>118</v>
      </c>
      <c r="Z212">
        <f>AA212*100</f>
        <v>1.5</v>
      </c>
      <c r="AA212" s="5">
        <v>0.015</v>
      </c>
      <c r="AB212" s="5"/>
      <c r="AC212" s="5">
        <v>0.0195</v>
      </c>
      <c r="AD212" s="5"/>
      <c r="AE212" s="2" t="s">
        <v>102</v>
      </c>
      <c r="AF212" s="2">
        <f>IF(OR(AG212="是",AG212="有"),0,1)</f>
        <v>0</v>
      </c>
      <c r="AG212" s="2" t="s">
        <v>157</v>
      </c>
      <c r="AH212" s="10">
        <f>IF(ISNUMBER(FIND("质押",AI212,1)),0,1)</f>
        <v>1</v>
      </c>
      <c r="AI212" s="2" t="s">
        <v>207</v>
      </c>
      <c r="AJ212" s="2">
        <f>IF(ISNUMBER(FIND("担保",AI212,1)),0,1)</f>
        <v>0</v>
      </c>
      <c r="AK212" s="2" t="s">
        <v>207</v>
      </c>
      <c r="AL212" s="10">
        <f>IF(AM212="是",0,1)</f>
        <v>0</v>
      </c>
      <c r="AM212" s="2" t="s">
        <v>103</v>
      </c>
      <c r="AN212" s="2">
        <f>IF(AO212="无逾期",0,1)</f>
        <v>0</v>
      </c>
      <c r="AO212" t="s">
        <v>105</v>
      </c>
      <c r="AQ212" s="6">
        <v>40728</v>
      </c>
    </row>
    <row r="213" spans="1:43">
      <c r="A213" s="4">
        <v>1107003</v>
      </c>
      <c r="B213" s="1">
        <f>C213</f>
        <v>39</v>
      </c>
      <c r="C213">
        <v>39</v>
      </c>
      <c r="D213">
        <f>IF(E213="男",1,0)</f>
        <v>1</v>
      </c>
      <c r="E213" s="2" t="s">
        <v>106</v>
      </c>
      <c r="F213" s="2">
        <f>IF(G213="已婚",0,IF(G213="未婚",1,2))</f>
        <v>0</v>
      </c>
      <c r="G213" s="2" t="s">
        <v>93</v>
      </c>
      <c r="H213" s="2">
        <f>IF(I213="小学",0,IF(I213="初中",1,IF(I213="高中",2,IF(I213="大专",3,4))))</f>
        <v>1</v>
      </c>
      <c r="I213" s="2" t="s">
        <v>120</v>
      </c>
      <c r="J213" s="2">
        <f>IF(K213="无",0,IF(K213="有违约",1,2))</f>
        <v>0</v>
      </c>
      <c r="K213" s="2" t="s">
        <v>95</v>
      </c>
      <c r="L213" s="2">
        <f>IF(M213="自有",0,1)</f>
        <v>0</v>
      </c>
      <c r="M213" s="2" t="s">
        <v>96</v>
      </c>
      <c r="N213" s="2">
        <f>IF(O213="否",0,1)</f>
        <v>0</v>
      </c>
      <c r="O213" s="2" t="s">
        <v>97</v>
      </c>
      <c r="P213" s="2" t="str">
        <f>MID(Q213,1,LEN(Q213)-1)</f>
        <v>17</v>
      </c>
      <c r="Q213" s="2" t="s">
        <v>236</v>
      </c>
      <c r="R213" s="2" t="s">
        <v>237</v>
      </c>
      <c r="S213" s="2" t="str">
        <f>MID(T213,1,LEN(T213)-1)</f>
        <v>30</v>
      </c>
      <c r="T213" s="2" t="s">
        <v>186</v>
      </c>
      <c r="U213" s="2">
        <f>IF(V213="经营",0,1)</f>
        <v>0</v>
      </c>
      <c r="V213" s="2" t="s">
        <v>100</v>
      </c>
      <c r="W213" s="2" t="s">
        <v>100</v>
      </c>
      <c r="X213" s="2">
        <f>IF(MID(Y213,LEN(Y213),LEN(Y213))="年",VALUE(MID(Y213,1,LEN(Y213)-1))*12,VALUE(MID(Y213,1,LEN(Y213)-1)))</f>
        <v>12</v>
      </c>
      <c r="Y213" s="2" t="s">
        <v>101</v>
      </c>
      <c r="Z213">
        <f>AA213*100</f>
        <v>1.5</v>
      </c>
      <c r="AA213" s="5">
        <v>0.015</v>
      </c>
      <c r="AB213" s="5"/>
      <c r="AC213" s="5">
        <v>0.0195</v>
      </c>
      <c r="AD213" s="5"/>
      <c r="AE213" s="2" t="s">
        <v>169</v>
      </c>
      <c r="AF213" s="2">
        <f>IF(OR(AG213="是",AG213="有"),0,1)</f>
        <v>0</v>
      </c>
      <c r="AG213" s="2" t="s">
        <v>157</v>
      </c>
      <c r="AH213" s="10">
        <f>IF(ISNUMBER(FIND("质押",AI213,1)),0,1)</f>
        <v>1</v>
      </c>
      <c r="AI213" s="2" t="s">
        <v>207</v>
      </c>
      <c r="AJ213" s="2">
        <f>IF(ISNUMBER(FIND("担保",AI213,1)),0,1)</f>
        <v>0</v>
      </c>
      <c r="AK213" s="2" t="s">
        <v>207</v>
      </c>
      <c r="AL213" s="10">
        <f>IF(AM213="是",0,1)</f>
        <v>1</v>
      </c>
      <c r="AM213" s="2" t="s">
        <v>97</v>
      </c>
      <c r="AN213" s="2">
        <f>IF(AO213="无逾期",0,1)</f>
        <v>0</v>
      </c>
      <c r="AO213" t="s">
        <v>105</v>
      </c>
      <c r="AQ213" s="6">
        <v>40739</v>
      </c>
    </row>
    <row r="214" spans="1:43">
      <c r="A214" s="3">
        <v>1107004</v>
      </c>
      <c r="B214" s="1">
        <f>C214</f>
        <v>25</v>
      </c>
      <c r="C214">
        <v>25</v>
      </c>
      <c r="D214">
        <f>IF(E214="男",1,0)</f>
        <v>1</v>
      </c>
      <c r="E214" s="2" t="s">
        <v>106</v>
      </c>
      <c r="F214" s="2">
        <f>IF(G214="已婚",0,IF(G214="未婚",1,2))</f>
        <v>0</v>
      </c>
      <c r="G214" s="2" t="s">
        <v>93</v>
      </c>
      <c r="H214" s="2">
        <f>IF(I214="小学",0,IF(I214="初中",1,IF(I214="高中",2,IF(I214="大专",3,4))))</f>
        <v>2</v>
      </c>
      <c r="I214" s="2" t="s">
        <v>94</v>
      </c>
      <c r="J214" s="2">
        <f>IF(K214="无",0,IF(K214="有违约",1,2))</f>
        <v>1</v>
      </c>
      <c r="K214" s="2" t="s">
        <v>116</v>
      </c>
      <c r="L214" s="2">
        <f>IF(M214="自有",0,1)</f>
        <v>0</v>
      </c>
      <c r="M214" s="2" t="s">
        <v>96</v>
      </c>
      <c r="N214" s="2">
        <f>IF(O214="否",0,1)</f>
        <v>1</v>
      </c>
      <c r="O214" s="2" t="s">
        <v>103</v>
      </c>
      <c r="P214" s="2" t="str">
        <f>MID(Q214,1,LEN(Q214)-1)</f>
        <v>4</v>
      </c>
      <c r="Q214" s="2" t="s">
        <v>137</v>
      </c>
      <c r="R214" s="2" t="s">
        <v>137</v>
      </c>
      <c r="S214" s="2" t="str">
        <f>MID(T214,1,LEN(T214)-1)</f>
        <v>30</v>
      </c>
      <c r="T214" s="2" t="s">
        <v>186</v>
      </c>
      <c r="U214" s="2">
        <f>IF(V214="经营",0,1)</f>
        <v>0</v>
      </c>
      <c r="V214" s="2" t="s">
        <v>100</v>
      </c>
      <c r="W214" s="2" t="s">
        <v>100</v>
      </c>
      <c r="X214" s="2">
        <f>IF(MID(Y214,LEN(Y214),LEN(Y214))="年",VALUE(MID(Y214,1,LEN(Y214)-1))*12,VALUE(MID(Y214,1,LEN(Y214)-1)))</f>
        <v>12</v>
      </c>
      <c r="Y214" s="2" t="s">
        <v>101</v>
      </c>
      <c r="Z214">
        <f>AA214*100</f>
        <v>1.29</v>
      </c>
      <c r="AA214" s="5">
        <v>0.0129</v>
      </c>
      <c r="AB214" s="5"/>
      <c r="AC214" s="5">
        <v>0.01677</v>
      </c>
      <c r="AD214" s="5"/>
      <c r="AE214" s="2" t="s">
        <v>169</v>
      </c>
      <c r="AF214" s="2">
        <f>IF(OR(AG214="是",AG214="有"),0,1)</f>
        <v>1</v>
      </c>
      <c r="AG214" s="2" t="s">
        <v>95</v>
      </c>
      <c r="AH214" s="10">
        <f>IF(ISNUMBER(FIND("质押",AI214,1)),0,1)</f>
        <v>1</v>
      </c>
      <c r="AI214" s="2" t="s">
        <v>119</v>
      </c>
      <c r="AJ214" s="2">
        <f>IF(ISNUMBER(FIND("担保",AI214,1)),0,1)</f>
        <v>0</v>
      </c>
      <c r="AK214" s="2" t="s">
        <v>119</v>
      </c>
      <c r="AL214" s="10">
        <f>IF(AM214="是",0,1)</f>
        <v>1</v>
      </c>
      <c r="AM214" s="2" t="s">
        <v>97</v>
      </c>
      <c r="AN214" s="2">
        <f>IF(AO214="无逾期",0,1)</f>
        <v>0</v>
      </c>
      <c r="AO214" s="2" t="s">
        <v>105</v>
      </c>
      <c r="AP214" s="2"/>
      <c r="AQ214" s="6">
        <v>40738</v>
      </c>
    </row>
    <row r="215" spans="1:43">
      <c r="A215" s="4">
        <v>1107004</v>
      </c>
      <c r="B215" s="1">
        <f>C215</f>
        <v>48</v>
      </c>
      <c r="C215">
        <v>48</v>
      </c>
      <c r="D215">
        <f>IF(E215="男",1,0)</f>
        <v>1</v>
      </c>
      <c r="E215" s="2" t="s">
        <v>106</v>
      </c>
      <c r="F215" s="2">
        <f>IF(G215="已婚",0,IF(G215="未婚",1,2))</f>
        <v>0</v>
      </c>
      <c r="G215" s="2" t="s">
        <v>93</v>
      </c>
      <c r="H215" s="2">
        <f>IF(I215="小学",0,IF(I215="初中",1,IF(I215="高中",2,IF(I215="大专",3,4))))</f>
        <v>2</v>
      </c>
      <c r="I215" s="2" t="s">
        <v>94</v>
      </c>
      <c r="J215" s="2">
        <f>IF(K215="无",0,IF(K215="有违约",1,2))</f>
        <v>1</v>
      </c>
      <c r="K215" s="2" t="s">
        <v>116</v>
      </c>
      <c r="L215" s="2">
        <f>IF(M215="自有",0,1)</f>
        <v>0</v>
      </c>
      <c r="M215" s="2" t="s">
        <v>96</v>
      </c>
      <c r="N215" s="2">
        <f>IF(O215="否",0,1)</f>
        <v>1</v>
      </c>
      <c r="O215" s="2" t="s">
        <v>103</v>
      </c>
      <c r="P215" s="2" t="str">
        <f>MID(Q215,1,LEN(Q215)-1)</f>
        <v>7</v>
      </c>
      <c r="Q215" s="2" t="s">
        <v>173</v>
      </c>
      <c r="R215" s="2" t="s">
        <v>173</v>
      </c>
      <c r="S215" s="2" t="str">
        <f>MID(T215,1,LEN(T215)-1)</f>
        <v>100</v>
      </c>
      <c r="T215" s="2" t="s">
        <v>202</v>
      </c>
      <c r="U215" s="2">
        <f>IF(V215="经营",0,1)</f>
        <v>0</v>
      </c>
      <c r="V215" s="2" t="s">
        <v>100</v>
      </c>
      <c r="W215" s="2" t="s">
        <v>100</v>
      </c>
      <c r="X215" s="2">
        <f>IF(MID(Y215,LEN(Y215),LEN(Y215))="年",VALUE(MID(Y215,1,LEN(Y215)-1))*12,VALUE(MID(Y215,1,LEN(Y215)-1)))</f>
        <v>12</v>
      </c>
      <c r="Y215" s="2" t="s">
        <v>101</v>
      </c>
      <c r="Z215">
        <f>AA215*100</f>
        <v>1.5</v>
      </c>
      <c r="AA215" s="5">
        <v>0.015</v>
      </c>
      <c r="AB215" s="5"/>
      <c r="AC215" s="5">
        <v>0.0195</v>
      </c>
      <c r="AD215" s="5"/>
      <c r="AE215" s="2" t="s">
        <v>226</v>
      </c>
      <c r="AF215" s="2">
        <f>IF(OR(AG215="是",AG215="有"),0,1)</f>
        <v>0</v>
      </c>
      <c r="AG215" s="2" t="s">
        <v>157</v>
      </c>
      <c r="AH215" s="10">
        <f>IF(ISNUMBER(FIND("质押",AI215,1)),0,1)</f>
        <v>1</v>
      </c>
      <c r="AI215" s="2" t="s">
        <v>207</v>
      </c>
      <c r="AJ215" s="2">
        <f>IF(ISNUMBER(FIND("担保",AI215,1)),0,1)</f>
        <v>0</v>
      </c>
      <c r="AK215" s="2" t="s">
        <v>207</v>
      </c>
      <c r="AL215" s="10">
        <f>IF(AM215="是",0,1)</f>
        <v>0</v>
      </c>
      <c r="AM215" s="2" t="s">
        <v>103</v>
      </c>
      <c r="AN215" s="2">
        <f>IF(AO215="无逾期",0,1)</f>
        <v>0</v>
      </c>
      <c r="AO215" t="s">
        <v>105</v>
      </c>
      <c r="AQ215" s="6">
        <v>40752</v>
      </c>
    </row>
    <row r="216" spans="1:43">
      <c r="A216" s="4">
        <v>1107005</v>
      </c>
      <c r="B216" s="1">
        <f>C216</f>
        <v>34</v>
      </c>
      <c r="C216">
        <v>34</v>
      </c>
      <c r="D216">
        <f>IF(E216="男",1,0)</f>
        <v>1</v>
      </c>
      <c r="E216" s="2" t="s">
        <v>106</v>
      </c>
      <c r="F216" s="2">
        <f>IF(G216="已婚",0,IF(G216="未婚",1,2))</f>
        <v>0</v>
      </c>
      <c r="G216" s="2" t="s">
        <v>93</v>
      </c>
      <c r="H216" s="2">
        <f>IF(I216="小学",0,IF(I216="初中",1,IF(I216="高中",2,IF(I216="大专",3,4))))</f>
        <v>3</v>
      </c>
      <c r="I216" s="2" t="s">
        <v>142</v>
      </c>
      <c r="J216" s="2">
        <f>IF(K216="无",0,IF(K216="有违约",1,2))</f>
        <v>0</v>
      </c>
      <c r="K216" s="2" t="s">
        <v>95</v>
      </c>
      <c r="L216" s="2">
        <f>IF(M216="自有",0,1)</f>
        <v>0</v>
      </c>
      <c r="M216" s="2" t="s">
        <v>96</v>
      </c>
      <c r="N216" s="2">
        <f>IF(O216="否",0,1)</f>
        <v>0</v>
      </c>
      <c r="O216" s="2" t="s">
        <v>97</v>
      </c>
      <c r="P216" s="2" t="str">
        <f>MID(Q216,1,LEN(Q216)-1)</f>
        <v>7</v>
      </c>
      <c r="Q216" s="2" t="s">
        <v>173</v>
      </c>
      <c r="R216" s="2" t="s">
        <v>173</v>
      </c>
      <c r="S216" s="2" t="str">
        <f>MID(T216,1,LEN(T216)-1)</f>
        <v>60</v>
      </c>
      <c r="T216" s="2" t="s">
        <v>200</v>
      </c>
      <c r="U216" s="2">
        <f>IF(V216="经营",0,1)</f>
        <v>0</v>
      </c>
      <c r="V216" s="2" t="s">
        <v>100</v>
      </c>
      <c r="W216" s="2" t="s">
        <v>100</v>
      </c>
      <c r="X216" s="2">
        <f>IF(MID(Y216,LEN(Y216),LEN(Y216))="年",VALUE(MID(Y216,1,LEN(Y216)-1))*12,VALUE(MID(Y216,1,LEN(Y216)-1)))</f>
        <v>12</v>
      </c>
      <c r="Y216" s="2" t="s">
        <v>101</v>
      </c>
      <c r="Z216">
        <f>AA216*100</f>
        <v>1.53</v>
      </c>
      <c r="AA216" s="5">
        <v>0.0153</v>
      </c>
      <c r="AB216" s="5"/>
      <c r="AC216" s="5">
        <v>0.01989</v>
      </c>
      <c r="AD216" s="5"/>
      <c r="AE216" s="2" t="s">
        <v>102</v>
      </c>
      <c r="AF216" s="2">
        <f>IF(OR(AG216="是",AG216="有"),0,1)</f>
        <v>1</v>
      </c>
      <c r="AG216" s="2" t="s">
        <v>95</v>
      </c>
      <c r="AH216" s="10">
        <f>IF(ISNUMBER(FIND("质押",AI216,1)),0,1)</f>
        <v>1</v>
      </c>
      <c r="AI216" s="2" t="s">
        <v>119</v>
      </c>
      <c r="AJ216" s="2">
        <f>IF(ISNUMBER(FIND("担保",AI216,1)),0,1)</f>
        <v>0</v>
      </c>
      <c r="AK216" s="2" t="s">
        <v>119</v>
      </c>
      <c r="AL216" s="10">
        <f>IF(AM216="是",0,1)</f>
        <v>1</v>
      </c>
      <c r="AM216" s="2" t="s">
        <v>97</v>
      </c>
      <c r="AN216" s="2">
        <f>IF(AO216="无逾期",0,1)</f>
        <v>1</v>
      </c>
      <c r="AO216" s="2" t="s">
        <v>112</v>
      </c>
      <c r="AP216" s="2"/>
      <c r="AQ216" s="6">
        <v>40745</v>
      </c>
    </row>
    <row r="217" spans="1:43">
      <c r="A217" s="3">
        <v>1107005</v>
      </c>
      <c r="B217" s="1">
        <f>C217</f>
        <v>41</v>
      </c>
      <c r="C217">
        <v>41</v>
      </c>
      <c r="D217">
        <f>IF(E217="男",1,0)</f>
        <v>1</v>
      </c>
      <c r="E217" s="2" t="s">
        <v>106</v>
      </c>
      <c r="F217" s="2">
        <f>IF(G217="已婚",0,IF(G217="未婚",1,2))</f>
        <v>0</v>
      </c>
      <c r="G217" s="2" t="s">
        <v>93</v>
      </c>
      <c r="H217" s="2">
        <f>IF(I217="小学",0,IF(I217="初中",1,IF(I217="高中",2,IF(I217="大专",3,4))))</f>
        <v>2</v>
      </c>
      <c r="I217" s="2" t="s">
        <v>94</v>
      </c>
      <c r="J217" s="2">
        <f>IF(K217="无",0,IF(K217="有违约",1,2))</f>
        <v>0</v>
      </c>
      <c r="K217" s="2" t="s">
        <v>95</v>
      </c>
      <c r="L217" s="2">
        <f>IF(M217="自有",0,1)</f>
        <v>0</v>
      </c>
      <c r="M217" s="2" t="s">
        <v>96</v>
      </c>
      <c r="N217" s="2">
        <f>IF(O217="否",0,1)</f>
        <v>1</v>
      </c>
      <c r="O217" s="2" t="s">
        <v>103</v>
      </c>
      <c r="P217" s="2" t="str">
        <f>MID(Q217,1,LEN(Q217)-1)</f>
        <v>18</v>
      </c>
      <c r="Q217" s="2" t="s">
        <v>238</v>
      </c>
      <c r="R217" s="2" t="s">
        <v>239</v>
      </c>
      <c r="S217" s="2" t="str">
        <f>MID(T217,1,LEN(T217)-1)</f>
        <v>50</v>
      </c>
      <c r="T217" s="2" t="s">
        <v>193</v>
      </c>
      <c r="U217" s="2">
        <f>IF(V217="经营",0,1)</f>
        <v>0</v>
      </c>
      <c r="V217" s="2" t="s">
        <v>100</v>
      </c>
      <c r="W217" s="2" t="s">
        <v>100</v>
      </c>
      <c r="X217" s="2">
        <f>IF(MID(Y217,LEN(Y217),LEN(Y217))="年",VALUE(MID(Y217,1,LEN(Y217)-1))*12,VALUE(MID(Y217,1,LEN(Y217)-1)))</f>
        <v>12</v>
      </c>
      <c r="Y217" s="2" t="s">
        <v>101</v>
      </c>
      <c r="Z217">
        <f>AA217*100</f>
        <v>1.5</v>
      </c>
      <c r="AA217" s="5">
        <v>0.015</v>
      </c>
      <c r="AB217" s="5"/>
      <c r="AC217" s="5">
        <v>0.0195</v>
      </c>
      <c r="AD217" s="5"/>
      <c r="AE217" s="2" t="s">
        <v>102</v>
      </c>
      <c r="AF217" s="2">
        <f>IF(OR(AG217="是",AG217="有"),0,1)</f>
        <v>1</v>
      </c>
      <c r="AG217" s="2" t="s">
        <v>95</v>
      </c>
      <c r="AH217" s="10">
        <f>IF(ISNUMBER(FIND("质押",AI217,1)),0,1)</f>
        <v>1</v>
      </c>
      <c r="AI217" s="2" t="s">
        <v>119</v>
      </c>
      <c r="AJ217" s="2">
        <f>IF(ISNUMBER(FIND("担保",AI217,1)),0,1)</f>
        <v>0</v>
      </c>
      <c r="AK217" s="2" t="s">
        <v>119</v>
      </c>
      <c r="AL217" s="10">
        <f>IF(AM217="是",0,1)</f>
        <v>1</v>
      </c>
      <c r="AM217" s="2" t="s">
        <v>97</v>
      </c>
      <c r="AN217" s="2">
        <f>IF(AO217="无逾期",0,1)</f>
        <v>0</v>
      </c>
      <c r="AO217" s="2" t="s">
        <v>105</v>
      </c>
      <c r="AP217" s="2"/>
      <c r="AQ217" s="6">
        <v>40752</v>
      </c>
    </row>
    <row r="218" spans="1:43">
      <c r="A218" s="3">
        <v>1108002</v>
      </c>
      <c r="B218" s="1">
        <f>C218</f>
        <v>52</v>
      </c>
      <c r="C218">
        <v>52</v>
      </c>
      <c r="D218">
        <f>IF(E218="男",1,0)</f>
        <v>1</v>
      </c>
      <c r="E218" s="2" t="s">
        <v>106</v>
      </c>
      <c r="F218" s="2">
        <f>IF(G218="已婚",0,IF(G218="未婚",1,2))</f>
        <v>0</v>
      </c>
      <c r="G218" s="2" t="s">
        <v>93</v>
      </c>
      <c r="H218" s="2">
        <f>IF(I218="小学",0,IF(I218="初中",1,IF(I218="高中",2,IF(I218="大专",3,4))))</f>
        <v>1</v>
      </c>
      <c r="I218" s="2" t="s">
        <v>120</v>
      </c>
      <c r="J218" s="2">
        <f>IF(K218="无",0,IF(K218="有违约",1,2))</f>
        <v>0</v>
      </c>
      <c r="K218" s="2" t="s">
        <v>95</v>
      </c>
      <c r="L218" s="2">
        <f>IF(M218="自有",0,1)</f>
        <v>0</v>
      </c>
      <c r="M218" s="2" t="s">
        <v>96</v>
      </c>
      <c r="N218" s="2">
        <f>IF(O218="否",0,1)</f>
        <v>1</v>
      </c>
      <c r="O218" s="2" t="s">
        <v>103</v>
      </c>
      <c r="P218" s="2" t="str">
        <f>MID(Q218,1,LEN(Q218)-1)</f>
        <v>20</v>
      </c>
      <c r="Q218" s="2" t="s">
        <v>143</v>
      </c>
      <c r="R218" s="2" t="s">
        <v>143</v>
      </c>
      <c r="S218" s="2" t="str">
        <f>MID(T218,1,LEN(T218)-1)</f>
        <v>50</v>
      </c>
      <c r="T218" s="2" t="s">
        <v>193</v>
      </c>
      <c r="U218" s="2">
        <f>IF(V218="经营",0,1)</f>
        <v>0</v>
      </c>
      <c r="V218" s="2" t="s">
        <v>100</v>
      </c>
      <c r="W218" s="2" t="s">
        <v>100</v>
      </c>
      <c r="X218" s="2">
        <f>IF(MID(Y218,LEN(Y218),LEN(Y218))="年",VALUE(MID(Y218,1,LEN(Y218)-1))*12,VALUE(MID(Y218,1,LEN(Y218)-1)))</f>
        <v>6</v>
      </c>
      <c r="Y218" s="2" t="s">
        <v>118</v>
      </c>
      <c r="Z218">
        <f>AA218*100</f>
        <v>1.5</v>
      </c>
      <c r="AA218" s="5">
        <v>0.015</v>
      </c>
      <c r="AB218" s="5"/>
      <c r="AC218" s="5">
        <v>0.01638</v>
      </c>
      <c r="AD218" s="5"/>
      <c r="AE218" s="2" t="s">
        <v>102</v>
      </c>
      <c r="AF218" s="2">
        <f>IF(OR(AG218="是",AG218="有"),0,1)</f>
        <v>1</v>
      </c>
      <c r="AG218" s="2" t="s">
        <v>95</v>
      </c>
      <c r="AH218" s="10">
        <f>IF(ISNUMBER(FIND("质押",AI218,1)),0,1)</f>
        <v>0</v>
      </c>
      <c r="AI218" s="2" t="s">
        <v>204</v>
      </c>
      <c r="AJ218" s="2">
        <f>IF(ISNUMBER(FIND("担保",AI218,1)),0,1)</f>
        <v>0</v>
      </c>
      <c r="AK218" s="2" t="s">
        <v>204</v>
      </c>
      <c r="AL218" s="10">
        <f>IF(AM218="是",0,1)</f>
        <v>1</v>
      </c>
      <c r="AM218" s="2" t="s">
        <v>97</v>
      </c>
      <c r="AN218" s="2">
        <f>IF(AO218="无逾期",0,1)</f>
        <v>0</v>
      </c>
      <c r="AO218" s="2" t="s">
        <v>105</v>
      </c>
      <c r="AP218" s="2"/>
      <c r="AQ218" s="6">
        <v>40759</v>
      </c>
    </row>
    <row r="219" spans="1:43">
      <c r="A219" s="4">
        <v>1108003</v>
      </c>
      <c r="B219" s="1">
        <f>C219</f>
        <v>48</v>
      </c>
      <c r="C219">
        <v>48</v>
      </c>
      <c r="D219">
        <f>IF(E219="男",1,0)</f>
        <v>1</v>
      </c>
      <c r="E219" t="s">
        <v>106</v>
      </c>
      <c r="F219" s="2">
        <f>IF(G219="已婚",0,IF(G219="未婚",1,2))</f>
        <v>0</v>
      </c>
      <c r="G219" t="s">
        <v>93</v>
      </c>
      <c r="H219" s="2">
        <f>IF(I219="小学",0,IF(I219="初中",1,IF(I219="高中",2,IF(I219="大专",3,4))))</f>
        <v>0</v>
      </c>
      <c r="I219" s="2" t="s">
        <v>107</v>
      </c>
      <c r="J219" s="2">
        <f>IF(K219="无",0,IF(K219="有违约",1,2))</f>
        <v>0</v>
      </c>
      <c r="K219" t="s">
        <v>95</v>
      </c>
      <c r="L219" s="2">
        <f>IF(M219="自有",0,1)</f>
        <v>0</v>
      </c>
      <c r="M219" t="s">
        <v>96</v>
      </c>
      <c r="N219" s="2">
        <f>IF(O219="否",0,1)</f>
        <v>1</v>
      </c>
      <c r="O219" s="2" t="s">
        <v>103</v>
      </c>
      <c r="P219" s="2" t="str">
        <f>MID(Q219,1,LEN(Q219)-1)</f>
        <v>9</v>
      </c>
      <c r="Q219" s="2" t="s">
        <v>187</v>
      </c>
      <c r="R219" s="2" t="s">
        <v>187</v>
      </c>
      <c r="S219" s="2" t="str">
        <f>MID(T219,1,LEN(T219)-1)</f>
        <v>500</v>
      </c>
      <c r="T219" s="2" t="s">
        <v>240</v>
      </c>
      <c r="U219" s="2">
        <f>IF(V219="经营",0,1)</f>
        <v>0</v>
      </c>
      <c r="V219" s="2" t="s">
        <v>100</v>
      </c>
      <c r="W219" t="s">
        <v>159</v>
      </c>
      <c r="X219" s="2">
        <f>IF(MID(Y219,LEN(Y219),LEN(Y219))="年",VALUE(MID(Y219,1,LEN(Y219)-1))*12,VALUE(MID(Y219,1,LEN(Y219)-1)))</f>
        <v>6</v>
      </c>
      <c r="Y219" t="s">
        <v>118</v>
      </c>
      <c r="Z219">
        <f>AA219*100</f>
        <v>1.5</v>
      </c>
      <c r="AA219" s="5">
        <v>0.015</v>
      </c>
      <c r="AB219" s="5"/>
      <c r="AC219" s="5">
        <v>0.0195</v>
      </c>
      <c r="AD219" s="5"/>
      <c r="AE219" t="s">
        <v>160</v>
      </c>
      <c r="AF219" s="2">
        <f>IF(OR(AG219="是",AG219="有"),0,1)</f>
        <v>0</v>
      </c>
      <c r="AG219" t="s">
        <v>157</v>
      </c>
      <c r="AH219" s="10">
        <f>IF(ISNUMBER(FIND("质押",AI219,1)),0,1)</f>
        <v>1</v>
      </c>
      <c r="AI219" t="s">
        <v>104</v>
      </c>
      <c r="AJ219" s="2">
        <f>IF(ISNUMBER(FIND("担保",AI219,1)),0,1)</f>
        <v>1</v>
      </c>
      <c r="AK219" t="s">
        <v>104</v>
      </c>
      <c r="AL219" s="10">
        <f>IF(AM219="是",0,1)</f>
        <v>0</v>
      </c>
      <c r="AM219" t="s">
        <v>103</v>
      </c>
      <c r="AN219" s="2">
        <f>IF(AO219="无逾期",0,1)</f>
        <v>0</v>
      </c>
      <c r="AO219" s="2" t="s">
        <v>105</v>
      </c>
      <c r="AP219" s="2"/>
      <c r="AQ219" s="6">
        <v>40771</v>
      </c>
    </row>
    <row r="220" spans="1:43">
      <c r="A220" s="3">
        <v>1108005</v>
      </c>
      <c r="B220" s="1">
        <f>C220</f>
        <v>32</v>
      </c>
      <c r="C220">
        <v>32</v>
      </c>
      <c r="D220">
        <f>IF(E220="男",1,0)</f>
        <v>1</v>
      </c>
      <c r="E220" s="2" t="s">
        <v>106</v>
      </c>
      <c r="F220" s="2">
        <f>IF(G220="已婚",0,IF(G220="未婚",1,2))</f>
        <v>0</v>
      </c>
      <c r="G220" s="2" t="s">
        <v>93</v>
      </c>
      <c r="H220" s="2">
        <f>IF(I220="小学",0,IF(I220="初中",1,IF(I220="高中",2,IF(I220="大专",3,4))))</f>
        <v>1</v>
      </c>
      <c r="I220" s="2" t="s">
        <v>120</v>
      </c>
      <c r="J220" s="2">
        <f>IF(K220="无",0,IF(K220="有违约",1,2))</f>
        <v>0</v>
      </c>
      <c r="K220" s="2" t="s">
        <v>95</v>
      </c>
      <c r="L220" s="2">
        <f>IF(M220="自有",0,1)</f>
        <v>0</v>
      </c>
      <c r="M220" s="2" t="s">
        <v>96</v>
      </c>
      <c r="N220" s="2">
        <f>IF(O220="否",0,1)</f>
        <v>0</v>
      </c>
      <c r="O220" s="2" t="s">
        <v>97</v>
      </c>
      <c r="P220" s="2" t="str">
        <f>MID(Q220,1,LEN(Q220)-1)</f>
        <v>4</v>
      </c>
      <c r="Q220" s="2" t="s">
        <v>137</v>
      </c>
      <c r="R220" s="2" t="s">
        <v>137</v>
      </c>
      <c r="S220" s="2" t="str">
        <f>MID(T220,1,LEN(T220)-1)</f>
        <v>20</v>
      </c>
      <c r="T220" s="2" t="s">
        <v>123</v>
      </c>
      <c r="U220" s="2">
        <f>IF(V220="经营",0,1)</f>
        <v>0</v>
      </c>
      <c r="V220" s="2" t="s">
        <v>100</v>
      </c>
      <c r="W220" s="2" t="s">
        <v>100</v>
      </c>
      <c r="X220" s="2">
        <f>IF(MID(Y220,LEN(Y220),LEN(Y220))="年",VALUE(MID(Y220,1,LEN(Y220)-1))*12,VALUE(MID(Y220,1,LEN(Y220)-1)))</f>
        <v>12</v>
      </c>
      <c r="Y220" s="2" t="s">
        <v>101</v>
      </c>
      <c r="Z220">
        <f>AA220*100</f>
        <v>1.29</v>
      </c>
      <c r="AA220" s="5">
        <v>0.0129</v>
      </c>
      <c r="AB220" s="5"/>
      <c r="AC220" s="5">
        <v>0.01677</v>
      </c>
      <c r="AD220" s="5"/>
      <c r="AE220" s="2" t="s">
        <v>169</v>
      </c>
      <c r="AF220" s="2">
        <f>IF(OR(AG220="是",AG220="有"),0,1)</f>
        <v>0</v>
      </c>
      <c r="AG220" s="2" t="s">
        <v>157</v>
      </c>
      <c r="AH220" s="10">
        <f>IF(ISNUMBER(FIND("质押",AI220,1)),0,1)</f>
        <v>1</v>
      </c>
      <c r="AI220" s="2" t="s">
        <v>207</v>
      </c>
      <c r="AJ220" s="2">
        <f>IF(ISNUMBER(FIND("担保",AI220,1)),0,1)</f>
        <v>0</v>
      </c>
      <c r="AK220" s="2" t="s">
        <v>207</v>
      </c>
      <c r="AL220" s="10">
        <f>IF(AM220="是",0,1)</f>
        <v>0</v>
      </c>
      <c r="AM220" s="2" t="s">
        <v>103</v>
      </c>
      <c r="AN220" s="2">
        <f>IF(AO220="无逾期",0,1)</f>
        <v>0</v>
      </c>
      <c r="AO220" s="2" t="s">
        <v>105</v>
      </c>
      <c r="AP220" s="2"/>
      <c r="AQ220" s="6">
        <v>40773</v>
      </c>
    </row>
    <row r="221" spans="1:43">
      <c r="A221" s="4">
        <v>1108006</v>
      </c>
      <c r="B221" s="1">
        <f>C221</f>
        <v>33</v>
      </c>
      <c r="C221">
        <v>33</v>
      </c>
      <c r="D221">
        <f>IF(E221="男",1,0)</f>
        <v>1</v>
      </c>
      <c r="E221" s="2" t="s">
        <v>106</v>
      </c>
      <c r="F221" s="2">
        <f>IF(G221="已婚",0,IF(G221="未婚",1,2))</f>
        <v>0</v>
      </c>
      <c r="G221" s="2" t="s">
        <v>93</v>
      </c>
      <c r="H221" s="2">
        <f>IF(I221="小学",0,IF(I221="初中",1,IF(I221="高中",2,IF(I221="大专",3,4))))</f>
        <v>2</v>
      </c>
      <c r="I221" s="2" t="s">
        <v>94</v>
      </c>
      <c r="J221" s="2">
        <f>IF(K221="无",0,IF(K221="有违约",1,2))</f>
        <v>0</v>
      </c>
      <c r="K221" s="2" t="s">
        <v>95</v>
      </c>
      <c r="L221" s="2">
        <f>IF(M221="自有",0,1)</f>
        <v>0</v>
      </c>
      <c r="M221" s="2" t="s">
        <v>96</v>
      </c>
      <c r="N221" s="2">
        <f>IF(O221="否",0,1)</f>
        <v>1</v>
      </c>
      <c r="O221" s="2" t="s">
        <v>103</v>
      </c>
      <c r="P221" s="2" t="str">
        <f>MID(Q221,1,LEN(Q221)-1)</f>
        <v>4</v>
      </c>
      <c r="Q221" s="2" t="s">
        <v>137</v>
      </c>
      <c r="R221" s="2" t="s">
        <v>137</v>
      </c>
      <c r="S221" s="2" t="str">
        <f>MID(T221,1,LEN(T221)-1)</f>
        <v>100</v>
      </c>
      <c r="T221" s="2" t="s">
        <v>202</v>
      </c>
      <c r="U221" s="2">
        <f>IF(V221="经营",0,1)</f>
        <v>0</v>
      </c>
      <c r="V221" s="2" t="s">
        <v>100</v>
      </c>
      <c r="W221" s="2" t="s">
        <v>100</v>
      </c>
      <c r="X221" s="2">
        <f>IF(MID(Y221,LEN(Y221),LEN(Y221))="年",VALUE(MID(Y221,1,LEN(Y221)-1))*12,VALUE(MID(Y221,1,LEN(Y221)-1)))</f>
        <v>12</v>
      </c>
      <c r="Y221" s="2" t="s">
        <v>101</v>
      </c>
      <c r="Z221">
        <f>AA221*100</f>
        <v>1.53</v>
      </c>
      <c r="AA221" s="5">
        <v>0.0153</v>
      </c>
      <c r="AB221" s="5"/>
      <c r="AC221" s="5">
        <v>0.01989</v>
      </c>
      <c r="AD221" s="5"/>
      <c r="AE221" s="2" t="s">
        <v>102</v>
      </c>
      <c r="AF221" s="2">
        <f>IF(OR(AG221="是",AG221="有"),0,1)</f>
        <v>1</v>
      </c>
      <c r="AG221" s="2" t="s">
        <v>95</v>
      </c>
      <c r="AH221" s="10">
        <f>IF(ISNUMBER(FIND("质押",AI221,1)),0,1)</f>
        <v>1</v>
      </c>
      <c r="AI221" s="2" t="s">
        <v>119</v>
      </c>
      <c r="AJ221" s="2">
        <f>IF(ISNUMBER(FIND("担保",AI221,1)),0,1)</f>
        <v>0</v>
      </c>
      <c r="AK221" s="2" t="s">
        <v>119</v>
      </c>
      <c r="AL221" s="10">
        <f>IF(AM221="是",0,1)</f>
        <v>1</v>
      </c>
      <c r="AM221" s="2" t="s">
        <v>97</v>
      </c>
      <c r="AN221" s="2">
        <f>IF(AO221="无逾期",0,1)</f>
        <v>1</v>
      </c>
      <c r="AO221" s="2" t="s">
        <v>112</v>
      </c>
      <c r="AP221" s="2"/>
      <c r="AQ221" s="6">
        <v>40774</v>
      </c>
    </row>
    <row r="222" spans="1:43">
      <c r="A222" s="3">
        <v>1108007</v>
      </c>
      <c r="B222" s="1">
        <f>C222</f>
        <v>41</v>
      </c>
      <c r="C222" s="2">
        <v>41</v>
      </c>
      <c r="D222">
        <f>IF(E222="男",1,0)</f>
        <v>1</v>
      </c>
      <c r="E222" s="2" t="s">
        <v>106</v>
      </c>
      <c r="F222" s="2">
        <f>IF(G222="已婚",0,IF(G222="未婚",1,2))</f>
        <v>0</v>
      </c>
      <c r="G222" s="2" t="s">
        <v>93</v>
      </c>
      <c r="H222" s="2">
        <f>IF(I222="小学",0,IF(I222="初中",1,IF(I222="高中",2,IF(I222="大专",3,4))))</f>
        <v>1</v>
      </c>
      <c r="I222" s="2" t="s">
        <v>120</v>
      </c>
      <c r="J222" s="2">
        <f>IF(K222="无",0,IF(K222="有违约",1,2))</f>
        <v>0</v>
      </c>
      <c r="K222" s="2" t="s">
        <v>95</v>
      </c>
      <c r="L222" s="2">
        <f>IF(M222="自有",0,1)</f>
        <v>0</v>
      </c>
      <c r="M222" s="2" t="s">
        <v>96</v>
      </c>
      <c r="N222" s="2">
        <f>IF(O222="否",0,1)</f>
        <v>1</v>
      </c>
      <c r="O222" s="2" t="s">
        <v>103</v>
      </c>
      <c r="P222" s="2" t="str">
        <f>MID(Q222,1,LEN(Q222)-1)</f>
        <v>8</v>
      </c>
      <c r="Q222" s="2" t="s">
        <v>149</v>
      </c>
      <c r="R222" s="2" t="s">
        <v>149</v>
      </c>
      <c r="S222" s="2" t="str">
        <f>MID(T222,1,LEN(T222)-1)</f>
        <v>20</v>
      </c>
      <c r="T222" s="2" t="s">
        <v>123</v>
      </c>
      <c r="U222" s="2">
        <f>IF(V222="经营",0,1)</f>
        <v>0</v>
      </c>
      <c r="V222" s="2" t="s">
        <v>100</v>
      </c>
      <c r="W222" s="2" t="s">
        <v>100</v>
      </c>
      <c r="X222" s="2">
        <f>IF(MID(Y222,LEN(Y222),LEN(Y222))="年",VALUE(MID(Y222,1,LEN(Y222)-1))*12,VALUE(MID(Y222,1,LEN(Y222)-1)))</f>
        <v>12</v>
      </c>
      <c r="Y222" s="2" t="s">
        <v>101</v>
      </c>
      <c r="Z222">
        <f>AA222*100</f>
        <v>1.29</v>
      </c>
      <c r="AA222" s="5">
        <v>0.0129</v>
      </c>
      <c r="AB222" s="5"/>
      <c r="AC222" s="5">
        <v>0.01677</v>
      </c>
      <c r="AD222" s="5"/>
      <c r="AE222" s="2" t="s">
        <v>220</v>
      </c>
      <c r="AF222" s="2">
        <f>IF(OR(AG222="是",AG222="有"),0,1)</f>
        <v>0</v>
      </c>
      <c r="AG222" s="2" t="s">
        <v>157</v>
      </c>
      <c r="AH222" s="10">
        <f>IF(ISNUMBER(FIND("质押",AI222,1)),0,1)</f>
        <v>1</v>
      </c>
      <c r="AI222" s="2" t="s">
        <v>207</v>
      </c>
      <c r="AJ222" s="2">
        <f>IF(ISNUMBER(FIND("担保",AI222,1)),0,1)</f>
        <v>0</v>
      </c>
      <c r="AK222" s="2" t="s">
        <v>207</v>
      </c>
      <c r="AL222" s="10">
        <f>IF(AM222="是",0,1)</f>
        <v>0</v>
      </c>
      <c r="AM222" s="2" t="s">
        <v>103</v>
      </c>
      <c r="AN222" s="2">
        <f>IF(AO222="无逾期",0,1)</f>
        <v>0</v>
      </c>
      <c r="AO222" t="s">
        <v>105</v>
      </c>
      <c r="AQ222" s="6">
        <v>40777</v>
      </c>
    </row>
    <row r="223" spans="1:43">
      <c r="A223" s="3">
        <v>1108008</v>
      </c>
      <c r="B223" s="1">
        <f>C223</f>
        <v>37</v>
      </c>
      <c r="C223" s="2">
        <v>37</v>
      </c>
      <c r="D223">
        <f>IF(E223="男",1,0)</f>
        <v>1</v>
      </c>
      <c r="E223" s="2" t="s">
        <v>106</v>
      </c>
      <c r="F223" s="2">
        <f>IF(G223="已婚",0,IF(G223="未婚",1,2))</f>
        <v>0</v>
      </c>
      <c r="G223" s="2" t="s">
        <v>93</v>
      </c>
      <c r="H223" s="2">
        <f>IF(I223="小学",0,IF(I223="初中",1,IF(I223="高中",2,IF(I223="大专",3,4))))</f>
        <v>1</v>
      </c>
      <c r="I223" s="2" t="s">
        <v>120</v>
      </c>
      <c r="J223" s="2">
        <f>IF(K223="无",0,IF(K223="有违约",1,2))</f>
        <v>0</v>
      </c>
      <c r="K223" s="2" t="s">
        <v>95</v>
      </c>
      <c r="L223" s="2">
        <f>IF(M223="自有",0,1)</f>
        <v>1</v>
      </c>
      <c r="M223" s="2" t="s">
        <v>117</v>
      </c>
      <c r="N223" s="2">
        <f>IF(O223="否",0,1)</f>
        <v>1</v>
      </c>
      <c r="O223" s="2" t="s">
        <v>103</v>
      </c>
      <c r="P223" s="2" t="str">
        <f>MID(Q223,1,LEN(Q223)-1)</f>
        <v>6</v>
      </c>
      <c r="Q223" s="2" t="s">
        <v>134</v>
      </c>
      <c r="R223" s="2" t="s">
        <v>134</v>
      </c>
      <c r="S223" s="2" t="str">
        <f>MID(T223,1,LEN(T223)-1)</f>
        <v>15</v>
      </c>
      <c r="T223" s="2" t="s">
        <v>153</v>
      </c>
      <c r="U223" s="2">
        <f>IF(V223="经营",0,1)</f>
        <v>0</v>
      </c>
      <c r="V223" s="2" t="s">
        <v>100</v>
      </c>
      <c r="W223" s="2" t="s">
        <v>100</v>
      </c>
      <c r="X223" s="2">
        <f>IF(MID(Y223,LEN(Y223),LEN(Y223))="年",VALUE(MID(Y223,1,LEN(Y223)-1))*12,VALUE(MID(Y223,1,LEN(Y223)-1)))</f>
        <v>12</v>
      </c>
      <c r="Y223" s="2" t="s">
        <v>101</v>
      </c>
      <c r="Z223">
        <f>AA223*100</f>
        <v>1.29</v>
      </c>
      <c r="AA223" s="5">
        <v>0.0129</v>
      </c>
      <c r="AB223" s="5"/>
      <c r="AC223" s="5">
        <v>0.01677</v>
      </c>
      <c r="AD223" s="5"/>
      <c r="AE223" s="2" t="s">
        <v>102</v>
      </c>
      <c r="AF223" s="2">
        <f>IF(OR(AG223="是",AG223="有"),0,1)</f>
        <v>0</v>
      </c>
      <c r="AG223" s="2" t="s">
        <v>157</v>
      </c>
      <c r="AH223" s="10">
        <f>IF(ISNUMBER(FIND("质押",AI223,1)),0,1)</f>
        <v>1</v>
      </c>
      <c r="AI223" s="2" t="s">
        <v>207</v>
      </c>
      <c r="AJ223" s="2">
        <f>IF(ISNUMBER(FIND("担保",AI223,1)),0,1)</f>
        <v>0</v>
      </c>
      <c r="AK223" s="2" t="s">
        <v>207</v>
      </c>
      <c r="AL223" s="10">
        <f>IF(AM223="是",0,1)</f>
        <v>0</v>
      </c>
      <c r="AM223" s="2" t="s">
        <v>103</v>
      </c>
      <c r="AN223" s="2">
        <f>IF(AO223="无逾期",0,1)</f>
        <v>0</v>
      </c>
      <c r="AO223" t="s">
        <v>105</v>
      </c>
      <c r="AQ223" s="6">
        <v>40777</v>
      </c>
    </row>
    <row r="224" spans="1:43">
      <c r="A224" s="3">
        <v>1108009</v>
      </c>
      <c r="B224" s="1">
        <f>C224</f>
        <v>29</v>
      </c>
      <c r="C224" s="2">
        <v>29</v>
      </c>
      <c r="D224">
        <f>IF(E224="男",1,0)</f>
        <v>1</v>
      </c>
      <c r="E224" s="2" t="s">
        <v>106</v>
      </c>
      <c r="F224" s="2">
        <f>IF(G224="已婚",0,IF(G224="未婚",1,2))</f>
        <v>0</v>
      </c>
      <c r="G224" s="2" t="s">
        <v>93</v>
      </c>
      <c r="H224" s="2">
        <f>IF(I224="小学",0,IF(I224="初中",1,IF(I224="高中",2,IF(I224="大专",3,4))))</f>
        <v>4</v>
      </c>
      <c r="I224" s="2" t="s">
        <v>136</v>
      </c>
      <c r="J224" s="2">
        <f>IF(K224="无",0,IF(K224="有违约",1,2))</f>
        <v>0</v>
      </c>
      <c r="K224" s="2" t="s">
        <v>95</v>
      </c>
      <c r="L224" s="2">
        <f>IF(M224="自有",0,1)</f>
        <v>0</v>
      </c>
      <c r="M224" s="2" t="s">
        <v>96</v>
      </c>
      <c r="N224" s="2">
        <f>IF(O224="否",0,1)</f>
        <v>0</v>
      </c>
      <c r="O224" s="2" t="s">
        <v>97</v>
      </c>
      <c r="P224" s="2" t="str">
        <f>MID(Q224,1,LEN(Q224)-1)</f>
        <v>5</v>
      </c>
      <c r="Q224" s="2" t="s">
        <v>152</v>
      </c>
      <c r="R224" s="2" t="s">
        <v>152</v>
      </c>
      <c r="S224" s="2" t="str">
        <f>MID(T224,1,LEN(T224)-1)</f>
        <v>100</v>
      </c>
      <c r="T224" s="2" t="s">
        <v>202</v>
      </c>
      <c r="U224" s="2">
        <f>IF(V224="经营",0,1)</f>
        <v>0</v>
      </c>
      <c r="V224" s="2" t="s">
        <v>100</v>
      </c>
      <c r="W224" s="2" t="s">
        <v>100</v>
      </c>
      <c r="X224" s="2">
        <f>IF(MID(Y224,LEN(Y224),LEN(Y224))="年",VALUE(MID(Y224,1,LEN(Y224)-1))*12,VALUE(MID(Y224,1,LEN(Y224)-1)))</f>
        <v>12</v>
      </c>
      <c r="Y224" s="2" t="s">
        <v>101</v>
      </c>
      <c r="Z224">
        <f>AA224*100</f>
        <v>1.5</v>
      </c>
      <c r="AA224" s="5">
        <v>0.015</v>
      </c>
      <c r="AB224" s="5"/>
      <c r="AC224" s="5">
        <v>0.0195</v>
      </c>
      <c r="AD224" s="5"/>
      <c r="AE224" s="2" t="s">
        <v>102</v>
      </c>
      <c r="AF224" s="2">
        <f>IF(OR(AG224="是",AG224="有"),0,1)</f>
        <v>0</v>
      </c>
      <c r="AG224" s="2" t="s">
        <v>157</v>
      </c>
      <c r="AH224" s="10">
        <f>IF(ISNUMBER(FIND("质押",AI224,1)),0,1)</f>
        <v>1</v>
      </c>
      <c r="AI224" s="2" t="s">
        <v>207</v>
      </c>
      <c r="AJ224" s="2">
        <f>IF(ISNUMBER(FIND("担保",AI224,1)),0,1)</f>
        <v>0</v>
      </c>
      <c r="AK224" s="2" t="s">
        <v>207</v>
      </c>
      <c r="AL224" s="10">
        <f>IF(AM224="是",0,1)</f>
        <v>0</v>
      </c>
      <c r="AM224" s="2" t="s">
        <v>103</v>
      </c>
      <c r="AN224" s="2">
        <f>IF(AO224="无逾期",0,1)</f>
        <v>0</v>
      </c>
      <c r="AO224" t="s">
        <v>105</v>
      </c>
      <c r="AQ224" s="6">
        <v>40786</v>
      </c>
    </row>
    <row r="225" spans="1:43">
      <c r="A225" s="3">
        <v>1108010</v>
      </c>
      <c r="B225" s="1">
        <f>C225</f>
        <v>36</v>
      </c>
      <c r="C225" s="2">
        <v>36</v>
      </c>
      <c r="D225">
        <f>IF(E225="男",1,0)</f>
        <v>1</v>
      </c>
      <c r="E225" s="2" t="s">
        <v>106</v>
      </c>
      <c r="F225" s="2">
        <f>IF(G225="已婚",0,IF(G225="未婚",1,2))</f>
        <v>0</v>
      </c>
      <c r="G225" s="2" t="s">
        <v>93</v>
      </c>
      <c r="H225" s="2">
        <f>IF(I225="小学",0,IF(I225="初中",1,IF(I225="高中",2,IF(I225="大专",3,4))))</f>
        <v>2</v>
      </c>
      <c r="I225" s="2" t="s">
        <v>94</v>
      </c>
      <c r="J225" s="2">
        <f>IF(K225="无",0,IF(K225="有违约",1,2))</f>
        <v>0</v>
      </c>
      <c r="K225" s="2" t="s">
        <v>95</v>
      </c>
      <c r="L225" s="2">
        <f>IF(M225="自有",0,1)</f>
        <v>0</v>
      </c>
      <c r="M225" s="2" t="s">
        <v>96</v>
      </c>
      <c r="N225" s="2">
        <f>IF(O225="否",0,1)</f>
        <v>0</v>
      </c>
      <c r="O225" s="2" t="s">
        <v>97</v>
      </c>
      <c r="P225" s="2" t="str">
        <f>MID(Q225,1,LEN(Q225)-1)</f>
        <v>15</v>
      </c>
      <c r="Q225" s="2" t="s">
        <v>155</v>
      </c>
      <c r="R225" s="2" t="s">
        <v>241</v>
      </c>
      <c r="S225" s="2" t="str">
        <f>MID(T225,1,LEN(T225)-1)</f>
        <v>30</v>
      </c>
      <c r="T225" s="2" t="s">
        <v>186</v>
      </c>
      <c r="U225" s="2">
        <f>IF(V225="经营",0,1)</f>
        <v>0</v>
      </c>
      <c r="V225" s="2" t="s">
        <v>100</v>
      </c>
      <c r="W225" s="2" t="s">
        <v>100</v>
      </c>
      <c r="X225" s="2">
        <f>IF(MID(Y225,LEN(Y225),LEN(Y225))="年",VALUE(MID(Y225,1,LEN(Y225)-1))*12,VALUE(MID(Y225,1,LEN(Y225)-1)))</f>
        <v>12</v>
      </c>
      <c r="Y225" s="2" t="s">
        <v>101</v>
      </c>
      <c r="Z225">
        <f>AA225*100</f>
        <v>1.29</v>
      </c>
      <c r="AA225" s="5">
        <v>0.0129</v>
      </c>
      <c r="AB225" s="5"/>
      <c r="AC225" s="5">
        <v>0.01677</v>
      </c>
      <c r="AD225" s="5"/>
      <c r="AE225" s="2" t="s">
        <v>102</v>
      </c>
      <c r="AF225" s="2">
        <f>IF(OR(AG225="是",AG225="有"),0,1)</f>
        <v>0</v>
      </c>
      <c r="AG225" s="2" t="s">
        <v>157</v>
      </c>
      <c r="AH225" s="10">
        <f>IF(ISNUMBER(FIND("质押",AI225,1)),0,1)</f>
        <v>1</v>
      </c>
      <c r="AI225" s="2" t="s">
        <v>104</v>
      </c>
      <c r="AJ225" s="2">
        <f>IF(ISNUMBER(FIND("担保",AI225,1)),0,1)</f>
        <v>1</v>
      </c>
      <c r="AK225" s="2" t="s">
        <v>104</v>
      </c>
      <c r="AL225" s="10">
        <f>IF(AM225="是",0,1)</f>
        <v>0</v>
      </c>
      <c r="AM225" s="2" t="s">
        <v>103</v>
      </c>
      <c r="AN225" s="2">
        <f>IF(AO225="无逾期",0,1)</f>
        <v>0</v>
      </c>
      <c r="AO225" t="s">
        <v>105</v>
      </c>
      <c r="AQ225" s="6">
        <v>40780</v>
      </c>
    </row>
    <row r="226" spans="1:43">
      <c r="A226" s="3">
        <v>1109001</v>
      </c>
      <c r="B226" s="1">
        <f>C226</f>
        <v>28</v>
      </c>
      <c r="C226" s="2">
        <v>28</v>
      </c>
      <c r="D226">
        <f>IF(E226="男",1,0)</f>
        <v>0</v>
      </c>
      <c r="E226" s="2" t="s">
        <v>92</v>
      </c>
      <c r="F226" s="2">
        <f>IF(G226="已婚",0,IF(G226="未婚",1,2))</f>
        <v>1</v>
      </c>
      <c r="G226" s="2" t="s">
        <v>115</v>
      </c>
      <c r="H226" s="2">
        <f>IF(I226="小学",0,IF(I226="初中",1,IF(I226="高中",2,IF(I226="大专",3,4))))</f>
        <v>3</v>
      </c>
      <c r="I226" s="2" t="s">
        <v>142</v>
      </c>
      <c r="J226" s="2">
        <f>IF(K226="无",0,IF(K226="有违约",1,2))</f>
        <v>0</v>
      </c>
      <c r="K226" s="2" t="s">
        <v>95</v>
      </c>
      <c r="L226" s="2">
        <f>IF(M226="自有",0,1)</f>
        <v>1</v>
      </c>
      <c r="M226" s="2" t="s">
        <v>117</v>
      </c>
      <c r="N226" s="2">
        <f>IF(O226="否",0,1)</f>
        <v>0</v>
      </c>
      <c r="O226" s="2" t="s">
        <v>97</v>
      </c>
      <c r="P226" s="2" t="str">
        <f>MID(Q226,1,LEN(Q226)-1)</f>
        <v>4</v>
      </c>
      <c r="Q226" s="2" t="s">
        <v>137</v>
      </c>
      <c r="R226" s="2" t="s">
        <v>137</v>
      </c>
      <c r="S226" s="2" t="str">
        <f>MID(T226,1,LEN(T226)-1)</f>
        <v>10</v>
      </c>
      <c r="T226" s="2" t="s">
        <v>192</v>
      </c>
      <c r="U226" s="2">
        <f>IF(V226="经营",0,1)</f>
        <v>0</v>
      </c>
      <c r="V226" s="2" t="s">
        <v>100</v>
      </c>
      <c r="W226" s="2" t="s">
        <v>100</v>
      </c>
      <c r="X226" s="2">
        <f>IF(MID(Y226,LEN(Y226),LEN(Y226))="年",VALUE(MID(Y226,1,LEN(Y226)-1))*12,VALUE(MID(Y226,1,LEN(Y226)-1)))</f>
        <v>12</v>
      </c>
      <c r="Y226" s="2" t="s">
        <v>101</v>
      </c>
      <c r="Z226">
        <f>AA226*100</f>
        <v>1.53</v>
      </c>
      <c r="AA226" s="5">
        <v>0.0153</v>
      </c>
      <c r="AB226" s="5"/>
      <c r="AC226" s="5">
        <v>0.01989</v>
      </c>
      <c r="AD226" s="5"/>
      <c r="AE226" s="2" t="s">
        <v>102</v>
      </c>
      <c r="AF226" s="2">
        <f>IF(OR(AG226="是",AG226="有"),0,1)</f>
        <v>1</v>
      </c>
      <c r="AG226" s="2" t="s">
        <v>95</v>
      </c>
      <c r="AH226" s="10">
        <f>IF(ISNUMBER(FIND("质押",AI226,1)),0,1)</f>
        <v>1</v>
      </c>
      <c r="AI226" s="2" t="s">
        <v>119</v>
      </c>
      <c r="AJ226" s="2">
        <f>IF(ISNUMBER(FIND("担保",AI226,1)),0,1)</f>
        <v>0</v>
      </c>
      <c r="AK226" s="2" t="s">
        <v>119</v>
      </c>
      <c r="AL226" s="10">
        <f>IF(AM226="是",0,1)</f>
        <v>1</v>
      </c>
      <c r="AM226" s="2" t="s">
        <v>97</v>
      </c>
      <c r="AN226" s="2">
        <f>IF(AO226="无逾期",0,1)</f>
        <v>0</v>
      </c>
      <c r="AO226" t="s">
        <v>105</v>
      </c>
      <c r="AQ226" s="6">
        <v>40788</v>
      </c>
    </row>
    <row r="227" spans="1:43">
      <c r="A227" s="3">
        <v>1109002</v>
      </c>
      <c r="B227" s="1">
        <f>C227</f>
        <v>45</v>
      </c>
      <c r="C227">
        <v>45</v>
      </c>
      <c r="D227">
        <f>IF(E227="男",1,0)</f>
        <v>1</v>
      </c>
      <c r="E227" s="2" t="s">
        <v>106</v>
      </c>
      <c r="F227" s="2">
        <f>IF(G227="已婚",0,IF(G227="未婚",1,2))</f>
        <v>0</v>
      </c>
      <c r="G227" s="2" t="s">
        <v>93</v>
      </c>
      <c r="H227" s="2">
        <f>IF(I227="小学",0,IF(I227="初中",1,IF(I227="高中",2,IF(I227="大专",3,4))))</f>
        <v>1</v>
      </c>
      <c r="I227" s="2" t="s">
        <v>120</v>
      </c>
      <c r="J227" s="2">
        <f>IF(K227="无",0,IF(K227="有违约",1,2))</f>
        <v>0</v>
      </c>
      <c r="K227" s="2" t="s">
        <v>95</v>
      </c>
      <c r="L227" s="2">
        <f>IF(M227="自有",0,1)</f>
        <v>0</v>
      </c>
      <c r="M227" s="2" t="s">
        <v>96</v>
      </c>
      <c r="N227" s="2">
        <f>IF(O227="否",0,1)</f>
        <v>1</v>
      </c>
      <c r="O227" s="2" t="s">
        <v>103</v>
      </c>
      <c r="P227" s="2" t="str">
        <f>MID(Q227,1,LEN(Q227)-1)</f>
        <v>10</v>
      </c>
      <c r="Q227" s="2" t="s">
        <v>98</v>
      </c>
      <c r="R227" s="2" t="s">
        <v>210</v>
      </c>
      <c r="S227" s="2" t="str">
        <f>MID(T227,1,LEN(T227)-1)</f>
        <v>40</v>
      </c>
      <c r="T227" s="2" t="s">
        <v>242</v>
      </c>
      <c r="U227" s="2">
        <f>IF(V227="经营",0,1)</f>
        <v>0</v>
      </c>
      <c r="V227" s="2" t="s">
        <v>100</v>
      </c>
      <c r="W227" s="2" t="s">
        <v>100</v>
      </c>
      <c r="X227" s="2">
        <f>IF(MID(Y227,LEN(Y227),LEN(Y227))="年",VALUE(MID(Y227,1,LEN(Y227)-1))*12,VALUE(MID(Y227,1,LEN(Y227)-1)))</f>
        <v>12</v>
      </c>
      <c r="Y227" s="2" t="s">
        <v>101</v>
      </c>
      <c r="Z227">
        <f>AA227*100</f>
        <v>1.53</v>
      </c>
      <c r="AA227" s="5">
        <v>0.0153</v>
      </c>
      <c r="AB227" s="5"/>
      <c r="AC227" s="5">
        <v>0.01989</v>
      </c>
      <c r="AD227" s="5"/>
      <c r="AE227" s="2" t="s">
        <v>102</v>
      </c>
      <c r="AF227" s="2">
        <f>IF(OR(AG227="是",AG227="有"),0,1)</f>
        <v>0</v>
      </c>
      <c r="AG227" s="2" t="s">
        <v>157</v>
      </c>
      <c r="AH227" s="10">
        <f>IF(ISNUMBER(FIND("质押",AI227,1)),0,1)</f>
        <v>1</v>
      </c>
      <c r="AI227" s="2" t="s">
        <v>207</v>
      </c>
      <c r="AJ227" s="2">
        <f>IF(ISNUMBER(FIND("担保",AI227,1)),0,1)</f>
        <v>0</v>
      </c>
      <c r="AK227" s="2" t="s">
        <v>207</v>
      </c>
      <c r="AL227" s="10">
        <f>IF(AM227="是",0,1)</f>
        <v>0</v>
      </c>
      <c r="AM227" s="2" t="s">
        <v>103</v>
      </c>
      <c r="AN227" s="2">
        <f>IF(AO227="无逾期",0,1)</f>
        <v>0</v>
      </c>
      <c r="AO227" t="s">
        <v>105</v>
      </c>
      <c r="AQ227" s="6">
        <v>40801</v>
      </c>
    </row>
    <row r="228" spans="1:43">
      <c r="A228" s="4">
        <v>1109003</v>
      </c>
      <c r="B228" s="1">
        <f>C228</f>
        <v>49</v>
      </c>
      <c r="C228">
        <v>49</v>
      </c>
      <c r="D228">
        <f>IF(E228="男",1,0)</f>
        <v>1</v>
      </c>
      <c r="E228" s="2" t="s">
        <v>106</v>
      </c>
      <c r="F228" s="2">
        <f>IF(G228="已婚",0,IF(G228="未婚",1,2))</f>
        <v>0</v>
      </c>
      <c r="G228" s="2" t="s">
        <v>93</v>
      </c>
      <c r="H228" s="2">
        <f>IF(I228="小学",0,IF(I228="初中",1,IF(I228="高中",2,IF(I228="大专",3,4))))</f>
        <v>0</v>
      </c>
      <c r="I228" s="2" t="s">
        <v>107</v>
      </c>
      <c r="J228" s="2">
        <f>IF(K228="无",0,IF(K228="有违约",1,2))</f>
        <v>0</v>
      </c>
      <c r="K228" s="2" t="s">
        <v>95</v>
      </c>
      <c r="L228" s="2">
        <f>IF(M228="自有",0,1)</f>
        <v>0</v>
      </c>
      <c r="M228" s="2" t="s">
        <v>96</v>
      </c>
      <c r="N228" s="2">
        <f>IF(O228="否",0,1)</f>
        <v>1</v>
      </c>
      <c r="O228" s="2" t="s">
        <v>103</v>
      </c>
      <c r="P228" s="2" t="str">
        <f>MID(Q228,1,LEN(Q228)-1)</f>
        <v>3</v>
      </c>
      <c r="Q228" s="2" t="s">
        <v>108</v>
      </c>
      <c r="R228" s="2" t="s">
        <v>108</v>
      </c>
      <c r="S228" s="2" t="str">
        <f>MID(T228,1,LEN(T228)-1)</f>
        <v>50</v>
      </c>
      <c r="T228" s="2" t="s">
        <v>193</v>
      </c>
      <c r="U228" s="2">
        <f>IF(V228="经营",0,1)</f>
        <v>0</v>
      </c>
      <c r="V228" s="2" t="s">
        <v>100</v>
      </c>
      <c r="W228" s="2" t="s">
        <v>100</v>
      </c>
      <c r="X228" s="2">
        <f>IF(MID(Y228,LEN(Y228),LEN(Y228))="年",VALUE(MID(Y228,1,LEN(Y228)-1))*12,VALUE(MID(Y228,1,LEN(Y228)-1)))</f>
        <v>12</v>
      </c>
      <c r="Y228" s="2" t="s">
        <v>101</v>
      </c>
      <c r="Z228">
        <f>AA228*100</f>
        <v>1.53</v>
      </c>
      <c r="AA228" s="5">
        <v>0.0153</v>
      </c>
      <c r="AB228" s="5"/>
      <c r="AC228" s="5">
        <v>0.01989</v>
      </c>
      <c r="AD228" s="5"/>
      <c r="AE228" s="2" t="s">
        <v>125</v>
      </c>
      <c r="AF228" s="2">
        <f>IF(OR(AG228="是",AG228="有"),0,1)</f>
        <v>1</v>
      </c>
      <c r="AG228" s="2" t="s">
        <v>95</v>
      </c>
      <c r="AH228" s="10">
        <f>IF(ISNUMBER(FIND("质押",AI228,1)),0,1)</f>
        <v>1</v>
      </c>
      <c r="AI228" s="2" t="s">
        <v>119</v>
      </c>
      <c r="AJ228" s="2">
        <f>IF(ISNUMBER(FIND("担保",AI228,1)),0,1)</f>
        <v>0</v>
      </c>
      <c r="AK228" s="2" t="s">
        <v>119</v>
      </c>
      <c r="AL228" s="10">
        <f>IF(AM228="是",0,1)</f>
        <v>1</v>
      </c>
      <c r="AM228" s="2" t="s">
        <v>97</v>
      </c>
      <c r="AN228" s="2">
        <f>IF(AO228="无逾期",0,1)</f>
        <v>0</v>
      </c>
      <c r="AO228" t="s">
        <v>105</v>
      </c>
      <c r="AQ228" s="6">
        <v>40802</v>
      </c>
    </row>
    <row r="229" spans="1:43">
      <c r="A229" s="4">
        <v>1109004</v>
      </c>
      <c r="B229" s="1">
        <f>C229</f>
        <v>44</v>
      </c>
      <c r="C229">
        <v>44</v>
      </c>
      <c r="D229">
        <f>IF(E229="男",1,0)</f>
        <v>1</v>
      </c>
      <c r="E229" s="2" t="s">
        <v>106</v>
      </c>
      <c r="F229" s="2">
        <f>IF(G229="已婚",0,IF(G229="未婚",1,2))</f>
        <v>0</v>
      </c>
      <c r="G229" s="2" t="s">
        <v>93</v>
      </c>
      <c r="H229" s="2">
        <f>IF(I229="小学",0,IF(I229="初中",1,IF(I229="高中",2,IF(I229="大专",3,4))))</f>
        <v>1</v>
      </c>
      <c r="I229" s="2" t="s">
        <v>120</v>
      </c>
      <c r="J229" s="2">
        <f>IF(K229="无",0,IF(K229="有违约",1,2))</f>
        <v>0</v>
      </c>
      <c r="K229" s="2" t="s">
        <v>95</v>
      </c>
      <c r="L229" s="2">
        <f>IF(M229="自有",0,1)</f>
        <v>0</v>
      </c>
      <c r="M229" s="2" t="s">
        <v>96</v>
      </c>
      <c r="N229" s="2">
        <f>IF(O229="否",0,1)</f>
        <v>1</v>
      </c>
      <c r="O229" s="2" t="s">
        <v>103</v>
      </c>
      <c r="P229" s="2" t="str">
        <f>MID(Q229,1,LEN(Q229)-1)</f>
        <v>3</v>
      </c>
      <c r="Q229" s="2" t="s">
        <v>108</v>
      </c>
      <c r="R229" s="2" t="s">
        <v>108</v>
      </c>
      <c r="S229" s="2" t="str">
        <f>MID(T229,1,LEN(T229)-1)</f>
        <v>50</v>
      </c>
      <c r="T229" s="2" t="s">
        <v>114</v>
      </c>
      <c r="U229" s="2">
        <f>IF(V229="经营",0,1)</f>
        <v>0</v>
      </c>
      <c r="V229" s="2" t="s">
        <v>100</v>
      </c>
      <c r="W229" s="2" t="s">
        <v>100</v>
      </c>
      <c r="X229" s="2">
        <f>IF(MID(Y229,LEN(Y229),LEN(Y229))="年",VALUE(MID(Y229,1,LEN(Y229)-1))*12,VALUE(MID(Y229,1,LEN(Y229)-1)))</f>
        <v>12</v>
      </c>
      <c r="Y229" s="2" t="s">
        <v>101</v>
      </c>
      <c r="Z229">
        <f>AA229*100</f>
        <v>1.5</v>
      </c>
      <c r="AA229" s="5">
        <v>0.015</v>
      </c>
      <c r="AB229" s="5"/>
      <c r="AC229" s="5">
        <v>0.0195</v>
      </c>
      <c r="AD229" s="5"/>
      <c r="AE229" s="2" t="s">
        <v>102</v>
      </c>
      <c r="AF229" s="2">
        <f>IF(OR(AG229="是",AG229="有"),0,1)</f>
        <v>0</v>
      </c>
      <c r="AG229" s="2" t="s">
        <v>157</v>
      </c>
      <c r="AH229" s="10">
        <f>IF(ISNUMBER(FIND("质押",AI229,1)),0,1)</f>
        <v>1</v>
      </c>
      <c r="AI229" s="2" t="s">
        <v>207</v>
      </c>
      <c r="AJ229" s="2">
        <f>IF(ISNUMBER(FIND("担保",AI229,1)),0,1)</f>
        <v>0</v>
      </c>
      <c r="AK229" s="2" t="s">
        <v>207</v>
      </c>
      <c r="AL229" s="10">
        <f>IF(AM229="是",0,1)</f>
        <v>0</v>
      </c>
      <c r="AM229" s="2" t="s">
        <v>103</v>
      </c>
      <c r="AN229" s="2">
        <f>IF(AO229="无逾期",0,1)</f>
        <v>0</v>
      </c>
      <c r="AO229" t="s">
        <v>105</v>
      </c>
      <c r="AQ229" s="6">
        <v>40802</v>
      </c>
    </row>
    <row r="230" spans="1:43">
      <c r="A230" s="3">
        <v>1109006</v>
      </c>
      <c r="B230" s="1">
        <f>C230</f>
        <v>38</v>
      </c>
      <c r="C230">
        <v>38</v>
      </c>
      <c r="D230">
        <f>IF(E230="男",1,0)</f>
        <v>1</v>
      </c>
      <c r="E230" s="2" t="s">
        <v>106</v>
      </c>
      <c r="F230" s="2">
        <f>IF(G230="已婚",0,IF(G230="未婚",1,2))</f>
        <v>0</v>
      </c>
      <c r="G230" s="2" t="s">
        <v>93</v>
      </c>
      <c r="H230" s="2">
        <f>IF(I230="小学",0,IF(I230="初中",1,IF(I230="高中",2,IF(I230="大专",3,4))))</f>
        <v>1</v>
      </c>
      <c r="I230" s="2" t="s">
        <v>120</v>
      </c>
      <c r="J230" s="2">
        <f>IF(K230="无",0,IF(K230="有违约",1,2))</f>
        <v>0</v>
      </c>
      <c r="K230" s="2" t="s">
        <v>95</v>
      </c>
      <c r="L230" s="2">
        <f>IF(M230="自有",0,1)</f>
        <v>0</v>
      </c>
      <c r="M230" s="2" t="s">
        <v>96</v>
      </c>
      <c r="N230" s="2">
        <f>IF(O230="否",0,1)</f>
        <v>0</v>
      </c>
      <c r="O230" s="2" t="s">
        <v>97</v>
      </c>
      <c r="P230" s="2" t="str">
        <f>MID(Q230,1,LEN(Q230)-1)</f>
        <v>12</v>
      </c>
      <c r="Q230" s="2" t="s">
        <v>148</v>
      </c>
      <c r="R230" s="2" t="s">
        <v>148</v>
      </c>
      <c r="S230" s="2" t="str">
        <f>MID(T230,1,LEN(T230)-1)</f>
        <v>30</v>
      </c>
      <c r="T230" s="2" t="s">
        <v>186</v>
      </c>
      <c r="U230" s="2">
        <f>IF(V230="经营",0,1)</f>
        <v>0</v>
      </c>
      <c r="V230" s="2" t="s">
        <v>100</v>
      </c>
      <c r="W230" s="2" t="s">
        <v>100</v>
      </c>
      <c r="X230" s="2">
        <f>IF(MID(Y230,LEN(Y230),LEN(Y230))="年",VALUE(MID(Y230,1,LEN(Y230)-1))*12,VALUE(MID(Y230,1,LEN(Y230)-1)))</f>
        <v>6</v>
      </c>
      <c r="Y230" s="2" t="s">
        <v>118</v>
      </c>
      <c r="Z230">
        <f>AA230*100</f>
        <v>1.26</v>
      </c>
      <c r="AA230" s="5">
        <v>0.0126</v>
      </c>
      <c r="AB230" s="5"/>
      <c r="AC230" s="5">
        <v>0.01638</v>
      </c>
      <c r="AD230" s="5"/>
      <c r="AE230" s="2" t="s">
        <v>102</v>
      </c>
      <c r="AF230" s="2">
        <f>IF(OR(AG230="是",AG230="有"),0,1)</f>
        <v>0</v>
      </c>
      <c r="AG230" s="2" t="s">
        <v>157</v>
      </c>
      <c r="AH230" s="10">
        <f>IF(ISNUMBER(FIND("质押",AI230,1)),0,1)</f>
        <v>1</v>
      </c>
      <c r="AI230" s="2" t="s">
        <v>207</v>
      </c>
      <c r="AJ230" s="2">
        <f>IF(ISNUMBER(FIND("担保",AI230,1)),0,1)</f>
        <v>0</v>
      </c>
      <c r="AK230" s="2" t="s">
        <v>207</v>
      </c>
      <c r="AL230" s="10">
        <f>IF(AM230="是",0,1)</f>
        <v>0</v>
      </c>
      <c r="AM230" s="2" t="s">
        <v>103</v>
      </c>
      <c r="AN230" s="2">
        <f>IF(AO230="无逾期",0,1)</f>
        <v>0</v>
      </c>
      <c r="AO230" t="s">
        <v>105</v>
      </c>
      <c r="AQ230" s="6">
        <v>40815</v>
      </c>
    </row>
    <row r="231" spans="1:43">
      <c r="A231" s="3">
        <v>1109007</v>
      </c>
      <c r="B231" s="1">
        <f>C231</f>
        <v>47</v>
      </c>
      <c r="C231">
        <v>47</v>
      </c>
      <c r="D231">
        <f>IF(E231="男",1,0)</f>
        <v>0</v>
      </c>
      <c r="E231" s="2" t="s">
        <v>92</v>
      </c>
      <c r="F231" s="2">
        <f>IF(G231="已婚",0,IF(G231="未婚",1,2))</f>
        <v>0</v>
      </c>
      <c r="G231" s="2" t="s">
        <v>93</v>
      </c>
      <c r="H231" s="2">
        <f>IF(I231="小学",0,IF(I231="初中",1,IF(I231="高中",2,IF(I231="大专",3,4))))</f>
        <v>0</v>
      </c>
      <c r="I231" s="2" t="s">
        <v>107</v>
      </c>
      <c r="J231" s="2">
        <f>IF(K231="无",0,IF(K231="有违约",1,2))</f>
        <v>0</v>
      </c>
      <c r="K231" s="2" t="s">
        <v>95</v>
      </c>
      <c r="L231" s="2">
        <f>IF(M231="自有",0,1)</f>
        <v>0</v>
      </c>
      <c r="M231" s="2" t="s">
        <v>96</v>
      </c>
      <c r="N231" s="2">
        <f>IF(O231="否",0,1)</f>
        <v>0</v>
      </c>
      <c r="O231" s="2" t="s">
        <v>97</v>
      </c>
      <c r="P231" s="2" t="str">
        <f>MID(Q231,1,LEN(Q231)-1)</f>
        <v>20</v>
      </c>
      <c r="Q231" s="2" t="s">
        <v>143</v>
      </c>
      <c r="R231" s="2" t="s">
        <v>143</v>
      </c>
      <c r="S231" s="2" t="str">
        <f>MID(T231,1,LEN(T231)-1)</f>
        <v>10</v>
      </c>
      <c r="T231" s="2" t="s">
        <v>192</v>
      </c>
      <c r="U231" s="2">
        <f>IF(V231="经营",0,1)</f>
        <v>0</v>
      </c>
      <c r="V231" s="2" t="s">
        <v>100</v>
      </c>
      <c r="W231" s="2" t="s">
        <v>100</v>
      </c>
      <c r="X231" s="2">
        <f>IF(MID(Y231,LEN(Y231),LEN(Y231))="年",VALUE(MID(Y231,1,LEN(Y231)-1))*12,VALUE(MID(Y231,1,LEN(Y231)-1)))</f>
        <v>6</v>
      </c>
      <c r="Y231" s="2" t="s">
        <v>118</v>
      </c>
      <c r="Z231">
        <f>AA231*100</f>
        <v>1.26</v>
      </c>
      <c r="AA231" s="5">
        <v>0.0126</v>
      </c>
      <c r="AB231" s="5"/>
      <c r="AC231" s="5">
        <v>0.01638</v>
      </c>
      <c r="AD231" s="5"/>
      <c r="AE231" s="2" t="s">
        <v>102</v>
      </c>
      <c r="AF231" s="2">
        <f>IF(OR(AG231="是",AG231="有"),0,1)</f>
        <v>1</v>
      </c>
      <c r="AG231" s="2" t="s">
        <v>95</v>
      </c>
      <c r="AH231" s="10">
        <f>IF(ISNUMBER(FIND("质押",AI231,1)),0,1)</f>
        <v>1</v>
      </c>
      <c r="AI231" s="2" t="s">
        <v>119</v>
      </c>
      <c r="AJ231" s="2">
        <f>IF(ISNUMBER(FIND("担保",AI231,1)),0,1)</f>
        <v>0</v>
      </c>
      <c r="AK231" s="2" t="s">
        <v>119</v>
      </c>
      <c r="AL231" s="10">
        <f>IF(AM231="是",0,1)</f>
        <v>1</v>
      </c>
      <c r="AM231" s="2" t="s">
        <v>97</v>
      </c>
      <c r="AN231" s="2">
        <f>IF(AO231="无逾期",0,1)</f>
        <v>0</v>
      </c>
      <c r="AO231" t="s">
        <v>105</v>
      </c>
      <c r="AQ231" s="6">
        <v>40815</v>
      </c>
    </row>
    <row r="232" spans="1:43">
      <c r="A232" s="3">
        <v>1109008</v>
      </c>
      <c r="B232" s="1">
        <f>C232</f>
        <v>44</v>
      </c>
      <c r="C232" s="2">
        <v>44</v>
      </c>
      <c r="D232">
        <f>IF(E232="男",1,0)</f>
        <v>1</v>
      </c>
      <c r="E232" s="2" t="s">
        <v>106</v>
      </c>
      <c r="F232" s="2">
        <f>IF(G232="已婚",0,IF(G232="未婚",1,2))</f>
        <v>0</v>
      </c>
      <c r="G232" s="2" t="s">
        <v>93</v>
      </c>
      <c r="H232" s="2">
        <f>IF(I232="小学",0,IF(I232="初中",1,IF(I232="高中",2,IF(I232="大专",3,4))))</f>
        <v>0</v>
      </c>
      <c r="I232" s="2" t="s">
        <v>107</v>
      </c>
      <c r="J232" s="2">
        <f>IF(K232="无",0,IF(K232="有违约",1,2))</f>
        <v>0</v>
      </c>
      <c r="K232" s="2" t="s">
        <v>95</v>
      </c>
      <c r="L232" s="2">
        <f>IF(M232="自有",0,1)</f>
        <v>0</v>
      </c>
      <c r="M232" s="2" t="s">
        <v>96</v>
      </c>
      <c r="N232" s="2">
        <f>IF(O232="否",0,1)</f>
        <v>1</v>
      </c>
      <c r="O232" s="2" t="s">
        <v>103</v>
      </c>
      <c r="P232" s="2" t="str">
        <f>MID(Q232,1,LEN(Q232)-1)</f>
        <v>15</v>
      </c>
      <c r="Q232" s="2" t="s">
        <v>155</v>
      </c>
      <c r="R232" s="2" t="s">
        <v>155</v>
      </c>
      <c r="S232" s="2" t="str">
        <f>MID(T232,1,LEN(T232)-1)</f>
        <v>20</v>
      </c>
      <c r="T232" s="2" t="s">
        <v>211</v>
      </c>
      <c r="U232" s="2">
        <f>IF(V232="经营",0,1)</f>
        <v>0</v>
      </c>
      <c r="V232" s="2" t="s">
        <v>100</v>
      </c>
      <c r="W232" s="2" t="s">
        <v>100</v>
      </c>
      <c r="X232" s="2">
        <f>IF(MID(Y232,LEN(Y232),LEN(Y232))="年",VALUE(MID(Y232,1,LEN(Y232)-1))*12,VALUE(MID(Y232,1,LEN(Y232)-1)))</f>
        <v>3</v>
      </c>
      <c r="Y232" s="2" t="s">
        <v>110</v>
      </c>
      <c r="Z232">
        <f>AA232*100</f>
        <v>1.23</v>
      </c>
      <c r="AA232" s="5">
        <v>0.0123</v>
      </c>
      <c r="AB232" s="5"/>
      <c r="AC232" s="5">
        <v>0.01599</v>
      </c>
      <c r="AD232" s="5"/>
      <c r="AE232" s="2" t="s">
        <v>102</v>
      </c>
      <c r="AF232" s="2">
        <f>IF(OR(AG232="是",AG232="有"),0,1)</f>
        <v>0</v>
      </c>
      <c r="AG232" s="2" t="s">
        <v>157</v>
      </c>
      <c r="AH232" s="10">
        <f>IF(ISNUMBER(FIND("质押",AI232,1)),0,1)</f>
        <v>1</v>
      </c>
      <c r="AI232" s="2" t="s">
        <v>207</v>
      </c>
      <c r="AJ232" s="2">
        <f>IF(ISNUMBER(FIND("担保",AI232,1)),0,1)</f>
        <v>0</v>
      </c>
      <c r="AK232" s="2" t="s">
        <v>207</v>
      </c>
      <c r="AL232" s="10">
        <f>IF(AM232="是",0,1)</f>
        <v>0</v>
      </c>
      <c r="AM232" s="2" t="s">
        <v>103</v>
      </c>
      <c r="AN232" s="2">
        <f>IF(AO232="无逾期",0,1)</f>
        <v>0</v>
      </c>
      <c r="AO232" t="s">
        <v>105</v>
      </c>
      <c r="AQ232" s="6">
        <v>40808</v>
      </c>
    </row>
    <row r="233" spans="1:43">
      <c r="A233" s="3">
        <v>1109009</v>
      </c>
      <c r="B233" s="1">
        <f>C233</f>
        <v>28</v>
      </c>
      <c r="C233" s="2">
        <v>28</v>
      </c>
      <c r="D233">
        <f>IF(E233="男",1,0)</f>
        <v>0</v>
      </c>
      <c r="E233" s="2" t="s">
        <v>92</v>
      </c>
      <c r="F233" s="2">
        <f>IF(G233="已婚",0,IF(G233="未婚",1,2))</f>
        <v>0</v>
      </c>
      <c r="G233" s="2" t="s">
        <v>93</v>
      </c>
      <c r="H233" s="2">
        <f>IF(I233="小学",0,IF(I233="初中",1,IF(I233="高中",2,IF(I233="大专",3,4))))</f>
        <v>4</v>
      </c>
      <c r="I233" s="2" t="s">
        <v>136</v>
      </c>
      <c r="J233" s="2">
        <f>IF(K233="无",0,IF(K233="有违约",1,2))</f>
        <v>0</v>
      </c>
      <c r="K233" s="2" t="s">
        <v>95</v>
      </c>
      <c r="L233" s="2">
        <f>IF(M233="自有",0,1)</f>
        <v>0</v>
      </c>
      <c r="M233" s="2" t="s">
        <v>96</v>
      </c>
      <c r="N233" s="2">
        <f>IF(O233="否",0,1)</f>
        <v>0</v>
      </c>
      <c r="O233" s="2" t="s">
        <v>97</v>
      </c>
      <c r="P233" s="2" t="str">
        <f>MID(Q233,1,LEN(Q233)-1)</f>
        <v>3</v>
      </c>
      <c r="Q233" s="2" t="s">
        <v>108</v>
      </c>
      <c r="R233" s="2" t="s">
        <v>108</v>
      </c>
      <c r="S233" s="2" t="str">
        <f>MID(T233,1,LEN(T233)-1)</f>
        <v>75</v>
      </c>
      <c r="T233" s="2" t="s">
        <v>243</v>
      </c>
      <c r="U233" s="2">
        <f>IF(V233="经营",0,1)</f>
        <v>0</v>
      </c>
      <c r="V233" s="2" t="s">
        <v>100</v>
      </c>
      <c r="W233" s="2" t="s">
        <v>100</v>
      </c>
      <c r="X233" s="2">
        <f>IF(MID(Y233,LEN(Y233),LEN(Y233))="年",VALUE(MID(Y233,1,LEN(Y233)-1))*12,VALUE(MID(Y233,1,LEN(Y233)-1)))</f>
        <v>12</v>
      </c>
      <c r="Y233" s="2" t="s">
        <v>101</v>
      </c>
      <c r="Z233">
        <f>AA233*100</f>
        <v>1.5</v>
      </c>
      <c r="AA233" s="5">
        <v>0.015</v>
      </c>
      <c r="AB233" s="5"/>
      <c r="AC233" s="5">
        <v>0.0195</v>
      </c>
      <c r="AD233" s="5"/>
      <c r="AE233" s="2" t="s">
        <v>102</v>
      </c>
      <c r="AF233" s="2">
        <f>IF(OR(AG233="是",AG233="有"),0,1)</f>
        <v>0</v>
      </c>
      <c r="AG233" s="2" t="s">
        <v>157</v>
      </c>
      <c r="AH233" s="10">
        <f>IF(ISNUMBER(FIND("质押",AI233,1)),0,1)</f>
        <v>1</v>
      </c>
      <c r="AI233" s="2" t="s">
        <v>207</v>
      </c>
      <c r="AJ233" s="2">
        <f>IF(ISNUMBER(FIND("担保",AI233,1)),0,1)</f>
        <v>0</v>
      </c>
      <c r="AK233" s="2" t="s">
        <v>207</v>
      </c>
      <c r="AL233" s="10">
        <f>IF(AM233="是",0,1)</f>
        <v>0</v>
      </c>
      <c r="AM233" s="2" t="s">
        <v>103</v>
      </c>
      <c r="AN233" s="2">
        <f>IF(AO233="无逾期",0,1)</f>
        <v>0</v>
      </c>
      <c r="AO233" t="s">
        <v>105</v>
      </c>
      <c r="AQ233" s="6">
        <v>40815</v>
      </c>
    </row>
    <row r="234" spans="1:43">
      <c r="A234" s="4">
        <v>1109010</v>
      </c>
      <c r="B234" s="1">
        <f>C234</f>
        <v>49</v>
      </c>
      <c r="C234">
        <v>49</v>
      </c>
      <c r="D234">
        <f>IF(E234="男",1,0)</f>
        <v>1</v>
      </c>
      <c r="E234" s="2" t="s">
        <v>106</v>
      </c>
      <c r="F234" s="2">
        <f>IF(G234="已婚",0,IF(G234="未婚",1,2))</f>
        <v>0</v>
      </c>
      <c r="G234" s="2" t="s">
        <v>93</v>
      </c>
      <c r="H234" s="2">
        <f>IF(I234="小学",0,IF(I234="初中",1,IF(I234="高中",2,IF(I234="大专",3,4))))</f>
        <v>0</v>
      </c>
      <c r="I234" s="2" t="s">
        <v>107</v>
      </c>
      <c r="J234" s="2">
        <f>IF(K234="无",0,IF(K234="有违约",1,2))</f>
        <v>0</v>
      </c>
      <c r="K234" s="2" t="s">
        <v>95</v>
      </c>
      <c r="L234" s="2">
        <f>IF(M234="自有",0,1)</f>
        <v>0</v>
      </c>
      <c r="M234" s="2" t="s">
        <v>96</v>
      </c>
      <c r="N234" s="2">
        <f>IF(O234="否",0,1)</f>
        <v>1</v>
      </c>
      <c r="O234" s="2" t="s">
        <v>103</v>
      </c>
      <c r="P234" s="2" t="str">
        <f>MID(Q234,1,LEN(Q234)-1)</f>
        <v>3</v>
      </c>
      <c r="Q234" s="2" t="s">
        <v>108</v>
      </c>
      <c r="R234" s="2" t="s">
        <v>108</v>
      </c>
      <c r="S234" s="2" t="str">
        <f>MID(T234,1,LEN(T234)-1)</f>
        <v>40</v>
      </c>
      <c r="T234" s="2" t="s">
        <v>165</v>
      </c>
      <c r="U234" s="2">
        <f>IF(V234="经营",0,1)</f>
        <v>0</v>
      </c>
      <c r="V234" s="2" t="s">
        <v>100</v>
      </c>
      <c r="W234" s="2" t="s">
        <v>100</v>
      </c>
      <c r="X234" s="2">
        <f>IF(MID(Y234,LEN(Y234),LEN(Y234))="年",VALUE(MID(Y234,1,LEN(Y234)-1))*12,VALUE(MID(Y234,1,LEN(Y234)-1)))</f>
        <v>12</v>
      </c>
      <c r="Y234" s="2" t="s">
        <v>101</v>
      </c>
      <c r="Z234">
        <f>AA234*100</f>
        <v>1.53</v>
      </c>
      <c r="AA234" s="5">
        <v>0.0153</v>
      </c>
      <c r="AB234" s="5"/>
      <c r="AC234" s="5">
        <v>0.01989</v>
      </c>
      <c r="AD234" s="5"/>
      <c r="AE234" s="2" t="s">
        <v>125</v>
      </c>
      <c r="AF234" s="2">
        <f>IF(OR(AG234="是",AG234="有"),0,1)</f>
        <v>0</v>
      </c>
      <c r="AG234" s="2" t="s">
        <v>157</v>
      </c>
      <c r="AH234" s="10">
        <f>IF(ISNUMBER(FIND("质押",AI234,1)),0,1)</f>
        <v>1</v>
      </c>
      <c r="AI234" s="2" t="s">
        <v>207</v>
      </c>
      <c r="AJ234" s="2">
        <f>IF(ISNUMBER(FIND("担保",AI234,1)),0,1)</f>
        <v>0</v>
      </c>
      <c r="AK234" s="2" t="s">
        <v>207</v>
      </c>
      <c r="AL234" s="10">
        <f>IF(AM234="是",0,1)</f>
        <v>0</v>
      </c>
      <c r="AM234" s="2" t="s">
        <v>103</v>
      </c>
      <c r="AN234" s="2">
        <f>IF(AO234="无逾期",0,1)</f>
        <v>0</v>
      </c>
      <c r="AO234" t="s">
        <v>105</v>
      </c>
      <c r="AQ234" s="6">
        <v>40812</v>
      </c>
    </row>
    <row r="235" spans="1:43">
      <c r="A235" s="3">
        <v>1109014</v>
      </c>
      <c r="B235" s="1">
        <f>C235</f>
        <v>34</v>
      </c>
      <c r="C235">
        <v>34</v>
      </c>
      <c r="D235">
        <f>IF(E235="男",1,0)</f>
        <v>1</v>
      </c>
      <c r="E235" s="2" t="s">
        <v>106</v>
      </c>
      <c r="F235" s="2">
        <f>IF(G235="已婚",0,IF(G235="未婚",1,2))</f>
        <v>0</v>
      </c>
      <c r="G235" s="2" t="s">
        <v>93</v>
      </c>
      <c r="H235" s="2">
        <f>IF(I235="小学",0,IF(I235="初中",1,IF(I235="高中",2,IF(I235="大专",3,4))))</f>
        <v>4</v>
      </c>
      <c r="I235" s="2" t="s">
        <v>136</v>
      </c>
      <c r="J235" s="2">
        <f>IF(K235="无",0,IF(K235="有违约",1,2))</f>
        <v>0</v>
      </c>
      <c r="K235" s="2" t="s">
        <v>95</v>
      </c>
      <c r="L235" s="2">
        <f>IF(M235="自有",0,1)</f>
        <v>0</v>
      </c>
      <c r="M235" s="2" t="s">
        <v>96</v>
      </c>
      <c r="N235" s="2">
        <f>IF(O235="否",0,1)</f>
        <v>1</v>
      </c>
      <c r="O235" s="2" t="s">
        <v>103</v>
      </c>
      <c r="P235" s="2" t="str">
        <f>MID(Q235,1,LEN(Q235)-1)</f>
        <v>6</v>
      </c>
      <c r="Q235" s="2" t="s">
        <v>134</v>
      </c>
      <c r="R235" s="2" t="s">
        <v>134</v>
      </c>
      <c r="S235" s="2" t="str">
        <f>MID(T235,1,LEN(T235)-1)</f>
        <v>45</v>
      </c>
      <c r="T235" s="2" t="s">
        <v>225</v>
      </c>
      <c r="U235" s="2">
        <f>IF(V235="经营",0,1)</f>
        <v>0</v>
      </c>
      <c r="V235" s="2" t="s">
        <v>100</v>
      </c>
      <c r="W235" s="2" t="s">
        <v>100</v>
      </c>
      <c r="X235" s="2">
        <f>IF(MID(Y235,LEN(Y235),LEN(Y235))="年",VALUE(MID(Y235,1,LEN(Y235)-1))*12,VALUE(MID(Y235,1,LEN(Y235)-1)))</f>
        <v>6</v>
      </c>
      <c r="Y235" s="2" t="s">
        <v>118</v>
      </c>
      <c r="Z235">
        <f>AA235*100</f>
        <v>1.47</v>
      </c>
      <c r="AA235" s="5">
        <v>0.0147</v>
      </c>
      <c r="AB235" s="5"/>
      <c r="AC235" s="5">
        <v>0.01911</v>
      </c>
      <c r="AD235" s="5"/>
      <c r="AE235" s="2" t="s">
        <v>102</v>
      </c>
      <c r="AF235" s="2">
        <f>IF(OR(AG235="是",AG235="有"),0,1)</f>
        <v>0</v>
      </c>
      <c r="AG235" s="2" t="s">
        <v>157</v>
      </c>
      <c r="AH235" s="10">
        <f>IF(ISNUMBER(FIND("质押",AI235,1)),0,1)</f>
        <v>1</v>
      </c>
      <c r="AI235" s="2" t="s">
        <v>104</v>
      </c>
      <c r="AJ235" s="2">
        <f>IF(ISNUMBER(FIND("担保",AI235,1)),0,1)</f>
        <v>1</v>
      </c>
      <c r="AK235" s="2" t="s">
        <v>104</v>
      </c>
      <c r="AL235" s="10">
        <f>IF(AM235="是",0,1)</f>
        <v>0</v>
      </c>
      <c r="AM235" s="2" t="s">
        <v>103</v>
      </c>
      <c r="AN235" s="2">
        <f>IF(AO235="无逾期",0,1)</f>
        <v>0</v>
      </c>
      <c r="AO235" t="s">
        <v>105</v>
      </c>
      <c r="AQ235" s="6">
        <v>40824</v>
      </c>
    </row>
    <row r="236" spans="1:43">
      <c r="A236" s="3">
        <v>1109014</v>
      </c>
      <c r="B236" s="1">
        <f>C236</f>
        <v>50</v>
      </c>
      <c r="C236">
        <v>50</v>
      </c>
      <c r="D236">
        <f>IF(E236="男",1,0)</f>
        <v>1</v>
      </c>
      <c r="E236" s="2" t="s">
        <v>106</v>
      </c>
      <c r="F236" s="2">
        <f>IF(G236="已婚",0,IF(G236="未婚",1,2))</f>
        <v>0</v>
      </c>
      <c r="G236" s="2" t="s">
        <v>93</v>
      </c>
      <c r="H236" s="2">
        <f>IF(I236="小学",0,IF(I236="初中",1,IF(I236="高中",2,IF(I236="大专",3,4))))</f>
        <v>2</v>
      </c>
      <c r="I236" s="2" t="s">
        <v>94</v>
      </c>
      <c r="J236" s="2">
        <f>IF(K236="无",0,IF(K236="有违约",1,2))</f>
        <v>0</v>
      </c>
      <c r="K236" s="2" t="s">
        <v>95</v>
      </c>
      <c r="L236" s="2">
        <f>IF(M236="自有",0,1)</f>
        <v>0</v>
      </c>
      <c r="M236" s="2" t="s">
        <v>96</v>
      </c>
      <c r="N236" s="2">
        <f>IF(O236="否",0,1)</f>
        <v>0</v>
      </c>
      <c r="O236" s="2" t="s">
        <v>97</v>
      </c>
      <c r="P236" s="2" t="str">
        <f>MID(Q236,1,LEN(Q236)-1)</f>
        <v>20</v>
      </c>
      <c r="Q236" s="2" t="s">
        <v>143</v>
      </c>
      <c r="R236" s="2" t="s">
        <v>217</v>
      </c>
      <c r="S236" s="2" t="str">
        <f>MID(T236,1,LEN(T236)-1)</f>
        <v>10</v>
      </c>
      <c r="T236" s="2" t="s">
        <v>99</v>
      </c>
      <c r="U236" s="2">
        <f>IF(V236="经营",0,1)</f>
        <v>0</v>
      </c>
      <c r="V236" s="2" t="s">
        <v>100</v>
      </c>
      <c r="W236" s="2" t="s">
        <v>100</v>
      </c>
      <c r="X236" s="2">
        <f>IF(MID(Y236,LEN(Y236),LEN(Y236))="年",VALUE(MID(Y236,1,LEN(Y236)-1))*12,VALUE(MID(Y236,1,LEN(Y236)-1)))</f>
        <v>2</v>
      </c>
      <c r="Y236" s="2" t="s">
        <v>244</v>
      </c>
      <c r="Z236">
        <f>AA236*100</f>
        <v>1.47</v>
      </c>
      <c r="AA236" s="5">
        <v>0.0147</v>
      </c>
      <c r="AB236" s="5"/>
      <c r="AC236" s="5">
        <v>0.01911</v>
      </c>
      <c r="AD236" s="5"/>
      <c r="AE236" s="2" t="s">
        <v>102</v>
      </c>
      <c r="AF236" s="2">
        <f>IF(OR(AG236="是",AG236="有"),0,1)</f>
        <v>1</v>
      </c>
      <c r="AG236" s="2" t="s">
        <v>95</v>
      </c>
      <c r="AH236" s="10">
        <f>IF(ISNUMBER(FIND("质押",AI236,1)),0,1)</f>
        <v>1</v>
      </c>
      <c r="AI236" s="2" t="s">
        <v>119</v>
      </c>
      <c r="AJ236" s="2">
        <f>IF(ISNUMBER(FIND("担保",AI236,1)),0,1)</f>
        <v>0</v>
      </c>
      <c r="AK236" s="2" t="s">
        <v>119</v>
      </c>
      <c r="AL236" s="10">
        <f>IF(AM236="是",0,1)</f>
        <v>1</v>
      </c>
      <c r="AM236" s="2" t="s">
        <v>97</v>
      </c>
      <c r="AN236" s="2">
        <f>IF(AO236="无逾期",0,1)</f>
        <v>0</v>
      </c>
      <c r="AO236" t="s">
        <v>105</v>
      </c>
      <c r="AQ236" s="6">
        <v>40813</v>
      </c>
    </row>
    <row r="237" spans="1:43">
      <c r="A237" s="4">
        <v>1110002</v>
      </c>
      <c r="B237" s="1">
        <f>C237</f>
        <v>43</v>
      </c>
      <c r="C237">
        <v>43</v>
      </c>
      <c r="D237">
        <f>IF(E237="男",1,0)</f>
        <v>1</v>
      </c>
      <c r="E237" s="2" t="s">
        <v>106</v>
      </c>
      <c r="F237" s="2">
        <f>IF(G237="已婚",0,IF(G237="未婚",1,2))</f>
        <v>0</v>
      </c>
      <c r="G237" s="2" t="s">
        <v>93</v>
      </c>
      <c r="H237" s="2">
        <f>IF(I237="小学",0,IF(I237="初中",1,IF(I237="高中",2,IF(I237="大专",3,4))))</f>
        <v>1</v>
      </c>
      <c r="I237" s="2" t="s">
        <v>120</v>
      </c>
      <c r="J237" s="2">
        <f>IF(K237="无",0,IF(K237="有违约",1,2))</f>
        <v>0</v>
      </c>
      <c r="K237" s="2" t="s">
        <v>95</v>
      </c>
      <c r="L237" s="2">
        <f>IF(M237="自有",0,1)</f>
        <v>0</v>
      </c>
      <c r="M237" s="2" t="s">
        <v>96</v>
      </c>
      <c r="N237" s="2">
        <f>IF(O237="否",0,1)</f>
        <v>1</v>
      </c>
      <c r="O237" s="2" t="s">
        <v>103</v>
      </c>
      <c r="P237" s="2" t="str">
        <f>MID(Q237,1,LEN(Q237)-1)</f>
        <v>11</v>
      </c>
      <c r="Q237" s="2" t="s">
        <v>113</v>
      </c>
      <c r="R237" s="2" t="s">
        <v>245</v>
      </c>
      <c r="S237" s="2" t="str">
        <f>MID(T237,1,LEN(T237)-1)</f>
        <v>50</v>
      </c>
      <c r="T237" s="2" t="s">
        <v>193</v>
      </c>
      <c r="U237" s="2">
        <f>IF(V237="经营",0,1)</f>
        <v>0</v>
      </c>
      <c r="V237" s="2" t="s">
        <v>100</v>
      </c>
      <c r="W237" s="2" t="s">
        <v>100</v>
      </c>
      <c r="X237" s="2">
        <f>IF(MID(Y237,LEN(Y237),LEN(Y237))="年",VALUE(MID(Y237,1,LEN(Y237)-1))*12,VALUE(MID(Y237,1,LEN(Y237)-1)))</f>
        <v>12</v>
      </c>
      <c r="Y237" s="2" t="s">
        <v>101</v>
      </c>
      <c r="Z237">
        <f>AA237*100</f>
        <v>1.53</v>
      </c>
      <c r="AA237" s="5">
        <v>0.0153</v>
      </c>
      <c r="AB237" s="5"/>
      <c r="AC237" s="5">
        <v>0.01989</v>
      </c>
      <c r="AD237" s="5"/>
      <c r="AE237" s="2" t="s">
        <v>169</v>
      </c>
      <c r="AF237" s="2">
        <f>IF(OR(AG237="是",AG237="有"),0,1)</f>
        <v>1</v>
      </c>
      <c r="AG237" s="2" t="s">
        <v>95</v>
      </c>
      <c r="AH237" s="10">
        <f>IF(ISNUMBER(FIND("质押",AI237,1)),0,1)</f>
        <v>0</v>
      </c>
      <c r="AI237" s="2" t="s">
        <v>204</v>
      </c>
      <c r="AJ237" s="2">
        <f>IF(ISNUMBER(FIND("担保",AI237,1)),0,1)</f>
        <v>0</v>
      </c>
      <c r="AK237" s="2" t="s">
        <v>204</v>
      </c>
      <c r="AL237" s="10">
        <f>IF(AM237="是",0,1)</f>
        <v>1</v>
      </c>
      <c r="AM237" s="2" t="s">
        <v>97</v>
      </c>
      <c r="AN237" s="2">
        <f>IF(AO237="无逾期",0,1)</f>
        <v>0</v>
      </c>
      <c r="AO237" t="s">
        <v>105</v>
      </c>
      <c r="AQ237" s="6">
        <v>40833</v>
      </c>
    </row>
    <row r="238" spans="1:43">
      <c r="A238" s="3">
        <v>1111001</v>
      </c>
      <c r="B238" s="1">
        <f>C238</f>
        <v>49</v>
      </c>
      <c r="C238">
        <v>49</v>
      </c>
      <c r="D238">
        <f>IF(E238="男",1,0)</f>
        <v>1</v>
      </c>
      <c r="E238" s="2" t="s">
        <v>106</v>
      </c>
      <c r="F238" s="2">
        <f>IF(G238="已婚",0,IF(G238="未婚",1,2))</f>
        <v>0</v>
      </c>
      <c r="G238" s="2" t="s">
        <v>93</v>
      </c>
      <c r="H238" s="2">
        <f>IF(I238="小学",0,IF(I238="初中",1,IF(I238="高中",2,IF(I238="大专",3,4))))</f>
        <v>0</v>
      </c>
      <c r="I238" s="2" t="s">
        <v>107</v>
      </c>
      <c r="J238" s="2">
        <f>IF(K238="无",0,IF(K238="有违约",1,2))</f>
        <v>0</v>
      </c>
      <c r="K238" s="2" t="s">
        <v>95</v>
      </c>
      <c r="L238" s="2">
        <f>IF(M238="自有",0,1)</f>
        <v>0</v>
      </c>
      <c r="M238" s="2" t="s">
        <v>96</v>
      </c>
      <c r="N238" s="2">
        <f>IF(O238="否",0,1)</f>
        <v>1</v>
      </c>
      <c r="O238" s="2" t="s">
        <v>103</v>
      </c>
      <c r="P238" s="2" t="str">
        <f>MID(Q238,1,LEN(Q238)-1)</f>
        <v>20</v>
      </c>
      <c r="Q238" s="2" t="s">
        <v>143</v>
      </c>
      <c r="R238" s="2" t="s">
        <v>143</v>
      </c>
      <c r="S238" s="2" t="str">
        <f>MID(T238,1,LEN(T238)-1)</f>
        <v>20</v>
      </c>
      <c r="T238" s="2" t="s">
        <v>123</v>
      </c>
      <c r="U238" s="2">
        <f>IF(V238="经营",0,1)</f>
        <v>0</v>
      </c>
      <c r="V238" s="2" t="s">
        <v>100</v>
      </c>
      <c r="W238" s="2" t="s">
        <v>100</v>
      </c>
      <c r="X238" s="2">
        <f>IF(MID(Y238,LEN(Y238),LEN(Y238))="年",VALUE(MID(Y238,1,LEN(Y238)-1))*12,VALUE(MID(Y238,1,LEN(Y238)-1)))</f>
        <v>9</v>
      </c>
      <c r="Y238" s="2" t="s">
        <v>124</v>
      </c>
      <c r="Z238">
        <f>AA238*100</f>
        <v>1.29</v>
      </c>
      <c r="AA238" s="5">
        <v>0.0129</v>
      </c>
      <c r="AB238" s="5"/>
      <c r="AC238" s="5">
        <v>0.01677</v>
      </c>
      <c r="AD238" s="5"/>
      <c r="AE238" s="2" t="s">
        <v>102</v>
      </c>
      <c r="AF238" s="2">
        <f>IF(OR(AG238="是",AG238="有"),0,1)</f>
        <v>1</v>
      </c>
      <c r="AG238" s="2" t="s">
        <v>95</v>
      </c>
      <c r="AH238" s="10">
        <f>IF(ISNUMBER(FIND("质押",AI238,1)),0,1)</f>
        <v>1</v>
      </c>
      <c r="AI238" s="2" t="s">
        <v>119</v>
      </c>
      <c r="AJ238" s="2">
        <f>IF(ISNUMBER(FIND("担保",AI238,1)),0,1)</f>
        <v>0</v>
      </c>
      <c r="AK238" s="2" t="s">
        <v>119</v>
      </c>
      <c r="AL238" s="10">
        <f>IF(AM238="是",0,1)</f>
        <v>1</v>
      </c>
      <c r="AM238" s="2" t="s">
        <v>97</v>
      </c>
      <c r="AN238" s="2">
        <f>IF(AO238="无逾期",0,1)</f>
        <v>0</v>
      </c>
      <c r="AO238" t="s">
        <v>105</v>
      </c>
      <c r="AQ238" s="6">
        <v>40856</v>
      </c>
    </row>
    <row r="239" spans="1:43">
      <c r="A239" s="3">
        <v>1111002</v>
      </c>
      <c r="B239" s="1">
        <f>C239</f>
        <v>31</v>
      </c>
      <c r="C239">
        <v>31</v>
      </c>
      <c r="D239">
        <f>IF(E239="男",1,0)</f>
        <v>1</v>
      </c>
      <c r="E239" s="2" t="s">
        <v>106</v>
      </c>
      <c r="F239" s="2">
        <f>IF(G239="已婚",0,IF(G239="未婚",1,2))</f>
        <v>0</v>
      </c>
      <c r="G239" s="2" t="s">
        <v>93</v>
      </c>
      <c r="H239" s="2">
        <f>IF(I239="小学",0,IF(I239="初中",1,IF(I239="高中",2,IF(I239="大专",3,4))))</f>
        <v>4</v>
      </c>
      <c r="I239" s="2" t="s">
        <v>218</v>
      </c>
      <c r="J239" s="2">
        <f>IF(K239="无",0,IF(K239="有违约",1,2))</f>
        <v>0</v>
      </c>
      <c r="K239" s="2" t="s">
        <v>95</v>
      </c>
      <c r="L239" s="2">
        <f>IF(M239="自有",0,1)</f>
        <v>0</v>
      </c>
      <c r="M239" s="2" t="s">
        <v>96</v>
      </c>
      <c r="N239" s="2">
        <f>IF(O239="否",0,1)</f>
        <v>1</v>
      </c>
      <c r="O239" s="2" t="s">
        <v>103</v>
      </c>
      <c r="P239" s="2" t="str">
        <f>MID(Q239,1,LEN(Q239)-1)</f>
        <v>6</v>
      </c>
      <c r="Q239" s="2" t="s">
        <v>134</v>
      </c>
      <c r="R239" s="2" t="s">
        <v>134</v>
      </c>
      <c r="S239" s="2" t="str">
        <f>MID(T239,1,LEN(T239)-1)</f>
        <v>20</v>
      </c>
      <c r="T239" s="2" t="s">
        <v>123</v>
      </c>
      <c r="U239" s="2">
        <f>IF(V239="经营",0,1)</f>
        <v>0</v>
      </c>
      <c r="V239" s="2" t="s">
        <v>100</v>
      </c>
      <c r="W239" s="2" t="s">
        <v>100</v>
      </c>
      <c r="X239" s="2">
        <f>IF(MID(Y239,LEN(Y239),LEN(Y239))="年",VALUE(MID(Y239,1,LEN(Y239)-1))*12,VALUE(MID(Y239,1,LEN(Y239)-1)))</f>
        <v>9</v>
      </c>
      <c r="Y239" s="2" t="s">
        <v>124</v>
      </c>
      <c r="Z239">
        <f>AA239*100</f>
        <v>1.29</v>
      </c>
      <c r="AA239" s="5">
        <v>0.0129</v>
      </c>
      <c r="AB239" s="5"/>
      <c r="AC239" s="5">
        <v>0.01677</v>
      </c>
      <c r="AD239" s="5"/>
      <c r="AE239" s="2" t="s">
        <v>102</v>
      </c>
      <c r="AF239" s="2">
        <f>IF(OR(AG239="是",AG239="有"),0,1)</f>
        <v>1</v>
      </c>
      <c r="AG239" s="2" t="s">
        <v>95</v>
      </c>
      <c r="AH239" s="10">
        <f>IF(ISNUMBER(FIND("质押",AI239,1)),0,1)</f>
        <v>1</v>
      </c>
      <c r="AI239" s="2" t="s">
        <v>119</v>
      </c>
      <c r="AJ239" s="2">
        <f>IF(ISNUMBER(FIND("担保",AI239,1)),0,1)</f>
        <v>0</v>
      </c>
      <c r="AK239" s="2" t="s">
        <v>119</v>
      </c>
      <c r="AL239" s="10">
        <f>IF(AM239="是",0,1)</f>
        <v>1</v>
      </c>
      <c r="AM239" s="2" t="s">
        <v>97</v>
      </c>
      <c r="AN239" s="2">
        <f>IF(AO239="无逾期",0,1)</f>
        <v>0</v>
      </c>
      <c r="AO239" t="s">
        <v>105</v>
      </c>
      <c r="AQ239" s="6">
        <v>40856</v>
      </c>
    </row>
    <row r="240" spans="1:43">
      <c r="A240" s="4">
        <v>1111003</v>
      </c>
      <c r="B240" s="1">
        <f>C240</f>
        <v>46</v>
      </c>
      <c r="C240">
        <v>46</v>
      </c>
      <c r="D240">
        <f>IF(E240="男",1,0)</f>
        <v>1</v>
      </c>
      <c r="E240" s="2" t="s">
        <v>106</v>
      </c>
      <c r="F240" s="2">
        <f>IF(G240="已婚",0,IF(G240="未婚",1,2))</f>
        <v>0</v>
      </c>
      <c r="G240" s="2" t="s">
        <v>93</v>
      </c>
      <c r="H240" s="2">
        <f>IF(I240="小学",0,IF(I240="初中",1,IF(I240="高中",2,IF(I240="大专",3,4))))</f>
        <v>1</v>
      </c>
      <c r="I240" s="2" t="s">
        <v>120</v>
      </c>
      <c r="J240" s="2">
        <f>IF(K240="无",0,IF(K240="有违约",1,2))</f>
        <v>0</v>
      </c>
      <c r="K240" s="2" t="s">
        <v>95</v>
      </c>
      <c r="L240" s="2">
        <f>IF(M240="自有",0,1)</f>
        <v>0</v>
      </c>
      <c r="M240" s="2" t="s">
        <v>96</v>
      </c>
      <c r="N240" s="2">
        <f>IF(O240="否",0,1)</f>
        <v>1</v>
      </c>
      <c r="O240" s="2" t="s">
        <v>103</v>
      </c>
      <c r="P240" s="2" t="str">
        <f>MID(Q240,1,LEN(Q240)-1)</f>
        <v>8</v>
      </c>
      <c r="Q240" s="2" t="s">
        <v>149</v>
      </c>
      <c r="R240" s="2" t="s">
        <v>149</v>
      </c>
      <c r="S240" s="2" t="str">
        <f>MID(T240,1,LEN(T240)-1)</f>
        <v>100</v>
      </c>
      <c r="T240" s="2" t="s">
        <v>202</v>
      </c>
      <c r="U240" s="2">
        <f>IF(V240="经营",0,1)</f>
        <v>0</v>
      </c>
      <c r="V240" s="2" t="s">
        <v>100</v>
      </c>
      <c r="W240" s="2" t="s">
        <v>100</v>
      </c>
      <c r="X240" s="2">
        <f>IF(MID(Y240,LEN(Y240),LEN(Y240))="年",VALUE(MID(Y240,1,LEN(Y240)-1))*12,VALUE(MID(Y240,1,LEN(Y240)-1)))</f>
        <v>12</v>
      </c>
      <c r="Y240" s="2" t="s">
        <v>101</v>
      </c>
      <c r="Z240">
        <f>AA240*100</f>
        <v>1.5</v>
      </c>
      <c r="AA240" s="5">
        <v>0.015</v>
      </c>
      <c r="AB240" s="5"/>
      <c r="AC240" s="5">
        <v>0.0195</v>
      </c>
      <c r="AD240" s="5"/>
      <c r="AE240" s="2" t="s">
        <v>102</v>
      </c>
      <c r="AF240" s="2">
        <f>IF(OR(AG240="是",AG240="有"),0,1)</f>
        <v>0</v>
      </c>
      <c r="AG240" s="2" t="s">
        <v>103</v>
      </c>
      <c r="AH240" s="10">
        <f>IF(ISNUMBER(FIND("质押",AI240,1)),0,1)</f>
        <v>1</v>
      </c>
      <c r="AI240" s="2" t="s">
        <v>207</v>
      </c>
      <c r="AJ240" s="2">
        <f>IF(ISNUMBER(FIND("担保",AI240,1)),0,1)</f>
        <v>0</v>
      </c>
      <c r="AK240" s="2" t="s">
        <v>207</v>
      </c>
      <c r="AL240" s="10">
        <f>IF(AM240="是",0,1)</f>
        <v>0</v>
      </c>
      <c r="AM240" s="2" t="s">
        <v>103</v>
      </c>
      <c r="AN240" s="2">
        <f>IF(AO240="无逾期",0,1)</f>
        <v>0</v>
      </c>
      <c r="AO240" t="s">
        <v>105</v>
      </c>
      <c r="AQ240" s="6">
        <v>40835</v>
      </c>
    </row>
    <row r="241" spans="1:43">
      <c r="A241" s="3">
        <v>1111003</v>
      </c>
      <c r="B241" s="1">
        <f>C241</f>
        <v>33</v>
      </c>
      <c r="C241" s="2">
        <v>33</v>
      </c>
      <c r="D241">
        <f>IF(E241="男",1,0)</f>
        <v>1</v>
      </c>
      <c r="E241" s="2" t="s">
        <v>106</v>
      </c>
      <c r="F241" s="2">
        <f>IF(G241="已婚",0,IF(G241="未婚",1,2))</f>
        <v>0</v>
      </c>
      <c r="G241" s="2" t="s">
        <v>93</v>
      </c>
      <c r="H241" s="2">
        <f>IF(I241="小学",0,IF(I241="初中",1,IF(I241="高中",2,IF(I241="大专",3,4))))</f>
        <v>1</v>
      </c>
      <c r="I241" s="2" t="s">
        <v>120</v>
      </c>
      <c r="J241" s="2">
        <f>IF(K241="无",0,IF(K241="有违约",1,2))</f>
        <v>0</v>
      </c>
      <c r="K241" s="2" t="s">
        <v>95</v>
      </c>
      <c r="L241" s="2">
        <f>IF(M241="自有",0,1)</f>
        <v>1</v>
      </c>
      <c r="M241" s="2" t="s">
        <v>117</v>
      </c>
      <c r="N241" s="2">
        <f>IF(O241="否",0,1)</f>
        <v>1</v>
      </c>
      <c r="O241" s="2" t="s">
        <v>103</v>
      </c>
      <c r="P241" s="2" t="str">
        <f>MID(Q241,1,LEN(Q241)-1)</f>
        <v>11</v>
      </c>
      <c r="Q241" s="2" t="s">
        <v>113</v>
      </c>
      <c r="R241" s="2" t="s">
        <v>224</v>
      </c>
      <c r="S241" s="2" t="str">
        <f>MID(T241,1,LEN(T241)-1)</f>
        <v>30</v>
      </c>
      <c r="T241" s="2" t="s">
        <v>186</v>
      </c>
      <c r="U241" s="2">
        <f>IF(V241="经营",0,1)</f>
        <v>0</v>
      </c>
      <c r="V241" s="2" t="s">
        <v>100</v>
      </c>
      <c r="W241" s="2" t="s">
        <v>100</v>
      </c>
      <c r="X241" s="2">
        <f>IF(MID(Y241,LEN(Y241),LEN(Y241))="年",VALUE(MID(Y241,1,LEN(Y241)-1))*12,VALUE(MID(Y241,1,LEN(Y241)-1)))</f>
        <v>9</v>
      </c>
      <c r="Y241" s="2" t="s">
        <v>124</v>
      </c>
      <c r="Z241">
        <f>AA241*100</f>
        <v>1.29</v>
      </c>
      <c r="AA241" s="5">
        <v>0.0129</v>
      </c>
      <c r="AB241" s="5"/>
      <c r="AC241" s="5">
        <v>0.01677</v>
      </c>
      <c r="AD241" s="5"/>
      <c r="AE241" s="2" t="s">
        <v>102</v>
      </c>
      <c r="AF241" s="2">
        <f>IF(OR(AG241="是",AG241="有"),0,1)</f>
        <v>1</v>
      </c>
      <c r="AG241" s="2" t="s">
        <v>95</v>
      </c>
      <c r="AH241" s="10">
        <f>IF(ISNUMBER(FIND("质押",AI241,1)),0,1)</f>
        <v>1</v>
      </c>
      <c r="AI241" s="2" t="s">
        <v>119</v>
      </c>
      <c r="AJ241" s="2">
        <f>IF(ISNUMBER(FIND("担保",AI241,1)),0,1)</f>
        <v>0</v>
      </c>
      <c r="AK241" s="2" t="s">
        <v>119</v>
      </c>
      <c r="AL241" s="10">
        <f>IF(AM241="是",0,1)</f>
        <v>1</v>
      </c>
      <c r="AM241" s="2" t="s">
        <v>97</v>
      </c>
      <c r="AN241" s="2">
        <f>IF(AO241="无逾期",0,1)</f>
        <v>0</v>
      </c>
      <c r="AO241" t="s">
        <v>105</v>
      </c>
      <c r="AQ241" s="7">
        <v>40856</v>
      </c>
    </row>
    <row r="242" spans="1:43">
      <c r="A242" s="4">
        <v>1111005</v>
      </c>
      <c r="B242" s="1">
        <f>C242</f>
        <v>58</v>
      </c>
      <c r="C242">
        <v>58</v>
      </c>
      <c r="D242">
        <f>IF(E242="男",1,0)</f>
        <v>1</v>
      </c>
      <c r="E242" s="2" t="s">
        <v>106</v>
      </c>
      <c r="F242" s="2">
        <f>IF(G242="已婚",0,IF(G242="未婚",1,2))</f>
        <v>0</v>
      </c>
      <c r="G242" s="2" t="s">
        <v>93</v>
      </c>
      <c r="H242" s="2">
        <f>IF(I242="小学",0,IF(I242="初中",1,IF(I242="高中",2,IF(I242="大专",3,4))))</f>
        <v>0</v>
      </c>
      <c r="I242" s="2" t="s">
        <v>107</v>
      </c>
      <c r="J242" s="2">
        <f>IF(K242="无",0,IF(K242="有违约",1,2))</f>
        <v>0</v>
      </c>
      <c r="K242" s="10" t="s">
        <v>95</v>
      </c>
      <c r="L242" s="2">
        <f>IF(M242="自有",0,1)</f>
        <v>0</v>
      </c>
      <c r="M242" s="2" t="s">
        <v>96</v>
      </c>
      <c r="N242" s="2">
        <f>IF(O242="否",0,1)</f>
        <v>1</v>
      </c>
      <c r="O242" s="2" t="s">
        <v>103</v>
      </c>
      <c r="P242" s="2" t="str">
        <f>MID(Q242,1,LEN(Q242)-1)</f>
        <v>3</v>
      </c>
      <c r="Q242" s="2" t="s">
        <v>108</v>
      </c>
      <c r="R242" s="2" t="s">
        <v>108</v>
      </c>
      <c r="S242" s="2" t="str">
        <f>MID(T242,1,LEN(T242)-1)</f>
        <v>20</v>
      </c>
      <c r="T242" s="2" t="s">
        <v>123</v>
      </c>
      <c r="U242" s="2">
        <f>IF(V242="经营",0,1)</f>
        <v>0</v>
      </c>
      <c r="V242" s="2" t="s">
        <v>100</v>
      </c>
      <c r="W242" s="2" t="s">
        <v>100</v>
      </c>
      <c r="X242" s="2">
        <f>IF(MID(Y242,LEN(Y242),LEN(Y242))="年",VALUE(MID(Y242,1,LEN(Y242)-1))*12,VALUE(MID(Y242,1,LEN(Y242)-1)))</f>
        <v>12</v>
      </c>
      <c r="Y242" s="2" t="s">
        <v>101</v>
      </c>
      <c r="Z242">
        <f>AA242*100</f>
        <v>1.53</v>
      </c>
      <c r="AA242" s="5">
        <v>0.0153</v>
      </c>
      <c r="AB242" s="5"/>
      <c r="AC242" s="5">
        <v>0.01989</v>
      </c>
      <c r="AD242" s="5"/>
      <c r="AE242" s="2" t="s">
        <v>125</v>
      </c>
      <c r="AF242" s="2">
        <f>IF(OR(AG242="是",AG242="有"),0,1)</f>
        <v>1</v>
      </c>
      <c r="AG242" s="2" t="s">
        <v>95</v>
      </c>
      <c r="AH242" s="10">
        <f>IF(ISNUMBER(FIND("质押",AI242,1)),0,1)</f>
        <v>1</v>
      </c>
      <c r="AI242" s="2" t="s">
        <v>119</v>
      </c>
      <c r="AJ242" s="2">
        <f>IF(ISNUMBER(FIND("担保",AI242,1)),0,1)</f>
        <v>0</v>
      </c>
      <c r="AK242" s="2" t="s">
        <v>119</v>
      </c>
      <c r="AL242" s="10">
        <f>IF(AM242="是",0,1)</f>
        <v>1</v>
      </c>
      <c r="AM242" s="2" t="s">
        <v>97</v>
      </c>
      <c r="AN242" s="2">
        <f>IF(AO242="无逾期",0,1)</f>
        <v>0</v>
      </c>
      <c r="AO242" t="s">
        <v>105</v>
      </c>
      <c r="AQ242" s="7">
        <v>40865</v>
      </c>
    </row>
    <row r="243" spans="1:43">
      <c r="A243" s="4">
        <v>1111006</v>
      </c>
      <c r="B243" s="1">
        <f>C243</f>
        <v>48</v>
      </c>
      <c r="C243" s="2">
        <v>48</v>
      </c>
      <c r="D243">
        <f>IF(E243="男",1,0)</f>
        <v>1</v>
      </c>
      <c r="E243" s="2" t="s">
        <v>106</v>
      </c>
      <c r="F243" s="2">
        <f>IF(G243="已婚",0,IF(G243="未婚",1,2))</f>
        <v>0</v>
      </c>
      <c r="G243" s="2" t="s">
        <v>93</v>
      </c>
      <c r="H243" s="2">
        <f>IF(I243="小学",0,IF(I243="初中",1,IF(I243="高中",2,IF(I243="大专",3,4))))</f>
        <v>1</v>
      </c>
      <c r="I243" s="2" t="s">
        <v>120</v>
      </c>
      <c r="J243" s="2">
        <f>IF(K243="无",0,IF(K243="有违约",1,2))</f>
        <v>0</v>
      </c>
      <c r="K243" s="2" t="s">
        <v>95</v>
      </c>
      <c r="L243" s="2">
        <f>IF(M243="自有",0,1)</f>
        <v>0</v>
      </c>
      <c r="M243" s="2" t="s">
        <v>96</v>
      </c>
      <c r="N243" s="2">
        <f>IF(O243="否",0,1)</f>
        <v>0</v>
      </c>
      <c r="O243" s="2" t="s">
        <v>97</v>
      </c>
      <c r="P243" s="2" t="str">
        <f>MID(Q243,1,LEN(Q243)-1)</f>
        <v>10</v>
      </c>
      <c r="Q243" s="2" t="s">
        <v>98</v>
      </c>
      <c r="R243" s="2" t="s">
        <v>98</v>
      </c>
      <c r="S243" s="2" t="str">
        <f>MID(T243,1,LEN(T243)-1)</f>
        <v>20</v>
      </c>
      <c r="T243" s="2" t="s">
        <v>123</v>
      </c>
      <c r="U243" s="2">
        <f>IF(V243="经营",0,1)</f>
        <v>0</v>
      </c>
      <c r="V243" s="2" t="s">
        <v>100</v>
      </c>
      <c r="W243" s="2" t="s">
        <v>100</v>
      </c>
      <c r="X243" s="2">
        <f>IF(MID(Y243,LEN(Y243),LEN(Y243))="年",VALUE(MID(Y243,1,LEN(Y243)-1))*12,VALUE(MID(Y243,1,LEN(Y243)-1)))</f>
        <v>12</v>
      </c>
      <c r="Y243" s="2" t="s">
        <v>101</v>
      </c>
      <c r="Z243">
        <f>AA243*100</f>
        <v>1.53</v>
      </c>
      <c r="AA243" s="5">
        <v>0.0153</v>
      </c>
      <c r="AB243" s="5"/>
      <c r="AC243" s="5">
        <v>0.01989</v>
      </c>
      <c r="AD243" s="5"/>
      <c r="AE243" s="2" t="s">
        <v>102</v>
      </c>
      <c r="AF243" s="2">
        <f>IF(OR(AG243="是",AG243="有"),0,1)</f>
        <v>1</v>
      </c>
      <c r="AG243" s="2" t="s">
        <v>95</v>
      </c>
      <c r="AH243" s="10">
        <f>IF(ISNUMBER(FIND("质押",AI243,1)),0,1)</f>
        <v>1</v>
      </c>
      <c r="AI243" s="2" t="s">
        <v>119</v>
      </c>
      <c r="AJ243" s="2">
        <f>IF(ISNUMBER(FIND("担保",AI243,1)),0,1)</f>
        <v>0</v>
      </c>
      <c r="AK243" s="2" t="s">
        <v>119</v>
      </c>
      <c r="AL243" s="10">
        <f>IF(AM243="是",0,1)</f>
        <v>1</v>
      </c>
      <c r="AM243" s="2" t="s">
        <v>97</v>
      </c>
      <c r="AN243" s="2">
        <f>IF(AO243="无逾期",0,1)</f>
        <v>0</v>
      </c>
      <c r="AO243" t="s">
        <v>105</v>
      </c>
      <c r="AQ243" s="6">
        <v>40858</v>
      </c>
    </row>
    <row r="244" spans="1:43">
      <c r="A244" s="4">
        <v>1111007</v>
      </c>
      <c r="B244" s="1">
        <f>C244</f>
        <v>29</v>
      </c>
      <c r="C244">
        <v>29</v>
      </c>
      <c r="D244">
        <f>IF(E244="男",1,0)</f>
        <v>0</v>
      </c>
      <c r="E244" s="2" t="s">
        <v>92</v>
      </c>
      <c r="F244" s="2">
        <f>IF(G244="已婚",0,IF(G244="未婚",1,2))</f>
        <v>0</v>
      </c>
      <c r="G244" s="2" t="s">
        <v>93</v>
      </c>
      <c r="H244" s="2">
        <f>IF(I244="小学",0,IF(I244="初中",1,IF(I244="高中",2,IF(I244="大专",3,4))))</f>
        <v>2</v>
      </c>
      <c r="I244" s="2" t="s">
        <v>94</v>
      </c>
      <c r="J244" s="2">
        <f>IF(K244="无",0,IF(K244="有违约",1,2))</f>
        <v>0</v>
      </c>
      <c r="K244" s="2" t="s">
        <v>95</v>
      </c>
      <c r="L244" s="2">
        <f>IF(M244="自有",0,1)</f>
        <v>0</v>
      </c>
      <c r="M244" s="2" t="s">
        <v>96</v>
      </c>
      <c r="N244" s="2">
        <f>IF(O244="否",0,1)</f>
        <v>1</v>
      </c>
      <c r="O244" s="2" t="s">
        <v>103</v>
      </c>
      <c r="P244" s="2" t="str">
        <f>MID(Q244,1,LEN(Q244)-1)</f>
        <v>2</v>
      </c>
      <c r="Q244" s="2" t="s">
        <v>121</v>
      </c>
      <c r="R244" s="2" t="s">
        <v>121</v>
      </c>
      <c r="S244" s="2" t="str">
        <f>MID(T244,1,LEN(T244)-1)</f>
        <v>30</v>
      </c>
      <c r="T244" s="2" t="s">
        <v>186</v>
      </c>
      <c r="U244" s="2">
        <f>IF(V244="经营",0,1)</f>
        <v>0</v>
      </c>
      <c r="V244" s="2" t="s">
        <v>100</v>
      </c>
      <c r="W244" s="2" t="s">
        <v>100</v>
      </c>
      <c r="X244" s="2">
        <f>IF(MID(Y244,LEN(Y244),LEN(Y244))="年",VALUE(MID(Y244,1,LEN(Y244)-1))*12,VALUE(MID(Y244,1,LEN(Y244)-1)))</f>
        <v>12</v>
      </c>
      <c r="Y244" s="2" t="s">
        <v>101</v>
      </c>
      <c r="Z244">
        <f>AA244*100</f>
        <v>1.53</v>
      </c>
      <c r="AA244" s="5">
        <v>0.0153</v>
      </c>
      <c r="AB244" s="5"/>
      <c r="AC244" s="5">
        <v>0.01989</v>
      </c>
      <c r="AD244" s="5"/>
      <c r="AE244" s="2" t="s">
        <v>95</v>
      </c>
      <c r="AF244" s="2">
        <f>IF(OR(AG244="是",AG244="有"),0,1)</f>
        <v>0</v>
      </c>
      <c r="AG244" s="2" t="s">
        <v>103</v>
      </c>
      <c r="AH244" s="10">
        <f>IF(ISNUMBER(FIND("质押",AI244,1)),0,1)</f>
        <v>1</v>
      </c>
      <c r="AI244" s="2" t="s">
        <v>207</v>
      </c>
      <c r="AJ244" s="2">
        <f>IF(ISNUMBER(FIND("担保",AI244,1)),0,1)</f>
        <v>0</v>
      </c>
      <c r="AK244" s="2" t="s">
        <v>207</v>
      </c>
      <c r="AL244" s="10">
        <f>IF(AM244="是",0,1)</f>
        <v>0</v>
      </c>
      <c r="AM244" s="2" t="s">
        <v>103</v>
      </c>
      <c r="AN244" s="2">
        <f>IF(AO244="无逾期",0,1)</f>
        <v>0</v>
      </c>
      <c r="AO244" t="s">
        <v>105</v>
      </c>
      <c r="AQ244" s="6">
        <v>40858</v>
      </c>
    </row>
    <row r="245" spans="1:43">
      <c r="A245" s="4">
        <v>1111008</v>
      </c>
      <c r="B245" s="1">
        <f>C245</f>
        <v>49</v>
      </c>
      <c r="C245">
        <v>49</v>
      </c>
      <c r="D245">
        <f>IF(E245="男",1,0)</f>
        <v>1</v>
      </c>
      <c r="E245" s="2" t="s">
        <v>106</v>
      </c>
      <c r="F245" s="2">
        <f>IF(G245="已婚",0,IF(G245="未婚",1,2))</f>
        <v>0</v>
      </c>
      <c r="G245" s="2" t="s">
        <v>93</v>
      </c>
      <c r="H245" s="2">
        <f>IF(I245="小学",0,IF(I245="初中",1,IF(I245="高中",2,IF(I245="大专",3,4))))</f>
        <v>0</v>
      </c>
      <c r="I245" s="2" t="s">
        <v>107</v>
      </c>
      <c r="J245" s="2">
        <f>IF(K245="无",0,IF(K245="有违约",1,2))</f>
        <v>0</v>
      </c>
      <c r="K245" s="2" t="s">
        <v>95</v>
      </c>
      <c r="L245" s="2">
        <f>IF(M245="自有",0,1)</f>
        <v>0</v>
      </c>
      <c r="M245" s="2" t="s">
        <v>96</v>
      </c>
      <c r="N245" s="2">
        <f>IF(O245="否",0,1)</f>
        <v>1</v>
      </c>
      <c r="O245" s="2" t="s">
        <v>103</v>
      </c>
      <c r="P245" s="2" t="str">
        <f>MID(Q245,1,LEN(Q245)-1)</f>
        <v>3</v>
      </c>
      <c r="Q245" s="2" t="s">
        <v>108</v>
      </c>
      <c r="R245" s="2" t="s">
        <v>108</v>
      </c>
      <c r="S245" s="2" t="str">
        <f>MID(T245,1,LEN(T245)-1)</f>
        <v>30</v>
      </c>
      <c r="T245" s="2" t="s">
        <v>144</v>
      </c>
      <c r="U245" s="2">
        <f>IF(V245="经营",0,1)</f>
        <v>0</v>
      </c>
      <c r="V245" s="2" t="s">
        <v>100</v>
      </c>
      <c r="W245" s="2" t="s">
        <v>100</v>
      </c>
      <c r="X245" s="2">
        <f>IF(MID(Y245,LEN(Y245),LEN(Y245))="年",VALUE(MID(Y245,1,LEN(Y245)-1))*12,VALUE(MID(Y245,1,LEN(Y245)-1)))</f>
        <v>12</v>
      </c>
      <c r="Y245" s="2" t="s">
        <v>101</v>
      </c>
      <c r="Z245">
        <f>AA245*100</f>
        <v>1.53</v>
      </c>
      <c r="AA245" s="5">
        <v>0.0153</v>
      </c>
      <c r="AB245" s="5"/>
      <c r="AC245" s="5">
        <v>0.01989</v>
      </c>
      <c r="AD245" s="5"/>
      <c r="AE245" s="2" t="s">
        <v>125</v>
      </c>
      <c r="AF245" s="2">
        <f>IF(OR(AG245="是",AG245="有"),0,1)</f>
        <v>1</v>
      </c>
      <c r="AG245" s="2" t="s">
        <v>95</v>
      </c>
      <c r="AH245" s="10">
        <f>IF(ISNUMBER(FIND("质押",AI245,1)),0,1)</f>
        <v>1</v>
      </c>
      <c r="AI245" s="2" t="s">
        <v>119</v>
      </c>
      <c r="AJ245" s="2">
        <f>IF(ISNUMBER(FIND("担保",AI245,1)),0,1)</f>
        <v>0</v>
      </c>
      <c r="AK245" s="2" t="s">
        <v>119</v>
      </c>
      <c r="AL245" s="10">
        <f>IF(AM245="是",0,1)</f>
        <v>1</v>
      </c>
      <c r="AM245" s="2" t="s">
        <v>97</v>
      </c>
      <c r="AN245" s="2">
        <f>IF(AO245="无逾期",0,1)</f>
        <v>0</v>
      </c>
      <c r="AO245" t="s">
        <v>105</v>
      </c>
      <c r="AQ245" s="6">
        <v>40879</v>
      </c>
    </row>
    <row r="246" spans="1:43">
      <c r="A246" s="4">
        <v>1111010</v>
      </c>
      <c r="B246" s="1">
        <f>C246</f>
        <v>50</v>
      </c>
      <c r="C246">
        <v>50</v>
      </c>
      <c r="D246">
        <f>IF(E246="男",1,0)</f>
        <v>1</v>
      </c>
      <c r="E246" s="2" t="s">
        <v>106</v>
      </c>
      <c r="F246" s="2">
        <f>IF(G246="已婚",0,IF(G246="未婚",1,2))</f>
        <v>0</v>
      </c>
      <c r="G246" s="2" t="s">
        <v>93</v>
      </c>
      <c r="H246" s="2">
        <f>IF(I246="小学",0,IF(I246="初中",1,IF(I246="高中",2,IF(I246="大专",3,4))))</f>
        <v>0</v>
      </c>
      <c r="I246" s="2" t="s">
        <v>107</v>
      </c>
      <c r="J246" s="2">
        <f>IF(K246="无",0,IF(K246="有违约",1,2))</f>
        <v>0</v>
      </c>
      <c r="K246" s="2" t="s">
        <v>95</v>
      </c>
      <c r="L246" s="2">
        <f>IF(M246="自有",0,1)</f>
        <v>0</v>
      </c>
      <c r="M246" s="2" t="s">
        <v>96</v>
      </c>
      <c r="N246" s="2">
        <f>IF(O246="否",0,1)</f>
        <v>0</v>
      </c>
      <c r="O246" s="2" t="s">
        <v>97</v>
      </c>
      <c r="P246" s="2" t="str">
        <f>MID(Q246,1,LEN(Q246)-1)</f>
        <v>2</v>
      </c>
      <c r="Q246" s="2" t="s">
        <v>121</v>
      </c>
      <c r="R246" s="2" t="s">
        <v>121</v>
      </c>
      <c r="S246" s="2" t="str">
        <f>MID(T246,1,LEN(T246)-1)</f>
        <v>20</v>
      </c>
      <c r="T246" s="2" t="s">
        <v>123</v>
      </c>
      <c r="U246" s="2">
        <f>IF(V246="经营",0,1)</f>
        <v>0</v>
      </c>
      <c r="V246" s="2" t="s">
        <v>100</v>
      </c>
      <c r="W246" s="2" t="s">
        <v>100</v>
      </c>
      <c r="X246" s="2">
        <f>IF(MID(Y246,LEN(Y246),LEN(Y246))="年",VALUE(MID(Y246,1,LEN(Y246)-1))*12,VALUE(MID(Y246,1,LEN(Y246)-1)))</f>
        <v>12</v>
      </c>
      <c r="Y246" s="2" t="s">
        <v>101</v>
      </c>
      <c r="Z246">
        <f>AA246*100</f>
        <v>1.53</v>
      </c>
      <c r="AA246" s="5">
        <v>0.0153</v>
      </c>
      <c r="AB246" s="5"/>
      <c r="AC246" s="5">
        <v>0.01989</v>
      </c>
      <c r="AD246" s="5"/>
      <c r="AE246" s="2" t="s">
        <v>102</v>
      </c>
      <c r="AF246" s="2">
        <f>IF(OR(AG246="是",AG246="有"),0,1)</f>
        <v>1</v>
      </c>
      <c r="AG246" s="2" t="s">
        <v>95</v>
      </c>
      <c r="AH246" s="10">
        <f>IF(ISNUMBER(FIND("质押",AI246,1)),0,1)</f>
        <v>1</v>
      </c>
      <c r="AI246" s="2" t="s">
        <v>119</v>
      </c>
      <c r="AJ246" s="2">
        <f>IF(ISNUMBER(FIND("担保",AI246,1)),0,1)</f>
        <v>0</v>
      </c>
      <c r="AK246" s="2" t="s">
        <v>119</v>
      </c>
      <c r="AL246" s="10">
        <f>IF(AM246="是",0,1)</f>
        <v>1</v>
      </c>
      <c r="AM246" s="2" t="s">
        <v>97</v>
      </c>
      <c r="AN246" s="2">
        <f>IF(AO246="无逾期",0,1)</f>
        <v>1</v>
      </c>
      <c r="AO246" s="2" t="s">
        <v>112</v>
      </c>
      <c r="AP246" s="2"/>
      <c r="AQ246" s="6">
        <v>40878</v>
      </c>
    </row>
    <row r="247" spans="1:43">
      <c r="A247" s="3">
        <v>1111011</v>
      </c>
      <c r="B247" s="1">
        <f>C247</f>
        <v>52</v>
      </c>
      <c r="C247">
        <v>52</v>
      </c>
      <c r="D247">
        <f>IF(E247="男",1,0)</f>
        <v>1</v>
      </c>
      <c r="E247" s="2" t="s">
        <v>106</v>
      </c>
      <c r="F247" s="2">
        <f>IF(G247="已婚",0,IF(G247="未婚",1,2))</f>
        <v>0</v>
      </c>
      <c r="G247" s="2" t="s">
        <v>93</v>
      </c>
      <c r="H247" s="2">
        <f>IF(I247="小学",0,IF(I247="初中",1,IF(I247="高中",2,IF(I247="大专",3,4))))</f>
        <v>0</v>
      </c>
      <c r="I247" s="2" t="s">
        <v>107</v>
      </c>
      <c r="J247" s="2">
        <f>IF(K247="无",0,IF(K247="有违约",1,2))</f>
        <v>1</v>
      </c>
      <c r="K247" s="2" t="s">
        <v>116</v>
      </c>
      <c r="L247" s="2">
        <f>IF(M247="自有",0,1)</f>
        <v>0</v>
      </c>
      <c r="M247" s="2" t="s">
        <v>96</v>
      </c>
      <c r="N247" s="2">
        <f>IF(O247="否",0,1)</f>
        <v>0</v>
      </c>
      <c r="O247" s="2" t="s">
        <v>97</v>
      </c>
      <c r="P247" s="2" t="str">
        <f>MID(Q247,1,LEN(Q247)-1)</f>
        <v>10</v>
      </c>
      <c r="Q247" s="2" t="s">
        <v>98</v>
      </c>
      <c r="R247" s="2" t="s">
        <v>98</v>
      </c>
      <c r="S247" s="2" t="str">
        <f>MID(T247,1,LEN(T247)-1)</f>
        <v>3</v>
      </c>
      <c r="T247" s="2" t="s">
        <v>127</v>
      </c>
      <c r="U247" s="2">
        <f>IF(V247="经营",0,1)</f>
        <v>0</v>
      </c>
      <c r="V247" s="2" t="s">
        <v>100</v>
      </c>
      <c r="W247" s="2" t="s">
        <v>100</v>
      </c>
      <c r="X247" s="2">
        <f>IF(MID(Y247,LEN(Y247),LEN(Y247))="年",VALUE(MID(Y247,1,LEN(Y247)-1))*12,VALUE(MID(Y247,1,LEN(Y247)-1)))</f>
        <v>6</v>
      </c>
      <c r="Y247" s="2" t="s">
        <v>118</v>
      </c>
      <c r="Z247">
        <f>AA247*100</f>
        <v>1.5</v>
      </c>
      <c r="AA247" s="5">
        <v>0.015</v>
      </c>
      <c r="AB247" s="5"/>
      <c r="AC247" s="5">
        <v>0.0195</v>
      </c>
      <c r="AD247" s="5"/>
      <c r="AE247" s="2" t="s">
        <v>102</v>
      </c>
      <c r="AF247" s="2">
        <f>IF(OR(AG247="是",AG247="有"),0,1)</f>
        <v>1</v>
      </c>
      <c r="AG247" s="2" t="s">
        <v>95</v>
      </c>
      <c r="AH247" s="10">
        <f>IF(ISNUMBER(FIND("质押",AI247,1)),0,1)</f>
        <v>1</v>
      </c>
      <c r="AI247" s="2" t="s">
        <v>119</v>
      </c>
      <c r="AJ247" s="2">
        <f>IF(ISNUMBER(FIND("担保",AI247,1)),0,1)</f>
        <v>0</v>
      </c>
      <c r="AK247" s="2" t="s">
        <v>119</v>
      </c>
      <c r="AL247" s="10">
        <f>IF(AM247="是",0,1)</f>
        <v>1</v>
      </c>
      <c r="AM247" s="2" t="s">
        <v>97</v>
      </c>
      <c r="AN247" s="2">
        <f>IF(AO247="无逾期",0,1)</f>
        <v>1</v>
      </c>
      <c r="AO247" s="2" t="s">
        <v>112</v>
      </c>
      <c r="AP247" s="2"/>
      <c r="AQ247" s="6">
        <v>40878</v>
      </c>
    </row>
    <row r="248" spans="1:43">
      <c r="A248" s="3">
        <v>1111012</v>
      </c>
      <c r="B248" s="1">
        <f>C248</f>
        <v>53</v>
      </c>
      <c r="C248">
        <v>53</v>
      </c>
      <c r="D248">
        <f>IF(E248="男",1,0)</f>
        <v>1</v>
      </c>
      <c r="E248" s="2" t="s">
        <v>106</v>
      </c>
      <c r="F248" s="2">
        <f>IF(G248="已婚",0,IF(G248="未婚",1,2))</f>
        <v>0</v>
      </c>
      <c r="G248" s="2" t="s">
        <v>93</v>
      </c>
      <c r="H248" s="2">
        <f>IF(I248="小学",0,IF(I248="初中",1,IF(I248="高中",2,IF(I248="大专",3,4))))</f>
        <v>1</v>
      </c>
      <c r="I248" t="s">
        <v>120</v>
      </c>
      <c r="J248" s="2">
        <f>IF(K248="无",0,IF(K248="有违约",1,2))</f>
        <v>0</v>
      </c>
      <c r="K248" s="2" t="s">
        <v>95</v>
      </c>
      <c r="L248" s="2">
        <f>IF(M248="自有",0,1)</f>
        <v>0</v>
      </c>
      <c r="M248" s="2" t="s">
        <v>96</v>
      </c>
      <c r="N248" s="2">
        <f>IF(O248="否",0,1)</f>
        <v>1</v>
      </c>
      <c r="O248" s="2" t="s">
        <v>103</v>
      </c>
      <c r="P248" s="2" t="str">
        <f>MID(Q248,1,LEN(Q248)-1)</f>
        <v>20</v>
      </c>
      <c r="Q248" s="2" t="s">
        <v>143</v>
      </c>
      <c r="R248" s="2" t="s">
        <v>143</v>
      </c>
      <c r="S248" s="2" t="str">
        <f>MID(T248,1,LEN(T248)-1)</f>
        <v>7</v>
      </c>
      <c r="T248" s="2" t="s">
        <v>176</v>
      </c>
      <c r="U248" s="2">
        <f>IF(V248="经营",0,1)</f>
        <v>0</v>
      </c>
      <c r="V248" s="2" t="s">
        <v>100</v>
      </c>
      <c r="W248" s="2" t="s">
        <v>100</v>
      </c>
      <c r="X248" s="2">
        <f>IF(MID(Y248,LEN(Y248),LEN(Y248))="年",VALUE(MID(Y248,1,LEN(Y248)-1))*12,VALUE(MID(Y248,1,LEN(Y248)-1)))</f>
        <v>12</v>
      </c>
      <c r="Y248" s="2" t="s">
        <v>101</v>
      </c>
      <c r="Z248">
        <f>AA248*100</f>
        <v>1.53</v>
      </c>
      <c r="AA248" s="5">
        <v>0.0153</v>
      </c>
      <c r="AB248" s="5"/>
      <c r="AC248" s="5">
        <v>0.01989</v>
      </c>
      <c r="AD248" s="5"/>
      <c r="AE248" s="2" t="s">
        <v>102</v>
      </c>
      <c r="AF248" s="2">
        <f>IF(OR(AG248="是",AG248="有"),0,1)</f>
        <v>1</v>
      </c>
      <c r="AG248" s="2" t="s">
        <v>97</v>
      </c>
      <c r="AH248" s="10">
        <f>IF(ISNUMBER(FIND("质押",AI248,1)),0,1)</f>
        <v>1</v>
      </c>
      <c r="AI248" s="2" t="s">
        <v>119</v>
      </c>
      <c r="AJ248" s="2">
        <f>IF(ISNUMBER(FIND("担保",AI248,1)),0,1)</f>
        <v>0</v>
      </c>
      <c r="AK248" s="2" t="s">
        <v>119</v>
      </c>
      <c r="AL248" s="10">
        <f>IF(AM248="是",0,1)</f>
        <v>1</v>
      </c>
      <c r="AM248" s="2" t="s">
        <v>97</v>
      </c>
      <c r="AN248" s="2">
        <f>IF(AO248="无逾期",0,1)</f>
        <v>0</v>
      </c>
      <c r="AO248" t="s">
        <v>105</v>
      </c>
      <c r="AQ248" s="6">
        <v>40896</v>
      </c>
    </row>
    <row r="249" spans="1:43">
      <c r="A249" s="4">
        <v>1111013</v>
      </c>
      <c r="B249" s="1">
        <f>C249</f>
        <v>30</v>
      </c>
      <c r="C249">
        <v>30</v>
      </c>
      <c r="D249">
        <f>IF(E249="男",1,0)</f>
        <v>1</v>
      </c>
      <c r="E249" s="2" t="s">
        <v>106</v>
      </c>
      <c r="F249" s="2">
        <f>IF(G249="已婚",0,IF(G249="未婚",1,2))</f>
        <v>0</v>
      </c>
      <c r="G249" s="2" t="s">
        <v>93</v>
      </c>
      <c r="H249" s="2">
        <f>IF(I249="小学",0,IF(I249="初中",1,IF(I249="高中",2,IF(I249="大专",3,4))))</f>
        <v>1</v>
      </c>
      <c r="I249" s="2" t="s">
        <v>120</v>
      </c>
      <c r="J249" s="2">
        <f>IF(K249="无",0,IF(K249="有违约",1,2))</f>
        <v>0</v>
      </c>
      <c r="K249" s="2" t="s">
        <v>95</v>
      </c>
      <c r="L249" s="2">
        <f>IF(M249="自有",0,1)</f>
        <v>0</v>
      </c>
      <c r="M249" s="2" t="s">
        <v>96</v>
      </c>
      <c r="N249" s="2">
        <f>IF(O249="否",0,1)</f>
        <v>1</v>
      </c>
      <c r="O249" s="2" t="s">
        <v>103</v>
      </c>
      <c r="P249" s="2" t="str">
        <f>MID(Q249,1,LEN(Q249)-1)</f>
        <v>5</v>
      </c>
      <c r="Q249" s="2" t="s">
        <v>152</v>
      </c>
      <c r="R249" s="2" t="s">
        <v>152</v>
      </c>
      <c r="S249" s="2" t="str">
        <f>MID(T249,1,LEN(T249)-1)</f>
        <v>10</v>
      </c>
      <c r="T249" s="2" t="s">
        <v>192</v>
      </c>
      <c r="U249" s="2">
        <f>IF(V249="经营",0,1)</f>
        <v>0</v>
      </c>
      <c r="V249" s="2" t="s">
        <v>100</v>
      </c>
      <c r="W249" s="2" t="s">
        <v>100</v>
      </c>
      <c r="X249" s="2">
        <f>IF(MID(Y249,LEN(Y249),LEN(Y249))="年",VALUE(MID(Y249,1,LEN(Y249)-1))*12,VALUE(MID(Y249,1,LEN(Y249)-1)))</f>
        <v>12</v>
      </c>
      <c r="Y249" s="2" t="s">
        <v>101</v>
      </c>
      <c r="Z249">
        <f>AA249*100</f>
        <v>1.53</v>
      </c>
      <c r="AA249" s="5">
        <v>0.0153</v>
      </c>
      <c r="AB249" s="5"/>
      <c r="AC249" s="5">
        <v>0.01989</v>
      </c>
      <c r="AD249" s="5"/>
      <c r="AE249" s="2" t="s">
        <v>102</v>
      </c>
      <c r="AF249" s="2">
        <f>IF(OR(AG249="是",AG249="有"),0,1)</f>
        <v>0</v>
      </c>
      <c r="AG249" s="2" t="s">
        <v>157</v>
      </c>
      <c r="AH249" s="10">
        <f>IF(ISNUMBER(FIND("质押",AI249,1)),0,1)</f>
        <v>1</v>
      </c>
      <c r="AI249" s="2" t="s">
        <v>207</v>
      </c>
      <c r="AJ249" s="2">
        <f>IF(ISNUMBER(FIND("担保",AI249,1)),0,1)</f>
        <v>0</v>
      </c>
      <c r="AK249" s="2" t="s">
        <v>207</v>
      </c>
      <c r="AL249" s="10">
        <f>IF(AM249="是",0,1)</f>
        <v>0</v>
      </c>
      <c r="AM249" s="2" t="s">
        <v>103</v>
      </c>
      <c r="AN249" s="2">
        <f>IF(AO249="无逾期",0,1)</f>
        <v>0</v>
      </c>
      <c r="AO249" t="s">
        <v>105</v>
      </c>
      <c r="AQ249" s="6">
        <v>40878</v>
      </c>
    </row>
    <row r="250" spans="1:43">
      <c r="A250" s="3">
        <v>1112002</v>
      </c>
      <c r="B250" s="1">
        <f>C250</f>
        <v>43</v>
      </c>
      <c r="C250">
        <v>43</v>
      </c>
      <c r="D250">
        <f>IF(E250="男",1,0)</f>
        <v>1</v>
      </c>
      <c r="E250" s="2" t="s">
        <v>106</v>
      </c>
      <c r="F250" s="2">
        <f>IF(G250="已婚",0,IF(G250="未婚",1,2))</f>
        <v>0</v>
      </c>
      <c r="G250" s="2" t="s">
        <v>93</v>
      </c>
      <c r="H250" s="2">
        <f>IF(I250="小学",0,IF(I250="初中",1,IF(I250="高中",2,IF(I250="大专",3,4))))</f>
        <v>1</v>
      </c>
      <c r="I250" s="2" t="s">
        <v>120</v>
      </c>
      <c r="J250" s="2">
        <f>IF(K250="无",0,IF(K250="有违约",1,2))</f>
        <v>0</v>
      </c>
      <c r="K250" s="2" t="s">
        <v>95</v>
      </c>
      <c r="L250" s="2">
        <f>IF(M250="自有",0,1)</f>
        <v>0</v>
      </c>
      <c r="M250" s="2" t="s">
        <v>96</v>
      </c>
      <c r="N250" s="2">
        <f>IF(O250="否",0,1)</f>
        <v>0</v>
      </c>
      <c r="O250" s="2" t="s">
        <v>97</v>
      </c>
      <c r="P250" s="2" t="str">
        <f>MID(Q250,1,LEN(Q250)-1)</f>
        <v>13</v>
      </c>
      <c r="Q250" s="2" t="s">
        <v>198</v>
      </c>
      <c r="R250" s="2" t="s">
        <v>198</v>
      </c>
      <c r="S250" s="2" t="str">
        <f>MID(T250,1,LEN(T250)-1)</f>
        <v>100</v>
      </c>
      <c r="T250" s="2" t="s">
        <v>135</v>
      </c>
      <c r="U250" s="2">
        <f>IF(V250="经营",0,1)</f>
        <v>0</v>
      </c>
      <c r="V250" s="2" t="s">
        <v>100</v>
      </c>
      <c r="W250" s="2" t="s">
        <v>100</v>
      </c>
      <c r="X250" s="2">
        <f>IF(MID(Y250,LEN(Y250),LEN(Y250))="年",VALUE(MID(Y250,1,LEN(Y250)-1))*12,VALUE(MID(Y250,1,LEN(Y250)-1)))</f>
        <v>12</v>
      </c>
      <c r="Y250" s="2" t="s">
        <v>101</v>
      </c>
      <c r="Z250">
        <f>AA250*100</f>
        <v>1.29</v>
      </c>
      <c r="AA250" s="5">
        <v>0.0129</v>
      </c>
      <c r="AB250" s="5"/>
      <c r="AC250" s="5">
        <v>0.01677</v>
      </c>
      <c r="AD250" s="5"/>
      <c r="AE250" s="2" t="s">
        <v>102</v>
      </c>
      <c r="AF250" s="2">
        <f>IF(OR(AG250="是",AG250="有"),0,1)</f>
        <v>0</v>
      </c>
      <c r="AG250" s="2" t="s">
        <v>157</v>
      </c>
      <c r="AH250" s="10">
        <f>IF(ISNUMBER(FIND("质押",AI250,1)),0,1)</f>
        <v>1</v>
      </c>
      <c r="AI250" s="2" t="s">
        <v>207</v>
      </c>
      <c r="AJ250" s="2">
        <f>IF(ISNUMBER(FIND("担保",AI250,1)),0,1)</f>
        <v>0</v>
      </c>
      <c r="AK250" s="2" t="s">
        <v>207</v>
      </c>
      <c r="AL250" s="10">
        <f>IF(AM250="是",0,1)</f>
        <v>0</v>
      </c>
      <c r="AM250" s="2" t="s">
        <v>103</v>
      </c>
      <c r="AN250" s="2">
        <f>IF(AO250="无逾期",0,1)</f>
        <v>0</v>
      </c>
      <c r="AO250" t="s">
        <v>105</v>
      </c>
      <c r="AQ250" s="6">
        <v>40878</v>
      </c>
    </row>
    <row r="251" spans="1:43">
      <c r="A251" s="3">
        <v>1112003</v>
      </c>
      <c r="B251" s="1">
        <f>C251</f>
        <v>23</v>
      </c>
      <c r="C251">
        <v>23</v>
      </c>
      <c r="D251">
        <f>IF(E251="男",1,0)</f>
        <v>1</v>
      </c>
      <c r="E251" s="2" t="s">
        <v>106</v>
      </c>
      <c r="F251" s="2">
        <f>IF(G251="已婚",0,IF(G251="未婚",1,2))</f>
        <v>1</v>
      </c>
      <c r="G251" s="2" t="s">
        <v>115</v>
      </c>
      <c r="H251" s="2">
        <f>IF(I251="小学",0,IF(I251="初中",1,IF(I251="高中",2,IF(I251="大专",3,4))))</f>
        <v>1</v>
      </c>
      <c r="I251" s="2" t="s">
        <v>120</v>
      </c>
      <c r="J251" s="2">
        <f>IF(K251="无",0,IF(K251="有违约",1,2))</f>
        <v>0</v>
      </c>
      <c r="K251" s="2" t="s">
        <v>95</v>
      </c>
      <c r="L251" s="2">
        <f>IF(M251="自有",0,1)</f>
        <v>1</v>
      </c>
      <c r="M251" s="2" t="s">
        <v>117</v>
      </c>
      <c r="N251" s="2">
        <f>IF(O251="否",0,1)</f>
        <v>0</v>
      </c>
      <c r="O251" s="2" t="s">
        <v>97</v>
      </c>
      <c r="P251" s="2" t="str">
        <f>MID(Q251,1,LEN(Q251)-1)</f>
        <v>3</v>
      </c>
      <c r="Q251" s="2" t="s">
        <v>108</v>
      </c>
      <c r="R251" s="2" t="s">
        <v>108</v>
      </c>
      <c r="S251" s="2" t="str">
        <f>MID(T251,1,LEN(T251)-1)</f>
        <v>15</v>
      </c>
      <c r="T251" s="2" t="s">
        <v>197</v>
      </c>
      <c r="U251" s="2">
        <f>IF(V251="经营",0,1)</f>
        <v>0</v>
      </c>
      <c r="V251" s="2" t="s">
        <v>100</v>
      </c>
      <c r="W251" s="2" t="s">
        <v>100</v>
      </c>
      <c r="X251" s="2">
        <f>IF(MID(Y251,LEN(Y251),LEN(Y251))="年",VALUE(MID(Y251,1,LEN(Y251)-1))*12,VALUE(MID(Y251,1,LEN(Y251)-1)))</f>
        <v>6</v>
      </c>
      <c r="Y251" s="2" t="s">
        <v>118</v>
      </c>
      <c r="Z251">
        <f>AA251*100</f>
        <v>1.26</v>
      </c>
      <c r="AA251" s="5">
        <v>0.0126</v>
      </c>
      <c r="AB251" s="5"/>
      <c r="AC251" s="5">
        <v>0.01638</v>
      </c>
      <c r="AD251" s="5"/>
      <c r="AE251" s="2" t="s">
        <v>102</v>
      </c>
      <c r="AF251" s="2">
        <f>IF(OR(AG251="是",AG251="有"),0,1)</f>
        <v>1</v>
      </c>
      <c r="AG251" s="2" t="s">
        <v>95</v>
      </c>
      <c r="AH251" s="10">
        <f>IF(ISNUMBER(FIND("质押",AI251,1)),0,1)</f>
        <v>0</v>
      </c>
      <c r="AI251" s="2" t="s">
        <v>204</v>
      </c>
      <c r="AJ251" s="2">
        <f>IF(ISNUMBER(FIND("担保",AI251,1)),0,1)</f>
        <v>0</v>
      </c>
      <c r="AK251" s="2" t="s">
        <v>204</v>
      </c>
      <c r="AL251" s="10">
        <f>IF(AM251="是",0,1)</f>
        <v>1</v>
      </c>
      <c r="AM251" s="2" t="s">
        <v>97</v>
      </c>
      <c r="AN251" s="2">
        <f>IF(AO251="无逾期",0,1)</f>
        <v>0</v>
      </c>
      <c r="AO251" t="s">
        <v>105</v>
      </c>
      <c r="AQ251" s="6">
        <v>40883</v>
      </c>
    </row>
    <row r="252" spans="1:43">
      <c r="A252" s="4">
        <v>1112005</v>
      </c>
      <c r="B252" s="1">
        <f>C252</f>
        <v>44</v>
      </c>
      <c r="C252">
        <v>44</v>
      </c>
      <c r="D252">
        <f>IF(E252="男",1,0)</f>
        <v>1</v>
      </c>
      <c r="E252" s="2" t="s">
        <v>106</v>
      </c>
      <c r="F252" s="2">
        <f>IF(G252="已婚",0,IF(G252="未婚",1,2))</f>
        <v>0</v>
      </c>
      <c r="G252" s="2" t="s">
        <v>93</v>
      </c>
      <c r="H252" s="2">
        <f>IF(I252="小学",0,IF(I252="初中",1,IF(I252="高中",2,IF(I252="大专",3,4))))</f>
        <v>3</v>
      </c>
      <c r="I252" s="2" t="s">
        <v>142</v>
      </c>
      <c r="J252" s="2">
        <f>IF(K252="无",0,IF(K252="有违约",1,2))</f>
        <v>0</v>
      </c>
      <c r="K252" s="2" t="s">
        <v>95</v>
      </c>
      <c r="L252" s="2">
        <f>IF(M252="自有",0,1)</f>
        <v>0</v>
      </c>
      <c r="M252" s="2" t="s">
        <v>96</v>
      </c>
      <c r="N252" s="2">
        <f>IF(O252="否",0,1)</f>
        <v>0</v>
      </c>
      <c r="O252" s="2" t="s">
        <v>97</v>
      </c>
      <c r="P252" s="2" t="str">
        <f>MID(Q252,1,LEN(Q252)-1)</f>
        <v>6</v>
      </c>
      <c r="Q252" s="2" t="s">
        <v>134</v>
      </c>
      <c r="R252" s="2" t="s">
        <v>134</v>
      </c>
      <c r="S252" s="2" t="str">
        <f>MID(T252,1,LEN(T252)-1)</f>
        <v>50</v>
      </c>
      <c r="T252" s="2" t="s">
        <v>193</v>
      </c>
      <c r="U252" s="2">
        <f>IF(V252="经营",0,1)</f>
        <v>0</v>
      </c>
      <c r="V252" s="2" t="s">
        <v>100</v>
      </c>
      <c r="W252" s="2" t="s">
        <v>100</v>
      </c>
      <c r="X252" s="2">
        <f>IF(MID(Y252,LEN(Y252),LEN(Y252))="年",VALUE(MID(Y252,1,LEN(Y252)-1))*12,VALUE(MID(Y252,1,LEN(Y252)-1)))</f>
        <v>12</v>
      </c>
      <c r="Y252" s="2" t="s">
        <v>101</v>
      </c>
      <c r="Z252">
        <f>AA252*100</f>
        <v>1.5</v>
      </c>
      <c r="AA252" s="5">
        <v>0.015</v>
      </c>
      <c r="AB252" s="5"/>
      <c r="AC252" s="5">
        <v>0.0195</v>
      </c>
      <c r="AD252" s="5"/>
      <c r="AE252" s="2" t="s">
        <v>102</v>
      </c>
      <c r="AF252" s="2">
        <f>IF(OR(AG252="是",AG252="有"),0,1)</f>
        <v>0</v>
      </c>
      <c r="AG252" s="2" t="s">
        <v>157</v>
      </c>
      <c r="AH252" s="10">
        <f>IF(ISNUMBER(FIND("质押",AI252,1)),0,1)</f>
        <v>1</v>
      </c>
      <c r="AI252" s="2" t="s">
        <v>207</v>
      </c>
      <c r="AJ252" s="2">
        <f>IF(ISNUMBER(FIND("担保",AI252,1)),0,1)</f>
        <v>0</v>
      </c>
      <c r="AK252" s="2" t="s">
        <v>207</v>
      </c>
      <c r="AL252" s="10">
        <f>IF(AM252="是",0,1)</f>
        <v>0</v>
      </c>
      <c r="AM252" s="2" t="s">
        <v>103</v>
      </c>
      <c r="AN252" s="2">
        <f>IF(AO252="无逾期",0,1)</f>
        <v>0</v>
      </c>
      <c r="AO252" t="s">
        <v>105</v>
      </c>
      <c r="AQ252" s="6">
        <v>40882</v>
      </c>
    </row>
    <row r="253" spans="1:43">
      <c r="A253" s="4">
        <v>1112006</v>
      </c>
      <c r="B253" s="1">
        <f>C253</f>
        <v>39</v>
      </c>
      <c r="C253">
        <v>39</v>
      </c>
      <c r="D253">
        <f>IF(E253="男",1,0)</f>
        <v>1</v>
      </c>
      <c r="E253" s="2" t="s">
        <v>106</v>
      </c>
      <c r="F253" s="2">
        <f>IF(G253="已婚",0,IF(G253="未婚",1,2))</f>
        <v>0</v>
      </c>
      <c r="G253" s="2" t="s">
        <v>93</v>
      </c>
      <c r="H253" s="2">
        <f>IF(I253="小学",0,IF(I253="初中",1,IF(I253="高中",2,IF(I253="大专",3,4))))</f>
        <v>4</v>
      </c>
      <c r="I253" s="2" t="s">
        <v>136</v>
      </c>
      <c r="J253" s="2">
        <f>IF(K253="无",0,IF(K253="有违约",1,2))</f>
        <v>0</v>
      </c>
      <c r="K253" s="2" t="s">
        <v>95</v>
      </c>
      <c r="L253" s="2">
        <f>IF(M253="自有",0,1)</f>
        <v>0</v>
      </c>
      <c r="M253" s="2" t="s">
        <v>96</v>
      </c>
      <c r="N253" s="2">
        <f>IF(O253="否",0,1)</f>
        <v>0</v>
      </c>
      <c r="O253" s="2" t="s">
        <v>97</v>
      </c>
      <c r="P253" s="2" t="str">
        <f>MID(Q253,1,LEN(Q253)-1)</f>
        <v>5</v>
      </c>
      <c r="Q253" s="2" t="s">
        <v>152</v>
      </c>
      <c r="R253" s="2" t="s">
        <v>152</v>
      </c>
      <c r="S253" s="2" t="str">
        <f>MID(T253,1,LEN(T253)-1)</f>
        <v>260</v>
      </c>
      <c r="T253" s="2" t="s">
        <v>246</v>
      </c>
      <c r="U253" s="2">
        <f>IF(V253="经营",0,1)</f>
        <v>0</v>
      </c>
      <c r="V253" s="2" t="s">
        <v>100</v>
      </c>
      <c r="W253" s="2" t="s">
        <v>100</v>
      </c>
      <c r="X253" s="2">
        <f>IF(MID(Y253,LEN(Y253),LEN(Y253))="年",VALUE(MID(Y253,1,LEN(Y253)-1))*12,VALUE(MID(Y253,1,LEN(Y253)-1)))</f>
        <v>12</v>
      </c>
      <c r="Y253" s="2" t="s">
        <v>101</v>
      </c>
      <c r="Z253">
        <f>AA253*100</f>
        <v>1.5</v>
      </c>
      <c r="AA253" s="5">
        <v>0.015</v>
      </c>
      <c r="AB253" s="5"/>
      <c r="AC253" s="5">
        <v>0.0195</v>
      </c>
      <c r="AD253" s="5"/>
      <c r="AE253" s="2" t="s">
        <v>102</v>
      </c>
      <c r="AF253" s="2">
        <f>IF(OR(AG253="是",AG253="有"),0,1)</f>
        <v>0</v>
      </c>
      <c r="AG253" s="2" t="s">
        <v>157</v>
      </c>
      <c r="AH253" s="10">
        <f>IF(ISNUMBER(FIND("质押",AI253,1)),0,1)</f>
        <v>1</v>
      </c>
      <c r="AI253" s="2" t="s">
        <v>104</v>
      </c>
      <c r="AJ253" s="2">
        <f>IF(ISNUMBER(FIND("担保",AI253,1)),0,1)</f>
        <v>1</v>
      </c>
      <c r="AK253" s="2" t="s">
        <v>104</v>
      </c>
      <c r="AL253" s="10">
        <f>IF(AM253="是",0,1)</f>
        <v>0</v>
      </c>
      <c r="AM253" s="2" t="s">
        <v>103</v>
      </c>
      <c r="AN253" s="2">
        <f>IF(AO253="无逾期",0,1)</f>
        <v>0</v>
      </c>
      <c r="AO253" t="s">
        <v>105</v>
      </c>
      <c r="AQ253" s="6">
        <v>40892</v>
      </c>
    </row>
    <row r="254" spans="1:43">
      <c r="A254" s="4">
        <v>1112008</v>
      </c>
      <c r="B254" s="1">
        <f>C254</f>
        <v>42</v>
      </c>
      <c r="C254">
        <v>42</v>
      </c>
      <c r="D254">
        <f>IF(E254="男",1,0)</f>
        <v>1</v>
      </c>
      <c r="E254" s="2" t="s">
        <v>106</v>
      </c>
      <c r="F254" s="2">
        <f>IF(G254="已婚",0,IF(G254="未婚",1,2))</f>
        <v>0</v>
      </c>
      <c r="G254" s="2" t="s">
        <v>93</v>
      </c>
      <c r="H254" s="2">
        <f>IF(I254="小学",0,IF(I254="初中",1,IF(I254="高中",2,IF(I254="大专",3,4))))</f>
        <v>4</v>
      </c>
      <c r="I254" s="2" t="s">
        <v>136</v>
      </c>
      <c r="J254" s="2">
        <f>IF(K254="无",0,IF(K254="有违约",1,2))</f>
        <v>0</v>
      </c>
      <c r="K254" s="2" t="s">
        <v>95</v>
      </c>
      <c r="L254" s="2">
        <f>IF(M254="自有",0,1)</f>
        <v>0</v>
      </c>
      <c r="M254" s="2" t="s">
        <v>96</v>
      </c>
      <c r="N254" s="2">
        <f>IF(O254="否",0,1)</f>
        <v>0</v>
      </c>
      <c r="O254" s="2" t="s">
        <v>97</v>
      </c>
      <c r="P254" s="2" t="str">
        <f>MID(Q254,1,LEN(Q254)-1)</f>
        <v>3</v>
      </c>
      <c r="Q254" s="2" t="s">
        <v>108</v>
      </c>
      <c r="R254" s="2" t="s">
        <v>108</v>
      </c>
      <c r="S254" s="2" t="str">
        <f>MID(T254,1,LEN(T254)-1)</f>
        <v>260</v>
      </c>
      <c r="T254" s="2" t="s">
        <v>246</v>
      </c>
      <c r="U254" s="2">
        <f>IF(V254="经营",0,1)</f>
        <v>0</v>
      </c>
      <c r="V254" s="2" t="s">
        <v>100</v>
      </c>
      <c r="W254" s="2" t="s">
        <v>100</v>
      </c>
      <c r="X254" s="2">
        <f>IF(MID(Y254,LEN(Y254),LEN(Y254))="年",VALUE(MID(Y254,1,LEN(Y254)-1))*12,VALUE(MID(Y254,1,LEN(Y254)-1)))</f>
        <v>6</v>
      </c>
      <c r="Y254" s="2" t="s">
        <v>118</v>
      </c>
      <c r="Z254">
        <f>AA254*100</f>
        <v>1.35</v>
      </c>
      <c r="AA254" s="5">
        <v>0.0135</v>
      </c>
      <c r="AB254" s="5"/>
      <c r="AC254" s="5">
        <v>0.01755</v>
      </c>
      <c r="AD254" s="5"/>
      <c r="AE254" s="2" t="s">
        <v>102</v>
      </c>
      <c r="AF254" s="2">
        <f>IF(OR(AG254="是",AG254="有"),0,1)</f>
        <v>1</v>
      </c>
      <c r="AG254" s="2" t="s">
        <v>95</v>
      </c>
      <c r="AH254" s="10">
        <f>IF(ISNUMBER(FIND("质押",AI254,1)),0,1)</f>
        <v>1</v>
      </c>
      <c r="AI254" s="2" t="s">
        <v>119</v>
      </c>
      <c r="AJ254" s="2">
        <f>IF(ISNUMBER(FIND("担保",AI254,1)),0,1)</f>
        <v>0</v>
      </c>
      <c r="AK254" s="2" t="s">
        <v>119</v>
      </c>
      <c r="AL254" s="10">
        <f>IF(AM254="是",0,1)</f>
        <v>1</v>
      </c>
      <c r="AM254" s="2" t="s">
        <v>97</v>
      </c>
      <c r="AN254" s="2">
        <f>IF(AO254="无逾期",0,1)</f>
        <v>0</v>
      </c>
      <c r="AO254" t="s">
        <v>105</v>
      </c>
      <c r="AQ254" s="6">
        <v>40891</v>
      </c>
    </row>
    <row r="255" spans="1:43">
      <c r="A255" s="4">
        <v>1112009</v>
      </c>
      <c r="B255" s="1">
        <f>C255</f>
        <v>41</v>
      </c>
      <c r="C255">
        <v>41</v>
      </c>
      <c r="D255">
        <f>IF(E255="男",1,0)</f>
        <v>1</v>
      </c>
      <c r="E255" s="2" t="s">
        <v>106</v>
      </c>
      <c r="F255" s="2">
        <f>IF(G255="已婚",0,IF(G255="未婚",1,2))</f>
        <v>0</v>
      </c>
      <c r="G255" s="2" t="s">
        <v>93</v>
      </c>
      <c r="H255" s="2">
        <f>IF(I255="小学",0,IF(I255="初中",1,IF(I255="高中",2,IF(I255="大专",3,4))))</f>
        <v>4</v>
      </c>
      <c r="I255" s="2" t="s">
        <v>136</v>
      </c>
      <c r="J255" s="2">
        <f>IF(K255="无",0,IF(K255="有违约",1,2))</f>
        <v>0</v>
      </c>
      <c r="K255" s="2" t="s">
        <v>95</v>
      </c>
      <c r="L255" s="2">
        <f>IF(M255="自有",0,1)</f>
        <v>0</v>
      </c>
      <c r="M255" s="2" t="s">
        <v>96</v>
      </c>
      <c r="N255" s="2">
        <f>IF(O255="否",0,1)</f>
        <v>0</v>
      </c>
      <c r="O255" s="2" t="s">
        <v>97</v>
      </c>
      <c r="P255" s="2" t="str">
        <f>MID(Q255,1,LEN(Q255)-1)</f>
        <v>1</v>
      </c>
      <c r="Q255" s="2" t="s">
        <v>101</v>
      </c>
      <c r="R255" s="2" t="s">
        <v>101</v>
      </c>
      <c r="S255" s="2" t="str">
        <f>MID(T255,1,LEN(T255)-1)</f>
        <v>260</v>
      </c>
      <c r="T255" s="2" t="s">
        <v>246</v>
      </c>
      <c r="U255" s="2">
        <f>IF(V255="经营",0,1)</f>
        <v>0</v>
      </c>
      <c r="V255" s="2" t="s">
        <v>100</v>
      </c>
      <c r="W255" s="2" t="s">
        <v>100</v>
      </c>
      <c r="X255" s="2">
        <f>IF(MID(Y255,LEN(Y255),LEN(Y255))="年",VALUE(MID(Y255,1,LEN(Y255)-1))*12,VALUE(MID(Y255,1,LEN(Y255)-1)))</f>
        <v>6</v>
      </c>
      <c r="Y255" s="2" t="s">
        <v>118</v>
      </c>
      <c r="Z255">
        <f>AA255*100</f>
        <v>1.35</v>
      </c>
      <c r="AA255" s="5">
        <v>0.0135</v>
      </c>
      <c r="AB255" s="5"/>
      <c r="AC255" s="5">
        <v>0.01755</v>
      </c>
      <c r="AD255" s="5"/>
      <c r="AE255" s="2" t="s">
        <v>102</v>
      </c>
      <c r="AF255" s="2">
        <f>IF(OR(AG255="是",AG255="有"),0,1)</f>
        <v>1</v>
      </c>
      <c r="AG255" s="2" t="s">
        <v>95</v>
      </c>
      <c r="AH255" s="10">
        <f>IF(ISNUMBER(FIND("质押",AI255,1)),0,1)</f>
        <v>1</v>
      </c>
      <c r="AI255" s="2" t="s">
        <v>119</v>
      </c>
      <c r="AJ255" s="2">
        <f>IF(ISNUMBER(FIND("担保",AI255,1)),0,1)</f>
        <v>0</v>
      </c>
      <c r="AK255" s="2" t="s">
        <v>119</v>
      </c>
      <c r="AL255" s="10">
        <f>IF(AM255="是",0,1)</f>
        <v>1</v>
      </c>
      <c r="AM255" s="2" t="s">
        <v>97</v>
      </c>
      <c r="AN255" s="2">
        <f>IF(AO255="无逾期",0,1)</f>
        <v>0</v>
      </c>
      <c r="AO255" t="s">
        <v>105</v>
      </c>
      <c r="AQ255" s="6">
        <v>40891</v>
      </c>
    </row>
    <row r="256" spans="1:43">
      <c r="A256" s="4">
        <v>1112010</v>
      </c>
      <c r="B256" s="1">
        <f>C256</f>
        <v>43</v>
      </c>
      <c r="C256">
        <v>43</v>
      </c>
      <c r="D256">
        <f>IF(E256="男",1,0)</f>
        <v>1</v>
      </c>
      <c r="E256" s="2" t="s">
        <v>106</v>
      </c>
      <c r="F256" s="2">
        <f>IF(G256="已婚",0,IF(G256="未婚",1,2))</f>
        <v>0</v>
      </c>
      <c r="G256" s="2" t="s">
        <v>93</v>
      </c>
      <c r="H256" s="2">
        <f>IF(I256="小学",0,IF(I256="初中",1,IF(I256="高中",2,IF(I256="大专",3,4))))</f>
        <v>4</v>
      </c>
      <c r="I256" s="2" t="s">
        <v>136</v>
      </c>
      <c r="J256" s="2">
        <f>IF(K256="无",0,IF(K256="有违约",1,2))</f>
        <v>0</v>
      </c>
      <c r="K256" s="2" t="s">
        <v>95</v>
      </c>
      <c r="L256" s="2">
        <f>IF(M256="自有",0,1)</f>
        <v>0</v>
      </c>
      <c r="M256" s="2" t="s">
        <v>96</v>
      </c>
      <c r="N256" s="2">
        <f>IF(O256="否",0,1)</f>
        <v>0</v>
      </c>
      <c r="O256" s="2" t="s">
        <v>97</v>
      </c>
      <c r="P256" s="2" t="str">
        <f>MID(Q256,1,LEN(Q256)-1)</f>
        <v>1</v>
      </c>
      <c r="Q256" s="2" t="s">
        <v>101</v>
      </c>
      <c r="R256" s="2" t="s">
        <v>101</v>
      </c>
      <c r="S256" s="2" t="str">
        <f>MID(T256,1,LEN(T256)-1)</f>
        <v>240</v>
      </c>
      <c r="T256" s="2" t="s">
        <v>247</v>
      </c>
      <c r="U256" s="2">
        <f>IF(V256="经营",0,1)</f>
        <v>0</v>
      </c>
      <c r="V256" s="2" t="s">
        <v>100</v>
      </c>
      <c r="W256" s="2" t="s">
        <v>100</v>
      </c>
      <c r="X256" s="2">
        <f>IF(MID(Y256,LEN(Y256),LEN(Y256))="年",VALUE(MID(Y256,1,LEN(Y256)-1))*12,VALUE(MID(Y256,1,LEN(Y256)-1)))</f>
        <v>6</v>
      </c>
      <c r="Y256" s="2" t="s">
        <v>118</v>
      </c>
      <c r="Z256">
        <f>AA256*100</f>
        <v>1.35</v>
      </c>
      <c r="AA256" s="5">
        <v>0.0135</v>
      </c>
      <c r="AB256" s="5"/>
      <c r="AC256" s="5">
        <v>0.01755</v>
      </c>
      <c r="AD256" s="5"/>
      <c r="AE256" s="2" t="s">
        <v>102</v>
      </c>
      <c r="AF256" s="2">
        <f>IF(OR(AG256="是",AG256="有"),0,1)</f>
        <v>1</v>
      </c>
      <c r="AG256" s="2" t="s">
        <v>95</v>
      </c>
      <c r="AH256" s="10">
        <f>IF(ISNUMBER(FIND("质押",AI256,1)),0,1)</f>
        <v>1</v>
      </c>
      <c r="AI256" s="2" t="s">
        <v>119</v>
      </c>
      <c r="AJ256" s="2">
        <f>IF(ISNUMBER(FIND("担保",AI256,1)),0,1)</f>
        <v>0</v>
      </c>
      <c r="AK256" s="2" t="s">
        <v>119</v>
      </c>
      <c r="AL256" s="10">
        <f>IF(AM256="是",0,1)</f>
        <v>1</v>
      </c>
      <c r="AM256" s="2" t="s">
        <v>97</v>
      </c>
      <c r="AN256" s="2">
        <f>IF(AO256="无逾期",0,1)</f>
        <v>0</v>
      </c>
      <c r="AO256" t="s">
        <v>105</v>
      </c>
      <c r="AQ256" s="6">
        <v>40891</v>
      </c>
    </row>
    <row r="257" spans="1:43">
      <c r="A257" s="4">
        <v>1112011</v>
      </c>
      <c r="B257" s="1">
        <f>C257</f>
        <v>48</v>
      </c>
      <c r="C257">
        <v>48</v>
      </c>
      <c r="D257">
        <f>IF(E257="男",1,0)</f>
        <v>1</v>
      </c>
      <c r="E257" s="2" t="s">
        <v>106</v>
      </c>
      <c r="F257" s="2">
        <f>IF(G257="已婚",0,IF(G257="未婚",1,2))</f>
        <v>0</v>
      </c>
      <c r="G257" s="2" t="s">
        <v>93</v>
      </c>
      <c r="H257" s="2">
        <f>IF(I257="小学",0,IF(I257="初中",1,IF(I257="高中",2,IF(I257="大专",3,4))))</f>
        <v>3</v>
      </c>
      <c r="I257" s="2" t="s">
        <v>142</v>
      </c>
      <c r="J257" s="2">
        <f>IF(K257="无",0,IF(K257="有违约",1,2))</f>
        <v>0</v>
      </c>
      <c r="K257" s="2" t="s">
        <v>95</v>
      </c>
      <c r="L257" s="2">
        <f>IF(M257="自有",0,1)</f>
        <v>0</v>
      </c>
      <c r="M257" s="2" t="s">
        <v>96</v>
      </c>
      <c r="N257" s="2">
        <f>IF(O257="否",0,1)</f>
        <v>0</v>
      </c>
      <c r="O257" s="2" t="s">
        <v>97</v>
      </c>
      <c r="P257" s="2" t="str">
        <f>MID(Q257,1,LEN(Q257)-1)</f>
        <v>7</v>
      </c>
      <c r="Q257" s="2" t="s">
        <v>173</v>
      </c>
      <c r="R257" s="2" t="s">
        <v>173</v>
      </c>
      <c r="S257" s="2" t="str">
        <f>MID(T257,1,LEN(T257)-1)</f>
        <v>240</v>
      </c>
      <c r="T257" s="2" t="s">
        <v>247</v>
      </c>
      <c r="U257" s="2">
        <f>IF(V257="经营",0,1)</f>
        <v>0</v>
      </c>
      <c r="V257" s="2" t="s">
        <v>100</v>
      </c>
      <c r="W257" s="2" t="s">
        <v>100</v>
      </c>
      <c r="X257" s="2">
        <f>IF(MID(Y257,LEN(Y257),LEN(Y257))="年",VALUE(MID(Y257,1,LEN(Y257)-1))*12,VALUE(MID(Y257,1,LEN(Y257)-1)))</f>
        <v>6</v>
      </c>
      <c r="Y257" s="2" t="s">
        <v>118</v>
      </c>
      <c r="Z257">
        <f>AA257*100</f>
        <v>1.35</v>
      </c>
      <c r="AA257" s="5">
        <v>0.0135</v>
      </c>
      <c r="AB257" s="5"/>
      <c r="AC257" s="5">
        <v>0.01755</v>
      </c>
      <c r="AD257" s="5"/>
      <c r="AE257" s="2" t="s">
        <v>102</v>
      </c>
      <c r="AF257" s="2">
        <f>IF(OR(AG257="是",AG257="有"),0,1)</f>
        <v>1</v>
      </c>
      <c r="AG257" s="2" t="s">
        <v>95</v>
      </c>
      <c r="AH257" s="10">
        <f>IF(ISNUMBER(FIND("质押",AI257,1)),0,1)</f>
        <v>1</v>
      </c>
      <c r="AI257" s="2" t="s">
        <v>119</v>
      </c>
      <c r="AJ257" s="2">
        <f>IF(ISNUMBER(FIND("担保",AI257,1)),0,1)</f>
        <v>0</v>
      </c>
      <c r="AK257" s="2" t="s">
        <v>119</v>
      </c>
      <c r="AL257" s="10">
        <f>IF(AM257="是",0,1)</f>
        <v>1</v>
      </c>
      <c r="AM257" s="2" t="s">
        <v>97</v>
      </c>
      <c r="AN257" s="2">
        <f>IF(AO257="无逾期",0,1)</f>
        <v>0</v>
      </c>
      <c r="AO257" t="s">
        <v>105</v>
      </c>
      <c r="AQ257" s="6">
        <v>40891</v>
      </c>
    </row>
    <row r="258" spans="1:43">
      <c r="A258" s="4">
        <v>1112012</v>
      </c>
      <c r="B258" s="1">
        <f>C258</f>
        <v>43</v>
      </c>
      <c r="C258">
        <v>43</v>
      </c>
      <c r="D258">
        <f>IF(E258="男",1,0)</f>
        <v>0</v>
      </c>
      <c r="E258" s="2" t="s">
        <v>92</v>
      </c>
      <c r="F258" s="2">
        <f>IF(G258="已婚",0,IF(G258="未婚",1,2))</f>
        <v>0</v>
      </c>
      <c r="G258" s="2" t="s">
        <v>93</v>
      </c>
      <c r="H258" s="2">
        <f>IF(I258="小学",0,IF(I258="初中",1,IF(I258="高中",2,IF(I258="大专",3,4))))</f>
        <v>0</v>
      </c>
      <c r="I258" s="2" t="s">
        <v>107</v>
      </c>
      <c r="J258" s="2">
        <f>IF(K258="无",0,IF(K258="有违约",1,2))</f>
        <v>0</v>
      </c>
      <c r="K258" s="2" t="s">
        <v>95</v>
      </c>
      <c r="L258" s="2">
        <f>IF(M258="自有",0,1)</f>
        <v>0</v>
      </c>
      <c r="M258" s="2" t="s">
        <v>96</v>
      </c>
      <c r="N258" s="2">
        <f>IF(O258="否",0,1)</f>
        <v>0</v>
      </c>
      <c r="O258" s="2" t="s">
        <v>97</v>
      </c>
      <c r="P258" s="2" t="str">
        <f>MID(Q258,1,LEN(Q258)-1)</f>
        <v>8</v>
      </c>
      <c r="Q258" s="2" t="s">
        <v>149</v>
      </c>
      <c r="R258" s="2" t="s">
        <v>149</v>
      </c>
      <c r="S258" s="2" t="str">
        <f>MID(T258,1,LEN(T258)-1)</f>
        <v>260</v>
      </c>
      <c r="T258" s="2" t="s">
        <v>248</v>
      </c>
      <c r="U258" s="2">
        <f>IF(V258="经营",0,1)</f>
        <v>0</v>
      </c>
      <c r="V258" s="2" t="s">
        <v>100</v>
      </c>
      <c r="W258" s="2" t="s">
        <v>100</v>
      </c>
      <c r="X258" s="2">
        <f>IF(MID(Y258,LEN(Y258),LEN(Y258))="年",VALUE(MID(Y258,1,LEN(Y258)-1))*12,VALUE(MID(Y258,1,LEN(Y258)-1)))</f>
        <v>12</v>
      </c>
      <c r="Y258" s="2" t="s">
        <v>101</v>
      </c>
      <c r="Z258">
        <f>AA258*100</f>
        <v>1.5</v>
      </c>
      <c r="AA258" s="5">
        <v>0.015</v>
      </c>
      <c r="AB258" s="5"/>
      <c r="AC258" s="5">
        <v>0.0195</v>
      </c>
      <c r="AD258" s="5"/>
      <c r="AE258" s="2" t="s">
        <v>102</v>
      </c>
      <c r="AF258" s="2">
        <f t="shared" ref="AF258:AF321" si="69">IF(OR(AG258="是",AG258="有"),0,1)</f>
        <v>0</v>
      </c>
      <c r="AG258" s="2" t="s">
        <v>157</v>
      </c>
      <c r="AH258" s="10">
        <f>IF(ISNUMBER(FIND("质押",AI258,1)),0,1)</f>
        <v>1</v>
      </c>
      <c r="AI258" s="2" t="s">
        <v>207</v>
      </c>
      <c r="AJ258" s="2">
        <f>IF(ISNUMBER(FIND("担保",AI258,1)),0,1)</f>
        <v>0</v>
      </c>
      <c r="AK258" s="2" t="s">
        <v>207</v>
      </c>
      <c r="AL258" s="10">
        <f>IF(AM258="是",0,1)</f>
        <v>0</v>
      </c>
      <c r="AM258" s="2" t="s">
        <v>103</v>
      </c>
      <c r="AN258" s="2">
        <f>IF(AO258="无逾期",0,1)</f>
        <v>0</v>
      </c>
      <c r="AO258" t="s">
        <v>105</v>
      </c>
      <c r="AQ258" s="6">
        <v>40897</v>
      </c>
    </row>
    <row r="259" spans="1:43">
      <c r="A259" s="4">
        <v>1112015</v>
      </c>
      <c r="B259" s="1">
        <f t="shared" ref="B259:B322" si="70">C259</f>
        <v>48</v>
      </c>
      <c r="C259">
        <v>48</v>
      </c>
      <c r="D259">
        <f>IF(E259="男",1,0)</f>
        <v>1</v>
      </c>
      <c r="E259" s="2" t="s">
        <v>106</v>
      </c>
      <c r="F259" s="2">
        <f t="shared" ref="F259:F322" si="71">IF(G259="已婚",0,IF(G259="未婚",1,2))</f>
        <v>0</v>
      </c>
      <c r="G259" s="2" t="s">
        <v>93</v>
      </c>
      <c r="H259" s="2">
        <f t="shared" ref="H259:H322" si="72">IF(I259="小学",0,IF(I259="初中",1,IF(I259="高中",2,IF(I259="大专",3,4))))</f>
        <v>4</v>
      </c>
      <c r="I259" s="2" t="s">
        <v>136</v>
      </c>
      <c r="J259" s="2">
        <f t="shared" ref="J259:J322" si="73">IF(K259="无",0,IF(K259="有违约",1,2))</f>
        <v>0</v>
      </c>
      <c r="K259" s="2" t="s">
        <v>95</v>
      </c>
      <c r="L259" s="2">
        <f t="shared" ref="L259:L322" si="74">IF(M259="自有",0,1)</f>
        <v>0</v>
      </c>
      <c r="M259" s="2" t="s">
        <v>96</v>
      </c>
      <c r="N259" s="2">
        <f t="shared" ref="N259:N322" si="75">IF(O259="否",0,1)</f>
        <v>0</v>
      </c>
      <c r="O259" s="2" t="s">
        <v>97</v>
      </c>
      <c r="P259" s="2" t="str">
        <f>MID(Q259,1,LEN(Q259)-1)</f>
        <v>10</v>
      </c>
      <c r="Q259" s="2" t="s">
        <v>98</v>
      </c>
      <c r="R259" s="2" t="s">
        <v>210</v>
      </c>
      <c r="S259" s="2" t="str">
        <f t="shared" ref="S259:S322" si="76">MID(T259,1,LEN(T259)-1)</f>
        <v>140</v>
      </c>
      <c r="T259" s="2" t="s">
        <v>249</v>
      </c>
      <c r="U259" s="2">
        <f t="shared" ref="U259:U322" si="77">IF(V259="经营",0,1)</f>
        <v>0</v>
      </c>
      <c r="V259" s="2" t="s">
        <v>100</v>
      </c>
      <c r="W259" s="2" t="s">
        <v>100</v>
      </c>
      <c r="X259" s="2">
        <f>IF(MID(Y259,LEN(Y259),LEN(Y259))="年",VALUE(MID(Y259,1,LEN(Y259)-1))*12,VALUE(MID(Y259,1,LEN(Y259)-1)))</f>
        <v>12</v>
      </c>
      <c r="Y259" s="2" t="s">
        <v>101</v>
      </c>
      <c r="Z259">
        <f t="shared" ref="Z259:Z322" si="78">AA259*100</f>
        <v>1.35</v>
      </c>
      <c r="AA259" s="5">
        <v>0.0135</v>
      </c>
      <c r="AB259" s="5"/>
      <c r="AC259" s="5">
        <v>0.01755</v>
      </c>
      <c r="AD259" s="5"/>
      <c r="AE259" s="2" t="s">
        <v>102</v>
      </c>
      <c r="AF259" s="2">
        <f>IF(OR(AG259="是",AG259="有"),0,1)</f>
        <v>1</v>
      </c>
      <c r="AG259" s="2" t="s">
        <v>95</v>
      </c>
      <c r="AH259" s="10">
        <f t="shared" ref="AH259:AH322" si="79">IF(ISNUMBER(FIND("质押",AI259,1)),0,1)</f>
        <v>1</v>
      </c>
      <c r="AI259" s="2" t="s">
        <v>119</v>
      </c>
      <c r="AJ259" s="2">
        <f t="shared" ref="AJ259:AJ322" si="80">IF(ISNUMBER(FIND("担保",AI259,1)),0,1)</f>
        <v>0</v>
      </c>
      <c r="AK259" s="2" t="s">
        <v>119</v>
      </c>
      <c r="AL259" s="10">
        <f t="shared" ref="AL259:AL322" si="81">IF(AM259="是",0,1)</f>
        <v>1</v>
      </c>
      <c r="AM259" s="2" t="s">
        <v>97</v>
      </c>
      <c r="AN259" s="2">
        <f t="shared" ref="AN259:AN322" si="82">IF(AO259="无逾期",0,1)</f>
        <v>0</v>
      </c>
      <c r="AO259" t="s">
        <v>105</v>
      </c>
      <c r="AQ259" s="6">
        <v>40891</v>
      </c>
    </row>
    <row r="260" spans="1:43">
      <c r="A260" s="4">
        <v>1112006</v>
      </c>
      <c r="B260" s="1">
        <f>C260</f>
        <v>32</v>
      </c>
      <c r="C260">
        <v>32</v>
      </c>
      <c r="D260">
        <f t="shared" ref="D260:D323" si="83">IF(E260="男",1,0)</f>
        <v>0</v>
      </c>
      <c r="E260" s="2" t="s">
        <v>92</v>
      </c>
      <c r="F260" s="2">
        <f>IF(G260="已婚",0,IF(G260="未婚",1,2))</f>
        <v>0</v>
      </c>
      <c r="G260" s="2" t="s">
        <v>93</v>
      </c>
      <c r="H260" s="2">
        <f>IF(I260="小学",0,IF(I260="初中",1,IF(I260="高中",2,IF(I260="大专",3,4))))</f>
        <v>2</v>
      </c>
      <c r="I260" s="2" t="s">
        <v>94</v>
      </c>
      <c r="J260" s="2">
        <f>IF(K260="无",0,IF(K260="有违约",1,2))</f>
        <v>0</v>
      </c>
      <c r="K260" s="2" t="s">
        <v>95</v>
      </c>
      <c r="L260" s="2">
        <f>IF(M260="自有",0,1)</f>
        <v>0</v>
      </c>
      <c r="M260" s="2" t="s">
        <v>96</v>
      </c>
      <c r="N260" s="2">
        <f>IF(O260="否",0,1)</f>
        <v>1</v>
      </c>
      <c r="O260" s="2" t="s">
        <v>103</v>
      </c>
      <c r="P260" s="2" t="str">
        <f>MID(Q260,1,LEN(Q260)-1)</f>
        <v>4</v>
      </c>
      <c r="Q260" s="2" t="s">
        <v>137</v>
      </c>
      <c r="R260" s="2" t="s">
        <v>137</v>
      </c>
      <c r="S260" s="2" t="str">
        <f>MID(T260,1,LEN(T260)-1)</f>
        <v>50</v>
      </c>
      <c r="T260" s="2" t="s">
        <v>114</v>
      </c>
      <c r="U260" s="2">
        <f>IF(V260="经营",0,1)</f>
        <v>0</v>
      </c>
      <c r="V260" s="2" t="s">
        <v>100</v>
      </c>
      <c r="W260" s="2" t="s">
        <v>100</v>
      </c>
      <c r="X260" s="2">
        <f t="shared" ref="X260:X323" si="84">IF(MID(Y260,LEN(Y260),LEN(Y260))="年",VALUE(MID(Y260,1,LEN(Y260)-1))*12,VALUE(MID(Y260,1,LEN(Y260)-1)))</f>
        <v>12</v>
      </c>
      <c r="Y260" s="2" t="s">
        <v>101</v>
      </c>
      <c r="Z260">
        <f>AA260*100</f>
        <v>1.53</v>
      </c>
      <c r="AA260" s="5">
        <v>0.0153</v>
      </c>
      <c r="AB260" s="5"/>
      <c r="AC260" s="5">
        <v>0.01989</v>
      </c>
      <c r="AD260" s="5"/>
      <c r="AE260" s="2" t="s">
        <v>102</v>
      </c>
      <c r="AF260" s="2">
        <f>IF(OR(AG260="是",AG260="有"),0,1)</f>
        <v>1</v>
      </c>
      <c r="AG260" s="2" t="s">
        <v>95</v>
      </c>
      <c r="AH260" s="10">
        <f>IF(ISNUMBER(FIND("质押",AI260,1)),0,1)</f>
        <v>1</v>
      </c>
      <c r="AI260" s="2" t="s">
        <v>119</v>
      </c>
      <c r="AJ260" s="2">
        <f>IF(ISNUMBER(FIND("担保",AI260,1)),0,1)</f>
        <v>0</v>
      </c>
      <c r="AK260" s="2" t="s">
        <v>119</v>
      </c>
      <c r="AL260" s="10">
        <f>IF(AM260="是",0,1)</f>
        <v>1</v>
      </c>
      <c r="AM260" s="2" t="s">
        <v>97</v>
      </c>
      <c r="AN260" s="2">
        <f>IF(AO260="无逾期",0,1)</f>
        <v>0</v>
      </c>
      <c r="AO260" t="s">
        <v>105</v>
      </c>
      <c r="AQ260" s="6">
        <v>40889</v>
      </c>
    </row>
    <row r="261" spans="1:43">
      <c r="A261" s="4">
        <v>1112018</v>
      </c>
      <c r="B261" s="1">
        <f>C261</f>
        <v>41</v>
      </c>
      <c r="C261">
        <v>41</v>
      </c>
      <c r="D261">
        <f>IF(E261="男",1,0)</f>
        <v>1</v>
      </c>
      <c r="E261" s="2" t="s">
        <v>106</v>
      </c>
      <c r="F261" s="2">
        <f>IF(G261="已婚",0,IF(G261="未婚",1,2))</f>
        <v>0</v>
      </c>
      <c r="G261" s="2" t="s">
        <v>93</v>
      </c>
      <c r="H261" s="2">
        <f>IF(I261="小学",0,IF(I261="初中",1,IF(I261="高中",2,IF(I261="大专",3,4))))</f>
        <v>1</v>
      </c>
      <c r="I261" s="2" t="s">
        <v>120</v>
      </c>
      <c r="J261" s="2">
        <f>IF(K261="无",0,IF(K261="有违约",1,2))</f>
        <v>0</v>
      </c>
      <c r="K261" s="2" t="s">
        <v>95</v>
      </c>
      <c r="L261" s="2">
        <f>IF(M261="自有",0,1)</f>
        <v>0</v>
      </c>
      <c r="M261" s="2" t="s">
        <v>96</v>
      </c>
      <c r="N261" s="2">
        <f>IF(O261="否",0,1)</f>
        <v>0</v>
      </c>
      <c r="O261" s="2" t="s">
        <v>97</v>
      </c>
      <c r="P261" s="2" t="str">
        <f>MID(Q261,1,LEN(Q261)-1)</f>
        <v>3</v>
      </c>
      <c r="Q261" s="2" t="s">
        <v>108</v>
      </c>
      <c r="R261" s="2" t="s">
        <v>108</v>
      </c>
      <c r="S261" s="2" t="str">
        <f>MID(T261,1,LEN(T261)-1)</f>
        <v>100</v>
      </c>
      <c r="T261" s="2" t="s">
        <v>135</v>
      </c>
      <c r="U261" s="2">
        <f>IF(V261="经营",0,1)</f>
        <v>0</v>
      </c>
      <c r="V261" s="2" t="s">
        <v>100</v>
      </c>
      <c r="W261" s="2" t="s">
        <v>100</v>
      </c>
      <c r="X261" s="2">
        <f>IF(MID(Y261,LEN(Y261),LEN(Y261))="年",VALUE(MID(Y261,1,LEN(Y261)-1))*12,VALUE(MID(Y261,1,LEN(Y261)-1)))</f>
        <v>12</v>
      </c>
      <c r="Y261" s="2" t="s">
        <v>101</v>
      </c>
      <c r="Z261">
        <f>AA261*100</f>
        <v>1.29</v>
      </c>
      <c r="AA261" s="5">
        <v>0.0129</v>
      </c>
      <c r="AB261" s="5"/>
      <c r="AC261" s="5">
        <v>0.01677</v>
      </c>
      <c r="AD261" s="5"/>
      <c r="AE261" s="2" t="s">
        <v>102</v>
      </c>
      <c r="AF261" s="2">
        <f>IF(OR(AG261="是",AG261="有"),0,1)</f>
        <v>0</v>
      </c>
      <c r="AG261" s="2" t="s">
        <v>157</v>
      </c>
      <c r="AH261" s="10">
        <f>IF(ISNUMBER(FIND("质押",AI261,1)),0,1)</f>
        <v>1</v>
      </c>
      <c r="AI261" s="2" t="s">
        <v>207</v>
      </c>
      <c r="AJ261" s="2">
        <f>IF(ISNUMBER(FIND("担保",AI261,1)),0,1)</f>
        <v>0</v>
      </c>
      <c r="AK261" s="2" t="s">
        <v>207</v>
      </c>
      <c r="AL261" s="10">
        <f>IF(AM261="是",0,1)</f>
        <v>0</v>
      </c>
      <c r="AM261" s="2" t="s">
        <v>103</v>
      </c>
      <c r="AN261" s="2">
        <f>IF(AO261="无逾期",0,1)</f>
        <v>0</v>
      </c>
      <c r="AO261" t="s">
        <v>105</v>
      </c>
      <c r="AQ261" s="6">
        <v>40897</v>
      </c>
    </row>
    <row r="262" spans="1:43">
      <c r="A262" s="3">
        <v>1112019</v>
      </c>
      <c r="B262" s="1">
        <f>C262</f>
        <v>42</v>
      </c>
      <c r="C262">
        <v>42</v>
      </c>
      <c r="D262">
        <f>IF(E262="男",1,0)</f>
        <v>0</v>
      </c>
      <c r="E262" s="2" t="s">
        <v>92</v>
      </c>
      <c r="F262" s="2">
        <f>IF(G262="已婚",0,IF(G262="未婚",1,2))</f>
        <v>0</v>
      </c>
      <c r="G262" s="2" t="s">
        <v>93</v>
      </c>
      <c r="H262" s="2">
        <f>IF(I262="小学",0,IF(I262="初中",1,IF(I262="高中",2,IF(I262="大专",3,4))))</f>
        <v>1</v>
      </c>
      <c r="I262" s="2" t="s">
        <v>120</v>
      </c>
      <c r="J262" s="2">
        <f>IF(K262="无",0,IF(K262="有违约",1,2))</f>
        <v>0</v>
      </c>
      <c r="K262" s="2" t="s">
        <v>95</v>
      </c>
      <c r="L262" s="2">
        <f>IF(M262="自有",0,1)</f>
        <v>0</v>
      </c>
      <c r="M262" s="2" t="s">
        <v>96</v>
      </c>
      <c r="N262" s="2">
        <f>IF(O262="否",0,1)</f>
        <v>0</v>
      </c>
      <c r="O262" s="2" t="s">
        <v>97</v>
      </c>
      <c r="P262" s="2" t="str">
        <f>MID(Q262,1,LEN(Q262)-1)</f>
        <v>15</v>
      </c>
      <c r="Q262" s="2" t="s">
        <v>155</v>
      </c>
      <c r="R262" s="2" t="s">
        <v>155</v>
      </c>
      <c r="S262" s="2" t="str">
        <f>MID(T262,1,LEN(T262)-1)</f>
        <v>100</v>
      </c>
      <c r="T262" s="2" t="s">
        <v>135</v>
      </c>
      <c r="U262" s="2">
        <f>IF(V262="经营",0,1)</f>
        <v>0</v>
      </c>
      <c r="V262" s="2" t="s">
        <v>100</v>
      </c>
      <c r="W262" s="2" t="s">
        <v>100</v>
      </c>
      <c r="X262" s="2">
        <f>IF(MID(Y262,LEN(Y262),LEN(Y262))="年",VALUE(MID(Y262,1,LEN(Y262)-1))*12,VALUE(MID(Y262,1,LEN(Y262)-1)))</f>
        <v>12</v>
      </c>
      <c r="Y262" s="2" t="s">
        <v>101</v>
      </c>
      <c r="Z262">
        <f>AA262*100</f>
        <v>1.5</v>
      </c>
      <c r="AA262" s="5">
        <v>0.015</v>
      </c>
      <c r="AB262" s="5"/>
      <c r="AC262" s="5">
        <v>0.0195</v>
      </c>
      <c r="AD262" s="5"/>
      <c r="AE262" s="2" t="s">
        <v>102</v>
      </c>
      <c r="AF262" s="2">
        <f>IF(OR(AG262="是",AG262="有"),0,1)</f>
        <v>0</v>
      </c>
      <c r="AG262" s="2" t="s">
        <v>157</v>
      </c>
      <c r="AH262" s="10">
        <f>IF(ISNUMBER(FIND("质押",AI262,1)),0,1)</f>
        <v>1</v>
      </c>
      <c r="AI262" s="2" t="s">
        <v>207</v>
      </c>
      <c r="AJ262" s="2">
        <f>IF(ISNUMBER(FIND("担保",AI262,1)),0,1)</f>
        <v>0</v>
      </c>
      <c r="AK262" s="2" t="s">
        <v>207</v>
      </c>
      <c r="AL262" s="10">
        <f>IF(AM262="是",0,1)</f>
        <v>0</v>
      </c>
      <c r="AM262" s="2" t="s">
        <v>103</v>
      </c>
      <c r="AN262" s="2">
        <f>IF(AO262="无逾期",0,1)</f>
        <v>0</v>
      </c>
      <c r="AO262" t="s">
        <v>105</v>
      </c>
      <c r="AQ262" s="6">
        <v>40898</v>
      </c>
    </row>
    <row r="263" spans="1:43">
      <c r="A263" s="3">
        <v>1112020</v>
      </c>
      <c r="B263" s="1">
        <f>C263</f>
        <v>38</v>
      </c>
      <c r="C263">
        <v>38</v>
      </c>
      <c r="D263">
        <f>IF(E263="男",1,0)</f>
        <v>1</v>
      </c>
      <c r="E263" s="2" t="s">
        <v>106</v>
      </c>
      <c r="F263" s="2">
        <f>IF(G263="已婚",0,IF(G263="未婚",1,2))</f>
        <v>0</v>
      </c>
      <c r="G263" s="2" t="s">
        <v>93</v>
      </c>
      <c r="H263" s="2">
        <f>IF(I263="小学",0,IF(I263="初中",1,IF(I263="高中",2,IF(I263="大专",3,4))))</f>
        <v>1</v>
      </c>
      <c r="I263" s="2" t="s">
        <v>120</v>
      </c>
      <c r="J263" s="2">
        <f>IF(K263="无",0,IF(K263="有违约",1,2))</f>
        <v>0</v>
      </c>
      <c r="K263" s="2" t="s">
        <v>95</v>
      </c>
      <c r="L263" s="2">
        <f>IF(M263="自有",0,1)</f>
        <v>0</v>
      </c>
      <c r="M263" s="2" t="s">
        <v>96</v>
      </c>
      <c r="N263" s="2">
        <f>IF(O263="否",0,1)</f>
        <v>0</v>
      </c>
      <c r="O263" s="2" t="s">
        <v>97</v>
      </c>
      <c r="P263" s="2" t="str">
        <f>MID(Q263,1,LEN(Q263)-1)</f>
        <v>12</v>
      </c>
      <c r="Q263" s="2" t="s">
        <v>148</v>
      </c>
      <c r="R263" s="2" t="s">
        <v>148</v>
      </c>
      <c r="S263" s="2" t="str">
        <f>MID(T263,1,LEN(T263)-1)</f>
        <v>200</v>
      </c>
      <c r="T263" s="2" t="s">
        <v>179</v>
      </c>
      <c r="U263" s="2">
        <f>IF(V263="经营",0,1)</f>
        <v>0</v>
      </c>
      <c r="V263" s="2" t="s">
        <v>100</v>
      </c>
      <c r="W263" s="2" t="s">
        <v>100</v>
      </c>
      <c r="X263" s="2">
        <f>IF(MID(Y263,LEN(Y263),LEN(Y263))="年",VALUE(MID(Y263,1,LEN(Y263)-1))*12,VALUE(MID(Y263,1,LEN(Y263)-1)))</f>
        <v>12</v>
      </c>
      <c r="Y263" s="2" t="s">
        <v>101</v>
      </c>
      <c r="Z263">
        <f>AA263*100</f>
        <v>1.29</v>
      </c>
      <c r="AA263" s="5">
        <v>0.0129</v>
      </c>
      <c r="AB263" s="5"/>
      <c r="AC263" s="5">
        <v>0.01677</v>
      </c>
      <c r="AD263" s="5"/>
      <c r="AE263" s="2" t="s">
        <v>102</v>
      </c>
      <c r="AF263" s="2">
        <f>IF(OR(AG263="是",AG263="有"),0,1)</f>
        <v>1</v>
      </c>
      <c r="AG263" s="2" t="s">
        <v>95</v>
      </c>
      <c r="AH263" s="10">
        <f>IF(ISNUMBER(FIND("质押",AI263,1)),0,1)</f>
        <v>0</v>
      </c>
      <c r="AI263" s="2" t="s">
        <v>204</v>
      </c>
      <c r="AJ263" s="2">
        <f>IF(ISNUMBER(FIND("担保",AI263,1)),0,1)</f>
        <v>0</v>
      </c>
      <c r="AK263" s="2" t="s">
        <v>204</v>
      </c>
      <c r="AL263" s="10">
        <f>IF(AM263="是",0,1)</f>
        <v>1</v>
      </c>
      <c r="AM263" s="2" t="s">
        <v>97</v>
      </c>
      <c r="AN263" s="2">
        <f>IF(AO263="无逾期",0,1)</f>
        <v>0</v>
      </c>
      <c r="AO263" t="s">
        <v>105</v>
      </c>
      <c r="AQ263" s="6">
        <v>40867</v>
      </c>
    </row>
    <row r="264" spans="1:43">
      <c r="A264" s="3">
        <v>1112021</v>
      </c>
      <c r="B264" s="1">
        <f>C264</f>
        <v>32</v>
      </c>
      <c r="C264">
        <v>32</v>
      </c>
      <c r="D264">
        <f>IF(E264="男",1,0)</f>
        <v>1</v>
      </c>
      <c r="E264" s="2" t="s">
        <v>106</v>
      </c>
      <c r="F264" s="2">
        <f>IF(G264="已婚",0,IF(G264="未婚",1,2))</f>
        <v>1</v>
      </c>
      <c r="G264" s="2" t="s">
        <v>115</v>
      </c>
      <c r="H264" s="2">
        <f>IF(I264="小学",0,IF(I264="初中",1,IF(I264="高中",2,IF(I264="大专",3,4))))</f>
        <v>2</v>
      </c>
      <c r="I264" s="2" t="s">
        <v>94</v>
      </c>
      <c r="J264" s="2">
        <f>IF(K264="无",0,IF(K264="有违约",1,2))</f>
        <v>0</v>
      </c>
      <c r="K264" s="2" t="s">
        <v>95</v>
      </c>
      <c r="L264" s="2">
        <f>IF(M264="自有",0,1)</f>
        <v>0</v>
      </c>
      <c r="M264" s="2" t="s">
        <v>96</v>
      </c>
      <c r="N264" s="2">
        <f>IF(O264="否",0,1)</f>
        <v>1</v>
      </c>
      <c r="O264" s="2" t="s">
        <v>103</v>
      </c>
      <c r="P264" s="2" t="str">
        <f>MID(Q264,1,LEN(Q264)-1)</f>
        <v>3</v>
      </c>
      <c r="Q264" s="2" t="s">
        <v>108</v>
      </c>
      <c r="R264" s="2" t="s">
        <v>108</v>
      </c>
      <c r="S264" s="2" t="str">
        <f>MID(T264,1,LEN(T264)-1)</f>
        <v>15</v>
      </c>
      <c r="T264" s="2" t="s">
        <v>153</v>
      </c>
      <c r="U264" s="2">
        <f>IF(V264="经营",0,1)</f>
        <v>0</v>
      </c>
      <c r="V264" s="2" t="s">
        <v>100</v>
      </c>
      <c r="W264" s="2" t="s">
        <v>100</v>
      </c>
      <c r="X264" s="2">
        <f>IF(MID(Y264,LEN(Y264),LEN(Y264))="年",VALUE(MID(Y264,1,LEN(Y264)-1))*12,VALUE(MID(Y264,1,LEN(Y264)-1)))</f>
        <v>12</v>
      </c>
      <c r="Y264" s="2" t="s">
        <v>101</v>
      </c>
      <c r="Z264">
        <f>AA264*100</f>
        <v>1.53</v>
      </c>
      <c r="AA264" s="5">
        <v>0.0153</v>
      </c>
      <c r="AB264" s="5"/>
      <c r="AC264" s="5">
        <v>0.01989</v>
      </c>
      <c r="AD264" s="5"/>
      <c r="AE264" s="2" t="s">
        <v>102</v>
      </c>
      <c r="AF264" s="2">
        <f>IF(OR(AG264="是",AG264="有"),0,1)</f>
        <v>1</v>
      </c>
      <c r="AG264" s="2" t="s">
        <v>95</v>
      </c>
      <c r="AH264" s="10">
        <f>IF(ISNUMBER(FIND("质押",AI264,1)),0,1)</f>
        <v>0</v>
      </c>
      <c r="AI264" s="2" t="s">
        <v>204</v>
      </c>
      <c r="AJ264" s="2">
        <f>IF(ISNUMBER(FIND("担保",AI264,1)),0,1)</f>
        <v>0</v>
      </c>
      <c r="AK264" s="2" t="s">
        <v>204</v>
      </c>
      <c r="AL264" s="10">
        <f>IF(AM264="是",0,1)</f>
        <v>1</v>
      </c>
      <c r="AM264" s="2" t="s">
        <v>97</v>
      </c>
      <c r="AN264" s="2">
        <f>IF(AO264="无逾期",0,1)</f>
        <v>0</v>
      </c>
      <c r="AO264" t="s">
        <v>105</v>
      </c>
      <c r="AQ264" s="6">
        <v>40896</v>
      </c>
    </row>
    <row r="265" spans="1:43">
      <c r="A265" s="3">
        <v>1112022</v>
      </c>
      <c r="B265" s="1">
        <f>C265</f>
        <v>43</v>
      </c>
      <c r="C265">
        <v>43</v>
      </c>
      <c r="D265">
        <f>IF(E265="男",1,0)</f>
        <v>1</v>
      </c>
      <c r="E265" s="2" t="s">
        <v>106</v>
      </c>
      <c r="F265" s="2">
        <f>IF(G265="已婚",0,IF(G265="未婚",1,2))</f>
        <v>0</v>
      </c>
      <c r="G265" s="2" t="s">
        <v>93</v>
      </c>
      <c r="H265" s="2">
        <f>IF(I265="小学",0,IF(I265="初中",1,IF(I265="高中",2,IF(I265="大专",3,4))))</f>
        <v>1</v>
      </c>
      <c r="I265" s="2" t="s">
        <v>120</v>
      </c>
      <c r="J265" s="2">
        <f>IF(K265="无",0,IF(K265="有违约",1,2))</f>
        <v>0</v>
      </c>
      <c r="K265" s="2" t="s">
        <v>95</v>
      </c>
      <c r="L265" s="2">
        <f>IF(M265="自有",0,1)</f>
        <v>0</v>
      </c>
      <c r="M265" s="2" t="s">
        <v>96</v>
      </c>
      <c r="N265" s="2">
        <f>IF(O265="否",0,1)</f>
        <v>1</v>
      </c>
      <c r="O265" s="2" t="s">
        <v>103</v>
      </c>
      <c r="P265" s="2" t="str">
        <f>MID(Q265,1,LEN(Q265)-1)</f>
        <v>10</v>
      </c>
      <c r="Q265" s="2" t="s">
        <v>98</v>
      </c>
      <c r="R265" s="2" t="s">
        <v>210</v>
      </c>
      <c r="S265" s="2" t="str">
        <f>MID(T265,1,LEN(T265)-1)</f>
        <v>15</v>
      </c>
      <c r="T265" s="2" t="s">
        <v>153</v>
      </c>
      <c r="U265" s="2">
        <f>IF(V265="经营",0,1)</f>
        <v>0</v>
      </c>
      <c r="V265" s="2" t="s">
        <v>100</v>
      </c>
      <c r="W265" s="2" t="s">
        <v>100</v>
      </c>
      <c r="X265" s="2">
        <f>IF(MID(Y265,LEN(Y265),LEN(Y265))="年",VALUE(MID(Y265,1,LEN(Y265)-1))*12,VALUE(MID(Y265,1,LEN(Y265)-1)))</f>
        <v>12</v>
      </c>
      <c r="Y265" s="2" t="s">
        <v>101</v>
      </c>
      <c r="Z265">
        <f>AA265*100</f>
        <v>1.29</v>
      </c>
      <c r="AA265" s="5">
        <v>0.0129</v>
      </c>
      <c r="AB265" s="5"/>
      <c r="AC265" s="5">
        <v>0.01677</v>
      </c>
      <c r="AD265" s="5"/>
      <c r="AE265" s="2" t="s">
        <v>169</v>
      </c>
      <c r="AF265" s="2">
        <f>IF(OR(AG265="是",AG265="有"),0,1)</f>
        <v>1</v>
      </c>
      <c r="AG265" s="2" t="s">
        <v>95</v>
      </c>
      <c r="AH265" s="10">
        <f>IF(ISNUMBER(FIND("质押",AI265,1)),0,1)</f>
        <v>0</v>
      </c>
      <c r="AI265" s="2" t="s">
        <v>204</v>
      </c>
      <c r="AJ265" s="2">
        <f>IF(ISNUMBER(FIND("担保",AI265,1)),0,1)</f>
        <v>0</v>
      </c>
      <c r="AK265" s="2" t="s">
        <v>204</v>
      </c>
      <c r="AL265" s="10">
        <f>IF(AM265="是",0,1)</f>
        <v>1</v>
      </c>
      <c r="AM265" s="2" t="s">
        <v>97</v>
      </c>
      <c r="AN265" s="2">
        <f>IF(AO265="无逾期",0,1)</f>
        <v>0</v>
      </c>
      <c r="AO265" t="s">
        <v>105</v>
      </c>
      <c r="AQ265" s="6">
        <v>40896</v>
      </c>
    </row>
    <row r="266" spans="1:43">
      <c r="A266" s="3">
        <v>1112023</v>
      </c>
      <c r="B266" s="1">
        <f>C266</f>
        <v>41</v>
      </c>
      <c r="C266">
        <v>41</v>
      </c>
      <c r="D266">
        <f>IF(E266="男",1,0)</f>
        <v>1</v>
      </c>
      <c r="E266" s="2" t="s">
        <v>106</v>
      </c>
      <c r="F266" s="2">
        <f>IF(G266="已婚",0,IF(G266="未婚",1,2))</f>
        <v>0</v>
      </c>
      <c r="G266" s="2" t="s">
        <v>93</v>
      </c>
      <c r="H266" s="2">
        <f>IF(I266="小学",0,IF(I266="初中",1,IF(I266="高中",2,IF(I266="大专",3,4))))</f>
        <v>2</v>
      </c>
      <c r="I266" s="2" t="s">
        <v>94</v>
      </c>
      <c r="J266" s="2">
        <f>IF(K266="无",0,IF(K266="有违约",1,2))</f>
        <v>0</v>
      </c>
      <c r="K266" s="2" t="s">
        <v>95</v>
      </c>
      <c r="L266" s="2">
        <f>IF(M266="自有",0,1)</f>
        <v>0</v>
      </c>
      <c r="M266" s="2" t="s">
        <v>96</v>
      </c>
      <c r="N266" s="2">
        <f>IF(O266="否",0,1)</f>
        <v>1</v>
      </c>
      <c r="O266" s="2" t="s">
        <v>103</v>
      </c>
      <c r="P266" s="2" t="str">
        <f>MID(Q266,1,LEN(Q266)-1)</f>
        <v>18</v>
      </c>
      <c r="Q266" s="2" t="s">
        <v>238</v>
      </c>
      <c r="R266" s="2" t="s">
        <v>239</v>
      </c>
      <c r="S266" s="2" t="str">
        <f>MID(T266,1,LEN(T266)-1)</f>
        <v>70</v>
      </c>
      <c r="T266" s="2" t="s">
        <v>250</v>
      </c>
      <c r="U266" s="2">
        <f>IF(V266="经营",0,1)</f>
        <v>0</v>
      </c>
      <c r="V266" s="2" t="s">
        <v>100</v>
      </c>
      <c r="W266" s="2" t="s">
        <v>100</v>
      </c>
      <c r="X266" s="2">
        <f>IF(MID(Y266,LEN(Y266),LEN(Y266))="年",VALUE(MID(Y266,1,LEN(Y266)-1))*12,VALUE(MID(Y266,1,LEN(Y266)-1)))</f>
        <v>12</v>
      </c>
      <c r="Y266" s="2" t="s">
        <v>101</v>
      </c>
      <c r="Z266">
        <f>AA266*100</f>
        <v>1.29</v>
      </c>
      <c r="AA266" s="5">
        <v>0.0129</v>
      </c>
      <c r="AB266" s="5"/>
      <c r="AC266" s="5">
        <v>0.01677</v>
      </c>
      <c r="AD266" s="5"/>
      <c r="AE266" s="2" t="s">
        <v>102</v>
      </c>
      <c r="AF266" s="2">
        <f>IF(OR(AG266="是",AG266="有"),0,1)</f>
        <v>1</v>
      </c>
      <c r="AG266" s="2" t="s">
        <v>95</v>
      </c>
      <c r="AH266" s="10">
        <f>IF(ISNUMBER(FIND("质押",AI266,1)),0,1)</f>
        <v>0</v>
      </c>
      <c r="AI266" s="2" t="s">
        <v>204</v>
      </c>
      <c r="AJ266" s="2">
        <f>IF(ISNUMBER(FIND("担保",AI266,1)),0,1)</f>
        <v>0</v>
      </c>
      <c r="AK266" s="2" t="s">
        <v>204</v>
      </c>
      <c r="AL266" s="10">
        <f>IF(AM266="是",0,1)</f>
        <v>1</v>
      </c>
      <c r="AM266" s="2" t="s">
        <v>97</v>
      </c>
      <c r="AN266" s="2">
        <f>IF(AO266="无逾期",0,1)</f>
        <v>0</v>
      </c>
      <c r="AO266" t="s">
        <v>105</v>
      </c>
      <c r="AQ266" s="6">
        <v>40896</v>
      </c>
    </row>
    <row r="267" spans="1:43">
      <c r="A267" s="3">
        <v>1112024</v>
      </c>
      <c r="B267" s="1">
        <f>C267</f>
        <v>36</v>
      </c>
      <c r="C267">
        <v>36</v>
      </c>
      <c r="D267">
        <f>IF(E267="男",1,0)</f>
        <v>0</v>
      </c>
      <c r="E267" s="2" t="s">
        <v>92</v>
      </c>
      <c r="F267" s="2">
        <f>IF(G267="已婚",0,IF(G267="未婚",1,2))</f>
        <v>2</v>
      </c>
      <c r="G267" s="2" t="s">
        <v>177</v>
      </c>
      <c r="H267" s="2">
        <f>IF(I267="小学",0,IF(I267="初中",1,IF(I267="高中",2,IF(I267="大专",3,4))))</f>
        <v>1</v>
      </c>
      <c r="I267" s="2" t="s">
        <v>120</v>
      </c>
      <c r="J267" s="2">
        <f>IF(K267="无",0,IF(K267="有违约",1,2))</f>
        <v>0</v>
      </c>
      <c r="K267" s="2" t="s">
        <v>95</v>
      </c>
      <c r="L267" s="2">
        <f>IF(M267="自有",0,1)</f>
        <v>0</v>
      </c>
      <c r="M267" s="2" t="s">
        <v>96</v>
      </c>
      <c r="N267" s="2">
        <f>IF(O267="否",0,1)</f>
        <v>1</v>
      </c>
      <c r="O267" s="2" t="s">
        <v>103</v>
      </c>
      <c r="P267" s="2" t="str">
        <f>MID(Q267,1,LEN(Q267)-1)</f>
        <v>4</v>
      </c>
      <c r="Q267" s="2" t="s">
        <v>137</v>
      </c>
      <c r="R267" s="2" t="s">
        <v>137</v>
      </c>
      <c r="S267" s="2" t="str">
        <f>MID(T267,1,LEN(T267)-1)</f>
        <v>85</v>
      </c>
      <c r="T267" s="2" t="s">
        <v>215</v>
      </c>
      <c r="U267" s="2">
        <f>IF(V267="经营",0,1)</f>
        <v>0</v>
      </c>
      <c r="V267" s="2" t="s">
        <v>100</v>
      </c>
      <c r="W267" s="2" t="s">
        <v>100</v>
      </c>
      <c r="X267" s="2">
        <f>IF(MID(Y267,LEN(Y267),LEN(Y267))="年",VALUE(MID(Y267,1,LEN(Y267)-1))*12,VALUE(MID(Y267,1,LEN(Y267)-1)))</f>
        <v>12</v>
      </c>
      <c r="Y267" s="2" t="s">
        <v>101</v>
      </c>
      <c r="Z267">
        <f>AA267*100</f>
        <v>1.5</v>
      </c>
      <c r="AA267" s="5">
        <v>0.015</v>
      </c>
      <c r="AB267" s="5"/>
      <c r="AC267" s="5">
        <v>0.0195</v>
      </c>
      <c r="AD267" s="5"/>
      <c r="AE267" s="2" t="s">
        <v>102</v>
      </c>
      <c r="AF267" s="2">
        <f>IF(OR(AG267="是",AG267="有"),0,1)</f>
        <v>1</v>
      </c>
      <c r="AG267" s="2" t="s">
        <v>216</v>
      </c>
      <c r="AH267" s="10">
        <f>IF(ISNUMBER(FIND("质押",AI267,1)),0,1)</f>
        <v>1</v>
      </c>
      <c r="AI267" s="2" t="s">
        <v>104</v>
      </c>
      <c r="AJ267" s="2">
        <f>IF(ISNUMBER(FIND("担保",AI267,1)),0,1)</f>
        <v>1</v>
      </c>
      <c r="AK267" s="2" t="s">
        <v>104</v>
      </c>
      <c r="AL267" s="10">
        <f>IF(AM267="是",0,1)</f>
        <v>0</v>
      </c>
      <c r="AM267" s="2" t="s">
        <v>103</v>
      </c>
      <c r="AN267" s="2">
        <f>IF(AO267="无逾期",0,1)</f>
        <v>0</v>
      </c>
      <c r="AO267" t="s">
        <v>105</v>
      </c>
      <c r="AQ267" s="6">
        <v>40905</v>
      </c>
    </row>
    <row r="268" spans="1:43">
      <c r="A268" s="4">
        <v>1112025</v>
      </c>
      <c r="B268" s="1">
        <f>C268</f>
        <v>30</v>
      </c>
      <c r="C268">
        <v>30</v>
      </c>
      <c r="D268">
        <f>IF(E268="男",1,0)</f>
        <v>1</v>
      </c>
      <c r="E268" s="2" t="s">
        <v>106</v>
      </c>
      <c r="F268" s="2">
        <f>IF(G268="已婚",0,IF(G268="未婚",1,2))</f>
        <v>0</v>
      </c>
      <c r="G268" s="2" t="s">
        <v>93</v>
      </c>
      <c r="H268" s="2">
        <f>IF(I268="小学",0,IF(I268="初中",1,IF(I268="高中",2,IF(I268="大专",3,4))))</f>
        <v>1</v>
      </c>
      <c r="I268" s="2" t="s">
        <v>120</v>
      </c>
      <c r="J268" s="2">
        <f>IF(K268="无",0,IF(K268="有违约",1,2))</f>
        <v>0</v>
      </c>
      <c r="K268" s="2" t="s">
        <v>95</v>
      </c>
      <c r="L268" s="2">
        <f>IF(M268="自有",0,1)</f>
        <v>0</v>
      </c>
      <c r="M268" s="2" t="s">
        <v>96</v>
      </c>
      <c r="N268" s="2">
        <f>IF(O268="否",0,1)</f>
        <v>1</v>
      </c>
      <c r="O268" s="2" t="s">
        <v>103</v>
      </c>
      <c r="P268" s="2" t="str">
        <f>MID(Q268,1,LEN(Q268)-1)</f>
        <v>10</v>
      </c>
      <c r="Q268" s="2" t="s">
        <v>98</v>
      </c>
      <c r="R268" s="2" t="s">
        <v>98</v>
      </c>
      <c r="S268" s="2" t="str">
        <f>MID(T268,1,LEN(T268)-1)</f>
        <v>80</v>
      </c>
      <c r="T268" s="2" t="s">
        <v>230</v>
      </c>
      <c r="U268" s="2">
        <f>IF(V268="经营",0,1)</f>
        <v>0</v>
      </c>
      <c r="V268" s="2" t="s">
        <v>100</v>
      </c>
      <c r="W268" s="2" t="s">
        <v>100</v>
      </c>
      <c r="X268" s="2">
        <f>IF(MID(Y268,LEN(Y268),LEN(Y268))="年",VALUE(MID(Y268,1,LEN(Y268)-1))*12,VALUE(MID(Y268,1,LEN(Y268)-1)))</f>
        <v>12</v>
      </c>
      <c r="Y268" s="2" t="s">
        <v>101</v>
      </c>
      <c r="Z268">
        <f>AA268*100</f>
        <v>1.5</v>
      </c>
      <c r="AA268" s="5">
        <v>0.015</v>
      </c>
      <c r="AB268" s="5"/>
      <c r="AC268" s="5">
        <v>0.0195</v>
      </c>
      <c r="AD268" s="5"/>
      <c r="AE268" s="2" t="s">
        <v>102</v>
      </c>
      <c r="AF268" s="2">
        <f>IF(OR(AG268="是",AG268="有"),0,1)</f>
        <v>0</v>
      </c>
      <c r="AG268" s="2" t="s">
        <v>103</v>
      </c>
      <c r="AH268" s="10">
        <f>IF(ISNUMBER(FIND("质押",AI268,1)),0,1)</f>
        <v>1</v>
      </c>
      <c r="AI268" s="2" t="s">
        <v>104</v>
      </c>
      <c r="AJ268" s="2">
        <f>IF(ISNUMBER(FIND("担保",AI268,1)),0,1)</f>
        <v>1</v>
      </c>
      <c r="AK268" s="2" t="s">
        <v>104</v>
      </c>
      <c r="AL268" s="10">
        <f>IF(AM268="是",0,1)</f>
        <v>0</v>
      </c>
      <c r="AM268" s="2" t="s">
        <v>103</v>
      </c>
      <c r="AN268" s="2">
        <f>IF(AO268="无逾期",0,1)</f>
        <v>0</v>
      </c>
      <c r="AO268" t="s">
        <v>105</v>
      </c>
      <c r="AQ268" s="6">
        <v>40907</v>
      </c>
    </row>
    <row r="269" spans="1:43">
      <c r="A269" s="4">
        <v>1112026</v>
      </c>
      <c r="B269" s="1">
        <f>C269</f>
        <v>37</v>
      </c>
      <c r="C269">
        <v>37</v>
      </c>
      <c r="D269">
        <f>IF(E269="男",1,0)</f>
        <v>1</v>
      </c>
      <c r="E269" s="2" t="s">
        <v>106</v>
      </c>
      <c r="F269" s="2">
        <f>IF(G269="已婚",0,IF(G269="未婚",1,2))</f>
        <v>0</v>
      </c>
      <c r="G269" s="2" t="s">
        <v>93</v>
      </c>
      <c r="H269" s="2">
        <f>IF(I269="小学",0,IF(I269="初中",1,IF(I269="高中",2,IF(I269="大专",3,4))))</f>
        <v>1</v>
      </c>
      <c r="I269" s="2" t="s">
        <v>120</v>
      </c>
      <c r="J269" s="2">
        <f>IF(K269="无",0,IF(K269="有违约",1,2))</f>
        <v>0</v>
      </c>
      <c r="K269" s="2" t="s">
        <v>95</v>
      </c>
      <c r="L269" s="2">
        <f>IF(M269="自有",0,1)</f>
        <v>0</v>
      </c>
      <c r="M269" s="2" t="s">
        <v>96</v>
      </c>
      <c r="N269" s="2">
        <f>IF(O269="否",0,1)</f>
        <v>0</v>
      </c>
      <c r="O269" s="2" t="s">
        <v>97</v>
      </c>
      <c r="P269" s="2" t="str">
        <f t="shared" ref="P269:P332" si="85">MID(Q269,1,LEN(Q269)-1)</f>
        <v>12</v>
      </c>
      <c r="Q269" s="2" t="s">
        <v>148</v>
      </c>
      <c r="R269" s="2" t="s">
        <v>148</v>
      </c>
      <c r="S269" s="2" t="str">
        <f>MID(T269,1,LEN(T269)-1)</f>
        <v>100</v>
      </c>
      <c r="T269" s="2" t="s">
        <v>135</v>
      </c>
      <c r="U269" s="2">
        <f>IF(V269="经营",0,1)</f>
        <v>0</v>
      </c>
      <c r="V269" s="2" t="s">
        <v>100</v>
      </c>
      <c r="W269" s="2" t="s">
        <v>100</v>
      </c>
      <c r="X269" s="2">
        <f>IF(MID(Y269,LEN(Y269),LEN(Y269))="年",VALUE(MID(Y269,1,LEN(Y269)-1))*12,VALUE(MID(Y269,1,LEN(Y269)-1)))</f>
        <v>12</v>
      </c>
      <c r="Y269" s="2" t="s">
        <v>101</v>
      </c>
      <c r="Z269">
        <f>AA269*100</f>
        <v>1.29</v>
      </c>
      <c r="AA269" s="5">
        <v>0.0129</v>
      </c>
      <c r="AB269" s="5"/>
      <c r="AC269" s="5">
        <v>0.01677</v>
      </c>
      <c r="AD269" s="5"/>
      <c r="AE269" s="2" t="s">
        <v>102</v>
      </c>
      <c r="AF269" s="2">
        <f>IF(OR(AG269="是",AG269="有"),0,1)</f>
        <v>0</v>
      </c>
      <c r="AG269" s="2" t="s">
        <v>103</v>
      </c>
      <c r="AH269" s="10">
        <f>IF(ISNUMBER(FIND("质押",AI269,1)),0,1)</f>
        <v>1</v>
      </c>
      <c r="AI269" s="2" t="s">
        <v>207</v>
      </c>
      <c r="AJ269" s="2">
        <f>IF(ISNUMBER(FIND("担保",AI269,1)),0,1)</f>
        <v>0</v>
      </c>
      <c r="AK269" s="2" t="s">
        <v>207</v>
      </c>
      <c r="AL269" s="10">
        <f>IF(AM269="是",0,1)</f>
        <v>0</v>
      </c>
      <c r="AM269" s="2" t="s">
        <v>103</v>
      </c>
      <c r="AN269" s="2">
        <f>IF(AO269="无逾期",0,1)</f>
        <v>0</v>
      </c>
      <c r="AO269" t="s">
        <v>105</v>
      </c>
      <c r="AQ269" s="6">
        <v>40899</v>
      </c>
    </row>
    <row r="270" spans="1:43">
      <c r="A270" s="4">
        <v>1112028</v>
      </c>
      <c r="B270" s="1">
        <f>C270</f>
        <v>54</v>
      </c>
      <c r="C270">
        <v>54</v>
      </c>
      <c r="D270">
        <f>IF(E270="男",1,0)</f>
        <v>0</v>
      </c>
      <c r="E270" s="2" t="s">
        <v>92</v>
      </c>
      <c r="F270" s="2">
        <f>IF(G270="已婚",0,IF(G270="未婚",1,2))</f>
        <v>0</v>
      </c>
      <c r="G270" s="2" t="s">
        <v>93</v>
      </c>
      <c r="H270" s="2">
        <f>IF(I270="小学",0,IF(I270="初中",1,IF(I270="高中",2,IF(I270="大专",3,4))))</f>
        <v>2</v>
      </c>
      <c r="I270" s="2" t="s">
        <v>94</v>
      </c>
      <c r="J270" s="2">
        <f>IF(K270="无",0,IF(K270="有违约",1,2))</f>
        <v>0</v>
      </c>
      <c r="K270" s="2" t="s">
        <v>95</v>
      </c>
      <c r="L270" s="2">
        <f>IF(M270="自有",0,1)</f>
        <v>0</v>
      </c>
      <c r="M270" s="2" t="s">
        <v>96</v>
      </c>
      <c r="N270" s="2">
        <f>IF(O270="否",0,1)</f>
        <v>1</v>
      </c>
      <c r="O270" s="2" t="s">
        <v>103</v>
      </c>
      <c r="P270" s="2" t="str">
        <f>MID(Q270,1,LEN(Q270)-1)</f>
        <v>10</v>
      </c>
      <c r="Q270" s="2" t="s">
        <v>98</v>
      </c>
      <c r="R270" s="2" t="s">
        <v>98</v>
      </c>
      <c r="S270" s="2" t="str">
        <f>MID(T270,1,LEN(T270)-1)</f>
        <v>100</v>
      </c>
      <c r="T270" s="2" t="s">
        <v>135</v>
      </c>
      <c r="U270" s="2">
        <f>IF(V270="经营",0,1)</f>
        <v>0</v>
      </c>
      <c r="V270" s="2" t="s">
        <v>100</v>
      </c>
      <c r="W270" s="2" t="s">
        <v>100</v>
      </c>
      <c r="X270" s="2">
        <f>IF(MID(Y270,LEN(Y270),LEN(Y270))="年",VALUE(MID(Y270,1,LEN(Y270)-1))*12,VALUE(MID(Y270,1,LEN(Y270)-1)))</f>
        <v>12</v>
      </c>
      <c r="Y270" s="2" t="s">
        <v>101</v>
      </c>
      <c r="Z270">
        <f>AA270*100</f>
        <v>1.5</v>
      </c>
      <c r="AA270" s="5">
        <v>0.015</v>
      </c>
      <c r="AB270" s="5"/>
      <c r="AC270" s="5">
        <v>0.0195</v>
      </c>
      <c r="AD270" s="5"/>
      <c r="AE270" s="2" t="s">
        <v>102</v>
      </c>
      <c r="AF270" s="2">
        <f>IF(OR(AG270="是",AG270="有"),0,1)</f>
        <v>0</v>
      </c>
      <c r="AG270" s="2" t="s">
        <v>103</v>
      </c>
      <c r="AH270" s="10">
        <f>IF(ISNUMBER(FIND("质押",AI270,1)),0,1)</f>
        <v>1</v>
      </c>
      <c r="AI270" s="2" t="s">
        <v>207</v>
      </c>
      <c r="AJ270" s="2">
        <f>IF(ISNUMBER(FIND("担保",AI270,1)),0,1)</f>
        <v>0</v>
      </c>
      <c r="AK270" s="2" t="s">
        <v>207</v>
      </c>
      <c r="AL270" s="10">
        <f>IF(AM270="是",0,1)</f>
        <v>0</v>
      </c>
      <c r="AM270" s="2" t="s">
        <v>103</v>
      </c>
      <c r="AN270" s="2">
        <f>IF(AO270="无逾期",0,1)</f>
        <v>0</v>
      </c>
      <c r="AO270" t="s">
        <v>105</v>
      </c>
      <c r="AQ270" s="6">
        <v>40900</v>
      </c>
    </row>
    <row r="271" spans="1:43">
      <c r="A271" s="4">
        <v>1112030</v>
      </c>
      <c r="B271" s="1">
        <f>C271</f>
        <v>44</v>
      </c>
      <c r="C271">
        <v>44</v>
      </c>
      <c r="D271">
        <f>IF(E271="男",1,0)</f>
        <v>1</v>
      </c>
      <c r="E271" s="2" t="s">
        <v>106</v>
      </c>
      <c r="F271" s="2">
        <f>IF(G271="已婚",0,IF(G271="未婚",1,2))</f>
        <v>0</v>
      </c>
      <c r="G271" s="2" t="s">
        <v>93</v>
      </c>
      <c r="H271" s="2">
        <f>IF(I271="小学",0,IF(I271="初中",1,IF(I271="高中",2,IF(I271="大专",3,4))))</f>
        <v>4</v>
      </c>
      <c r="I271" s="2" t="s">
        <v>136</v>
      </c>
      <c r="J271" s="2">
        <f>IF(K271="无",0,IF(K271="有违约",1,2))</f>
        <v>0</v>
      </c>
      <c r="K271" s="2" t="s">
        <v>95</v>
      </c>
      <c r="L271" s="2">
        <f>IF(M271="自有",0,1)</f>
        <v>0</v>
      </c>
      <c r="M271" s="2" t="s">
        <v>96</v>
      </c>
      <c r="N271" s="2">
        <f>IF(O271="否",0,1)</f>
        <v>0</v>
      </c>
      <c r="O271" s="2" t="s">
        <v>97</v>
      </c>
      <c r="P271" s="2" t="str">
        <f>MID(Q271,1,LEN(Q271)-1)</f>
        <v>5</v>
      </c>
      <c r="Q271" s="2" t="s">
        <v>152</v>
      </c>
      <c r="R271" s="2" t="s">
        <v>152</v>
      </c>
      <c r="S271" s="2" t="str">
        <f>MID(T271,1,LEN(T271)-1)</f>
        <v>260</v>
      </c>
      <c r="T271" s="2" t="s">
        <v>248</v>
      </c>
      <c r="U271" s="2">
        <f>IF(V271="经营",0,1)</f>
        <v>0</v>
      </c>
      <c r="V271" s="2" t="s">
        <v>100</v>
      </c>
      <c r="W271" s="2" t="s">
        <v>100</v>
      </c>
      <c r="X271" s="2">
        <f>IF(MID(Y271,LEN(Y271),LEN(Y271))="年",VALUE(MID(Y271,1,LEN(Y271)-1))*12,VALUE(MID(Y271,1,LEN(Y271)-1)))</f>
        <v>12</v>
      </c>
      <c r="Y271" s="2" t="s">
        <v>101</v>
      </c>
      <c r="Z271">
        <f>AA271*100</f>
        <v>1.5</v>
      </c>
      <c r="AA271" s="5">
        <v>0.015</v>
      </c>
      <c r="AB271" s="5"/>
      <c r="AC271" s="5">
        <v>0.0195</v>
      </c>
      <c r="AD271" s="5"/>
      <c r="AE271" s="2" t="s">
        <v>102</v>
      </c>
      <c r="AF271" s="2">
        <f>IF(OR(AG271="是",AG271="有"),0,1)</f>
        <v>1</v>
      </c>
      <c r="AG271" s="2" t="s">
        <v>95</v>
      </c>
      <c r="AH271" s="10">
        <f>IF(ISNUMBER(FIND("质押",AI271,1)),0,1)</f>
        <v>0</v>
      </c>
      <c r="AI271" s="2" t="s">
        <v>204</v>
      </c>
      <c r="AJ271" s="2">
        <f>IF(ISNUMBER(FIND("担保",AI271,1)),0,1)</f>
        <v>0</v>
      </c>
      <c r="AK271" s="2" t="s">
        <v>204</v>
      </c>
      <c r="AL271" s="10">
        <f>IF(AM271="是",0,1)</f>
        <v>1</v>
      </c>
      <c r="AM271" s="2" t="s">
        <v>97</v>
      </c>
      <c r="AN271" s="2">
        <f>IF(AO271="无逾期",0,1)</f>
        <v>0</v>
      </c>
      <c r="AO271" t="s">
        <v>105</v>
      </c>
      <c r="AQ271" s="6">
        <v>40903</v>
      </c>
    </row>
    <row r="272" spans="1:43">
      <c r="A272" s="3">
        <v>1112032</v>
      </c>
      <c r="B272" s="1">
        <f>C272</f>
        <v>25</v>
      </c>
      <c r="C272">
        <v>25</v>
      </c>
      <c r="D272">
        <f>IF(E272="男",1,0)</f>
        <v>1</v>
      </c>
      <c r="E272" s="2" t="s">
        <v>106</v>
      </c>
      <c r="F272" s="2">
        <f>IF(G272="已婚",0,IF(G272="未婚",1,2))</f>
        <v>0</v>
      </c>
      <c r="G272" s="2" t="s">
        <v>93</v>
      </c>
      <c r="H272" s="2">
        <f>IF(I272="小学",0,IF(I272="初中",1,IF(I272="高中",2,IF(I272="大专",3,4))))</f>
        <v>2</v>
      </c>
      <c r="I272" s="2" t="s">
        <v>94</v>
      </c>
      <c r="J272" s="2">
        <f>IF(K272="无",0,IF(K272="有违约",1,2))</f>
        <v>1</v>
      </c>
      <c r="K272" s="2" t="s">
        <v>116</v>
      </c>
      <c r="L272" s="2">
        <f>IF(M272="自有",0,1)</f>
        <v>0</v>
      </c>
      <c r="M272" s="2" t="s">
        <v>96</v>
      </c>
      <c r="N272" s="2">
        <f>IF(O272="否",0,1)</f>
        <v>1</v>
      </c>
      <c r="O272" s="2" t="s">
        <v>103</v>
      </c>
      <c r="P272" s="2" t="str">
        <f>MID(Q272,1,LEN(Q272)-1)</f>
        <v>4</v>
      </c>
      <c r="Q272" s="2" t="s">
        <v>137</v>
      </c>
      <c r="R272" s="2" t="s">
        <v>137</v>
      </c>
      <c r="S272" s="2" t="str">
        <f>MID(T272,1,LEN(T272)-1)</f>
        <v>70</v>
      </c>
      <c r="T272" s="2" t="s">
        <v>250</v>
      </c>
      <c r="U272" s="2">
        <f>IF(V272="经营",0,1)</f>
        <v>0</v>
      </c>
      <c r="V272" s="2" t="s">
        <v>100</v>
      </c>
      <c r="W272" s="2" t="s">
        <v>100</v>
      </c>
      <c r="X272" s="2">
        <f>IF(MID(Y272,LEN(Y272),LEN(Y272))="年",VALUE(MID(Y272,1,LEN(Y272)-1))*12,VALUE(MID(Y272,1,LEN(Y272)-1)))</f>
        <v>12</v>
      </c>
      <c r="Y272" s="2" t="s">
        <v>101</v>
      </c>
      <c r="Z272">
        <f>AA272*100</f>
        <v>1.29</v>
      </c>
      <c r="AA272" s="5">
        <v>0.0129</v>
      </c>
      <c r="AB272" s="5"/>
      <c r="AC272" s="5">
        <v>0.01677</v>
      </c>
      <c r="AD272" s="5"/>
      <c r="AE272" s="2" t="s">
        <v>169</v>
      </c>
      <c r="AF272" s="2">
        <f>IF(OR(AG272="是",AG272="有"),0,1)</f>
        <v>1</v>
      </c>
      <c r="AG272" s="2" t="s">
        <v>95</v>
      </c>
      <c r="AH272" s="10">
        <f>IF(ISNUMBER(FIND("质押",AI272,1)),0,1)</f>
        <v>0</v>
      </c>
      <c r="AI272" s="2" t="s">
        <v>204</v>
      </c>
      <c r="AJ272" s="2">
        <f>IF(ISNUMBER(FIND("担保",AI272,1)),0,1)</f>
        <v>0</v>
      </c>
      <c r="AK272" s="2" t="s">
        <v>204</v>
      </c>
      <c r="AL272" s="10">
        <f>IF(AM272="是",0,1)</f>
        <v>1</v>
      </c>
      <c r="AM272" s="2" t="s">
        <v>97</v>
      </c>
      <c r="AN272" s="2">
        <f>IF(AO272="无逾期",0,1)</f>
        <v>0</v>
      </c>
      <c r="AO272" t="s">
        <v>105</v>
      </c>
      <c r="AQ272" s="6">
        <v>40904</v>
      </c>
    </row>
    <row r="273" spans="1:43">
      <c r="A273" s="4">
        <v>1112034</v>
      </c>
      <c r="B273" s="1">
        <f>C273</f>
        <v>33</v>
      </c>
      <c r="C273">
        <v>33</v>
      </c>
      <c r="D273">
        <f>IF(E273="男",1,0)</f>
        <v>1</v>
      </c>
      <c r="E273" s="2" t="s">
        <v>106</v>
      </c>
      <c r="F273" s="2">
        <f>IF(G273="已婚",0,IF(G273="未婚",1,2))</f>
        <v>0</v>
      </c>
      <c r="G273" s="2" t="s">
        <v>93</v>
      </c>
      <c r="H273" s="2">
        <f>IF(I273="小学",0,IF(I273="初中",1,IF(I273="高中",2,IF(I273="大专",3,4))))</f>
        <v>2</v>
      </c>
      <c r="I273" s="2" t="s">
        <v>94</v>
      </c>
      <c r="J273" s="2">
        <f>IF(K273="无",0,IF(K273="有违约",1,2))</f>
        <v>0</v>
      </c>
      <c r="K273" s="2" t="s">
        <v>95</v>
      </c>
      <c r="L273" s="2">
        <f>IF(M273="自有",0,1)</f>
        <v>0</v>
      </c>
      <c r="M273" s="2" t="s">
        <v>96</v>
      </c>
      <c r="N273" s="2">
        <f>IF(O273="否",0,1)</f>
        <v>1</v>
      </c>
      <c r="O273" s="2" t="s">
        <v>103</v>
      </c>
      <c r="P273" s="2" t="str">
        <f>MID(Q273,1,LEN(Q273)-1)</f>
        <v>4</v>
      </c>
      <c r="Q273" s="2" t="s">
        <v>137</v>
      </c>
      <c r="R273" s="2" t="s">
        <v>137</v>
      </c>
      <c r="S273" s="2" t="str">
        <f>MID(T273,1,LEN(T273)-1)</f>
        <v>50</v>
      </c>
      <c r="T273" s="2" t="s">
        <v>114</v>
      </c>
      <c r="U273" s="2">
        <f>IF(V273="经营",0,1)</f>
        <v>0</v>
      </c>
      <c r="V273" s="2" t="s">
        <v>100</v>
      </c>
      <c r="W273" s="2" t="s">
        <v>100</v>
      </c>
      <c r="X273" s="2">
        <f>IF(MID(Y273,LEN(Y273),LEN(Y273))="年",VALUE(MID(Y273,1,LEN(Y273)-1))*12,VALUE(MID(Y273,1,LEN(Y273)-1)))</f>
        <v>12</v>
      </c>
      <c r="Y273" s="2" t="s">
        <v>101</v>
      </c>
      <c r="Z273">
        <f>AA273*100</f>
        <v>1.5</v>
      </c>
      <c r="AA273" s="5">
        <v>0.015</v>
      </c>
      <c r="AB273" s="5"/>
      <c r="AC273" s="5">
        <v>0.0195</v>
      </c>
      <c r="AD273" s="5"/>
      <c r="AE273" s="2" t="s">
        <v>102</v>
      </c>
      <c r="AF273" s="2">
        <f>IF(OR(AG273="是",AG273="有"),0,1)</f>
        <v>0</v>
      </c>
      <c r="AG273" s="2" t="s">
        <v>157</v>
      </c>
      <c r="AH273" s="10">
        <f>IF(ISNUMBER(FIND("质押",AI273,1)),0,1)</f>
        <v>1</v>
      </c>
      <c r="AI273" s="2" t="s">
        <v>207</v>
      </c>
      <c r="AJ273" s="2">
        <f>IF(ISNUMBER(FIND("担保",AI273,1)),0,1)</f>
        <v>0</v>
      </c>
      <c r="AK273" s="2" t="s">
        <v>207</v>
      </c>
      <c r="AL273" s="10">
        <f>IF(AM273="是",0,1)</f>
        <v>0</v>
      </c>
      <c r="AM273" s="2" t="s">
        <v>103</v>
      </c>
      <c r="AN273" s="2">
        <f>IF(AO273="无逾期",0,1)</f>
        <v>0</v>
      </c>
      <c r="AO273" t="s">
        <v>105</v>
      </c>
      <c r="AQ273" s="6">
        <v>40906</v>
      </c>
    </row>
    <row r="274" spans="1:43">
      <c r="A274" s="4">
        <v>1112035</v>
      </c>
      <c r="B274" s="1">
        <f>C274</f>
        <v>32</v>
      </c>
      <c r="C274">
        <v>32</v>
      </c>
      <c r="D274">
        <f>IF(E274="男",1,0)</f>
        <v>1</v>
      </c>
      <c r="E274" s="2" t="s">
        <v>106</v>
      </c>
      <c r="F274" s="2">
        <f>IF(G274="已婚",0,IF(G274="未婚",1,2))</f>
        <v>0</v>
      </c>
      <c r="G274" s="2" t="s">
        <v>93</v>
      </c>
      <c r="H274" s="2">
        <f>IF(I274="小学",0,IF(I274="初中",1,IF(I274="高中",2,IF(I274="大专",3,4))))</f>
        <v>1</v>
      </c>
      <c r="I274" s="2" t="s">
        <v>120</v>
      </c>
      <c r="J274" s="2">
        <f>IF(K274="无",0,IF(K274="有违约",1,2))</f>
        <v>0</v>
      </c>
      <c r="K274" s="2" t="s">
        <v>95</v>
      </c>
      <c r="L274" s="2">
        <f>IF(M274="自有",0,1)</f>
        <v>0</v>
      </c>
      <c r="M274" s="2" t="s">
        <v>96</v>
      </c>
      <c r="N274" s="2">
        <f>IF(O274="否",0,1)</f>
        <v>0</v>
      </c>
      <c r="O274" s="2" t="s">
        <v>97</v>
      </c>
      <c r="P274" s="2" t="str">
        <f>MID(Q274,1,LEN(Q274)-1)</f>
        <v>6</v>
      </c>
      <c r="Q274" s="2" t="s">
        <v>134</v>
      </c>
      <c r="R274" s="2" t="s">
        <v>134</v>
      </c>
      <c r="S274" s="2" t="str">
        <f>MID(T274,1,LEN(T274)-1)</f>
        <v>10</v>
      </c>
      <c r="T274" s="2" t="s">
        <v>99</v>
      </c>
      <c r="U274" s="2">
        <f>IF(V274="经营",0,1)</f>
        <v>0</v>
      </c>
      <c r="V274" s="2" t="s">
        <v>100</v>
      </c>
      <c r="W274" s="2" t="s">
        <v>100</v>
      </c>
      <c r="X274" s="2">
        <f>IF(MID(Y274,LEN(Y274),LEN(Y274))="年",VALUE(MID(Y274,1,LEN(Y274)-1))*12,VALUE(MID(Y274,1,LEN(Y274)-1)))</f>
        <v>12</v>
      </c>
      <c r="Y274" s="2" t="s">
        <v>101</v>
      </c>
      <c r="Z274">
        <f>AA274*100</f>
        <v>1.53</v>
      </c>
      <c r="AA274" s="5">
        <v>0.0153</v>
      </c>
      <c r="AB274" s="5"/>
      <c r="AC274" s="5">
        <v>0.01989</v>
      </c>
      <c r="AD274" s="5"/>
      <c r="AE274" s="2" t="s">
        <v>102</v>
      </c>
      <c r="AF274" s="2">
        <f>IF(OR(AG274="是",AG274="有"),0,1)</f>
        <v>0</v>
      </c>
      <c r="AG274" s="2" t="s">
        <v>157</v>
      </c>
      <c r="AH274" s="10">
        <f>IF(ISNUMBER(FIND("质押",AI274,1)),0,1)</f>
        <v>1</v>
      </c>
      <c r="AI274" s="2" t="s">
        <v>207</v>
      </c>
      <c r="AJ274" s="2">
        <f>IF(ISNUMBER(FIND("担保",AI274,1)),0,1)</f>
        <v>0</v>
      </c>
      <c r="AK274" s="2" t="s">
        <v>207</v>
      </c>
      <c r="AL274" s="10">
        <f>IF(AM274="是",0,1)</f>
        <v>1</v>
      </c>
      <c r="AM274" s="2" t="s">
        <v>97</v>
      </c>
      <c r="AN274" s="2">
        <f>IF(AO274="无逾期",0,1)</f>
        <v>0</v>
      </c>
      <c r="AO274" t="s">
        <v>105</v>
      </c>
      <c r="AQ274" s="6">
        <v>40905</v>
      </c>
    </row>
    <row r="275" spans="1:43">
      <c r="A275" s="3">
        <v>1112036</v>
      </c>
      <c r="B275" s="1">
        <f>C275</f>
        <v>35</v>
      </c>
      <c r="C275">
        <v>35</v>
      </c>
      <c r="D275">
        <f>IF(E275="男",1,0)</f>
        <v>0</v>
      </c>
      <c r="E275" s="2" t="s">
        <v>92</v>
      </c>
      <c r="F275" s="2">
        <f>IF(G275="已婚",0,IF(G275="未婚",1,2))</f>
        <v>0</v>
      </c>
      <c r="G275" s="2" t="s">
        <v>93</v>
      </c>
      <c r="H275" s="2">
        <f>IF(I275="小学",0,IF(I275="初中",1,IF(I275="高中",2,IF(I275="大专",3,4))))</f>
        <v>2</v>
      </c>
      <c r="I275" s="2" t="s">
        <v>94</v>
      </c>
      <c r="J275" s="2">
        <f>IF(K275="无",0,IF(K275="有违约",1,2))</f>
        <v>0</v>
      </c>
      <c r="K275" s="2" t="s">
        <v>95</v>
      </c>
      <c r="L275" s="2">
        <f>IF(M275="自有",0,1)</f>
        <v>0</v>
      </c>
      <c r="M275" s="2" t="s">
        <v>96</v>
      </c>
      <c r="N275" s="2">
        <f>IF(O275="否",0,1)</f>
        <v>0</v>
      </c>
      <c r="O275" s="2" t="s">
        <v>97</v>
      </c>
      <c r="P275" s="2" t="str">
        <f>MID(Q275,1,LEN(Q275)-1)</f>
        <v>6</v>
      </c>
      <c r="Q275" s="2" t="s">
        <v>134</v>
      </c>
      <c r="R275" s="2" t="s">
        <v>134</v>
      </c>
      <c r="S275" s="2" t="str">
        <f>MID(T275,1,LEN(T275)-1)</f>
        <v>15</v>
      </c>
      <c r="T275" s="2" t="s">
        <v>153</v>
      </c>
      <c r="U275" s="2">
        <f>IF(V275="经营",0,1)</f>
        <v>0</v>
      </c>
      <c r="V275" s="2" t="s">
        <v>100</v>
      </c>
      <c r="W275" s="2" t="s">
        <v>100</v>
      </c>
      <c r="X275" s="2">
        <f>IF(MID(Y275,LEN(Y275),LEN(Y275))="年",VALUE(MID(Y275,1,LEN(Y275)-1))*12,VALUE(MID(Y275,1,LEN(Y275)-1)))</f>
        <v>12</v>
      </c>
      <c r="Y275" s="2" t="s">
        <v>101</v>
      </c>
      <c r="Z275">
        <f>AA275*100</f>
        <v>1.5</v>
      </c>
      <c r="AA275" s="5">
        <v>0.015</v>
      </c>
      <c r="AB275" s="5"/>
      <c r="AC275" s="5">
        <v>0.0195</v>
      </c>
      <c r="AD275" s="5"/>
      <c r="AE275" s="2" t="s">
        <v>102</v>
      </c>
      <c r="AF275" s="2">
        <f>IF(OR(AG275="是",AG275="有"),0,1)</f>
        <v>0</v>
      </c>
      <c r="AG275" s="2" t="s">
        <v>157</v>
      </c>
      <c r="AH275" s="10">
        <f>IF(ISNUMBER(FIND("质押",AI275,1)),0,1)</f>
        <v>1</v>
      </c>
      <c r="AI275" s="2" t="s">
        <v>207</v>
      </c>
      <c r="AJ275" s="2">
        <f>IF(ISNUMBER(FIND("担保",AI275,1)),0,1)</f>
        <v>0</v>
      </c>
      <c r="AK275" s="2" t="s">
        <v>207</v>
      </c>
      <c r="AL275" s="10">
        <f>IF(AM275="是",0,1)</f>
        <v>1</v>
      </c>
      <c r="AM275" s="2" t="s">
        <v>97</v>
      </c>
      <c r="AN275" s="2">
        <f>IF(AO275="无逾期",0,1)</f>
        <v>0</v>
      </c>
      <c r="AO275" t="s">
        <v>105</v>
      </c>
      <c r="AQ275" s="6">
        <v>40906</v>
      </c>
    </row>
    <row r="276" spans="1:43">
      <c r="A276" s="4">
        <v>1112037</v>
      </c>
      <c r="B276" s="1">
        <f>C276</f>
        <v>35</v>
      </c>
      <c r="C276">
        <v>35</v>
      </c>
      <c r="D276">
        <f>IF(E276="男",1,0)</f>
        <v>1</v>
      </c>
      <c r="E276" s="2" t="s">
        <v>106</v>
      </c>
      <c r="F276" s="2">
        <f>IF(G276="已婚",0,IF(G276="未婚",1,2))</f>
        <v>0</v>
      </c>
      <c r="G276" s="2" t="s">
        <v>93</v>
      </c>
      <c r="H276" s="2">
        <f>IF(I276="小学",0,IF(I276="初中",1,IF(I276="高中",2,IF(I276="大专",3,4))))</f>
        <v>2</v>
      </c>
      <c r="I276" s="2" t="s">
        <v>94</v>
      </c>
      <c r="J276" s="2">
        <f>IF(K276="无",0,IF(K276="有违约",1,2))</f>
        <v>0</v>
      </c>
      <c r="K276" s="2" t="s">
        <v>95</v>
      </c>
      <c r="L276" s="2">
        <f>IF(M276="自有",0,1)</f>
        <v>0</v>
      </c>
      <c r="M276" s="2" t="s">
        <v>96</v>
      </c>
      <c r="N276" s="2">
        <f>IF(O276="否",0,1)</f>
        <v>1</v>
      </c>
      <c r="O276" s="2" t="s">
        <v>103</v>
      </c>
      <c r="P276" s="2" t="str">
        <f>MID(Q276,1,LEN(Q276)-1)</f>
        <v>5</v>
      </c>
      <c r="Q276" s="2" t="s">
        <v>152</v>
      </c>
      <c r="R276" s="2" t="s">
        <v>152</v>
      </c>
      <c r="S276" s="2" t="str">
        <f>MID(T276,1,LEN(T276)-1)</f>
        <v>100</v>
      </c>
      <c r="T276" s="2" t="s">
        <v>135</v>
      </c>
      <c r="U276" s="2">
        <f>IF(V276="经营",0,1)</f>
        <v>0</v>
      </c>
      <c r="V276" s="2" t="s">
        <v>100</v>
      </c>
      <c r="W276" s="2" t="s">
        <v>100</v>
      </c>
      <c r="X276" s="2">
        <f>IF(MID(Y276,LEN(Y276),LEN(Y276))="年",VALUE(MID(Y276,1,LEN(Y276)-1))*12,VALUE(MID(Y276,1,LEN(Y276)-1)))</f>
        <v>12</v>
      </c>
      <c r="Y276" s="2" t="s">
        <v>101</v>
      </c>
      <c r="Z276">
        <f>AA276*100</f>
        <v>1.5</v>
      </c>
      <c r="AA276" s="5">
        <v>0.015</v>
      </c>
      <c r="AB276" s="5"/>
      <c r="AC276" s="5">
        <v>0.0195</v>
      </c>
      <c r="AD276" s="5"/>
      <c r="AE276" s="2" t="s">
        <v>102</v>
      </c>
      <c r="AF276" s="2">
        <f>IF(OR(AG276="是",AG276="有"),0,1)</f>
        <v>0</v>
      </c>
      <c r="AG276" s="2" t="s">
        <v>157</v>
      </c>
      <c r="AH276" s="10">
        <f>IF(ISNUMBER(FIND("质押",AI276,1)),0,1)</f>
        <v>1</v>
      </c>
      <c r="AI276" s="2" t="s">
        <v>207</v>
      </c>
      <c r="AJ276" s="2">
        <f>IF(ISNUMBER(FIND("担保",AI276,1)),0,1)</f>
        <v>0</v>
      </c>
      <c r="AK276" s="2" t="s">
        <v>207</v>
      </c>
      <c r="AL276" s="10">
        <f>IF(AM276="是",0,1)</f>
        <v>1</v>
      </c>
      <c r="AM276" s="2" t="s">
        <v>97</v>
      </c>
      <c r="AN276" s="2">
        <f>IF(AO276="无逾期",0,1)</f>
        <v>0</v>
      </c>
      <c r="AO276" t="s">
        <v>105</v>
      </c>
      <c r="AQ276" s="6">
        <v>40913</v>
      </c>
    </row>
    <row r="277" spans="1:43">
      <c r="A277" s="4">
        <v>1112038</v>
      </c>
      <c r="B277" s="1">
        <f>C277</f>
        <v>41</v>
      </c>
      <c r="C277">
        <v>41</v>
      </c>
      <c r="D277">
        <f>IF(E277="男",1,0)</f>
        <v>1</v>
      </c>
      <c r="E277" s="2" t="s">
        <v>106</v>
      </c>
      <c r="F277" s="2">
        <f>IF(G277="已婚",0,IF(G277="未婚",1,2))</f>
        <v>0</v>
      </c>
      <c r="G277" s="2" t="s">
        <v>93</v>
      </c>
      <c r="H277" s="2">
        <f>IF(I277="小学",0,IF(I277="初中",1,IF(I277="高中",2,IF(I277="大专",3,4))))</f>
        <v>2</v>
      </c>
      <c r="I277" s="2" t="s">
        <v>94</v>
      </c>
      <c r="J277" s="2">
        <f>IF(K277="无",0,IF(K277="有违约",1,2))</f>
        <v>0</v>
      </c>
      <c r="K277" s="2" t="s">
        <v>95</v>
      </c>
      <c r="L277" s="2">
        <f>IF(M277="自有",0,1)</f>
        <v>0</v>
      </c>
      <c r="M277" s="2" t="s">
        <v>96</v>
      </c>
      <c r="N277" s="2">
        <f>IF(O277="否",0,1)</f>
        <v>0</v>
      </c>
      <c r="O277" s="2" t="s">
        <v>97</v>
      </c>
      <c r="P277" s="2" t="str">
        <f>MID(Q277,1,LEN(Q277)-1)</f>
        <v>10</v>
      </c>
      <c r="Q277" s="2" t="s">
        <v>98</v>
      </c>
      <c r="R277" s="2" t="s">
        <v>98</v>
      </c>
      <c r="S277" s="2" t="str">
        <f>MID(T277,1,LEN(T277)-1)</f>
        <v>200</v>
      </c>
      <c r="T277" s="2" t="s">
        <v>179</v>
      </c>
      <c r="U277" s="2">
        <f>IF(V277="经营",0,1)</f>
        <v>0</v>
      </c>
      <c r="V277" s="2" t="s">
        <v>100</v>
      </c>
      <c r="W277" s="2" t="s">
        <v>100</v>
      </c>
      <c r="X277" s="2">
        <f>IF(MID(Y277,LEN(Y277),LEN(Y277))="年",VALUE(MID(Y277,1,LEN(Y277)-1))*12,VALUE(MID(Y277,1,LEN(Y277)-1)))</f>
        <v>12</v>
      </c>
      <c r="Y277" s="2" t="s">
        <v>101</v>
      </c>
      <c r="Z277">
        <f>AA277*100</f>
        <v>1.5</v>
      </c>
      <c r="AA277" s="5">
        <v>0.015</v>
      </c>
      <c r="AB277" s="5"/>
      <c r="AC277" s="5">
        <v>0.0195</v>
      </c>
      <c r="AD277" s="5"/>
      <c r="AE277" s="2" t="s">
        <v>102</v>
      </c>
      <c r="AF277" s="2">
        <f>IF(OR(AG277="是",AG277="有"),0,1)</f>
        <v>0</v>
      </c>
      <c r="AG277" s="2" t="s">
        <v>157</v>
      </c>
      <c r="AH277" s="10">
        <f>IF(ISNUMBER(FIND("质押",AI277,1)),0,1)</f>
        <v>1</v>
      </c>
      <c r="AI277" s="2" t="s">
        <v>207</v>
      </c>
      <c r="AJ277" s="2">
        <f>IF(ISNUMBER(FIND("担保",AI277,1)),0,1)</f>
        <v>0</v>
      </c>
      <c r="AK277" s="2" t="s">
        <v>207</v>
      </c>
      <c r="AL277" s="10">
        <f>IF(AM277="是",0,1)</f>
        <v>0</v>
      </c>
      <c r="AM277" s="2" t="s">
        <v>103</v>
      </c>
      <c r="AN277" s="2">
        <f>IF(AO277="无逾期",0,1)</f>
        <v>0</v>
      </c>
      <c r="AO277" t="s">
        <v>105</v>
      </c>
      <c r="AQ277" s="6">
        <v>40907</v>
      </c>
    </row>
    <row r="278" spans="1:43">
      <c r="A278" s="4">
        <v>1112039</v>
      </c>
      <c r="B278" s="1">
        <f>C278</f>
        <v>32</v>
      </c>
      <c r="C278">
        <v>32</v>
      </c>
      <c r="D278">
        <f>IF(E278="男",1,0)</f>
        <v>1</v>
      </c>
      <c r="E278" s="2" t="s">
        <v>106</v>
      </c>
      <c r="F278" s="2">
        <f>IF(G278="已婚",0,IF(G278="未婚",1,2))</f>
        <v>0</v>
      </c>
      <c r="G278" s="2" t="s">
        <v>93</v>
      </c>
      <c r="H278" s="2">
        <f>IF(I278="小学",0,IF(I278="初中",1,IF(I278="高中",2,IF(I278="大专",3,4))))</f>
        <v>2</v>
      </c>
      <c r="I278" s="2" t="s">
        <v>94</v>
      </c>
      <c r="J278" s="2">
        <f>IF(K278="无",0,IF(K278="有违约",1,2))</f>
        <v>0</v>
      </c>
      <c r="K278" s="2" t="s">
        <v>95</v>
      </c>
      <c r="L278" s="2">
        <f>IF(M278="自有",0,1)</f>
        <v>0</v>
      </c>
      <c r="M278" s="2" t="s">
        <v>96</v>
      </c>
      <c r="N278" s="2">
        <f>IF(O278="否",0,1)</f>
        <v>0</v>
      </c>
      <c r="O278" s="2" t="s">
        <v>97</v>
      </c>
      <c r="P278" s="2" t="str">
        <f>MID(Q278,1,LEN(Q278)-1)</f>
        <v>5</v>
      </c>
      <c r="Q278" s="2" t="s">
        <v>152</v>
      </c>
      <c r="R278" s="2" t="s">
        <v>152</v>
      </c>
      <c r="S278" s="2" t="str">
        <f>MID(T278,1,LEN(T278)-1)</f>
        <v>200</v>
      </c>
      <c r="T278" s="2" t="s">
        <v>179</v>
      </c>
      <c r="U278" s="2">
        <f>IF(V278="经营",0,1)</f>
        <v>0</v>
      </c>
      <c r="V278" s="2" t="s">
        <v>100</v>
      </c>
      <c r="W278" s="2" t="s">
        <v>100</v>
      </c>
      <c r="X278" s="2">
        <f>IF(MID(Y278,LEN(Y278),LEN(Y278))="年",VALUE(MID(Y278,1,LEN(Y278)-1))*12,VALUE(MID(Y278,1,LEN(Y278)-1)))</f>
        <v>12</v>
      </c>
      <c r="Y278" s="2" t="s">
        <v>101</v>
      </c>
      <c r="Z278">
        <f>AA278*100</f>
        <v>1.5</v>
      </c>
      <c r="AA278" s="5">
        <v>0.015</v>
      </c>
      <c r="AB278" s="5"/>
      <c r="AC278" s="5">
        <v>0.0195</v>
      </c>
      <c r="AD278" s="5"/>
      <c r="AE278" s="2" t="s">
        <v>102</v>
      </c>
      <c r="AF278" s="2">
        <f>IF(OR(AG278="是",AG278="有"),0,1)</f>
        <v>0</v>
      </c>
      <c r="AG278" s="2" t="s">
        <v>157</v>
      </c>
      <c r="AH278" s="10">
        <f>IF(ISNUMBER(FIND("质押",AI278,1)),0,1)</f>
        <v>1</v>
      </c>
      <c r="AI278" s="2" t="s">
        <v>207</v>
      </c>
      <c r="AJ278" s="2">
        <f>IF(ISNUMBER(FIND("担保",AI278,1)),0,1)</f>
        <v>0</v>
      </c>
      <c r="AK278" s="2" t="s">
        <v>207</v>
      </c>
      <c r="AL278" s="10">
        <f>IF(AM278="是",0,1)</f>
        <v>0</v>
      </c>
      <c r="AM278" s="2" t="s">
        <v>103</v>
      </c>
      <c r="AN278" s="2">
        <f>IF(AO278="无逾期",0,1)</f>
        <v>0</v>
      </c>
      <c r="AO278" t="s">
        <v>105</v>
      </c>
      <c r="AQ278" s="6">
        <v>40907</v>
      </c>
    </row>
    <row r="279" spans="1:43">
      <c r="A279" s="3">
        <v>1112040</v>
      </c>
      <c r="B279" s="1">
        <f>C279</f>
        <v>46</v>
      </c>
      <c r="C279">
        <v>46</v>
      </c>
      <c r="D279">
        <f>IF(E279="男",1,0)</f>
        <v>1</v>
      </c>
      <c r="E279" s="2" t="s">
        <v>106</v>
      </c>
      <c r="F279" s="2">
        <f>IF(G279="已婚",0,IF(G279="未婚",1,2))</f>
        <v>0</v>
      </c>
      <c r="G279" s="2" t="s">
        <v>93</v>
      </c>
      <c r="H279" s="2">
        <f>IF(I279="小学",0,IF(I279="初中",1,IF(I279="高中",2,IF(I279="大专",3,4))))</f>
        <v>0</v>
      </c>
      <c r="I279" s="2" t="s">
        <v>107</v>
      </c>
      <c r="J279" s="2">
        <f>IF(K279="无",0,IF(K279="有违约",1,2))</f>
        <v>1</v>
      </c>
      <c r="K279" s="2" t="s">
        <v>116</v>
      </c>
      <c r="L279" s="2">
        <f>IF(M279="自有",0,1)</f>
        <v>0</v>
      </c>
      <c r="M279" s="2" t="s">
        <v>96</v>
      </c>
      <c r="N279" s="2">
        <f>IF(O279="否",0,1)</f>
        <v>0</v>
      </c>
      <c r="O279" s="2" t="s">
        <v>97</v>
      </c>
      <c r="P279" s="2" t="str">
        <f>MID(Q279,1,LEN(Q279)-1)</f>
        <v>5</v>
      </c>
      <c r="Q279" s="2" t="s">
        <v>152</v>
      </c>
      <c r="R279" s="2" t="s">
        <v>152</v>
      </c>
      <c r="S279" s="2" t="str">
        <f>MID(T279,1,LEN(T279)-1)</f>
        <v>3</v>
      </c>
      <c r="T279" s="2" t="s">
        <v>127</v>
      </c>
      <c r="U279" s="2">
        <f>IF(V279="经营",0,1)</f>
        <v>0</v>
      </c>
      <c r="V279" s="2" t="s">
        <v>100</v>
      </c>
      <c r="W279" s="2" t="s">
        <v>100</v>
      </c>
      <c r="X279" s="2">
        <f>IF(MID(Y279,LEN(Y279),LEN(Y279))="年",VALUE(MID(Y279,1,LEN(Y279)-1))*12,VALUE(MID(Y279,1,LEN(Y279)-1)))</f>
        <v>12</v>
      </c>
      <c r="Y279" s="2" t="s">
        <v>101</v>
      </c>
      <c r="Z279">
        <f>AA279*100</f>
        <v>1.5</v>
      </c>
      <c r="AA279" s="5">
        <v>0.015</v>
      </c>
      <c r="AB279" s="5"/>
      <c r="AC279" s="5">
        <v>0.0195</v>
      </c>
      <c r="AD279" s="5"/>
      <c r="AE279" s="2" t="s">
        <v>102</v>
      </c>
      <c r="AF279" s="2">
        <f>IF(OR(AG279="是",AG279="有"),0,1)</f>
        <v>1</v>
      </c>
      <c r="AG279" s="2" t="s">
        <v>95</v>
      </c>
      <c r="AH279" s="10">
        <f>IF(ISNUMBER(FIND("质押",AI279,1)),0,1)</f>
        <v>1</v>
      </c>
      <c r="AI279" s="2" t="s">
        <v>119</v>
      </c>
      <c r="AJ279" s="2">
        <f>IF(ISNUMBER(FIND("担保",AI279,1)),0,1)</f>
        <v>0</v>
      </c>
      <c r="AK279" s="2" t="s">
        <v>119</v>
      </c>
      <c r="AL279" s="10">
        <f>IF(AM279="是",0,1)</f>
        <v>1</v>
      </c>
      <c r="AM279" s="2" t="s">
        <v>97</v>
      </c>
      <c r="AN279" s="2">
        <f>IF(AO279="无逾期",0,1)</f>
        <v>1</v>
      </c>
      <c r="AO279" s="2" t="s">
        <v>112</v>
      </c>
      <c r="AP279" s="2"/>
      <c r="AQ279" s="6">
        <v>40907</v>
      </c>
    </row>
    <row r="280" spans="1:43">
      <c r="A280" s="3">
        <v>1112041</v>
      </c>
      <c r="B280" s="1">
        <f>C280</f>
        <v>57</v>
      </c>
      <c r="C280">
        <v>57</v>
      </c>
      <c r="D280">
        <f>IF(E280="男",1,0)</f>
        <v>0</v>
      </c>
      <c r="E280" s="2" t="s">
        <v>92</v>
      </c>
      <c r="F280" s="2">
        <f>IF(G280="已婚",0,IF(G280="未婚",1,2))</f>
        <v>0</v>
      </c>
      <c r="G280" s="2" t="s">
        <v>93</v>
      </c>
      <c r="H280" s="2">
        <f>IF(I280="小学",0,IF(I280="初中",1,IF(I280="高中",2,IF(I280="大专",3,4))))</f>
        <v>0</v>
      </c>
      <c r="I280" s="2" t="s">
        <v>107</v>
      </c>
      <c r="J280" s="2">
        <f>IF(K280="无",0,IF(K280="有违约",1,2))</f>
        <v>0</v>
      </c>
      <c r="K280" s="2" t="s">
        <v>95</v>
      </c>
      <c r="L280" s="2">
        <f>IF(M280="自有",0,1)</f>
        <v>0</v>
      </c>
      <c r="M280" s="2" t="s">
        <v>96</v>
      </c>
      <c r="N280" s="2">
        <f>IF(O280="否",0,1)</f>
        <v>0</v>
      </c>
      <c r="O280" s="2" t="s">
        <v>97</v>
      </c>
      <c r="P280" s="2" t="str">
        <f>MID(Q280,1,LEN(Q280)-1)</f>
        <v>20</v>
      </c>
      <c r="Q280" s="2" t="s">
        <v>143</v>
      </c>
      <c r="R280" s="2" t="s">
        <v>143</v>
      </c>
      <c r="S280" s="2" t="str">
        <f>MID(T280,1,LEN(T280)-1)</f>
        <v>30</v>
      </c>
      <c r="T280" s="2" t="s">
        <v>144</v>
      </c>
      <c r="U280" s="2">
        <f>IF(V280="经营",0,1)</f>
        <v>0</v>
      </c>
      <c r="V280" s="2" t="s">
        <v>100</v>
      </c>
      <c r="W280" s="2" t="s">
        <v>100</v>
      </c>
      <c r="X280" s="2">
        <f>IF(MID(Y280,LEN(Y280),LEN(Y280))="年",VALUE(MID(Y280,1,LEN(Y280)-1))*12,VALUE(MID(Y280,1,LEN(Y280)-1)))</f>
        <v>6</v>
      </c>
      <c r="Y280" s="2" t="s">
        <v>118</v>
      </c>
      <c r="Z280">
        <f>AA280*100</f>
        <v>1.47</v>
      </c>
      <c r="AA280" s="5">
        <v>0.0147</v>
      </c>
      <c r="AB280" s="5"/>
      <c r="AC280" s="5">
        <v>0.01911</v>
      </c>
      <c r="AD280" s="5"/>
      <c r="AE280" s="2" t="s">
        <v>102</v>
      </c>
      <c r="AF280" s="2">
        <f>IF(OR(AG280="是",AG280="有"),0,1)</f>
        <v>0</v>
      </c>
      <c r="AG280" s="2" t="s">
        <v>157</v>
      </c>
      <c r="AH280" s="10">
        <f>IF(ISNUMBER(FIND("质押",AI280,1)),0,1)</f>
        <v>1</v>
      </c>
      <c r="AI280" s="2" t="s">
        <v>251</v>
      </c>
      <c r="AJ280" s="2">
        <f>IF(ISNUMBER(FIND("担保",AI280,1)),0,1)</f>
        <v>0</v>
      </c>
      <c r="AK280" s="2" t="s">
        <v>251</v>
      </c>
      <c r="AL280" s="10">
        <f>IF(AM280="是",0,1)</f>
        <v>0</v>
      </c>
      <c r="AM280" s="2" t="s">
        <v>103</v>
      </c>
      <c r="AN280" s="2">
        <f>IF(AO280="无逾期",0,1)</f>
        <v>0</v>
      </c>
      <c r="AO280" t="s">
        <v>105</v>
      </c>
      <c r="AQ280" s="6">
        <v>40908</v>
      </c>
    </row>
    <row r="281" spans="1:43">
      <c r="A281" s="4">
        <v>1112042</v>
      </c>
      <c r="B281" s="1">
        <f>C281</f>
        <v>39</v>
      </c>
      <c r="C281">
        <v>39</v>
      </c>
      <c r="D281">
        <f>IF(E281="男",1,0)</f>
        <v>0</v>
      </c>
      <c r="E281" s="2" t="s">
        <v>92</v>
      </c>
      <c r="F281" s="2">
        <f>IF(G281="已婚",0,IF(G281="未婚",1,2))</f>
        <v>0</v>
      </c>
      <c r="G281" s="2" t="s">
        <v>93</v>
      </c>
      <c r="H281" s="2">
        <f>IF(I281="小学",0,IF(I281="初中",1,IF(I281="高中",2,IF(I281="大专",3,4))))</f>
        <v>1</v>
      </c>
      <c r="I281" s="2" t="s">
        <v>120</v>
      </c>
      <c r="J281" s="2">
        <f>IF(K281="无",0,IF(K281="有违约",1,2))</f>
        <v>0</v>
      </c>
      <c r="K281" s="2" t="s">
        <v>95</v>
      </c>
      <c r="L281" s="2">
        <f>IF(M281="自有",0,1)</f>
        <v>0</v>
      </c>
      <c r="M281" s="2" t="s">
        <v>96</v>
      </c>
      <c r="N281" s="2">
        <f>IF(O281="否",0,1)</f>
        <v>1</v>
      </c>
      <c r="O281" s="2" t="s">
        <v>103</v>
      </c>
      <c r="P281" s="2" t="str">
        <f>MID(Q281,1,LEN(Q281)-1)</f>
        <v>10</v>
      </c>
      <c r="Q281" s="2" t="s">
        <v>98</v>
      </c>
      <c r="R281" s="2" t="s">
        <v>98</v>
      </c>
      <c r="S281" s="2" t="str">
        <f>MID(T281,1,LEN(T281)-1)</f>
        <v>80</v>
      </c>
      <c r="T281" s="2" t="s">
        <v>230</v>
      </c>
      <c r="U281" s="2">
        <f>IF(V281="经营",0,1)</f>
        <v>0</v>
      </c>
      <c r="V281" s="2" t="s">
        <v>100</v>
      </c>
      <c r="W281" s="2" t="s">
        <v>100</v>
      </c>
      <c r="X281" s="2">
        <f>IF(MID(Y281,LEN(Y281),LEN(Y281))="年",VALUE(MID(Y281,1,LEN(Y281)-1))*12,VALUE(MID(Y281,1,LEN(Y281)-1)))</f>
        <v>12</v>
      </c>
      <c r="Y281" s="2" t="s">
        <v>101</v>
      </c>
      <c r="Z281">
        <f>AA281*100</f>
        <v>1.29</v>
      </c>
      <c r="AA281" s="5">
        <v>0.0129</v>
      </c>
      <c r="AB281" s="5"/>
      <c r="AC281" s="5">
        <v>0.01677</v>
      </c>
      <c r="AD281" s="5"/>
      <c r="AE281" s="2" t="s">
        <v>102</v>
      </c>
      <c r="AF281" s="2">
        <f>IF(OR(AG281="是",AG281="有"),0,1)</f>
        <v>0</v>
      </c>
      <c r="AG281" s="2" t="s">
        <v>157</v>
      </c>
      <c r="AH281" s="10">
        <f>IF(ISNUMBER(FIND("质押",AI281,1)),0,1)</f>
        <v>1</v>
      </c>
      <c r="AI281" s="2" t="s">
        <v>207</v>
      </c>
      <c r="AJ281" s="2">
        <f>IF(ISNUMBER(FIND("担保",AI281,1)),0,1)</f>
        <v>0</v>
      </c>
      <c r="AK281" s="2" t="s">
        <v>207</v>
      </c>
      <c r="AL281" s="10">
        <f>IF(AM281="是",0,1)</f>
        <v>0</v>
      </c>
      <c r="AM281" s="2" t="s">
        <v>103</v>
      </c>
      <c r="AN281" s="2">
        <f>IF(AO281="无逾期",0,1)</f>
        <v>0</v>
      </c>
      <c r="AO281" t="s">
        <v>105</v>
      </c>
      <c r="AQ281" s="6">
        <v>40920</v>
      </c>
    </row>
    <row r="282" spans="1:43">
      <c r="A282" s="4">
        <v>1201001</v>
      </c>
      <c r="B282" s="1">
        <f>C282</f>
        <v>40</v>
      </c>
      <c r="C282">
        <v>40</v>
      </c>
      <c r="D282">
        <f>IF(E282="男",1,0)</f>
        <v>1</v>
      </c>
      <c r="E282" s="2" t="s">
        <v>106</v>
      </c>
      <c r="F282" s="2">
        <f>IF(G282="已婚",0,IF(G282="未婚",1,2))</f>
        <v>0</v>
      </c>
      <c r="G282" s="2" t="s">
        <v>93</v>
      </c>
      <c r="H282" s="2">
        <f>IF(I282="小学",0,IF(I282="初中",1,IF(I282="高中",2,IF(I282="大专",3,4))))</f>
        <v>2</v>
      </c>
      <c r="I282" s="2" t="s">
        <v>94</v>
      </c>
      <c r="J282" s="2">
        <f>IF(K282="无",0,IF(K282="有违约",1,2))</f>
        <v>0</v>
      </c>
      <c r="K282" s="2" t="s">
        <v>95</v>
      </c>
      <c r="L282" s="2">
        <f>IF(M282="自有",0,1)</f>
        <v>0</v>
      </c>
      <c r="M282" s="2" t="s">
        <v>96</v>
      </c>
      <c r="N282" s="2">
        <f>IF(O282="否",0,1)</f>
        <v>1</v>
      </c>
      <c r="O282" s="2" t="s">
        <v>103</v>
      </c>
      <c r="P282" s="2" t="str">
        <f>MID(Q282,1,LEN(Q282)-1)</f>
        <v>8</v>
      </c>
      <c r="Q282" s="2" t="s">
        <v>149</v>
      </c>
      <c r="R282" s="2" t="s">
        <v>149</v>
      </c>
      <c r="S282" s="2" t="str">
        <f>MID(T282,1,LEN(T282)-1)</f>
        <v>20</v>
      </c>
      <c r="T282" s="2" t="s">
        <v>123</v>
      </c>
      <c r="U282" s="2">
        <f>IF(V282="经营",0,1)</f>
        <v>0</v>
      </c>
      <c r="V282" s="2" t="s">
        <v>100</v>
      </c>
      <c r="W282" s="2" t="s">
        <v>170</v>
      </c>
      <c r="X282" s="2">
        <f>IF(MID(Y282,LEN(Y282),LEN(Y282))="年",VALUE(MID(Y282,1,LEN(Y282)-1))*12,VALUE(MID(Y282,1,LEN(Y282)-1)))</f>
        <v>12</v>
      </c>
      <c r="Y282" s="2" t="s">
        <v>101</v>
      </c>
      <c r="Z282">
        <f>AA282*100</f>
        <v>1.5</v>
      </c>
      <c r="AA282" s="5">
        <v>0.015</v>
      </c>
      <c r="AB282" s="5"/>
      <c r="AC282" s="5">
        <v>0.0195</v>
      </c>
      <c r="AD282" s="5"/>
      <c r="AE282" s="2" t="s">
        <v>102</v>
      </c>
      <c r="AF282" s="2">
        <f>IF(OR(AG282="是",AG282="有"),0,1)</f>
        <v>0</v>
      </c>
      <c r="AG282" s="2" t="s">
        <v>157</v>
      </c>
      <c r="AH282" s="10">
        <f>IF(ISNUMBER(FIND("质押",AI282,1)),0,1)</f>
        <v>1</v>
      </c>
      <c r="AI282" s="2" t="s">
        <v>104</v>
      </c>
      <c r="AJ282" s="2">
        <f>IF(ISNUMBER(FIND("担保",AI282,1)),0,1)</f>
        <v>1</v>
      </c>
      <c r="AK282" s="2" t="s">
        <v>104</v>
      </c>
      <c r="AL282" s="10">
        <f>IF(AM282="是",0,1)</f>
        <v>0</v>
      </c>
      <c r="AM282" s="2" t="s">
        <v>103</v>
      </c>
      <c r="AN282" s="2">
        <f>IF(AO282="无逾期",0,1)</f>
        <v>0</v>
      </c>
      <c r="AO282" t="s">
        <v>105</v>
      </c>
      <c r="AQ282" s="6">
        <v>40917</v>
      </c>
    </row>
    <row r="283" spans="1:43">
      <c r="A283" s="3">
        <v>1201002</v>
      </c>
      <c r="B283" s="1">
        <f>C283</f>
        <v>44</v>
      </c>
      <c r="C283">
        <v>44</v>
      </c>
      <c r="D283">
        <f>IF(E283="男",1,0)</f>
        <v>1</v>
      </c>
      <c r="E283" s="2" t="s">
        <v>106</v>
      </c>
      <c r="F283" s="2">
        <f>IF(G283="已婚",0,IF(G283="未婚",1,2))</f>
        <v>0</v>
      </c>
      <c r="G283" s="2" t="s">
        <v>93</v>
      </c>
      <c r="H283" s="2">
        <f>IF(I283="小学",0,IF(I283="初中",1,IF(I283="高中",2,IF(I283="大专",3,4))))</f>
        <v>1</v>
      </c>
      <c r="I283" s="2" t="s">
        <v>120</v>
      </c>
      <c r="J283" s="2">
        <f>IF(K283="无",0,IF(K283="有违约",1,2))</f>
        <v>0</v>
      </c>
      <c r="K283" s="2" t="s">
        <v>95</v>
      </c>
      <c r="L283" s="2">
        <f>IF(M283="自有",0,1)</f>
        <v>0</v>
      </c>
      <c r="M283" s="2" t="s">
        <v>96</v>
      </c>
      <c r="N283" s="2">
        <f>IF(O283="否",0,1)</f>
        <v>1</v>
      </c>
      <c r="O283" s="2" t="s">
        <v>103</v>
      </c>
      <c r="P283" s="2" t="str">
        <f>MID(Q283,1,LEN(Q283)-1)</f>
        <v>12</v>
      </c>
      <c r="Q283" s="2" t="s">
        <v>148</v>
      </c>
      <c r="R283" s="2" t="s">
        <v>252</v>
      </c>
      <c r="S283" s="2" t="str">
        <f>MID(T283,1,LEN(T283)-1)</f>
        <v>30</v>
      </c>
      <c r="T283" s="2" t="s">
        <v>144</v>
      </c>
      <c r="U283" s="2">
        <f>IF(V283="经营",0,1)</f>
        <v>0</v>
      </c>
      <c r="V283" s="2" t="s">
        <v>100</v>
      </c>
      <c r="W283" s="2" t="s">
        <v>100</v>
      </c>
      <c r="X283" s="2">
        <f>IF(MID(Y283,LEN(Y283),LEN(Y283))="年",VALUE(MID(Y283,1,LEN(Y283)-1))*12,VALUE(MID(Y283,1,LEN(Y283)-1)))</f>
        <v>12</v>
      </c>
      <c r="Y283" s="2" t="s">
        <v>101</v>
      </c>
      <c r="Z283">
        <f>AA283*100</f>
        <v>1.53</v>
      </c>
      <c r="AA283" s="5">
        <v>0.0153</v>
      </c>
      <c r="AB283" s="5"/>
      <c r="AC283" s="5">
        <v>0.01989</v>
      </c>
      <c r="AD283" s="5"/>
      <c r="AE283" s="2" t="s">
        <v>169</v>
      </c>
      <c r="AF283" s="2">
        <f>IF(OR(AG283="是",AG283="有"),0,1)</f>
        <v>1</v>
      </c>
      <c r="AG283" s="2" t="s">
        <v>95</v>
      </c>
      <c r="AH283" s="10">
        <f>IF(ISNUMBER(FIND("质押",AI283,1)),0,1)</f>
        <v>1</v>
      </c>
      <c r="AI283" s="2" t="s">
        <v>119</v>
      </c>
      <c r="AJ283" s="2">
        <f>IF(ISNUMBER(FIND("担保",AI283,1)),0,1)</f>
        <v>0</v>
      </c>
      <c r="AK283" s="2" t="s">
        <v>119</v>
      </c>
      <c r="AL283" s="10">
        <f>IF(AM283="是",0,1)</f>
        <v>1</v>
      </c>
      <c r="AM283" s="2" t="s">
        <v>97</v>
      </c>
      <c r="AN283" s="2">
        <f>IF(AO283="无逾期",0,1)</f>
        <v>0</v>
      </c>
      <c r="AO283" t="s">
        <v>105</v>
      </c>
      <c r="AQ283" s="6">
        <v>40924</v>
      </c>
    </row>
    <row r="284" spans="1:43">
      <c r="A284" s="3">
        <v>1201003</v>
      </c>
      <c r="B284" s="1">
        <f>C284</f>
        <v>55</v>
      </c>
      <c r="C284">
        <v>55</v>
      </c>
      <c r="D284">
        <f>IF(E284="男",1,0)</f>
        <v>1</v>
      </c>
      <c r="E284" s="2" t="s">
        <v>106</v>
      </c>
      <c r="F284" s="2">
        <f>IF(G284="已婚",0,IF(G284="未婚",1,2))</f>
        <v>0</v>
      </c>
      <c r="G284" s="2" t="s">
        <v>93</v>
      </c>
      <c r="H284" s="2">
        <f>IF(I284="小学",0,IF(I284="初中",1,IF(I284="高中",2,IF(I284="大专",3,4))))</f>
        <v>1</v>
      </c>
      <c r="I284" s="2" t="s">
        <v>120</v>
      </c>
      <c r="J284" s="2">
        <f>IF(K284="无",0,IF(K284="有违约",1,2))</f>
        <v>0</v>
      </c>
      <c r="K284" s="2" t="s">
        <v>95</v>
      </c>
      <c r="L284" s="2">
        <f>IF(M284="自有",0,1)</f>
        <v>0</v>
      </c>
      <c r="M284" s="2" t="s">
        <v>96</v>
      </c>
      <c r="N284" s="2">
        <f>IF(O284="否",0,1)</f>
        <v>1</v>
      </c>
      <c r="O284" s="2" t="s">
        <v>103</v>
      </c>
      <c r="P284" s="2" t="str">
        <f>MID(Q284,1,LEN(Q284)-1)</f>
        <v>8</v>
      </c>
      <c r="Q284" s="2" t="s">
        <v>149</v>
      </c>
      <c r="R284" s="2" t="s">
        <v>149</v>
      </c>
      <c r="S284" s="2" t="str">
        <f>MID(T284,1,LEN(T284)-1)</f>
        <v>120</v>
      </c>
      <c r="T284" s="2" t="s">
        <v>167</v>
      </c>
      <c r="U284" s="2">
        <f>IF(V284="经营",0,1)</f>
        <v>0</v>
      </c>
      <c r="V284" s="2" t="s">
        <v>100</v>
      </c>
      <c r="W284" s="2" t="s">
        <v>100</v>
      </c>
      <c r="X284" s="2">
        <f>IF(MID(Y284,LEN(Y284),LEN(Y284))="年",VALUE(MID(Y284,1,LEN(Y284)-1))*12,VALUE(MID(Y284,1,LEN(Y284)-1)))</f>
        <v>12</v>
      </c>
      <c r="Y284" s="2" t="s">
        <v>101</v>
      </c>
      <c r="Z284">
        <f>AA284*100</f>
        <v>1.5</v>
      </c>
      <c r="AA284" s="5">
        <v>0.015</v>
      </c>
      <c r="AB284" s="5"/>
      <c r="AC284" s="5">
        <v>0.0195</v>
      </c>
      <c r="AD284" s="5"/>
      <c r="AE284" s="2" t="s">
        <v>168</v>
      </c>
      <c r="AF284" s="2">
        <f>IF(OR(AG284="是",AG284="有"),0,1)</f>
        <v>0</v>
      </c>
      <c r="AG284" s="2" t="s">
        <v>157</v>
      </c>
      <c r="AH284" s="10">
        <f>IF(ISNUMBER(FIND("质押",AI284,1)),0,1)</f>
        <v>1</v>
      </c>
      <c r="AI284" s="2" t="s">
        <v>207</v>
      </c>
      <c r="AJ284" s="2">
        <f>IF(ISNUMBER(FIND("担保",AI284,1)),0,1)</f>
        <v>0</v>
      </c>
      <c r="AK284" s="2" t="s">
        <v>207</v>
      </c>
      <c r="AL284" s="10">
        <f>IF(AM284="是",0,1)</f>
        <v>0</v>
      </c>
      <c r="AM284" s="2" t="s">
        <v>103</v>
      </c>
      <c r="AN284" s="2">
        <f>IF(AO284="无逾期",0,1)</f>
        <v>0</v>
      </c>
      <c r="AO284" t="s">
        <v>105</v>
      </c>
      <c r="AQ284" s="6">
        <v>40926</v>
      </c>
    </row>
    <row r="285" spans="1:43">
      <c r="A285" s="3">
        <v>1201004</v>
      </c>
      <c r="B285" s="1">
        <f>C285</f>
        <v>26</v>
      </c>
      <c r="C285">
        <v>26</v>
      </c>
      <c r="D285">
        <f>IF(E285="男",1,0)</f>
        <v>0</v>
      </c>
      <c r="E285" s="2" t="s">
        <v>92</v>
      </c>
      <c r="F285" s="2">
        <f>IF(G285="已婚",0,IF(G285="未婚",1,2))</f>
        <v>0</v>
      </c>
      <c r="G285" s="2" t="s">
        <v>93</v>
      </c>
      <c r="H285" s="2">
        <f>IF(I285="小学",0,IF(I285="初中",1,IF(I285="高中",2,IF(I285="大专",3,4))))</f>
        <v>2</v>
      </c>
      <c r="I285" s="2" t="s">
        <v>94</v>
      </c>
      <c r="J285" s="2">
        <f>IF(K285="无",0,IF(K285="有违约",1,2))</f>
        <v>0</v>
      </c>
      <c r="K285" s="2" t="s">
        <v>95</v>
      </c>
      <c r="L285" s="2">
        <f>IF(M285="自有",0,1)</f>
        <v>1</v>
      </c>
      <c r="M285" s="2" t="s">
        <v>126</v>
      </c>
      <c r="N285" s="2">
        <f>IF(O285="否",0,1)</f>
        <v>1</v>
      </c>
      <c r="O285" s="2" t="s">
        <v>103</v>
      </c>
      <c r="P285" s="2" t="str">
        <f>MID(Q285,1,LEN(Q285)-1)</f>
        <v>5</v>
      </c>
      <c r="Q285" s="2" t="s">
        <v>152</v>
      </c>
      <c r="R285" s="2" t="s">
        <v>152</v>
      </c>
      <c r="S285" s="2" t="str">
        <f>MID(T285,1,LEN(T285)-1)</f>
        <v>5</v>
      </c>
      <c r="T285" s="2" t="s">
        <v>109</v>
      </c>
      <c r="U285" s="2">
        <f>IF(V285="经营",0,1)</f>
        <v>0</v>
      </c>
      <c r="V285" s="2" t="s">
        <v>100</v>
      </c>
      <c r="W285" s="2" t="s">
        <v>100</v>
      </c>
      <c r="X285" s="2">
        <f>IF(MID(Y285,LEN(Y285),LEN(Y285))="年",VALUE(MID(Y285,1,LEN(Y285)-1))*12,VALUE(MID(Y285,1,LEN(Y285)-1)))</f>
        <v>12</v>
      </c>
      <c r="Y285" s="2" t="s">
        <v>101</v>
      </c>
      <c r="Z285">
        <f>AA285*100</f>
        <v>1.53</v>
      </c>
      <c r="AA285" s="5">
        <v>0.0153</v>
      </c>
      <c r="AB285" s="5"/>
      <c r="AC285" s="5">
        <v>0.01989</v>
      </c>
      <c r="AD285" s="5"/>
      <c r="AE285" s="2" t="s">
        <v>128</v>
      </c>
      <c r="AF285" s="2">
        <f>IF(OR(AG285="是",AG285="有"),0,1)</f>
        <v>1</v>
      </c>
      <c r="AG285" s="2" t="s">
        <v>95</v>
      </c>
      <c r="AH285" s="10">
        <f>IF(ISNUMBER(FIND("质押",AI285,1)),0,1)</f>
        <v>1</v>
      </c>
      <c r="AI285" s="2" t="s">
        <v>119</v>
      </c>
      <c r="AJ285" s="2">
        <f>IF(ISNUMBER(FIND("担保",AI285,1)),0,1)</f>
        <v>0</v>
      </c>
      <c r="AK285" s="2" t="s">
        <v>119</v>
      </c>
      <c r="AL285" s="10">
        <f>IF(AM285="是",0,1)</f>
        <v>1</v>
      </c>
      <c r="AM285" s="2" t="s">
        <v>97</v>
      </c>
      <c r="AN285" s="2">
        <f>IF(AO285="无逾期",0,1)</f>
        <v>0</v>
      </c>
      <c r="AO285" t="s">
        <v>105</v>
      </c>
      <c r="AQ285" s="6">
        <v>40926</v>
      </c>
    </row>
    <row r="286" spans="1:43">
      <c r="A286" s="3">
        <v>1201006</v>
      </c>
      <c r="B286" s="1">
        <f>C286</f>
        <v>29</v>
      </c>
      <c r="C286" s="2">
        <v>29</v>
      </c>
      <c r="D286">
        <f>IF(E286="男",1,0)</f>
        <v>1</v>
      </c>
      <c r="E286" s="2" t="s">
        <v>106</v>
      </c>
      <c r="F286" s="2">
        <f>IF(G286="已婚",0,IF(G286="未婚",1,2))</f>
        <v>0</v>
      </c>
      <c r="G286" s="2" t="s">
        <v>93</v>
      </c>
      <c r="H286" s="2">
        <f>IF(I286="小学",0,IF(I286="初中",1,IF(I286="高中",2,IF(I286="大专",3,4))))</f>
        <v>4</v>
      </c>
      <c r="I286" s="2" t="s">
        <v>136</v>
      </c>
      <c r="J286" s="2">
        <f>IF(K286="无",0,IF(K286="有违约",1,2))</f>
        <v>0</v>
      </c>
      <c r="K286" s="2" t="s">
        <v>95</v>
      </c>
      <c r="L286" s="2">
        <f>IF(M286="自有",0,1)</f>
        <v>0</v>
      </c>
      <c r="M286" s="2" t="s">
        <v>96</v>
      </c>
      <c r="N286" s="2">
        <f>IF(O286="否",0,1)</f>
        <v>1</v>
      </c>
      <c r="O286" s="2" t="s">
        <v>103</v>
      </c>
      <c r="P286" s="2" t="str">
        <f>MID(Q286,1,LEN(Q286)-1)</f>
        <v>4</v>
      </c>
      <c r="Q286" s="2" t="s">
        <v>137</v>
      </c>
      <c r="R286" s="2" t="s">
        <v>137</v>
      </c>
      <c r="S286" s="2" t="str">
        <f>MID(T286,1,LEN(T286)-1)</f>
        <v>200</v>
      </c>
      <c r="T286" s="2" t="s">
        <v>179</v>
      </c>
      <c r="U286" s="2">
        <f>IF(V286="经营",0,1)</f>
        <v>0</v>
      </c>
      <c r="V286" s="2" t="s">
        <v>100</v>
      </c>
      <c r="W286" s="2" t="s">
        <v>100</v>
      </c>
      <c r="X286" s="2">
        <f>IF(MID(Y286,LEN(Y286),LEN(Y286))="年",VALUE(MID(Y286,1,LEN(Y286)-1))*12,VALUE(MID(Y286,1,LEN(Y286)-1)))</f>
        <v>9</v>
      </c>
      <c r="Y286" s="2" t="s">
        <v>124</v>
      </c>
      <c r="Z286">
        <f>AA286*100</f>
        <v>1.323</v>
      </c>
      <c r="AA286" s="5">
        <v>0.01323</v>
      </c>
      <c r="AB286" s="5"/>
      <c r="AC286" s="5">
        <v>0.017199</v>
      </c>
      <c r="AD286" s="5"/>
      <c r="AE286" s="2" t="s">
        <v>102</v>
      </c>
      <c r="AF286" s="2">
        <f>IF(OR(AG286="是",AG286="有"),0,1)</f>
        <v>0</v>
      </c>
      <c r="AG286" s="2" t="s">
        <v>157</v>
      </c>
      <c r="AH286" s="10">
        <f>IF(ISNUMBER(FIND("质押",AI286,1)),0,1)</f>
        <v>1</v>
      </c>
      <c r="AI286" s="2" t="s">
        <v>207</v>
      </c>
      <c r="AJ286" s="2">
        <f>IF(ISNUMBER(FIND("担保",AI286,1)),0,1)</f>
        <v>0</v>
      </c>
      <c r="AK286" s="2" t="s">
        <v>207</v>
      </c>
      <c r="AL286" s="10">
        <f>IF(AM286="是",0,1)</f>
        <v>0</v>
      </c>
      <c r="AM286" s="2" t="s">
        <v>103</v>
      </c>
      <c r="AN286" s="2">
        <f>IF(AO286="无逾期",0,1)</f>
        <v>0</v>
      </c>
      <c r="AO286" t="s">
        <v>105</v>
      </c>
      <c r="AQ286" s="6">
        <v>40927</v>
      </c>
    </row>
    <row r="287" spans="1:43">
      <c r="A287" s="3">
        <v>1201007</v>
      </c>
      <c r="B287" s="1">
        <f>C287</f>
        <v>29</v>
      </c>
      <c r="C287" s="2">
        <v>29</v>
      </c>
      <c r="D287">
        <f>IF(E287="男",1,0)</f>
        <v>1</v>
      </c>
      <c r="E287" s="2" t="s">
        <v>106</v>
      </c>
      <c r="F287" s="2">
        <f>IF(G287="已婚",0,IF(G287="未婚",1,2))</f>
        <v>0</v>
      </c>
      <c r="G287" s="2" t="s">
        <v>93</v>
      </c>
      <c r="H287" s="2">
        <f>IF(I287="小学",0,IF(I287="初中",1,IF(I287="高中",2,IF(I287="大专",3,4))))</f>
        <v>4</v>
      </c>
      <c r="I287" s="2" t="s">
        <v>136</v>
      </c>
      <c r="J287" s="2">
        <f>IF(K287="无",0,IF(K287="有违约",1,2))</f>
        <v>0</v>
      </c>
      <c r="K287" s="2" t="s">
        <v>95</v>
      </c>
      <c r="L287" s="2">
        <f>IF(M287="自有",0,1)</f>
        <v>0</v>
      </c>
      <c r="M287" s="2" t="s">
        <v>96</v>
      </c>
      <c r="N287" s="2">
        <f>IF(O287="否",0,1)</f>
        <v>1</v>
      </c>
      <c r="O287" s="2" t="s">
        <v>253</v>
      </c>
      <c r="P287" s="2" t="str">
        <f>MID(Q287,1,LEN(Q287)-1)</f>
        <v>3</v>
      </c>
      <c r="Q287" s="2" t="s">
        <v>108</v>
      </c>
      <c r="R287" s="2" t="s">
        <v>108</v>
      </c>
      <c r="S287" s="2" t="str">
        <f>MID(T287,1,LEN(T287)-1)</f>
        <v>100</v>
      </c>
      <c r="T287" s="2" t="s">
        <v>135</v>
      </c>
      <c r="U287" s="2">
        <f>IF(V287="经营",0,1)</f>
        <v>0</v>
      </c>
      <c r="V287" s="2" t="s">
        <v>100</v>
      </c>
      <c r="W287" s="2" t="s">
        <v>100</v>
      </c>
      <c r="X287" s="2">
        <f>IF(MID(Y287,LEN(Y287),LEN(Y287))="年",VALUE(MID(Y287,1,LEN(Y287)-1))*12,VALUE(MID(Y287,1,LEN(Y287)-1)))</f>
        <v>12</v>
      </c>
      <c r="Y287" s="2" t="s">
        <v>101</v>
      </c>
      <c r="Z287">
        <f>AA287*100</f>
        <v>1.35</v>
      </c>
      <c r="AA287" s="5">
        <v>0.0135</v>
      </c>
      <c r="AB287" s="5"/>
      <c r="AC287" s="5">
        <v>0.01755</v>
      </c>
      <c r="AD287" s="5"/>
      <c r="AE287" s="2" t="s">
        <v>102</v>
      </c>
      <c r="AF287" s="2">
        <f>IF(OR(AG287="是",AG287="有"),0,1)</f>
        <v>1</v>
      </c>
      <c r="AG287" s="2" t="s">
        <v>95</v>
      </c>
      <c r="AH287" s="10">
        <f>IF(ISNUMBER(FIND("质押",AI287,1)),0,1)</f>
        <v>1</v>
      </c>
      <c r="AI287" s="2" t="s">
        <v>95</v>
      </c>
      <c r="AJ287" s="2">
        <f>IF(ISNUMBER(FIND("担保",AI287,1)),0,1)</f>
        <v>1</v>
      </c>
      <c r="AK287" s="2" t="s">
        <v>95</v>
      </c>
      <c r="AL287" s="10">
        <f>IF(AM287="是",0,1)</f>
        <v>1</v>
      </c>
      <c r="AM287" s="2" t="s">
        <v>97</v>
      </c>
      <c r="AN287" s="2">
        <f>IF(AO287="无逾期",0,1)</f>
        <v>0</v>
      </c>
      <c r="AO287" t="s">
        <v>105</v>
      </c>
      <c r="AQ287" s="6">
        <v>40927</v>
      </c>
    </row>
    <row r="288" spans="1:43">
      <c r="A288" s="4">
        <v>1202001</v>
      </c>
      <c r="B288" s="1">
        <f>C288</f>
        <v>35</v>
      </c>
      <c r="C288" s="2">
        <v>35</v>
      </c>
      <c r="D288">
        <f>IF(E288="男",1,0)</f>
        <v>1</v>
      </c>
      <c r="E288" s="2" t="s">
        <v>106</v>
      </c>
      <c r="F288" s="2">
        <f>IF(G288="已婚",0,IF(G288="未婚",1,2))</f>
        <v>0</v>
      </c>
      <c r="G288" s="2" t="s">
        <v>93</v>
      </c>
      <c r="H288" s="2">
        <f>IF(I288="小学",0,IF(I288="初中",1,IF(I288="高中",2,IF(I288="大专",3,4))))</f>
        <v>1</v>
      </c>
      <c r="I288" s="2" t="s">
        <v>120</v>
      </c>
      <c r="J288" s="2">
        <f>IF(K288="无",0,IF(K288="有违约",1,2))</f>
        <v>0</v>
      </c>
      <c r="K288" s="2" t="s">
        <v>95</v>
      </c>
      <c r="L288" s="2">
        <f>IF(M288="自有",0,1)</f>
        <v>0</v>
      </c>
      <c r="M288" s="2" t="s">
        <v>96</v>
      </c>
      <c r="N288" s="2">
        <f>IF(O288="否",0,1)</f>
        <v>1</v>
      </c>
      <c r="O288" s="2" t="s">
        <v>103</v>
      </c>
      <c r="P288" s="2" t="str">
        <f>MID(Q288,1,LEN(Q288)-1)</f>
        <v>5</v>
      </c>
      <c r="Q288" s="2" t="s">
        <v>152</v>
      </c>
      <c r="R288" s="2" t="s">
        <v>152</v>
      </c>
      <c r="S288" s="2" t="str">
        <f>MID(T288,1,LEN(T288)-1)</f>
        <v>60</v>
      </c>
      <c r="T288" s="2" t="s">
        <v>181</v>
      </c>
      <c r="U288" s="2">
        <f>IF(V288="经营",0,1)</f>
        <v>0</v>
      </c>
      <c r="V288" s="2" t="s">
        <v>100</v>
      </c>
      <c r="W288" s="2" t="s">
        <v>100</v>
      </c>
      <c r="X288" s="2">
        <f>IF(MID(Y288,LEN(Y288),LEN(Y288))="年",VALUE(MID(Y288,1,LEN(Y288)-1))*12,VALUE(MID(Y288,1,LEN(Y288)-1)))</f>
        <v>12</v>
      </c>
      <c r="Y288" s="2" t="s">
        <v>101</v>
      </c>
      <c r="Z288">
        <f>AA288*100</f>
        <v>1.5</v>
      </c>
      <c r="AA288" s="5">
        <v>0.015</v>
      </c>
      <c r="AB288" s="5"/>
      <c r="AC288" s="5">
        <v>0.0195</v>
      </c>
      <c r="AD288" s="5"/>
      <c r="AE288" s="2" t="s">
        <v>102</v>
      </c>
      <c r="AF288" s="2">
        <f>IF(OR(AG288="是",AG288="有"),0,1)</f>
        <v>0</v>
      </c>
      <c r="AG288" s="2" t="s">
        <v>157</v>
      </c>
      <c r="AH288" s="10">
        <f>IF(ISNUMBER(FIND("质押",AI288,1)),0,1)</f>
        <v>1</v>
      </c>
      <c r="AI288" s="2" t="s">
        <v>207</v>
      </c>
      <c r="AJ288" s="2">
        <f>IF(ISNUMBER(FIND("担保",AI288,1)),0,1)</f>
        <v>0</v>
      </c>
      <c r="AK288" s="2" t="s">
        <v>207</v>
      </c>
      <c r="AL288" s="10">
        <f>IF(AM288="是",0,1)</f>
        <v>0</v>
      </c>
      <c r="AM288" s="2" t="s">
        <v>103</v>
      </c>
      <c r="AN288" s="2">
        <f>IF(AO288="无逾期",0,1)</f>
        <v>0</v>
      </c>
      <c r="AO288" t="s">
        <v>105</v>
      </c>
      <c r="AQ288" s="6">
        <v>40954</v>
      </c>
    </row>
    <row r="289" spans="1:43">
      <c r="A289" s="3">
        <v>1202002</v>
      </c>
      <c r="B289" s="1">
        <f>C289</f>
        <v>44</v>
      </c>
      <c r="C289" s="2">
        <v>44</v>
      </c>
      <c r="D289">
        <f>IF(E289="男",1,0)</f>
        <v>1</v>
      </c>
      <c r="E289" s="2" t="s">
        <v>106</v>
      </c>
      <c r="F289" s="2">
        <f>IF(G289="已婚",0,IF(G289="未婚",1,2))</f>
        <v>0</v>
      </c>
      <c r="G289" s="2" t="s">
        <v>93</v>
      </c>
      <c r="H289" s="2">
        <f>IF(I289="小学",0,IF(I289="初中",1,IF(I289="高中",2,IF(I289="大专",3,4))))</f>
        <v>4</v>
      </c>
      <c r="I289" s="2" t="s">
        <v>136</v>
      </c>
      <c r="J289" s="2">
        <f>IF(K289="无",0,IF(K289="有违约",1,2))</f>
        <v>0</v>
      </c>
      <c r="K289" s="2" t="s">
        <v>95</v>
      </c>
      <c r="L289" s="2">
        <f>IF(M289="自有",0,1)</f>
        <v>0</v>
      </c>
      <c r="M289" s="2" t="s">
        <v>96</v>
      </c>
      <c r="N289" s="2">
        <f>IF(O289="否",0,1)</f>
        <v>0</v>
      </c>
      <c r="O289" s="2" t="s">
        <v>97</v>
      </c>
      <c r="P289" s="2" t="str">
        <f>MID(Q289,1,LEN(Q289)-1)</f>
        <v>3</v>
      </c>
      <c r="Q289" s="2" t="s">
        <v>108</v>
      </c>
      <c r="R289" s="2" t="s">
        <v>108</v>
      </c>
      <c r="S289" s="2" t="str">
        <f>MID(T289,1,LEN(T289)-1)</f>
        <v>100</v>
      </c>
      <c r="T289" s="2" t="s">
        <v>135</v>
      </c>
      <c r="U289" s="2">
        <f>IF(V289="经营",0,1)</f>
        <v>0</v>
      </c>
      <c r="V289" s="2" t="s">
        <v>100</v>
      </c>
      <c r="W289" s="2" t="s">
        <v>100</v>
      </c>
      <c r="X289" s="2">
        <f>IF(MID(Y289,LEN(Y289),LEN(Y289))="年",VALUE(MID(Y289,1,LEN(Y289)-1))*12,VALUE(MID(Y289,1,LEN(Y289)-1)))</f>
        <v>6</v>
      </c>
      <c r="Y289" s="2" t="s">
        <v>118</v>
      </c>
      <c r="Z289">
        <f>AA289*100</f>
        <v>1.5</v>
      </c>
      <c r="AA289" s="5">
        <v>0.015</v>
      </c>
      <c r="AB289" s="5"/>
      <c r="AC289" s="5">
        <v>0.0195</v>
      </c>
      <c r="AD289" s="5"/>
      <c r="AE289" s="2" t="s">
        <v>102</v>
      </c>
      <c r="AF289" s="2">
        <f>IF(OR(AG289="是",AG289="有"),0,1)</f>
        <v>1</v>
      </c>
      <c r="AG289" s="2" t="s">
        <v>95</v>
      </c>
      <c r="AH289" s="10">
        <f>IF(ISNUMBER(FIND("质押",AI289,1)),0,1)</f>
        <v>1</v>
      </c>
      <c r="AI289" s="2" t="s">
        <v>119</v>
      </c>
      <c r="AJ289" s="2">
        <f>IF(ISNUMBER(FIND("担保",AI289,1)),0,1)</f>
        <v>0</v>
      </c>
      <c r="AK289" s="2" t="s">
        <v>119</v>
      </c>
      <c r="AL289" s="10">
        <f>IF(AM289="是",0,1)</f>
        <v>1</v>
      </c>
      <c r="AM289" s="2" t="s">
        <v>97</v>
      </c>
      <c r="AN289" s="2">
        <f>IF(AO289="无逾期",0,1)</f>
        <v>0</v>
      </c>
      <c r="AO289" t="s">
        <v>105</v>
      </c>
      <c r="AQ289" s="6">
        <v>40955</v>
      </c>
    </row>
    <row r="290" spans="1:43">
      <c r="A290" s="4">
        <v>1202003</v>
      </c>
      <c r="B290" s="1">
        <f>C290</f>
        <v>49</v>
      </c>
      <c r="C290">
        <v>49</v>
      </c>
      <c r="D290">
        <f>IF(E290="男",1,0)</f>
        <v>1</v>
      </c>
      <c r="E290" s="2" t="s">
        <v>106</v>
      </c>
      <c r="F290" s="2">
        <f>IF(G290="已婚",0,IF(G290="未婚",1,2))</f>
        <v>0</v>
      </c>
      <c r="G290" s="2" t="s">
        <v>93</v>
      </c>
      <c r="H290" s="2">
        <f>IF(I290="小学",0,IF(I290="初中",1,IF(I290="高中",2,IF(I290="大专",3,4))))</f>
        <v>2</v>
      </c>
      <c r="I290" s="2" t="s">
        <v>94</v>
      </c>
      <c r="J290" s="2">
        <f>IF(K290="无",0,IF(K290="有违约",1,2))</f>
        <v>1</v>
      </c>
      <c r="K290" s="2" t="s">
        <v>116</v>
      </c>
      <c r="L290" s="2">
        <f>IF(M290="自有",0,1)</f>
        <v>0</v>
      </c>
      <c r="M290" s="2" t="s">
        <v>96</v>
      </c>
      <c r="N290" s="2">
        <f>IF(O290="否",0,1)</f>
        <v>1</v>
      </c>
      <c r="O290" s="2" t="s">
        <v>103</v>
      </c>
      <c r="P290" s="2" t="str">
        <f>MID(Q290,1,LEN(Q290)-1)</f>
        <v>8</v>
      </c>
      <c r="Q290" s="2" t="s">
        <v>149</v>
      </c>
      <c r="R290" s="2" t="s">
        <v>149</v>
      </c>
      <c r="S290" s="2" t="str">
        <f>MID(T290,1,LEN(T290)-1)</f>
        <v>100</v>
      </c>
      <c r="T290" s="2" t="s">
        <v>202</v>
      </c>
      <c r="U290" s="2">
        <f>IF(V290="经营",0,1)</f>
        <v>0</v>
      </c>
      <c r="V290" s="2" t="s">
        <v>100</v>
      </c>
      <c r="W290" s="2" t="s">
        <v>100</v>
      </c>
      <c r="X290" s="2">
        <f>IF(MID(Y290,LEN(Y290),LEN(Y290))="年",VALUE(MID(Y290,1,LEN(Y290)-1))*12,VALUE(MID(Y290,1,LEN(Y290)-1)))</f>
        <v>12</v>
      </c>
      <c r="Y290" s="2" t="s">
        <v>101</v>
      </c>
      <c r="Z290">
        <f>AA290*100</f>
        <v>1.5</v>
      </c>
      <c r="AA290" s="5">
        <v>0.015</v>
      </c>
      <c r="AB290" s="5"/>
      <c r="AC290" s="5">
        <v>0.0195</v>
      </c>
      <c r="AD290" s="5"/>
      <c r="AE290" s="2" t="s">
        <v>226</v>
      </c>
      <c r="AF290" s="2">
        <f>IF(OR(AG290="是",AG290="有"),0,1)</f>
        <v>0</v>
      </c>
      <c r="AG290" s="2" t="s">
        <v>157</v>
      </c>
      <c r="AH290" s="10">
        <f>IF(ISNUMBER(FIND("质押",AI290,1)),0,1)</f>
        <v>1</v>
      </c>
      <c r="AI290" s="2" t="s">
        <v>207</v>
      </c>
      <c r="AJ290" s="2">
        <f>IF(ISNUMBER(FIND("担保",AI290,1)),0,1)</f>
        <v>0</v>
      </c>
      <c r="AK290" s="2" t="s">
        <v>207</v>
      </c>
      <c r="AL290" s="10">
        <f>IF(AM290="是",0,1)</f>
        <v>1</v>
      </c>
      <c r="AM290" s="2" t="s">
        <v>97</v>
      </c>
      <c r="AN290" s="2">
        <f>IF(AO290="无逾期",0,1)</f>
        <v>0</v>
      </c>
      <c r="AO290" t="s">
        <v>105</v>
      </c>
      <c r="AQ290" s="6">
        <v>40963</v>
      </c>
    </row>
    <row r="291" spans="1:43">
      <c r="A291" s="4">
        <v>1202004</v>
      </c>
      <c r="B291" s="1">
        <f>C291</f>
        <v>35</v>
      </c>
      <c r="C291">
        <v>35</v>
      </c>
      <c r="D291">
        <f>IF(E291="男",1,0)</f>
        <v>1</v>
      </c>
      <c r="E291" s="2" t="s">
        <v>106</v>
      </c>
      <c r="F291" s="2">
        <f>IF(G291="已婚",0,IF(G291="未婚",1,2))</f>
        <v>0</v>
      </c>
      <c r="G291" s="2" t="s">
        <v>93</v>
      </c>
      <c r="H291" s="2">
        <f>IF(I291="小学",0,IF(I291="初中",1,IF(I291="高中",2,IF(I291="大专",3,4))))</f>
        <v>3</v>
      </c>
      <c r="I291" s="2" t="s">
        <v>142</v>
      </c>
      <c r="J291" s="2">
        <f>IF(K291="无",0,IF(K291="有违约",1,2))</f>
        <v>0</v>
      </c>
      <c r="K291" s="2" t="s">
        <v>95</v>
      </c>
      <c r="L291" s="2">
        <f>IF(M291="自有",0,1)</f>
        <v>0</v>
      </c>
      <c r="M291" s="2" t="s">
        <v>96</v>
      </c>
      <c r="N291" s="2">
        <f>IF(O291="否",0,1)</f>
        <v>1</v>
      </c>
      <c r="O291" s="2" t="s">
        <v>103</v>
      </c>
      <c r="P291" s="2" t="str">
        <f>MID(Q291,1,LEN(Q291)-1)</f>
        <v>4</v>
      </c>
      <c r="Q291" s="2" t="s">
        <v>137</v>
      </c>
      <c r="R291" s="2" t="s">
        <v>137</v>
      </c>
      <c r="S291" s="2" t="str">
        <f>MID(T291,1,LEN(T291)-1)</f>
        <v>50</v>
      </c>
      <c r="T291" s="2" t="s">
        <v>114</v>
      </c>
      <c r="U291" s="2">
        <f>IF(V291="经营",0,1)</f>
        <v>0</v>
      </c>
      <c r="V291" s="2" t="s">
        <v>100</v>
      </c>
      <c r="W291" s="2" t="s">
        <v>100</v>
      </c>
      <c r="X291" s="2">
        <f>IF(MID(Y291,LEN(Y291),LEN(Y291))="年",VALUE(MID(Y291,1,LEN(Y291)-1))*12,VALUE(MID(Y291,1,LEN(Y291)-1)))</f>
        <v>12</v>
      </c>
      <c r="Y291" s="2" t="s">
        <v>101</v>
      </c>
      <c r="Z291">
        <f>AA291*100</f>
        <v>1.5</v>
      </c>
      <c r="AA291" s="5">
        <v>0.015</v>
      </c>
      <c r="AB291" s="5"/>
      <c r="AC291" s="5">
        <v>0.0195</v>
      </c>
      <c r="AD291" s="5"/>
      <c r="AE291" s="2" t="s">
        <v>102</v>
      </c>
      <c r="AF291" s="2">
        <f>IF(OR(AG291="是",AG291="有"),0,1)</f>
        <v>0</v>
      </c>
      <c r="AG291" s="2" t="s">
        <v>157</v>
      </c>
      <c r="AH291" s="10">
        <f>IF(ISNUMBER(FIND("质押",AI291,1)),0,1)</f>
        <v>1</v>
      </c>
      <c r="AI291" s="2" t="s">
        <v>207</v>
      </c>
      <c r="AJ291" s="2">
        <f>IF(ISNUMBER(FIND("担保",AI291,1)),0,1)</f>
        <v>0</v>
      </c>
      <c r="AK291" s="2" t="s">
        <v>207</v>
      </c>
      <c r="AL291" s="10">
        <f>IF(AM291="是",0,1)</f>
        <v>0</v>
      </c>
      <c r="AM291" s="2" t="s">
        <v>103</v>
      </c>
      <c r="AN291" s="2">
        <f>IF(AO291="无逾期",0,1)</f>
        <v>0</v>
      </c>
      <c r="AO291" t="s">
        <v>105</v>
      </c>
      <c r="AQ291" s="6">
        <v>40962</v>
      </c>
    </row>
    <row r="292" spans="1:43">
      <c r="A292" s="4">
        <v>1202005</v>
      </c>
      <c r="B292" s="1">
        <f>C292</f>
        <v>36</v>
      </c>
      <c r="C292">
        <v>36</v>
      </c>
      <c r="D292">
        <f>IF(E292="男",1,0)</f>
        <v>1</v>
      </c>
      <c r="E292" s="2" t="s">
        <v>106</v>
      </c>
      <c r="F292" s="2">
        <f>IF(G292="已婚",0,IF(G292="未婚",1,2))</f>
        <v>0</v>
      </c>
      <c r="G292" s="2" t="s">
        <v>93</v>
      </c>
      <c r="H292" s="2">
        <f>IF(I292="小学",0,IF(I292="初中",1,IF(I292="高中",2,IF(I292="大专",3,4))))</f>
        <v>2</v>
      </c>
      <c r="I292" s="2" t="s">
        <v>94</v>
      </c>
      <c r="J292" s="2">
        <f>IF(K292="无",0,IF(K292="有违约",1,2))</f>
        <v>0</v>
      </c>
      <c r="K292" s="2" t="s">
        <v>95</v>
      </c>
      <c r="L292" s="2">
        <f>IF(M292="自有",0,1)</f>
        <v>0</v>
      </c>
      <c r="M292" s="2" t="s">
        <v>96</v>
      </c>
      <c r="N292" s="2">
        <f>IF(O292="否",0,1)</f>
        <v>1</v>
      </c>
      <c r="O292" s="2" t="s">
        <v>103</v>
      </c>
      <c r="P292" s="2" t="str">
        <f>MID(Q292,1,LEN(Q292)-1)</f>
        <v>7</v>
      </c>
      <c r="Q292" s="2" t="s">
        <v>173</v>
      </c>
      <c r="R292" s="2" t="s">
        <v>173</v>
      </c>
      <c r="S292" s="2" t="str">
        <f>MID(T292,1,LEN(T292)-1)</f>
        <v>50</v>
      </c>
      <c r="T292" s="2" t="s">
        <v>114</v>
      </c>
      <c r="U292" s="2">
        <f>IF(V292="经营",0,1)</f>
        <v>0</v>
      </c>
      <c r="V292" s="2" t="s">
        <v>100</v>
      </c>
      <c r="W292" s="2" t="s">
        <v>100</v>
      </c>
      <c r="X292" s="2">
        <f>IF(MID(Y292,LEN(Y292),LEN(Y292))="年",VALUE(MID(Y292,1,LEN(Y292)-1))*12,VALUE(MID(Y292,1,LEN(Y292)-1)))</f>
        <v>12</v>
      </c>
      <c r="Y292" s="2" t="s">
        <v>101</v>
      </c>
      <c r="Z292">
        <f>AA292*100</f>
        <v>1.5</v>
      </c>
      <c r="AA292" s="5">
        <v>0.015</v>
      </c>
      <c r="AB292" s="5"/>
      <c r="AC292" s="5">
        <v>0.0195</v>
      </c>
      <c r="AD292" s="5"/>
      <c r="AE292" s="2" t="s">
        <v>102</v>
      </c>
      <c r="AF292" s="2">
        <f>IF(OR(AG292="是",AG292="有"),0,1)</f>
        <v>0</v>
      </c>
      <c r="AG292" s="2" t="s">
        <v>157</v>
      </c>
      <c r="AH292" s="10">
        <f>IF(ISNUMBER(FIND("质押",AI292,1)),0,1)</f>
        <v>1</v>
      </c>
      <c r="AI292" s="2" t="s">
        <v>207</v>
      </c>
      <c r="AJ292" s="2">
        <f>IF(ISNUMBER(FIND("担保",AI292,1)),0,1)</f>
        <v>0</v>
      </c>
      <c r="AK292" s="2" t="s">
        <v>207</v>
      </c>
      <c r="AL292" s="10">
        <f>IF(AM292="是",0,1)</f>
        <v>0</v>
      </c>
      <c r="AM292" s="2" t="s">
        <v>103</v>
      </c>
      <c r="AN292" s="2">
        <f>IF(AO292="无逾期",0,1)</f>
        <v>0</v>
      </c>
      <c r="AO292" t="s">
        <v>105</v>
      </c>
      <c r="AQ292" s="6">
        <v>40973</v>
      </c>
    </row>
    <row r="293" spans="1:43">
      <c r="A293" s="3">
        <v>1203003</v>
      </c>
      <c r="B293" s="1">
        <f>C293</f>
        <v>51</v>
      </c>
      <c r="C293">
        <v>51</v>
      </c>
      <c r="D293">
        <f>IF(E293="男",1,0)</f>
        <v>1</v>
      </c>
      <c r="E293" s="2" t="s">
        <v>106</v>
      </c>
      <c r="F293" s="2">
        <f>IF(G293="已婚",0,IF(G293="未婚",1,2))</f>
        <v>0</v>
      </c>
      <c r="G293" s="2" t="s">
        <v>93</v>
      </c>
      <c r="H293" s="2">
        <f>IF(I293="小学",0,IF(I293="初中",1,IF(I293="高中",2,IF(I293="大专",3,4))))</f>
        <v>0</v>
      </c>
      <c r="I293" s="2" t="s">
        <v>107</v>
      </c>
      <c r="J293" s="2">
        <f>IF(K293="无",0,IF(K293="有违约",1,2))</f>
        <v>0</v>
      </c>
      <c r="K293" s="2" t="s">
        <v>95</v>
      </c>
      <c r="L293" s="2">
        <f>IF(M293="自有",0,1)</f>
        <v>0</v>
      </c>
      <c r="M293" s="2" t="s">
        <v>96</v>
      </c>
      <c r="N293" s="2">
        <f>IF(O293="否",0,1)</f>
        <v>1</v>
      </c>
      <c r="O293" s="2" t="s">
        <v>103</v>
      </c>
      <c r="P293" s="2" t="str">
        <f>MID(Q293,1,LEN(Q293)-1)</f>
        <v>13</v>
      </c>
      <c r="Q293" s="2" t="s">
        <v>198</v>
      </c>
      <c r="R293" s="2" t="s">
        <v>198</v>
      </c>
      <c r="S293" s="2" t="str">
        <f>MID(T293,1,LEN(T293)-1)</f>
        <v>25</v>
      </c>
      <c r="T293" s="2" t="s">
        <v>223</v>
      </c>
      <c r="U293" s="2">
        <f>IF(V293="经营",0,1)</f>
        <v>0</v>
      </c>
      <c r="V293" s="2" t="s">
        <v>100</v>
      </c>
      <c r="W293" s="2" t="s">
        <v>100</v>
      </c>
      <c r="X293" s="2">
        <f>IF(MID(Y293,LEN(Y293),LEN(Y293))="年",VALUE(MID(Y293,1,LEN(Y293)-1))*12,VALUE(MID(Y293,1,LEN(Y293)-1)))</f>
        <v>12</v>
      </c>
      <c r="Y293" s="2" t="s">
        <v>101</v>
      </c>
      <c r="Z293">
        <f>AA293*100</f>
        <v>1.29</v>
      </c>
      <c r="AA293" s="5">
        <v>0.0129</v>
      </c>
      <c r="AB293" s="5"/>
      <c r="AC293" s="5">
        <v>0.01677</v>
      </c>
      <c r="AD293" s="5"/>
      <c r="AE293" s="2" t="s">
        <v>102</v>
      </c>
      <c r="AF293" s="2">
        <f>IF(OR(AG293="是",AG293="有"),0,1)</f>
        <v>0</v>
      </c>
      <c r="AG293" s="2" t="s">
        <v>157</v>
      </c>
      <c r="AH293" s="10">
        <f>IF(ISNUMBER(FIND("质押",AI293,1)),0,1)</f>
        <v>1</v>
      </c>
      <c r="AI293" s="2" t="s">
        <v>207</v>
      </c>
      <c r="AJ293" s="2">
        <f>IF(ISNUMBER(FIND("担保",AI293,1)),0,1)</f>
        <v>0</v>
      </c>
      <c r="AK293" s="2" t="s">
        <v>207</v>
      </c>
      <c r="AL293" s="10">
        <f>IF(AM293="是",0,1)</f>
        <v>1</v>
      </c>
      <c r="AM293" s="2" t="s">
        <v>97</v>
      </c>
      <c r="AN293" s="2">
        <f>IF(AO293="无逾期",0,1)</f>
        <v>0</v>
      </c>
      <c r="AO293" t="s">
        <v>105</v>
      </c>
      <c r="AQ293" s="6">
        <v>40990</v>
      </c>
    </row>
    <row r="294" spans="1:43">
      <c r="A294" s="3">
        <v>1203004</v>
      </c>
      <c r="B294" s="1">
        <f>C294</f>
        <v>26</v>
      </c>
      <c r="C294">
        <v>26</v>
      </c>
      <c r="D294">
        <f>IF(E294="男",1,0)</f>
        <v>1</v>
      </c>
      <c r="E294" s="2" t="s">
        <v>106</v>
      </c>
      <c r="F294" s="2">
        <f>IF(G294="已婚",0,IF(G294="未婚",1,2))</f>
        <v>0</v>
      </c>
      <c r="G294" s="2" t="s">
        <v>93</v>
      </c>
      <c r="H294" s="2">
        <f>IF(I294="小学",0,IF(I294="初中",1,IF(I294="高中",2,IF(I294="大专",3,4))))</f>
        <v>2</v>
      </c>
      <c r="I294" s="2" t="s">
        <v>94</v>
      </c>
      <c r="J294" s="2">
        <f>IF(K294="无",0,IF(K294="有违约",1,2))</f>
        <v>1</v>
      </c>
      <c r="K294" s="2" t="s">
        <v>116</v>
      </c>
      <c r="L294" s="2">
        <f>IF(M294="自有",0,1)</f>
        <v>0</v>
      </c>
      <c r="M294" s="2" t="s">
        <v>96</v>
      </c>
      <c r="N294" s="2">
        <f>IF(O294="否",0,1)</f>
        <v>1</v>
      </c>
      <c r="O294" s="2" t="s">
        <v>103</v>
      </c>
      <c r="P294" s="2" t="str">
        <f>MID(Q294,1,LEN(Q294)-1)</f>
        <v>5</v>
      </c>
      <c r="Q294" s="2" t="s">
        <v>152</v>
      </c>
      <c r="R294" s="2" t="s">
        <v>152</v>
      </c>
      <c r="S294" s="2" t="str">
        <f>MID(T294,1,LEN(T294)-1)</f>
        <v>100</v>
      </c>
      <c r="T294" s="2" t="s">
        <v>135</v>
      </c>
      <c r="U294" s="2">
        <f>IF(V294="经营",0,1)</f>
        <v>0</v>
      </c>
      <c r="V294" s="2" t="s">
        <v>100</v>
      </c>
      <c r="W294" s="2" t="s">
        <v>100</v>
      </c>
      <c r="X294" s="2">
        <f>IF(MID(Y294,LEN(Y294),LEN(Y294))="年",VALUE(MID(Y294,1,LEN(Y294)-1))*12,VALUE(MID(Y294,1,LEN(Y294)-1)))</f>
        <v>12</v>
      </c>
      <c r="Y294" s="2" t="s">
        <v>101</v>
      </c>
      <c r="Z294">
        <f>AA294*100</f>
        <v>1.29</v>
      </c>
      <c r="AA294" s="5">
        <v>0.0129</v>
      </c>
      <c r="AB294" s="5"/>
      <c r="AC294" s="5">
        <v>0.01677</v>
      </c>
      <c r="AD294" s="5"/>
      <c r="AE294" s="2" t="s">
        <v>169</v>
      </c>
      <c r="AF294" s="2">
        <f>IF(OR(AG294="是",AG294="有"),0,1)</f>
        <v>1</v>
      </c>
      <c r="AG294" s="2" t="s">
        <v>95</v>
      </c>
      <c r="AH294" s="10">
        <f>IF(ISNUMBER(FIND("质押",AI294,1)),0,1)</f>
        <v>0</v>
      </c>
      <c r="AI294" s="2" t="s">
        <v>204</v>
      </c>
      <c r="AJ294" s="2">
        <f>IF(ISNUMBER(FIND("担保",AI294,1)),0,1)</f>
        <v>0</v>
      </c>
      <c r="AK294" s="2" t="s">
        <v>204</v>
      </c>
      <c r="AL294" s="10">
        <f>IF(AM294="是",0,1)</f>
        <v>1</v>
      </c>
      <c r="AM294" s="2" t="s">
        <v>97</v>
      </c>
      <c r="AN294" s="2">
        <f>IF(AO294="无逾期",0,1)</f>
        <v>0</v>
      </c>
      <c r="AO294" t="s">
        <v>105</v>
      </c>
      <c r="AQ294" s="6">
        <v>40996</v>
      </c>
    </row>
    <row r="295" spans="1:43">
      <c r="A295" s="3">
        <v>1203005</v>
      </c>
      <c r="B295" s="1">
        <f>C295</f>
        <v>30</v>
      </c>
      <c r="C295">
        <v>30</v>
      </c>
      <c r="D295">
        <f>IF(E295="男",1,0)</f>
        <v>1</v>
      </c>
      <c r="E295" s="2" t="s">
        <v>106</v>
      </c>
      <c r="F295" s="2">
        <f>IF(G295="已婚",0,IF(G295="未婚",1,2))</f>
        <v>0</v>
      </c>
      <c r="G295" s="2" t="s">
        <v>93</v>
      </c>
      <c r="H295" s="2">
        <f>IF(I295="小学",0,IF(I295="初中",1,IF(I295="高中",2,IF(I295="大专",3,4))))</f>
        <v>2</v>
      </c>
      <c r="I295" s="2" t="s">
        <v>94</v>
      </c>
      <c r="J295" s="2">
        <f>IF(K295="无",0,IF(K295="有违约",1,2))</f>
        <v>0</v>
      </c>
      <c r="K295" s="2" t="s">
        <v>95</v>
      </c>
      <c r="L295" s="2">
        <f>IF(M295="自有",0,1)</f>
        <v>0</v>
      </c>
      <c r="M295" s="2" t="s">
        <v>96</v>
      </c>
      <c r="N295" s="2">
        <f>IF(O295="否",0,1)</f>
        <v>0</v>
      </c>
      <c r="O295" s="2" t="s">
        <v>97</v>
      </c>
      <c r="P295" s="2" t="str">
        <f>MID(Q295,1,LEN(Q295)-1)</f>
        <v>10</v>
      </c>
      <c r="Q295" s="2" t="s">
        <v>98</v>
      </c>
      <c r="R295" s="2" t="s">
        <v>98</v>
      </c>
      <c r="S295" s="2" t="str">
        <f>MID(T295,1,LEN(T295)-1)</f>
        <v>40</v>
      </c>
      <c r="T295" s="2" t="s">
        <v>165</v>
      </c>
      <c r="U295" s="2">
        <f>IF(V295="经营",0,1)</f>
        <v>0</v>
      </c>
      <c r="V295" s="2" t="s">
        <v>100</v>
      </c>
      <c r="W295" s="2" t="s">
        <v>100</v>
      </c>
      <c r="X295" s="2">
        <f>IF(MID(Y295,LEN(Y295),LEN(Y295))="年",VALUE(MID(Y295,1,LEN(Y295)-1))*12,VALUE(MID(Y295,1,LEN(Y295)-1)))</f>
        <v>12</v>
      </c>
      <c r="Y295" s="2" t="s">
        <v>101</v>
      </c>
      <c r="Z295">
        <f>AA295*100</f>
        <v>1.29</v>
      </c>
      <c r="AA295" s="5">
        <v>0.0129</v>
      </c>
      <c r="AB295" s="5"/>
      <c r="AC295" s="5">
        <v>0.01677</v>
      </c>
      <c r="AD295" s="5"/>
      <c r="AE295" s="2" t="s">
        <v>169</v>
      </c>
      <c r="AF295" s="2">
        <f>IF(OR(AG295="是",AG295="有"),0,1)</f>
        <v>0</v>
      </c>
      <c r="AG295" s="2" t="s">
        <v>157</v>
      </c>
      <c r="AH295" s="10">
        <f>IF(ISNUMBER(FIND("质押",AI295,1)),0,1)</f>
        <v>1</v>
      </c>
      <c r="AI295" s="2" t="s">
        <v>207</v>
      </c>
      <c r="AJ295" s="2">
        <f>IF(ISNUMBER(FIND("担保",AI295,1)),0,1)</f>
        <v>0</v>
      </c>
      <c r="AK295" s="2" t="s">
        <v>207</v>
      </c>
      <c r="AL295" s="10">
        <f>IF(AM295="是",0,1)</f>
        <v>1</v>
      </c>
      <c r="AM295" s="2" t="s">
        <v>97</v>
      </c>
      <c r="AN295" s="2">
        <f>IF(AO295="无逾期",0,1)</f>
        <v>0</v>
      </c>
      <c r="AO295" t="s">
        <v>105</v>
      </c>
      <c r="AQ295" s="6">
        <v>40997</v>
      </c>
    </row>
    <row r="296" spans="1:43">
      <c r="A296" s="3">
        <v>1204001</v>
      </c>
      <c r="B296" s="1">
        <f>C296</f>
        <v>31</v>
      </c>
      <c r="C296" s="2">
        <v>31</v>
      </c>
      <c r="D296">
        <f>IF(E296="男",1,0)</f>
        <v>1</v>
      </c>
      <c r="E296" s="2" t="s">
        <v>106</v>
      </c>
      <c r="F296" s="2">
        <f>IF(G296="已婚",0,IF(G296="未婚",1,2))</f>
        <v>1</v>
      </c>
      <c r="G296" s="2" t="s">
        <v>115</v>
      </c>
      <c r="H296" s="2">
        <f>IF(I296="小学",0,IF(I296="初中",1,IF(I296="高中",2,IF(I296="大专",3,4))))</f>
        <v>2</v>
      </c>
      <c r="I296" s="2" t="s">
        <v>94</v>
      </c>
      <c r="J296" s="2">
        <f>IF(K296="无",0,IF(K296="有违约",1,2))</f>
        <v>0</v>
      </c>
      <c r="K296" s="2" t="s">
        <v>95</v>
      </c>
      <c r="L296" s="2">
        <f>IF(M296="自有",0,1)</f>
        <v>0</v>
      </c>
      <c r="M296" s="2" t="s">
        <v>96</v>
      </c>
      <c r="N296" s="2">
        <f>IF(O296="否",0,1)</f>
        <v>1</v>
      </c>
      <c r="O296" s="2" t="s">
        <v>103</v>
      </c>
      <c r="P296" s="2" t="str">
        <f>MID(Q296,1,LEN(Q296)-1)</f>
        <v>5</v>
      </c>
      <c r="Q296" s="2" t="s">
        <v>152</v>
      </c>
      <c r="R296" s="2" t="s">
        <v>152</v>
      </c>
      <c r="S296" s="2" t="str">
        <f>MID(T296,1,LEN(T296)-1)</f>
        <v>100</v>
      </c>
      <c r="T296" s="2" t="s">
        <v>135</v>
      </c>
      <c r="U296" s="2">
        <f>IF(V296="经营",0,1)</f>
        <v>0</v>
      </c>
      <c r="V296" s="2" t="s">
        <v>100</v>
      </c>
      <c r="W296" s="2" t="s">
        <v>100</v>
      </c>
      <c r="X296" s="2">
        <f>IF(MID(Y296,LEN(Y296),LEN(Y296))="年",VALUE(MID(Y296,1,LEN(Y296)-1))*12,VALUE(MID(Y296,1,LEN(Y296)-1)))</f>
        <v>12</v>
      </c>
      <c r="Y296" s="2" t="s">
        <v>101</v>
      </c>
      <c r="Z296">
        <f>AA296*100</f>
        <v>1.29</v>
      </c>
      <c r="AA296" s="5">
        <v>0.0129</v>
      </c>
      <c r="AB296" s="5"/>
      <c r="AC296" s="5">
        <v>0.01677</v>
      </c>
      <c r="AD296" s="5"/>
      <c r="AE296" s="2" t="s">
        <v>102</v>
      </c>
      <c r="AF296" s="2">
        <f>IF(OR(AG296="是",AG296="有"),0,1)</f>
        <v>1</v>
      </c>
      <c r="AG296" s="2" t="s">
        <v>95</v>
      </c>
      <c r="AH296" s="10">
        <f>IF(ISNUMBER(FIND("质押",AI296,1)),0,1)</f>
        <v>1</v>
      </c>
      <c r="AI296" s="2" t="s">
        <v>119</v>
      </c>
      <c r="AJ296" s="2">
        <f>IF(ISNUMBER(FIND("担保",AI296,1)),0,1)</f>
        <v>0</v>
      </c>
      <c r="AK296" s="2" t="s">
        <v>119</v>
      </c>
      <c r="AL296" s="10">
        <f>IF(AM296="是",0,1)</f>
        <v>1</v>
      </c>
      <c r="AM296" s="2" t="s">
        <v>97</v>
      </c>
      <c r="AN296" s="2">
        <f>IF(AO296="无逾期",0,1)</f>
        <v>0</v>
      </c>
      <c r="AO296" t="s">
        <v>105</v>
      </c>
      <c r="AQ296" s="6">
        <v>41012</v>
      </c>
    </row>
    <row r="297" spans="1:43">
      <c r="A297" s="3">
        <v>1204002</v>
      </c>
      <c r="B297" s="1">
        <f>C297</f>
        <v>40</v>
      </c>
      <c r="C297" s="2">
        <v>40</v>
      </c>
      <c r="D297">
        <f>IF(E297="男",1,0)</f>
        <v>1</v>
      </c>
      <c r="E297" s="2" t="s">
        <v>106</v>
      </c>
      <c r="F297" s="2">
        <f>IF(G297="已婚",0,IF(G297="未婚",1,2))</f>
        <v>0</v>
      </c>
      <c r="G297" s="2" t="s">
        <v>93</v>
      </c>
      <c r="H297" s="2">
        <f>IF(I297="小学",0,IF(I297="初中",1,IF(I297="高中",2,IF(I297="大专",3,4))))</f>
        <v>0</v>
      </c>
      <c r="I297" s="2" t="s">
        <v>107</v>
      </c>
      <c r="J297" s="2">
        <f>IF(K297="无",0,IF(K297="有违约",1,2))</f>
        <v>0</v>
      </c>
      <c r="K297" s="2" t="s">
        <v>95</v>
      </c>
      <c r="L297" s="2">
        <f>IF(M297="自有",0,1)</f>
        <v>0</v>
      </c>
      <c r="M297" s="2" t="s">
        <v>96</v>
      </c>
      <c r="N297" s="2">
        <f>IF(O297="否",0,1)</f>
        <v>1</v>
      </c>
      <c r="O297" s="2" t="s">
        <v>103</v>
      </c>
      <c r="P297" s="2" t="str">
        <f>MID(Q297,1,LEN(Q297)-1)</f>
        <v>11</v>
      </c>
      <c r="Q297" s="2" t="s">
        <v>113</v>
      </c>
      <c r="R297" s="2" t="s">
        <v>113</v>
      </c>
      <c r="S297" s="2" t="str">
        <f>MID(T297,1,LEN(T297)-1)</f>
        <v>100</v>
      </c>
      <c r="T297" s="2" t="s">
        <v>135</v>
      </c>
      <c r="U297" s="2">
        <f>IF(V297="经营",0,1)</f>
        <v>0</v>
      </c>
      <c r="V297" s="2" t="s">
        <v>100</v>
      </c>
      <c r="W297" s="2" t="s">
        <v>100</v>
      </c>
      <c r="X297" s="2">
        <f>IF(MID(Y297,LEN(Y297),LEN(Y297))="年",VALUE(MID(Y297,1,LEN(Y297)-1))*12,VALUE(MID(Y297,1,LEN(Y297)-1)))</f>
        <v>12</v>
      </c>
      <c r="Y297" s="2" t="s">
        <v>101</v>
      </c>
      <c r="Z297">
        <f>AA297*100</f>
        <v>1.29</v>
      </c>
      <c r="AA297" s="5">
        <v>0.0129</v>
      </c>
      <c r="AB297" s="5"/>
      <c r="AC297" s="5">
        <v>0.01677</v>
      </c>
      <c r="AD297" s="5"/>
      <c r="AE297" s="2" t="s">
        <v>220</v>
      </c>
      <c r="AF297" s="2">
        <f>IF(OR(AG297="是",AG297="有"),0,1)</f>
        <v>0</v>
      </c>
      <c r="AG297" s="2" t="s">
        <v>157</v>
      </c>
      <c r="AH297" s="10">
        <f>IF(ISNUMBER(FIND("质押",AI297,1)),0,1)</f>
        <v>1</v>
      </c>
      <c r="AI297" s="2" t="s">
        <v>207</v>
      </c>
      <c r="AJ297" s="2">
        <f>IF(ISNUMBER(FIND("担保",AI297,1)),0,1)</f>
        <v>0</v>
      </c>
      <c r="AK297" s="2" t="s">
        <v>207</v>
      </c>
      <c r="AL297" s="10">
        <f>IF(AM297="是",0,1)</f>
        <v>0</v>
      </c>
      <c r="AM297" s="2" t="s">
        <v>103</v>
      </c>
      <c r="AN297" s="2">
        <f>IF(AO297="无逾期",0,1)</f>
        <v>0</v>
      </c>
      <c r="AO297" t="s">
        <v>105</v>
      </c>
      <c r="AQ297" s="6">
        <v>41012</v>
      </c>
    </row>
    <row r="298" spans="1:43">
      <c r="A298" s="3">
        <v>1204003</v>
      </c>
      <c r="B298" s="1">
        <f>C298</f>
        <v>35</v>
      </c>
      <c r="C298">
        <v>35</v>
      </c>
      <c r="D298">
        <f>IF(E298="男",1,0)</f>
        <v>1</v>
      </c>
      <c r="E298" s="2" t="s">
        <v>106</v>
      </c>
      <c r="F298" s="2">
        <f>IF(G298="已婚",0,IF(G298="未婚",1,2))</f>
        <v>0</v>
      </c>
      <c r="G298" s="2" t="s">
        <v>93</v>
      </c>
      <c r="H298" s="2">
        <f>IF(I298="小学",0,IF(I298="初中",1,IF(I298="高中",2,IF(I298="大专",3,4))))</f>
        <v>4</v>
      </c>
      <c r="I298" s="2" t="s">
        <v>136</v>
      </c>
      <c r="J298" s="2">
        <f>IF(K298="无",0,IF(K298="有违约",1,2))</f>
        <v>0</v>
      </c>
      <c r="K298" s="2" t="s">
        <v>95</v>
      </c>
      <c r="L298" s="2">
        <f>IF(M298="自有",0,1)</f>
        <v>0</v>
      </c>
      <c r="M298" s="2" t="s">
        <v>96</v>
      </c>
      <c r="N298" s="2">
        <f>IF(O298="否",0,1)</f>
        <v>1</v>
      </c>
      <c r="O298" s="2" t="s">
        <v>103</v>
      </c>
      <c r="P298" s="2" t="str">
        <f>MID(Q298,1,LEN(Q298)-1)</f>
        <v>7</v>
      </c>
      <c r="Q298" s="2" t="s">
        <v>173</v>
      </c>
      <c r="R298" s="2" t="s">
        <v>173</v>
      </c>
      <c r="S298" s="2" t="str">
        <f>MID(T298,1,LEN(T298)-1)</f>
        <v>50</v>
      </c>
      <c r="T298" s="2" t="s">
        <v>114</v>
      </c>
      <c r="U298" s="2">
        <f>IF(V298="经营",0,1)</f>
        <v>0</v>
      </c>
      <c r="V298" s="2" t="s">
        <v>100</v>
      </c>
      <c r="W298" s="2" t="s">
        <v>100</v>
      </c>
      <c r="X298" s="2">
        <f>IF(MID(Y298,LEN(Y298),LEN(Y298))="年",VALUE(MID(Y298,1,LEN(Y298)-1))*12,VALUE(MID(Y298,1,LEN(Y298)-1)))</f>
        <v>12</v>
      </c>
      <c r="Y298" s="2" t="s">
        <v>101</v>
      </c>
      <c r="Z298">
        <f>AA298*100</f>
        <v>1.5</v>
      </c>
      <c r="AA298" s="5">
        <v>0.015</v>
      </c>
      <c r="AB298" s="5"/>
      <c r="AC298" s="5">
        <v>0.0195</v>
      </c>
      <c r="AD298" s="5"/>
      <c r="AE298" s="2" t="s">
        <v>102</v>
      </c>
      <c r="AF298" s="2">
        <f>IF(OR(AG298="是",AG298="有"),0,1)</f>
        <v>0</v>
      </c>
      <c r="AG298" s="2" t="s">
        <v>157</v>
      </c>
      <c r="AH298" s="10">
        <f>IF(ISNUMBER(FIND("质押",AI298,1)),0,1)</f>
        <v>1</v>
      </c>
      <c r="AI298" s="2" t="s">
        <v>104</v>
      </c>
      <c r="AJ298" s="2">
        <f>IF(ISNUMBER(FIND("担保",AI298,1)),0,1)</f>
        <v>1</v>
      </c>
      <c r="AK298" s="2" t="s">
        <v>104</v>
      </c>
      <c r="AL298" s="10">
        <f>IF(AM298="是",0,1)</f>
        <v>0</v>
      </c>
      <c r="AM298" s="2" t="s">
        <v>103</v>
      </c>
      <c r="AN298" s="2">
        <f>IF(AO298="无逾期",0,1)</f>
        <v>0</v>
      </c>
      <c r="AO298" t="s">
        <v>105</v>
      </c>
      <c r="AQ298" s="6">
        <v>41016</v>
      </c>
    </row>
    <row r="299" spans="1:43">
      <c r="A299" s="3">
        <v>1204004</v>
      </c>
      <c r="B299" s="1">
        <f>C299</f>
        <v>32</v>
      </c>
      <c r="C299" s="2">
        <v>32</v>
      </c>
      <c r="D299">
        <f>IF(E299="男",1,0)</f>
        <v>1</v>
      </c>
      <c r="E299" s="2" t="s">
        <v>106</v>
      </c>
      <c r="F299" s="2">
        <f>IF(G299="已婚",0,IF(G299="未婚",1,2))</f>
        <v>1</v>
      </c>
      <c r="G299" s="2" t="s">
        <v>115</v>
      </c>
      <c r="H299" s="2">
        <f>IF(I299="小学",0,IF(I299="初中",1,IF(I299="高中",2,IF(I299="大专",3,4))))</f>
        <v>2</v>
      </c>
      <c r="I299" s="2" t="s">
        <v>94</v>
      </c>
      <c r="J299" s="2">
        <f>IF(K299="无",0,IF(K299="有违约",1,2))</f>
        <v>0</v>
      </c>
      <c r="K299" s="2" t="s">
        <v>95</v>
      </c>
      <c r="L299" s="2">
        <f>IF(M299="自有",0,1)</f>
        <v>0</v>
      </c>
      <c r="M299" s="2" t="s">
        <v>96</v>
      </c>
      <c r="N299" s="2">
        <f>IF(O299="否",0,1)</f>
        <v>1</v>
      </c>
      <c r="O299" s="2" t="s">
        <v>103</v>
      </c>
      <c r="P299" s="2" t="str">
        <f>MID(Q299,1,LEN(Q299)-1)</f>
        <v>6</v>
      </c>
      <c r="Q299" s="2" t="s">
        <v>134</v>
      </c>
      <c r="R299" s="2" t="s">
        <v>134</v>
      </c>
      <c r="S299" s="2" t="str">
        <f>MID(T299,1,LEN(T299)-1)</f>
        <v>90</v>
      </c>
      <c r="T299" s="2" t="s">
        <v>254</v>
      </c>
      <c r="U299" s="2">
        <f>IF(V299="经营",0,1)</f>
        <v>0</v>
      </c>
      <c r="V299" s="2" t="s">
        <v>100</v>
      </c>
      <c r="W299" s="2" t="s">
        <v>100</v>
      </c>
      <c r="X299" s="2">
        <f>IF(MID(Y299,LEN(Y299),LEN(Y299))="年",VALUE(MID(Y299,1,LEN(Y299)-1))*12,VALUE(MID(Y299,1,LEN(Y299)-1)))</f>
        <v>12</v>
      </c>
      <c r="Y299" s="2" t="s">
        <v>101</v>
      </c>
      <c r="Z299">
        <f>AA299*100</f>
        <v>1.29</v>
      </c>
      <c r="AA299" s="5">
        <v>0.0129</v>
      </c>
      <c r="AB299" s="5"/>
      <c r="AC299" s="5">
        <v>0.01677</v>
      </c>
      <c r="AD299" s="5"/>
      <c r="AE299" s="2" t="s">
        <v>102</v>
      </c>
      <c r="AF299" s="2">
        <f>IF(OR(AG299="是",AG299="有"),0,1)</f>
        <v>0</v>
      </c>
      <c r="AG299" s="2" t="s">
        <v>157</v>
      </c>
      <c r="AH299" s="10">
        <f>IF(ISNUMBER(FIND("质押",AI299,1)),0,1)</f>
        <v>1</v>
      </c>
      <c r="AI299" s="2" t="s">
        <v>207</v>
      </c>
      <c r="AJ299" s="2">
        <f>IF(ISNUMBER(FIND("担保",AI299,1)),0,1)</f>
        <v>0</v>
      </c>
      <c r="AK299" s="2" t="s">
        <v>207</v>
      </c>
      <c r="AL299" s="10">
        <f>IF(AM299="是",0,1)</f>
        <v>0</v>
      </c>
      <c r="AM299" s="2" t="s">
        <v>103</v>
      </c>
      <c r="AN299" s="2">
        <f>IF(AO299="无逾期",0,1)</f>
        <v>0</v>
      </c>
      <c r="AO299" t="s">
        <v>105</v>
      </c>
      <c r="AQ299" s="6">
        <v>41012</v>
      </c>
    </row>
    <row r="300" spans="1:43">
      <c r="A300" s="3">
        <v>1204005</v>
      </c>
      <c r="B300" s="1">
        <f>C300</f>
        <v>51</v>
      </c>
      <c r="C300">
        <v>51</v>
      </c>
      <c r="D300">
        <f>IF(E300="男",1,0)</f>
        <v>1</v>
      </c>
      <c r="E300" s="2" t="s">
        <v>106</v>
      </c>
      <c r="F300" s="2">
        <f>IF(G300="已婚",0,IF(G300="未婚",1,2))</f>
        <v>2</v>
      </c>
      <c r="G300" s="2" t="s">
        <v>177</v>
      </c>
      <c r="H300" s="2">
        <f>IF(I300="小学",0,IF(I300="初中",1,IF(I300="高中",2,IF(I300="大专",3,4))))</f>
        <v>1</v>
      </c>
      <c r="I300" s="2" t="s">
        <v>120</v>
      </c>
      <c r="J300" s="2">
        <f>IF(K300="无",0,IF(K300="有违约",1,2))</f>
        <v>0</v>
      </c>
      <c r="K300" s="2" t="s">
        <v>95</v>
      </c>
      <c r="L300" s="2">
        <f>IF(M300="自有",0,1)</f>
        <v>0</v>
      </c>
      <c r="M300" s="2" t="s">
        <v>96</v>
      </c>
      <c r="N300" s="2">
        <f>IF(O300="否",0,1)</f>
        <v>1</v>
      </c>
      <c r="O300" s="2" t="s">
        <v>103</v>
      </c>
      <c r="P300" s="2" t="str">
        <f>MID(Q300,1,LEN(Q300)-1)</f>
        <v>14</v>
      </c>
      <c r="Q300" s="2" t="s">
        <v>191</v>
      </c>
      <c r="R300" s="2" t="s">
        <v>191</v>
      </c>
      <c r="S300" s="2" t="str">
        <f>MID(T300,1,LEN(T300)-1)</f>
        <v>15</v>
      </c>
      <c r="T300" s="2" t="s">
        <v>153</v>
      </c>
      <c r="U300" s="2">
        <f>IF(V300="经营",0,1)</f>
        <v>0</v>
      </c>
      <c r="V300" s="2" t="s">
        <v>100</v>
      </c>
      <c r="W300" s="2" t="s">
        <v>100</v>
      </c>
      <c r="X300" s="2">
        <f>IF(MID(Y300,LEN(Y300),LEN(Y300))="年",VALUE(MID(Y300,1,LEN(Y300)-1))*12,VALUE(MID(Y300,1,LEN(Y300)-1)))</f>
        <v>12</v>
      </c>
      <c r="Y300" s="2" t="s">
        <v>101</v>
      </c>
      <c r="Z300">
        <f>AA300*100</f>
        <v>1.29</v>
      </c>
      <c r="AA300" s="5">
        <v>0.0129</v>
      </c>
      <c r="AB300" s="5"/>
      <c r="AC300" s="5">
        <v>0.01677</v>
      </c>
      <c r="AD300" s="5"/>
      <c r="AE300" s="2" t="s">
        <v>102</v>
      </c>
      <c r="AF300" s="2">
        <f>IF(OR(AG300="是",AG300="有"),0,1)</f>
        <v>1</v>
      </c>
      <c r="AG300" s="2" t="s">
        <v>95</v>
      </c>
      <c r="AH300" s="10">
        <f>IF(ISNUMBER(FIND("质押",AI300,1)),0,1)</f>
        <v>1</v>
      </c>
      <c r="AI300" s="2" t="s">
        <v>95</v>
      </c>
      <c r="AJ300" s="2">
        <f>IF(ISNUMBER(FIND("担保",AI300,1)),0,1)</f>
        <v>1</v>
      </c>
      <c r="AK300" s="2" t="s">
        <v>95</v>
      </c>
      <c r="AL300" s="10">
        <f>IF(AM300="是",0,1)</f>
        <v>1</v>
      </c>
      <c r="AM300" s="2" t="s">
        <v>97</v>
      </c>
      <c r="AN300" s="2">
        <f>IF(AO300="无逾期",0,1)</f>
        <v>0</v>
      </c>
      <c r="AO300" t="s">
        <v>105</v>
      </c>
      <c r="AQ300" s="6">
        <v>41015</v>
      </c>
    </row>
    <row r="301" spans="1:43">
      <c r="A301" s="3">
        <v>1204006</v>
      </c>
      <c r="B301" s="1">
        <f>C301</f>
        <v>45</v>
      </c>
      <c r="C301">
        <v>45</v>
      </c>
      <c r="D301">
        <f>IF(E301="男",1,0)</f>
        <v>1</v>
      </c>
      <c r="E301" s="2" t="s">
        <v>106</v>
      </c>
      <c r="F301" s="2">
        <f>IF(G301="已婚",0,IF(G301="未婚",1,2))</f>
        <v>0</v>
      </c>
      <c r="G301" s="2" t="s">
        <v>93</v>
      </c>
      <c r="H301" s="2">
        <f>IF(I301="小学",0,IF(I301="初中",1,IF(I301="高中",2,IF(I301="大专",3,4))))</f>
        <v>1</v>
      </c>
      <c r="I301" s="2" t="s">
        <v>120</v>
      </c>
      <c r="J301" s="2">
        <f>IF(K301="无",0,IF(K301="有违约",1,2))</f>
        <v>0</v>
      </c>
      <c r="K301" s="2" t="s">
        <v>95</v>
      </c>
      <c r="L301" s="2">
        <f>IF(M301="自有",0,1)</f>
        <v>0</v>
      </c>
      <c r="M301" s="2" t="s">
        <v>96</v>
      </c>
      <c r="N301" s="2">
        <f>IF(O301="否",0,1)</f>
        <v>1</v>
      </c>
      <c r="O301" s="2" t="s">
        <v>103</v>
      </c>
      <c r="P301" s="2" t="str">
        <f>MID(Q301,1,LEN(Q301)-1)</f>
        <v>16</v>
      </c>
      <c r="Q301" s="2" t="s">
        <v>180</v>
      </c>
      <c r="R301" s="2" t="s">
        <v>180</v>
      </c>
      <c r="S301" s="2" t="str">
        <f>MID(T301,1,LEN(T301)-1)</f>
        <v>50</v>
      </c>
      <c r="T301" s="2" t="s">
        <v>114</v>
      </c>
      <c r="U301" s="2">
        <f>IF(V301="经营",0,1)</f>
        <v>0</v>
      </c>
      <c r="V301" s="2" t="s">
        <v>100</v>
      </c>
      <c r="W301" s="2" t="s">
        <v>100</v>
      </c>
      <c r="X301" s="2">
        <f>IF(MID(Y301,LEN(Y301),LEN(Y301))="年",VALUE(MID(Y301,1,LEN(Y301)-1))*12,VALUE(MID(Y301,1,LEN(Y301)-1)))</f>
        <v>12</v>
      </c>
      <c r="Y301" s="2" t="s">
        <v>101</v>
      </c>
      <c r="Z301">
        <f>AA301*100</f>
        <v>1.29</v>
      </c>
      <c r="AA301" s="5">
        <v>0.0129</v>
      </c>
      <c r="AB301" s="5"/>
      <c r="AC301" s="5">
        <v>0.01677</v>
      </c>
      <c r="AD301" s="5"/>
      <c r="AE301" s="2" t="s">
        <v>102</v>
      </c>
      <c r="AF301" s="2">
        <f>IF(OR(AG301="是",AG301="有"),0,1)</f>
        <v>0</v>
      </c>
      <c r="AG301" s="2" t="s">
        <v>103</v>
      </c>
      <c r="AH301" s="10">
        <f>IF(ISNUMBER(FIND("质押",AI301,1)),0,1)</f>
        <v>1</v>
      </c>
      <c r="AI301" s="2" t="s">
        <v>207</v>
      </c>
      <c r="AJ301" s="2">
        <f>IF(ISNUMBER(FIND("担保",AI301,1)),0,1)</f>
        <v>0</v>
      </c>
      <c r="AK301" s="2" t="s">
        <v>207</v>
      </c>
      <c r="AL301" s="10">
        <f>IF(AM301="是",0,1)</f>
        <v>0</v>
      </c>
      <c r="AM301" s="2" t="s">
        <v>103</v>
      </c>
      <c r="AN301" s="2">
        <f>IF(AO301="无逾期",0,1)</f>
        <v>0</v>
      </c>
      <c r="AO301" t="s">
        <v>105</v>
      </c>
      <c r="AQ301" s="6">
        <v>41012</v>
      </c>
    </row>
    <row r="302" spans="1:43">
      <c r="A302" s="3">
        <v>1204007</v>
      </c>
      <c r="B302" s="1">
        <f>C302</f>
        <v>28</v>
      </c>
      <c r="C302">
        <v>28</v>
      </c>
      <c r="D302">
        <f>IF(E302="男",1,0)</f>
        <v>1</v>
      </c>
      <c r="E302" s="2" t="s">
        <v>106</v>
      </c>
      <c r="F302" s="2">
        <f>IF(G302="已婚",0,IF(G302="未婚",1,2))</f>
        <v>0</v>
      </c>
      <c r="G302" s="2" t="s">
        <v>93</v>
      </c>
      <c r="H302" s="2">
        <f>IF(I302="小学",0,IF(I302="初中",1,IF(I302="高中",2,IF(I302="大专",3,4))))</f>
        <v>2</v>
      </c>
      <c r="I302" s="2" t="s">
        <v>94</v>
      </c>
      <c r="J302" s="2">
        <f>IF(K302="无",0,IF(K302="有违约",1,2))</f>
        <v>0</v>
      </c>
      <c r="K302" s="2" t="s">
        <v>95</v>
      </c>
      <c r="L302" s="2">
        <f>IF(M302="自有",0,1)</f>
        <v>0</v>
      </c>
      <c r="M302" s="2" t="s">
        <v>96</v>
      </c>
      <c r="N302" s="2">
        <f>IF(O302="否",0,1)</f>
        <v>1</v>
      </c>
      <c r="O302" s="2" t="s">
        <v>103</v>
      </c>
      <c r="P302" s="2" t="str">
        <f>MID(Q302,1,LEN(Q302)-1)</f>
        <v>13</v>
      </c>
      <c r="Q302" s="2" t="s">
        <v>198</v>
      </c>
      <c r="R302" s="2" t="s">
        <v>198</v>
      </c>
      <c r="S302" s="2" t="str">
        <f>MID(T302,1,LEN(T302)-1)</f>
        <v>30</v>
      </c>
      <c r="T302" s="2" t="s">
        <v>144</v>
      </c>
      <c r="U302" s="2">
        <f>IF(V302="经营",0,1)</f>
        <v>0</v>
      </c>
      <c r="V302" s="2" t="s">
        <v>100</v>
      </c>
      <c r="W302" s="2" t="s">
        <v>100</v>
      </c>
      <c r="X302" s="2">
        <f>IF(MID(Y302,LEN(Y302),LEN(Y302))="年",VALUE(MID(Y302,1,LEN(Y302)-1))*12,VALUE(MID(Y302,1,LEN(Y302)-1)))</f>
        <v>12</v>
      </c>
      <c r="Y302" s="2" t="s">
        <v>101</v>
      </c>
      <c r="Z302">
        <f>AA302*100</f>
        <v>1.29</v>
      </c>
      <c r="AA302" s="5">
        <v>0.0129</v>
      </c>
      <c r="AB302" s="5"/>
      <c r="AC302" s="5">
        <v>0.01677</v>
      </c>
      <c r="AD302" s="5"/>
      <c r="AE302" s="2" t="s">
        <v>102</v>
      </c>
      <c r="AF302" s="2">
        <f>IF(OR(AG302="是",AG302="有"),0,1)</f>
        <v>0</v>
      </c>
      <c r="AG302" s="2" t="s">
        <v>103</v>
      </c>
      <c r="AH302" s="10">
        <f>IF(ISNUMBER(FIND("质押",AI302,1)),0,1)</f>
        <v>1</v>
      </c>
      <c r="AI302" s="2" t="s">
        <v>207</v>
      </c>
      <c r="AJ302" s="2">
        <f>IF(ISNUMBER(FIND("担保",AI302,1)),0,1)</f>
        <v>0</v>
      </c>
      <c r="AK302" s="2" t="s">
        <v>207</v>
      </c>
      <c r="AL302" s="10">
        <f>IF(AM302="是",0,1)</f>
        <v>0</v>
      </c>
      <c r="AM302" s="2" t="s">
        <v>103</v>
      </c>
      <c r="AN302" s="2">
        <f>IF(AO302="无逾期",0,1)</f>
        <v>0</v>
      </c>
      <c r="AO302" t="s">
        <v>105</v>
      </c>
      <c r="AQ302" s="6">
        <v>41012</v>
      </c>
    </row>
    <row r="303" spans="1:43">
      <c r="A303" s="3">
        <v>1204008</v>
      </c>
      <c r="B303" s="1">
        <f>C303</f>
        <v>35</v>
      </c>
      <c r="C303">
        <v>35</v>
      </c>
      <c r="D303">
        <f>IF(E303="男",1,0)</f>
        <v>1</v>
      </c>
      <c r="E303" s="2" t="s">
        <v>106</v>
      </c>
      <c r="F303" s="2">
        <f>IF(G303="已婚",0,IF(G303="未婚",1,2))</f>
        <v>0</v>
      </c>
      <c r="G303" s="2" t="s">
        <v>93</v>
      </c>
      <c r="H303" s="2">
        <f>IF(I303="小学",0,IF(I303="初中",1,IF(I303="高中",2,IF(I303="大专",3,4))))</f>
        <v>4</v>
      </c>
      <c r="I303" s="2" t="s">
        <v>218</v>
      </c>
      <c r="J303" s="2">
        <f>IF(K303="无",0,IF(K303="有违约",1,2))</f>
        <v>0</v>
      </c>
      <c r="K303" s="2" t="s">
        <v>95</v>
      </c>
      <c r="L303" s="2">
        <f>IF(M303="自有",0,1)</f>
        <v>0</v>
      </c>
      <c r="M303" s="2" t="s">
        <v>96</v>
      </c>
      <c r="N303" s="2">
        <f>IF(O303="否",0,1)</f>
        <v>0</v>
      </c>
      <c r="O303" s="2" t="s">
        <v>97</v>
      </c>
      <c r="P303" s="2" t="str">
        <f>MID(Q303,1,LEN(Q303)-1)</f>
        <v>8</v>
      </c>
      <c r="Q303" s="2" t="s">
        <v>149</v>
      </c>
      <c r="R303" s="2" t="s">
        <v>149</v>
      </c>
      <c r="S303" s="2" t="str">
        <f>MID(T303,1,LEN(T303)-1)</f>
        <v>80</v>
      </c>
      <c r="T303" s="2" t="s">
        <v>230</v>
      </c>
      <c r="U303" s="2">
        <f>IF(V303="经营",0,1)</f>
        <v>0</v>
      </c>
      <c r="V303" s="2" t="s">
        <v>100</v>
      </c>
      <c r="W303" s="2" t="s">
        <v>100</v>
      </c>
      <c r="X303" s="2">
        <f>IF(MID(Y303,LEN(Y303),LEN(Y303))="年",VALUE(MID(Y303,1,LEN(Y303)-1))*12,VALUE(MID(Y303,1,LEN(Y303)-1)))</f>
        <v>12</v>
      </c>
      <c r="Y303" s="2" t="s">
        <v>101</v>
      </c>
      <c r="Z303">
        <f>AA303*100</f>
        <v>1.29</v>
      </c>
      <c r="AA303" s="5">
        <v>0.0129</v>
      </c>
      <c r="AB303" s="5"/>
      <c r="AC303" s="5">
        <v>0.01677</v>
      </c>
      <c r="AD303" s="5"/>
      <c r="AE303" s="2" t="s">
        <v>102</v>
      </c>
      <c r="AF303" s="2">
        <f>IF(OR(AG303="是",AG303="有"),0,1)</f>
        <v>0</v>
      </c>
      <c r="AG303" s="2" t="s">
        <v>103</v>
      </c>
      <c r="AH303" s="10">
        <f>IF(ISNUMBER(FIND("质押",AI303,1)),0,1)</f>
        <v>1</v>
      </c>
      <c r="AI303" s="2" t="s">
        <v>207</v>
      </c>
      <c r="AJ303" s="2">
        <f>IF(ISNUMBER(FIND("担保",AI303,1)),0,1)</f>
        <v>0</v>
      </c>
      <c r="AK303" s="2" t="s">
        <v>207</v>
      </c>
      <c r="AL303" s="10">
        <f>IF(AM303="是",0,1)</f>
        <v>0</v>
      </c>
      <c r="AM303" s="2" t="s">
        <v>103</v>
      </c>
      <c r="AN303" s="2">
        <f>IF(AO303="无逾期",0,1)</f>
        <v>0</v>
      </c>
      <c r="AO303" t="s">
        <v>105</v>
      </c>
      <c r="AQ303" s="6">
        <v>41012</v>
      </c>
    </row>
    <row r="304" spans="1:43">
      <c r="A304" s="3">
        <v>1204009</v>
      </c>
      <c r="B304" s="1">
        <f>C304</f>
        <v>38</v>
      </c>
      <c r="C304" s="2">
        <v>38</v>
      </c>
      <c r="D304">
        <f>IF(E304="男",1,0)</f>
        <v>1</v>
      </c>
      <c r="E304" s="2" t="s">
        <v>106</v>
      </c>
      <c r="F304" s="2">
        <f>IF(G304="已婚",0,IF(G304="未婚",1,2))</f>
        <v>0</v>
      </c>
      <c r="G304" s="2" t="s">
        <v>93</v>
      </c>
      <c r="H304" s="2">
        <f>IF(I304="小学",0,IF(I304="初中",1,IF(I304="高中",2,IF(I304="大专",3,4))))</f>
        <v>1</v>
      </c>
      <c r="I304" s="2" t="s">
        <v>120</v>
      </c>
      <c r="J304" s="2">
        <f>IF(K304="无",0,IF(K304="有违约",1,2))</f>
        <v>0</v>
      </c>
      <c r="K304" s="2" t="s">
        <v>95</v>
      </c>
      <c r="L304" s="2">
        <f>IF(M304="自有",0,1)</f>
        <v>1</v>
      </c>
      <c r="M304" s="2" t="s">
        <v>117</v>
      </c>
      <c r="N304" s="2">
        <f>IF(O304="否",0,1)</f>
        <v>1</v>
      </c>
      <c r="O304" s="2" t="s">
        <v>103</v>
      </c>
      <c r="P304" s="2" t="str">
        <f>MID(Q304,1,LEN(Q304)-1)</f>
        <v>10</v>
      </c>
      <c r="Q304" s="2" t="s">
        <v>98</v>
      </c>
      <c r="R304" s="2" t="s">
        <v>98</v>
      </c>
      <c r="S304" s="2" t="str">
        <f>MID(T304,1,LEN(T304)-1)</f>
        <v>50</v>
      </c>
      <c r="T304" s="10" t="s">
        <v>255</v>
      </c>
      <c r="U304" s="2">
        <f>IF(V304="经营",0,1)</f>
        <v>0</v>
      </c>
      <c r="V304" s="10" t="s">
        <v>100</v>
      </c>
      <c r="W304" s="2" t="s">
        <v>100</v>
      </c>
      <c r="X304" s="2">
        <f>IF(MID(Y304,LEN(Y304),LEN(Y304))="年",VALUE(MID(Y304,1,LEN(Y304)-1))*12,VALUE(MID(Y304,1,LEN(Y304)-1)))</f>
        <v>12</v>
      </c>
      <c r="Y304" s="2" t="s">
        <v>101</v>
      </c>
      <c r="Z304">
        <f>AA304*100</f>
        <v>1.29</v>
      </c>
      <c r="AA304" s="5">
        <v>0.0129</v>
      </c>
      <c r="AB304" s="5"/>
      <c r="AC304" s="5">
        <v>0.01677</v>
      </c>
      <c r="AD304" s="5"/>
      <c r="AE304" s="2" t="s">
        <v>102</v>
      </c>
      <c r="AF304" s="2">
        <f>IF(OR(AG304="是",AG304="有"),0,1)</f>
        <v>1</v>
      </c>
      <c r="AG304" s="2" t="s">
        <v>95</v>
      </c>
      <c r="AH304" s="10">
        <f>IF(ISNUMBER(FIND("质押",AI304,1)),0,1)</f>
        <v>1</v>
      </c>
      <c r="AI304" s="2" t="s">
        <v>95</v>
      </c>
      <c r="AJ304" s="2">
        <f>IF(ISNUMBER(FIND("担保",AI304,1)),0,1)</f>
        <v>1</v>
      </c>
      <c r="AK304" s="2" t="s">
        <v>95</v>
      </c>
      <c r="AL304" s="10">
        <f>IF(AM304="是",0,1)</f>
        <v>1</v>
      </c>
      <c r="AM304" s="2" t="s">
        <v>97</v>
      </c>
      <c r="AN304" s="2">
        <f>IF(AO304="无逾期",0,1)</f>
        <v>0</v>
      </c>
      <c r="AO304" t="s">
        <v>105</v>
      </c>
      <c r="AQ304" s="6">
        <v>41023</v>
      </c>
    </row>
    <row r="305" spans="1:43">
      <c r="A305" s="3">
        <v>1204010</v>
      </c>
      <c r="B305" s="1">
        <f>C305</f>
        <v>37</v>
      </c>
      <c r="C305">
        <v>37</v>
      </c>
      <c r="D305">
        <f>IF(E305="男",1,0)</f>
        <v>1</v>
      </c>
      <c r="E305" s="2" t="s">
        <v>106</v>
      </c>
      <c r="F305" s="2">
        <f>IF(G305="已婚",0,IF(G305="未婚",1,2))</f>
        <v>0</v>
      </c>
      <c r="G305" s="2" t="s">
        <v>93</v>
      </c>
      <c r="H305" s="2">
        <f>IF(I305="小学",0,IF(I305="初中",1,IF(I305="高中",2,IF(I305="大专",3,4))))</f>
        <v>1</v>
      </c>
      <c r="I305" s="2" t="s">
        <v>120</v>
      </c>
      <c r="J305" s="2">
        <f>IF(K305="无",0,IF(K305="有违约",1,2))</f>
        <v>1</v>
      </c>
      <c r="K305" s="2" t="s">
        <v>116</v>
      </c>
      <c r="L305" s="2">
        <f>IF(M305="自有",0,1)</f>
        <v>0</v>
      </c>
      <c r="M305" s="2" t="s">
        <v>96</v>
      </c>
      <c r="N305" s="2">
        <f>IF(O305="否",0,1)</f>
        <v>0</v>
      </c>
      <c r="O305" s="2" t="s">
        <v>97</v>
      </c>
      <c r="P305" s="2" t="str">
        <f>MID(Q305,1,LEN(Q305)-1)</f>
        <v>3</v>
      </c>
      <c r="Q305" s="2" t="s">
        <v>108</v>
      </c>
      <c r="R305" s="2" t="s">
        <v>108</v>
      </c>
      <c r="S305" s="2" t="str">
        <f>MID(T305,1,LEN(T305)-1)</f>
        <v>3</v>
      </c>
      <c r="T305" s="2" t="s">
        <v>127</v>
      </c>
      <c r="U305" s="2">
        <f>IF(V305="经营",0,1)</f>
        <v>0</v>
      </c>
      <c r="V305" s="2" t="s">
        <v>100</v>
      </c>
      <c r="W305" s="2" t="s">
        <v>100</v>
      </c>
      <c r="X305" s="2">
        <f>IF(MID(Y305,LEN(Y305),LEN(Y305))="年",VALUE(MID(Y305,1,LEN(Y305)-1))*12,VALUE(MID(Y305,1,LEN(Y305)-1)))</f>
        <v>6</v>
      </c>
      <c r="Y305" s="2" t="s">
        <v>118</v>
      </c>
      <c r="Z305">
        <f>AA305*100</f>
        <v>1.5</v>
      </c>
      <c r="AA305" s="5">
        <v>0.015</v>
      </c>
      <c r="AB305" s="5"/>
      <c r="AC305" s="5">
        <v>0.0195</v>
      </c>
      <c r="AD305" s="5"/>
      <c r="AE305" s="2" t="s">
        <v>102</v>
      </c>
      <c r="AF305" s="2">
        <f>IF(OR(AG305="是",AG305="有"),0,1)</f>
        <v>1</v>
      </c>
      <c r="AG305" s="2" t="s">
        <v>95</v>
      </c>
      <c r="AH305" s="10">
        <f>IF(ISNUMBER(FIND("质押",AI305,1)),0,1)</f>
        <v>1</v>
      </c>
      <c r="AI305" s="2" t="s">
        <v>119</v>
      </c>
      <c r="AJ305" s="2">
        <f>IF(ISNUMBER(FIND("担保",AI305,1)),0,1)</f>
        <v>0</v>
      </c>
      <c r="AK305" s="2" t="s">
        <v>119</v>
      </c>
      <c r="AL305" s="10">
        <f>IF(AM305="是",0,1)</f>
        <v>1</v>
      </c>
      <c r="AM305" s="2" t="s">
        <v>97</v>
      </c>
      <c r="AN305" s="2">
        <f>IF(AO305="无逾期",0,1)</f>
        <v>1</v>
      </c>
      <c r="AO305" s="2" t="s">
        <v>112</v>
      </c>
      <c r="AP305" s="2"/>
      <c r="AQ305" s="6">
        <v>41023</v>
      </c>
    </row>
    <row r="306" spans="1:43">
      <c r="A306" s="3">
        <v>1204012</v>
      </c>
      <c r="B306" s="1">
        <f>C306</f>
        <v>50</v>
      </c>
      <c r="C306" s="2">
        <v>50</v>
      </c>
      <c r="D306">
        <f>IF(E306="男",1,0)</f>
        <v>1</v>
      </c>
      <c r="E306" s="2" t="s">
        <v>106</v>
      </c>
      <c r="F306" s="2">
        <f>IF(G306="已婚",0,IF(G306="未婚",1,2))</f>
        <v>0</v>
      </c>
      <c r="G306" s="2" t="s">
        <v>93</v>
      </c>
      <c r="H306" s="2">
        <f>IF(I306="小学",0,IF(I306="初中",1,IF(I306="高中",2,IF(I306="大专",3,4))))</f>
        <v>1</v>
      </c>
      <c r="I306" s="2" t="s">
        <v>120</v>
      </c>
      <c r="J306" s="2">
        <f>IF(K306="无",0,IF(K306="有违约",1,2))</f>
        <v>0</v>
      </c>
      <c r="K306" s="2" t="s">
        <v>95</v>
      </c>
      <c r="L306" s="2">
        <f>IF(M306="自有",0,1)</f>
        <v>0</v>
      </c>
      <c r="M306" s="2" t="s">
        <v>96</v>
      </c>
      <c r="N306" s="2">
        <f>IF(O306="否",0,1)</f>
        <v>1</v>
      </c>
      <c r="O306" s="2" t="s">
        <v>103</v>
      </c>
      <c r="P306" s="2" t="str">
        <f>MID(Q306,1,LEN(Q306)-1)</f>
        <v>20</v>
      </c>
      <c r="Q306" s="2" t="s">
        <v>143</v>
      </c>
      <c r="R306" s="2" t="s">
        <v>143</v>
      </c>
      <c r="S306" s="2" t="str">
        <f>MID(T306,1,LEN(T306)-1)</f>
        <v>50</v>
      </c>
      <c r="T306" s="2" t="s">
        <v>114</v>
      </c>
      <c r="U306" s="2">
        <f>IF(V306="经营",0,1)</f>
        <v>0</v>
      </c>
      <c r="V306" s="2" t="s">
        <v>100</v>
      </c>
      <c r="W306" s="2" t="s">
        <v>100</v>
      </c>
      <c r="X306" s="2">
        <f>IF(MID(Y306,LEN(Y306),LEN(Y306))="年",VALUE(MID(Y306,1,LEN(Y306)-1))*12,VALUE(MID(Y306,1,LEN(Y306)-1)))</f>
        <v>12</v>
      </c>
      <c r="Y306" s="2" t="s">
        <v>101</v>
      </c>
      <c r="Z306">
        <f>AA306*100</f>
        <v>1.29</v>
      </c>
      <c r="AA306" s="5">
        <v>0.0129</v>
      </c>
      <c r="AB306" s="5"/>
      <c r="AC306" s="5">
        <v>0.01677</v>
      </c>
      <c r="AD306" s="5"/>
      <c r="AE306" s="2" t="s">
        <v>102</v>
      </c>
      <c r="AF306" s="2">
        <f>IF(OR(AG306="是",AG306="有"),0,1)</f>
        <v>1</v>
      </c>
      <c r="AG306" s="2" t="s">
        <v>95</v>
      </c>
      <c r="AH306" s="10">
        <f>IF(ISNUMBER(FIND("质押",AI306,1)),0,1)</f>
        <v>1</v>
      </c>
      <c r="AI306" s="2" t="s">
        <v>95</v>
      </c>
      <c r="AJ306" s="2">
        <f>IF(ISNUMBER(FIND("担保",AI306,1)),0,1)</f>
        <v>1</v>
      </c>
      <c r="AK306" s="2" t="s">
        <v>95</v>
      </c>
      <c r="AL306" s="10">
        <f>IF(AM306="是",0,1)</f>
        <v>1</v>
      </c>
      <c r="AM306" s="2" t="s">
        <v>97</v>
      </c>
      <c r="AN306" s="2">
        <f>IF(AO306="无逾期",0,1)</f>
        <v>0</v>
      </c>
      <c r="AO306" t="s">
        <v>105</v>
      </c>
      <c r="AQ306" s="6">
        <v>41023</v>
      </c>
    </row>
    <row r="307" spans="1:43">
      <c r="A307" s="3">
        <v>1204013</v>
      </c>
      <c r="B307" s="1">
        <f>C307</f>
        <v>54</v>
      </c>
      <c r="C307">
        <v>54</v>
      </c>
      <c r="D307">
        <f>IF(E307="男",1,0)</f>
        <v>1</v>
      </c>
      <c r="E307" s="2" t="s">
        <v>106</v>
      </c>
      <c r="F307" s="2">
        <f>IF(G307="已婚",0,IF(G307="未婚",1,2))</f>
        <v>0</v>
      </c>
      <c r="G307" s="2" t="s">
        <v>93</v>
      </c>
      <c r="H307" s="2">
        <f>IF(I307="小学",0,IF(I307="初中",1,IF(I307="高中",2,IF(I307="大专",3,4))))</f>
        <v>1</v>
      </c>
      <c r="I307" s="2" t="s">
        <v>120</v>
      </c>
      <c r="J307" s="2">
        <f>IF(K307="无",0,IF(K307="有违约",1,2))</f>
        <v>0</v>
      </c>
      <c r="K307" s="2" t="s">
        <v>95</v>
      </c>
      <c r="L307" s="2">
        <f>IF(M307="自有",0,1)</f>
        <v>0</v>
      </c>
      <c r="M307" s="2" t="s">
        <v>96</v>
      </c>
      <c r="N307" s="2">
        <f>IF(O307="否",0,1)</f>
        <v>1</v>
      </c>
      <c r="O307" s="2" t="s">
        <v>103</v>
      </c>
      <c r="P307" s="2" t="str">
        <f>MID(Q307,1,LEN(Q307)-1)</f>
        <v>3</v>
      </c>
      <c r="Q307" s="2" t="s">
        <v>108</v>
      </c>
      <c r="R307" s="2" t="s">
        <v>108</v>
      </c>
      <c r="S307" s="2" t="str">
        <f>MID(T307,1,LEN(T307)-1)</f>
        <v>200</v>
      </c>
      <c r="T307" s="2" t="s">
        <v>179</v>
      </c>
      <c r="U307" s="2">
        <f>IF(V307="经营",0,1)</f>
        <v>0</v>
      </c>
      <c r="V307" s="2" t="s">
        <v>100</v>
      </c>
      <c r="W307" s="2" t="s">
        <v>100</v>
      </c>
      <c r="X307" s="2">
        <f>IF(MID(Y307,LEN(Y307),LEN(Y307))="年",VALUE(MID(Y307,1,LEN(Y307)-1))*12,VALUE(MID(Y307,1,LEN(Y307)-1)))</f>
        <v>12</v>
      </c>
      <c r="Y307" s="2" t="s">
        <v>101</v>
      </c>
      <c r="Z307">
        <f>AA307*100</f>
        <v>1.5</v>
      </c>
      <c r="AA307" s="5">
        <v>0.015</v>
      </c>
      <c r="AB307" s="5"/>
      <c r="AC307" s="5">
        <v>0.0195</v>
      </c>
      <c r="AD307" s="5"/>
      <c r="AE307" s="2" t="s">
        <v>102</v>
      </c>
      <c r="AF307" s="2">
        <f>IF(OR(AG307="是",AG307="有"),0,1)</f>
        <v>0</v>
      </c>
      <c r="AG307" s="2" t="s">
        <v>157</v>
      </c>
      <c r="AH307" s="10">
        <f>IF(ISNUMBER(FIND("质押",AI307,1)),0,1)</f>
        <v>1</v>
      </c>
      <c r="AI307" s="2" t="s">
        <v>207</v>
      </c>
      <c r="AJ307" s="2">
        <f>IF(ISNUMBER(FIND("担保",AI307,1)),0,1)</f>
        <v>0</v>
      </c>
      <c r="AK307" s="2" t="s">
        <v>207</v>
      </c>
      <c r="AL307" s="10">
        <f>IF(AM307="是",0,1)</f>
        <v>0</v>
      </c>
      <c r="AM307" s="2" t="s">
        <v>103</v>
      </c>
      <c r="AN307" s="2">
        <f>IF(AO307="无逾期",0,1)</f>
        <v>0</v>
      </c>
      <c r="AO307" t="s">
        <v>105</v>
      </c>
      <c r="AQ307" s="6">
        <v>41033</v>
      </c>
    </row>
    <row r="308" spans="1:43">
      <c r="A308" s="3">
        <v>1204014</v>
      </c>
      <c r="B308" s="1">
        <f>C308</f>
        <v>58</v>
      </c>
      <c r="C308">
        <v>58</v>
      </c>
      <c r="D308">
        <f>IF(E308="男",1,0)</f>
        <v>1</v>
      </c>
      <c r="E308" s="2" t="s">
        <v>106</v>
      </c>
      <c r="F308" s="2">
        <f>IF(G308="已婚",0,IF(G308="未婚",1,2))</f>
        <v>0</v>
      </c>
      <c r="G308" s="2" t="s">
        <v>93</v>
      </c>
      <c r="H308" s="2">
        <f>IF(I308="小学",0,IF(I308="初中",1,IF(I308="高中",2,IF(I308="大专",3,4))))</f>
        <v>0</v>
      </c>
      <c r="I308" s="2" t="s">
        <v>107</v>
      </c>
      <c r="J308" s="2">
        <f>IF(K308="无",0,IF(K308="有违约",1,2))</f>
        <v>0</v>
      </c>
      <c r="K308" s="2" t="s">
        <v>95</v>
      </c>
      <c r="L308" s="2">
        <f>IF(M308="自有",0,1)</f>
        <v>0</v>
      </c>
      <c r="M308" s="2" t="s">
        <v>96</v>
      </c>
      <c r="N308" s="2">
        <f>IF(O308="否",0,1)</f>
        <v>1</v>
      </c>
      <c r="O308" s="2" t="s">
        <v>103</v>
      </c>
      <c r="P308" s="2" t="str">
        <f>MID(Q308,1,LEN(Q308)-1)</f>
        <v>17</v>
      </c>
      <c r="Q308" s="2" t="s">
        <v>236</v>
      </c>
      <c r="R308" s="2" t="s">
        <v>256</v>
      </c>
      <c r="S308" s="2" t="str">
        <f>MID(T308,1,LEN(T308)-1)</f>
        <v>10</v>
      </c>
      <c r="T308" s="2" t="s">
        <v>192</v>
      </c>
      <c r="U308" s="2">
        <f>IF(V308="经营",0,1)</f>
        <v>0</v>
      </c>
      <c r="V308" s="2" t="s">
        <v>100</v>
      </c>
      <c r="W308" s="2" t="s">
        <v>100</v>
      </c>
      <c r="X308" s="2">
        <f>IF(MID(Y308,LEN(Y308),LEN(Y308))="年",VALUE(MID(Y308,1,LEN(Y308)-1))*12,VALUE(MID(Y308,1,LEN(Y308)-1)))</f>
        <v>12</v>
      </c>
      <c r="Y308" s="2" t="s">
        <v>101</v>
      </c>
      <c r="Z308">
        <f>AA308*100</f>
        <v>1.29</v>
      </c>
      <c r="AA308" s="5">
        <v>0.0129</v>
      </c>
      <c r="AB308" s="5"/>
      <c r="AC308" s="5">
        <v>0.01677</v>
      </c>
      <c r="AD308" s="5"/>
      <c r="AE308" s="2" t="s">
        <v>102</v>
      </c>
      <c r="AF308" s="2">
        <f>IF(OR(AG308="是",AG308="有"),0,1)</f>
        <v>1</v>
      </c>
      <c r="AG308" s="2" t="s">
        <v>95</v>
      </c>
      <c r="AH308" s="10">
        <f>IF(ISNUMBER(FIND("质押",AI308,1)),0,1)</f>
        <v>1</v>
      </c>
      <c r="AI308" s="2" t="s">
        <v>119</v>
      </c>
      <c r="AJ308" s="2">
        <f>IF(ISNUMBER(FIND("担保",AI308,1)),0,1)</f>
        <v>0</v>
      </c>
      <c r="AK308" s="2" t="s">
        <v>119</v>
      </c>
      <c r="AL308" s="10">
        <f>IF(AM308="是",0,1)</f>
        <v>1</v>
      </c>
      <c r="AM308" s="2" t="s">
        <v>97</v>
      </c>
      <c r="AN308" s="2">
        <f>IF(AO308="无逾期",0,1)</f>
        <v>0</v>
      </c>
      <c r="AO308" t="s">
        <v>105</v>
      </c>
      <c r="AQ308" s="6">
        <v>41027</v>
      </c>
    </row>
    <row r="309" spans="1:43">
      <c r="A309" s="3">
        <v>1204015</v>
      </c>
      <c r="B309" s="1">
        <f>C309</f>
        <v>25</v>
      </c>
      <c r="C309">
        <v>25</v>
      </c>
      <c r="D309">
        <f>IF(E309="男",1,0)</f>
        <v>1</v>
      </c>
      <c r="E309" s="2" t="s">
        <v>106</v>
      </c>
      <c r="F309" s="2">
        <f>IF(G309="已婚",0,IF(G309="未婚",1,2))</f>
        <v>1</v>
      </c>
      <c r="G309" s="2" t="s">
        <v>115</v>
      </c>
      <c r="H309" s="2">
        <f>IF(I309="小学",0,IF(I309="初中",1,IF(I309="高中",2,IF(I309="大专",3,4))))</f>
        <v>1</v>
      </c>
      <c r="I309" s="2" t="s">
        <v>120</v>
      </c>
      <c r="J309" s="2">
        <f>IF(K309="无",0,IF(K309="有违约",1,2))</f>
        <v>0</v>
      </c>
      <c r="K309" s="2" t="s">
        <v>95</v>
      </c>
      <c r="L309" s="2">
        <f>IF(M309="自有",0,1)</f>
        <v>1</v>
      </c>
      <c r="M309" s="2" t="s">
        <v>117</v>
      </c>
      <c r="N309" s="2">
        <f>IF(O309="否",0,1)</f>
        <v>1</v>
      </c>
      <c r="O309" s="2" t="s">
        <v>103</v>
      </c>
      <c r="P309" s="2" t="str">
        <f>MID(Q309,1,LEN(Q309)-1)</f>
        <v>6</v>
      </c>
      <c r="Q309" s="2" t="s">
        <v>134</v>
      </c>
      <c r="R309" s="2" t="s">
        <v>134</v>
      </c>
      <c r="S309" s="2" t="str">
        <f>MID(T309,1,LEN(T309)-1)</f>
        <v>20</v>
      </c>
      <c r="T309" s="2" t="s">
        <v>123</v>
      </c>
      <c r="U309" s="2">
        <f>IF(V309="经营",0,1)</f>
        <v>0</v>
      </c>
      <c r="V309" s="2" t="s">
        <v>100</v>
      </c>
      <c r="W309" s="2" t="s">
        <v>100</v>
      </c>
      <c r="X309" s="2">
        <f>IF(MID(Y309,LEN(Y309),LEN(Y309))="年",VALUE(MID(Y309,1,LEN(Y309)-1))*12,VALUE(MID(Y309,1,LEN(Y309)-1)))</f>
        <v>12</v>
      </c>
      <c r="Y309" s="2" t="s">
        <v>101</v>
      </c>
      <c r="Z309">
        <f>AA309*100</f>
        <v>1.29</v>
      </c>
      <c r="AA309" s="5">
        <v>0.0129</v>
      </c>
      <c r="AB309" s="5"/>
      <c r="AC309" s="5">
        <v>0.01677</v>
      </c>
      <c r="AD309" s="5"/>
      <c r="AE309" s="2" t="s">
        <v>102</v>
      </c>
      <c r="AF309" s="2">
        <f>IF(OR(AG309="是",AG309="有"),0,1)</f>
        <v>1</v>
      </c>
      <c r="AG309" s="2" t="s">
        <v>95</v>
      </c>
      <c r="AH309" s="10">
        <f>IF(ISNUMBER(FIND("质押",AI309,1)),0,1)</f>
        <v>0</v>
      </c>
      <c r="AI309" s="2" t="s">
        <v>204</v>
      </c>
      <c r="AJ309" s="2">
        <f>IF(ISNUMBER(FIND("担保",AI309,1)),0,1)</f>
        <v>0</v>
      </c>
      <c r="AK309" s="2" t="s">
        <v>204</v>
      </c>
      <c r="AL309" s="10">
        <f>IF(AM309="是",0,1)</f>
        <v>1</v>
      </c>
      <c r="AM309" s="2" t="s">
        <v>97</v>
      </c>
      <c r="AN309" s="2">
        <f>IF(AO309="无逾期",0,1)</f>
        <v>0</v>
      </c>
      <c r="AO309" t="s">
        <v>105</v>
      </c>
      <c r="AQ309" s="6">
        <v>41027</v>
      </c>
    </row>
    <row r="310" spans="1:43">
      <c r="A310" s="3">
        <v>1204016</v>
      </c>
      <c r="B310" s="1">
        <f>C310</f>
        <v>30</v>
      </c>
      <c r="C310">
        <v>30</v>
      </c>
      <c r="D310">
        <f>IF(E310="男",1,0)</f>
        <v>0</v>
      </c>
      <c r="E310" s="2" t="s">
        <v>92</v>
      </c>
      <c r="F310" s="2">
        <f>IF(G310="已婚",0,IF(G310="未婚",1,2))</f>
        <v>1</v>
      </c>
      <c r="G310" s="2" t="s">
        <v>115</v>
      </c>
      <c r="H310" s="2">
        <f>IF(I310="小学",0,IF(I310="初中",1,IF(I310="高中",2,IF(I310="大专",3,4))))</f>
        <v>2</v>
      </c>
      <c r="I310" s="2" t="s">
        <v>94</v>
      </c>
      <c r="J310" s="2">
        <f>IF(K310="无",0,IF(K310="有违约",1,2))</f>
        <v>0</v>
      </c>
      <c r="K310" s="2" t="s">
        <v>95</v>
      </c>
      <c r="L310" s="2">
        <f>IF(M310="自有",0,1)</f>
        <v>0</v>
      </c>
      <c r="M310" s="2" t="s">
        <v>96</v>
      </c>
      <c r="N310" s="2">
        <f>IF(O310="否",0,1)</f>
        <v>1</v>
      </c>
      <c r="O310" s="2" t="s">
        <v>103</v>
      </c>
      <c r="P310" s="2" t="str">
        <f>MID(Q310,1,LEN(Q310)-1)</f>
        <v>5</v>
      </c>
      <c r="Q310" s="2" t="s">
        <v>152</v>
      </c>
      <c r="R310" s="2" t="s">
        <v>152</v>
      </c>
      <c r="S310" s="2" t="str">
        <f>MID(T310,1,LEN(T310)-1)</f>
        <v>15</v>
      </c>
      <c r="T310" s="2" t="s">
        <v>153</v>
      </c>
      <c r="U310" s="2">
        <f>IF(V310="经营",0,1)</f>
        <v>0</v>
      </c>
      <c r="V310" s="2" t="s">
        <v>100</v>
      </c>
      <c r="W310" s="2" t="s">
        <v>100</v>
      </c>
      <c r="X310" s="2">
        <f>IF(MID(Y310,LEN(Y310),LEN(Y310))="年",VALUE(MID(Y310,1,LEN(Y310)-1))*12,VALUE(MID(Y310,1,LEN(Y310)-1)))</f>
        <v>12</v>
      </c>
      <c r="Y310" s="2" t="s">
        <v>101</v>
      </c>
      <c r="Z310">
        <f>AA310*100</f>
        <v>1.29</v>
      </c>
      <c r="AA310" s="5">
        <v>0.0129</v>
      </c>
      <c r="AB310" s="5"/>
      <c r="AC310" s="5">
        <v>0.01677</v>
      </c>
      <c r="AD310" s="5"/>
      <c r="AE310" s="2" t="s">
        <v>102</v>
      </c>
      <c r="AF310" s="2">
        <f>IF(OR(AG310="是",AG310="有"),0,1)</f>
        <v>1</v>
      </c>
      <c r="AG310" s="2" t="s">
        <v>95</v>
      </c>
      <c r="AH310" s="10">
        <f>IF(ISNUMBER(FIND("质押",AI310,1)),0,1)</f>
        <v>0</v>
      </c>
      <c r="AI310" s="2" t="s">
        <v>204</v>
      </c>
      <c r="AJ310" s="2">
        <f>IF(ISNUMBER(FIND("担保",AI310,1)),0,1)</f>
        <v>0</v>
      </c>
      <c r="AK310" s="2" t="s">
        <v>204</v>
      </c>
      <c r="AL310" s="10">
        <f>IF(AM310="是",0,1)</f>
        <v>1</v>
      </c>
      <c r="AM310" s="2" t="s">
        <v>97</v>
      </c>
      <c r="AN310" s="2">
        <f>IF(AO310="无逾期",0,1)</f>
        <v>0</v>
      </c>
      <c r="AO310" t="s">
        <v>105</v>
      </c>
      <c r="AQ310" s="6">
        <v>41031</v>
      </c>
    </row>
    <row r="311" spans="1:43">
      <c r="A311" s="3">
        <v>1204017</v>
      </c>
      <c r="B311" s="1">
        <f>C311</f>
        <v>34</v>
      </c>
      <c r="C311">
        <v>34</v>
      </c>
      <c r="D311">
        <f>IF(E311="男",1,0)</f>
        <v>0</v>
      </c>
      <c r="E311" s="2" t="s">
        <v>92</v>
      </c>
      <c r="F311" s="2">
        <f>IF(G311="已婚",0,IF(G311="未婚",1,2))</f>
        <v>0</v>
      </c>
      <c r="G311" s="2" t="s">
        <v>93</v>
      </c>
      <c r="H311" s="2">
        <f>IF(I311="小学",0,IF(I311="初中",1,IF(I311="高中",2,IF(I311="大专",3,4))))</f>
        <v>1</v>
      </c>
      <c r="I311" s="2" t="s">
        <v>120</v>
      </c>
      <c r="J311" s="2">
        <f>IF(K311="无",0,IF(K311="有违约",1,2))</f>
        <v>0</v>
      </c>
      <c r="K311" s="2" t="s">
        <v>95</v>
      </c>
      <c r="L311" s="2">
        <f>IF(M311="自有",0,1)</f>
        <v>0</v>
      </c>
      <c r="M311" s="2" t="s">
        <v>96</v>
      </c>
      <c r="N311" s="2">
        <f>IF(O311="否",0,1)</f>
        <v>1</v>
      </c>
      <c r="O311" s="2" t="s">
        <v>103</v>
      </c>
      <c r="P311" s="2" t="str">
        <f>MID(Q311,1,LEN(Q311)-1)</f>
        <v>3</v>
      </c>
      <c r="Q311" s="2" t="s">
        <v>108</v>
      </c>
      <c r="R311" s="2" t="s">
        <v>108</v>
      </c>
      <c r="S311" s="2" t="str">
        <f>MID(T311,1,LEN(T311)-1)</f>
        <v>15</v>
      </c>
      <c r="T311" s="2" t="s">
        <v>197</v>
      </c>
      <c r="U311" s="2">
        <f>IF(V311="经营",0,1)</f>
        <v>0</v>
      </c>
      <c r="V311" s="2" t="s">
        <v>100</v>
      </c>
      <c r="W311" s="2" t="s">
        <v>100</v>
      </c>
      <c r="X311" s="2">
        <f>IF(MID(Y311,LEN(Y311),LEN(Y311))="年",VALUE(MID(Y311,1,LEN(Y311)-1))*12,VALUE(MID(Y311,1,LEN(Y311)-1)))</f>
        <v>12</v>
      </c>
      <c r="Y311" s="2" t="s">
        <v>101</v>
      </c>
      <c r="Z311">
        <f>AA311*100</f>
        <v>1.5</v>
      </c>
      <c r="AA311" s="5">
        <v>0.015</v>
      </c>
      <c r="AB311" s="5"/>
      <c r="AC311" s="5">
        <v>0.0195</v>
      </c>
      <c r="AD311" s="5"/>
      <c r="AE311" s="2" t="s">
        <v>102</v>
      </c>
      <c r="AF311" s="2">
        <f>IF(OR(AG311="是",AG311="有"),0,1)</f>
        <v>1</v>
      </c>
      <c r="AG311" s="2" t="s">
        <v>95</v>
      </c>
      <c r="AH311" s="10">
        <f>IF(ISNUMBER(FIND("质押",AI311,1)),0,1)</f>
        <v>1</v>
      </c>
      <c r="AI311" s="2" t="s">
        <v>119</v>
      </c>
      <c r="AJ311" s="2">
        <f>IF(ISNUMBER(FIND("担保",AI311,1)),0,1)</f>
        <v>0</v>
      </c>
      <c r="AK311" s="2" t="s">
        <v>119</v>
      </c>
      <c r="AL311" s="10">
        <f>IF(AM311="是",0,1)</f>
        <v>1</v>
      </c>
      <c r="AM311" s="2" t="s">
        <v>97</v>
      </c>
      <c r="AN311" s="2">
        <f>IF(AO311="无逾期",0,1)</f>
        <v>0</v>
      </c>
      <c r="AO311" t="s">
        <v>105</v>
      </c>
      <c r="AQ311" s="6">
        <v>41027</v>
      </c>
    </row>
    <row r="312" spans="1:43">
      <c r="A312" s="4">
        <v>1204018</v>
      </c>
      <c r="B312" s="1">
        <f>C312</f>
        <v>39</v>
      </c>
      <c r="C312">
        <v>39</v>
      </c>
      <c r="D312">
        <f>IF(E312="男",1,0)</f>
        <v>1</v>
      </c>
      <c r="E312" t="s">
        <v>106</v>
      </c>
      <c r="F312" s="2">
        <f>IF(G312="已婚",0,IF(G312="未婚",1,2))</f>
        <v>0</v>
      </c>
      <c r="G312" t="s">
        <v>93</v>
      </c>
      <c r="H312" s="2">
        <f>IF(I312="小学",0,IF(I312="初中",1,IF(I312="高中",2,IF(I312="大专",3,4))))</f>
        <v>2</v>
      </c>
      <c r="I312" t="s">
        <v>94</v>
      </c>
      <c r="J312" s="2">
        <f>IF(K312="无",0,IF(K312="有违约",1,2))</f>
        <v>0</v>
      </c>
      <c r="K312" t="s">
        <v>95</v>
      </c>
      <c r="L312" s="2">
        <f>IF(M312="自有",0,1)</f>
        <v>0</v>
      </c>
      <c r="M312" t="s">
        <v>96</v>
      </c>
      <c r="N312" s="2">
        <f>IF(O312="否",0,1)</f>
        <v>0</v>
      </c>
      <c r="O312" t="s">
        <v>97</v>
      </c>
      <c r="P312" s="2" t="str">
        <f>MID(Q312,1,LEN(Q312)-1)</f>
        <v>9</v>
      </c>
      <c r="Q312" t="s">
        <v>187</v>
      </c>
      <c r="R312" t="s">
        <v>187</v>
      </c>
      <c r="S312" s="2" t="str">
        <f>MID(T312,1,LEN(T312)-1)</f>
        <v>100</v>
      </c>
      <c r="T312" t="s">
        <v>135</v>
      </c>
      <c r="U312" s="2">
        <f>IF(V312="经营",0,1)</f>
        <v>0</v>
      </c>
      <c r="V312" t="s">
        <v>100</v>
      </c>
      <c r="W312" t="s">
        <v>100</v>
      </c>
      <c r="X312" s="2">
        <f>IF(MID(Y312,LEN(Y312),LEN(Y312))="年",VALUE(MID(Y312,1,LEN(Y312)-1))*12,VALUE(MID(Y312,1,LEN(Y312)-1)))</f>
        <v>12</v>
      </c>
      <c r="Y312" t="s">
        <v>101</v>
      </c>
      <c r="Z312">
        <f>AA312*100</f>
        <v>1.5</v>
      </c>
      <c r="AA312" s="5">
        <v>0.015</v>
      </c>
      <c r="AB312" s="5"/>
      <c r="AC312" s="5">
        <v>0.0195</v>
      </c>
      <c r="AD312" s="5"/>
      <c r="AE312" t="s">
        <v>169</v>
      </c>
      <c r="AF312" s="2">
        <f>IF(OR(AG312="是",AG312="有"),0,1)</f>
        <v>0</v>
      </c>
      <c r="AG312" t="s">
        <v>157</v>
      </c>
      <c r="AH312" s="10">
        <f>IF(ISNUMBER(FIND("质押",AI312,1)),0,1)</f>
        <v>1</v>
      </c>
      <c r="AI312" t="s">
        <v>207</v>
      </c>
      <c r="AJ312" s="2">
        <f>IF(ISNUMBER(FIND("担保",AI312,1)),0,1)</f>
        <v>0</v>
      </c>
      <c r="AK312" t="s">
        <v>207</v>
      </c>
      <c r="AL312" s="10">
        <f>IF(AM312="是",0,1)</f>
        <v>0</v>
      </c>
      <c r="AM312" t="s">
        <v>103</v>
      </c>
      <c r="AN312" s="2">
        <f>IF(AO312="无逾期",0,1)</f>
        <v>0</v>
      </c>
      <c r="AO312" t="s">
        <v>105</v>
      </c>
      <c r="AQ312" s="6">
        <v>41031</v>
      </c>
    </row>
    <row r="313" spans="1:43">
      <c r="A313" s="3">
        <v>1205002</v>
      </c>
      <c r="B313" s="1">
        <f>C313</f>
        <v>54</v>
      </c>
      <c r="C313">
        <v>54</v>
      </c>
      <c r="D313">
        <f>IF(E313="男",1,0)</f>
        <v>1</v>
      </c>
      <c r="E313" t="s">
        <v>106</v>
      </c>
      <c r="F313" s="2">
        <f>IF(G313="已婚",0,IF(G313="未婚",1,2))</f>
        <v>0</v>
      </c>
      <c r="G313" t="s">
        <v>93</v>
      </c>
      <c r="H313" s="2">
        <f>IF(I313="小学",0,IF(I313="初中",1,IF(I313="高中",2,IF(I313="大专",3,4))))</f>
        <v>2</v>
      </c>
      <c r="I313" t="s">
        <v>94</v>
      </c>
      <c r="J313" s="2">
        <f>IF(K313="无",0,IF(K313="有违约",1,2))</f>
        <v>0</v>
      </c>
      <c r="K313" t="s">
        <v>95</v>
      </c>
      <c r="L313" s="2">
        <f>IF(M313="自有",0,1)</f>
        <v>0</v>
      </c>
      <c r="M313" t="s">
        <v>96</v>
      </c>
      <c r="N313" s="2">
        <f>IF(O313="否",0,1)</f>
        <v>0</v>
      </c>
      <c r="O313" t="s">
        <v>97</v>
      </c>
      <c r="P313" s="2" t="str">
        <f>MID(Q313,1,LEN(Q313)-1)</f>
        <v>11</v>
      </c>
      <c r="Q313" t="s">
        <v>113</v>
      </c>
      <c r="R313" t="s">
        <v>113</v>
      </c>
      <c r="S313" s="2" t="str">
        <f>MID(T313,1,LEN(T313)-1)</f>
        <v>100</v>
      </c>
      <c r="T313" t="s">
        <v>135</v>
      </c>
      <c r="U313" s="2">
        <f>IF(V313="经营",0,1)</f>
        <v>0</v>
      </c>
      <c r="V313" t="s">
        <v>100</v>
      </c>
      <c r="W313" t="s">
        <v>100</v>
      </c>
      <c r="X313" s="2">
        <f>IF(MID(Y313,LEN(Y313),LEN(Y313))="年",VALUE(MID(Y313,1,LEN(Y313)-1))*12,VALUE(MID(Y313,1,LEN(Y313)-1)))</f>
        <v>3</v>
      </c>
      <c r="Y313" t="s">
        <v>110</v>
      </c>
      <c r="Z313">
        <f>AA313*100</f>
        <v>1.47</v>
      </c>
      <c r="AA313" s="5">
        <v>0.0147</v>
      </c>
      <c r="AB313" s="5"/>
      <c r="AC313" s="5">
        <v>0.01911</v>
      </c>
      <c r="AD313" s="5"/>
      <c r="AE313" t="s">
        <v>102</v>
      </c>
      <c r="AF313" s="2">
        <f>IF(OR(AG313="是",AG313="有"),0,1)</f>
        <v>1</v>
      </c>
      <c r="AG313" t="s">
        <v>95</v>
      </c>
      <c r="AH313" s="10">
        <f>IF(ISNUMBER(FIND("质押",AI313,1)),0,1)</f>
        <v>1</v>
      </c>
      <c r="AI313" t="s">
        <v>119</v>
      </c>
      <c r="AJ313" s="2">
        <f>IF(ISNUMBER(FIND("担保",AI313,1)),0,1)</f>
        <v>0</v>
      </c>
      <c r="AK313" t="s">
        <v>119</v>
      </c>
      <c r="AL313" s="10">
        <f>IF(AM313="是",0,1)</f>
        <v>1</v>
      </c>
      <c r="AM313" t="s">
        <v>97</v>
      </c>
      <c r="AN313" s="2">
        <f>IF(AO313="无逾期",0,1)</f>
        <v>0</v>
      </c>
      <c r="AO313" t="s">
        <v>105</v>
      </c>
      <c r="AQ313" s="6">
        <v>41036</v>
      </c>
    </row>
    <row r="314" spans="1:43">
      <c r="A314" s="3">
        <v>1205003</v>
      </c>
      <c r="B314" s="1">
        <f>C314</f>
        <v>56</v>
      </c>
      <c r="C314">
        <v>56</v>
      </c>
      <c r="D314">
        <f>IF(E314="男",1,0)</f>
        <v>1</v>
      </c>
      <c r="E314" t="s">
        <v>106</v>
      </c>
      <c r="F314" s="2">
        <f>IF(G314="已婚",0,IF(G314="未婚",1,2))</f>
        <v>0</v>
      </c>
      <c r="G314" t="s">
        <v>93</v>
      </c>
      <c r="H314" s="2">
        <f>IF(I314="小学",0,IF(I314="初中",1,IF(I314="高中",2,IF(I314="大专",3,4))))</f>
        <v>1</v>
      </c>
      <c r="I314" t="s">
        <v>120</v>
      </c>
      <c r="J314" s="2">
        <f>IF(K314="无",0,IF(K314="有违约",1,2))</f>
        <v>0</v>
      </c>
      <c r="K314" t="s">
        <v>95</v>
      </c>
      <c r="L314" s="2">
        <f>IF(M314="自有",0,1)</f>
        <v>0</v>
      </c>
      <c r="M314" t="s">
        <v>96</v>
      </c>
      <c r="N314" s="2">
        <f>IF(O314="否",0,1)</f>
        <v>0</v>
      </c>
      <c r="O314" t="s">
        <v>97</v>
      </c>
      <c r="P314" s="2" t="str">
        <f>MID(Q314,1,LEN(Q314)-1)</f>
        <v>20</v>
      </c>
      <c r="Q314" t="s">
        <v>143</v>
      </c>
      <c r="R314" t="s">
        <v>143</v>
      </c>
      <c r="S314" s="2" t="str">
        <f>MID(T314,1,LEN(T314)-1)</f>
        <v>30</v>
      </c>
      <c r="T314" t="s">
        <v>144</v>
      </c>
      <c r="U314" s="2">
        <f>IF(V314="经营",0,1)</f>
        <v>0</v>
      </c>
      <c r="V314" t="s">
        <v>100</v>
      </c>
      <c r="W314" t="s">
        <v>100</v>
      </c>
      <c r="X314" s="2">
        <f>IF(MID(Y314,LEN(Y314),LEN(Y314))="年",VALUE(MID(Y314,1,LEN(Y314)-1))*12,VALUE(MID(Y314,1,LEN(Y314)-1)))</f>
        <v>6</v>
      </c>
      <c r="Y314" t="s">
        <v>118</v>
      </c>
      <c r="Z314">
        <f>AA314*100</f>
        <v>1.47</v>
      </c>
      <c r="AA314" s="5">
        <v>0.0147</v>
      </c>
      <c r="AB314" s="5"/>
      <c r="AC314" s="5">
        <v>0.01911</v>
      </c>
      <c r="AD314" s="5"/>
      <c r="AE314" t="s">
        <v>102</v>
      </c>
      <c r="AF314" s="2">
        <f>IF(OR(AG314="是",AG314="有"),0,1)</f>
        <v>0</v>
      </c>
      <c r="AG314" t="s">
        <v>157</v>
      </c>
      <c r="AH314" s="10">
        <f>IF(ISNUMBER(FIND("质押",AI314,1)),0,1)</f>
        <v>1</v>
      </c>
      <c r="AI314" t="s">
        <v>207</v>
      </c>
      <c r="AJ314" s="2">
        <f>IF(ISNUMBER(FIND("担保",AI314,1)),0,1)</f>
        <v>0</v>
      </c>
      <c r="AK314" t="s">
        <v>207</v>
      </c>
      <c r="AL314" s="10">
        <f>IF(AM314="是",0,1)</f>
        <v>0</v>
      </c>
      <c r="AM314" t="s">
        <v>103</v>
      </c>
      <c r="AN314" s="2">
        <f>IF(AO314="无逾期",0,1)</f>
        <v>0</v>
      </c>
      <c r="AO314" t="s">
        <v>105</v>
      </c>
      <c r="AQ314" s="6">
        <v>41058</v>
      </c>
    </row>
    <row r="315" spans="1:43">
      <c r="A315" s="3">
        <v>1205004</v>
      </c>
      <c r="B315" s="1">
        <f>C315</f>
        <v>29</v>
      </c>
      <c r="C315" s="2">
        <v>29</v>
      </c>
      <c r="D315">
        <f>IF(E315="男",1,0)</f>
        <v>1</v>
      </c>
      <c r="E315" s="2" t="s">
        <v>106</v>
      </c>
      <c r="F315" s="2">
        <f>IF(G315="已婚",0,IF(G315="未婚",1,2))</f>
        <v>0</v>
      </c>
      <c r="G315" s="2" t="s">
        <v>93</v>
      </c>
      <c r="H315" s="2">
        <f>IF(I315="小学",0,IF(I315="初中",1,IF(I315="高中",2,IF(I315="大专",3,4))))</f>
        <v>4</v>
      </c>
      <c r="I315" s="2" t="s">
        <v>136</v>
      </c>
      <c r="J315" s="2">
        <f>IF(K315="无",0,IF(K315="有违约",1,2))</f>
        <v>0</v>
      </c>
      <c r="K315" s="2" t="s">
        <v>95</v>
      </c>
      <c r="L315" s="2">
        <f>IF(M315="自有",0,1)</f>
        <v>0</v>
      </c>
      <c r="M315" s="2" t="s">
        <v>96</v>
      </c>
      <c r="N315" s="2">
        <f>IF(O315="否",0,1)</f>
        <v>1</v>
      </c>
      <c r="O315" s="2" t="s">
        <v>103</v>
      </c>
      <c r="P315" s="2" t="str">
        <f>MID(Q315,1,LEN(Q315)-1)</f>
        <v>4</v>
      </c>
      <c r="Q315" s="2" t="s">
        <v>137</v>
      </c>
      <c r="R315" s="2" t="s">
        <v>137</v>
      </c>
      <c r="S315" s="2" t="str">
        <f>MID(T315,1,LEN(T315)-1)</f>
        <v>100</v>
      </c>
      <c r="T315" s="2" t="s">
        <v>135</v>
      </c>
      <c r="U315" s="2">
        <f>IF(V315="经营",0,1)</f>
        <v>0</v>
      </c>
      <c r="V315" s="2" t="s">
        <v>100</v>
      </c>
      <c r="W315" s="2" t="s">
        <v>100</v>
      </c>
      <c r="X315" s="2">
        <f>IF(MID(Y315,LEN(Y315),LEN(Y315))="年",VALUE(MID(Y315,1,LEN(Y315)-1))*12,VALUE(MID(Y315,1,LEN(Y315)-1)))</f>
        <v>12</v>
      </c>
      <c r="Y315" s="2" t="s">
        <v>101</v>
      </c>
      <c r="Z315">
        <f>AA315*100</f>
        <v>1.17</v>
      </c>
      <c r="AA315" s="5">
        <v>0.0117</v>
      </c>
      <c r="AB315" s="5"/>
      <c r="AC315" s="5">
        <v>0.01521</v>
      </c>
      <c r="AD315" s="5"/>
      <c r="AE315" s="2" t="s">
        <v>102</v>
      </c>
      <c r="AF315" s="2">
        <f>IF(OR(AG315="是",AG315="有"),0,1)</f>
        <v>0</v>
      </c>
      <c r="AG315" s="2" t="s">
        <v>157</v>
      </c>
      <c r="AH315" s="10">
        <f>IF(ISNUMBER(FIND("质押",AI315,1)),0,1)</f>
        <v>1</v>
      </c>
      <c r="AI315" s="2" t="s">
        <v>207</v>
      </c>
      <c r="AJ315" s="2">
        <f>IF(ISNUMBER(FIND("担保",AI315,1)),0,1)</f>
        <v>0</v>
      </c>
      <c r="AK315" s="2" t="s">
        <v>207</v>
      </c>
      <c r="AL315" s="10">
        <f>IF(AM315="是",0,1)</f>
        <v>0</v>
      </c>
      <c r="AM315" s="2" t="s">
        <v>103</v>
      </c>
      <c r="AN315" s="2">
        <f>IF(AO315="无逾期",0,1)</f>
        <v>0</v>
      </c>
      <c r="AO315" t="s">
        <v>105</v>
      </c>
      <c r="AQ315" s="6">
        <v>41051</v>
      </c>
    </row>
    <row r="316" spans="1:43">
      <c r="A316" s="3">
        <v>1206001</v>
      </c>
      <c r="B316" s="1">
        <f>C316</f>
        <v>29</v>
      </c>
      <c r="C316">
        <v>29</v>
      </c>
      <c r="D316">
        <f>IF(E316="男",1,0)</f>
        <v>1</v>
      </c>
      <c r="E316" s="2" t="s">
        <v>106</v>
      </c>
      <c r="F316" s="2">
        <f>IF(G316="已婚",0,IF(G316="未婚",1,2))</f>
        <v>0</v>
      </c>
      <c r="G316" s="2" t="s">
        <v>93</v>
      </c>
      <c r="H316" s="2">
        <f>IF(I316="小学",0,IF(I316="初中",1,IF(I316="高中",2,IF(I316="大专",3,4))))</f>
        <v>2</v>
      </c>
      <c r="I316" s="2" t="s">
        <v>94</v>
      </c>
      <c r="J316" s="2">
        <f>IF(K316="无",0,IF(K316="有违约",1,2))</f>
        <v>1</v>
      </c>
      <c r="K316" s="2" t="s">
        <v>116</v>
      </c>
      <c r="L316" s="2">
        <f>IF(M316="自有",0,1)</f>
        <v>0</v>
      </c>
      <c r="M316" s="2" t="s">
        <v>96</v>
      </c>
      <c r="N316" s="2">
        <f>IF(O316="否",0,1)</f>
        <v>1</v>
      </c>
      <c r="O316" s="2" t="s">
        <v>103</v>
      </c>
      <c r="P316" s="2" t="str">
        <f>MID(Q316,1,LEN(Q316)-1)</f>
        <v>7</v>
      </c>
      <c r="Q316" s="2" t="s">
        <v>173</v>
      </c>
      <c r="R316" s="2" t="s">
        <v>173</v>
      </c>
      <c r="S316" s="2" t="str">
        <f>MID(T316,1,LEN(T316)-1)</f>
        <v>120</v>
      </c>
      <c r="T316" s="2" t="s">
        <v>167</v>
      </c>
      <c r="U316" s="2">
        <f>IF(V316="经营",0,1)</f>
        <v>0</v>
      </c>
      <c r="V316" s="2" t="s">
        <v>100</v>
      </c>
      <c r="W316" s="2" t="s">
        <v>100</v>
      </c>
      <c r="X316" s="2">
        <f>IF(MID(Y316,LEN(Y316),LEN(Y316))="年",VALUE(MID(Y316,1,LEN(Y316)-1))*12,VALUE(MID(Y316,1,LEN(Y316)-1)))</f>
        <v>12</v>
      </c>
      <c r="Y316" s="2" t="s">
        <v>101</v>
      </c>
      <c r="Z316">
        <f>AA316*100</f>
        <v>1.29</v>
      </c>
      <c r="AA316" s="5">
        <v>0.0129</v>
      </c>
      <c r="AB316" s="5"/>
      <c r="AC316" s="5">
        <v>0.01677</v>
      </c>
      <c r="AD316" s="5"/>
      <c r="AE316" s="2" t="s">
        <v>169</v>
      </c>
      <c r="AF316" s="2">
        <f>IF(OR(AG316="是",AG316="有"),0,1)</f>
        <v>1</v>
      </c>
      <c r="AG316" s="2" t="s">
        <v>95</v>
      </c>
      <c r="AH316" s="10">
        <f>IF(ISNUMBER(FIND("质押",AI316,1)),0,1)</f>
        <v>1</v>
      </c>
      <c r="AI316" s="2" t="s">
        <v>119</v>
      </c>
      <c r="AJ316" s="2">
        <f>IF(ISNUMBER(FIND("担保",AI316,1)),0,1)</f>
        <v>0</v>
      </c>
      <c r="AK316" s="2" t="s">
        <v>119</v>
      </c>
      <c r="AL316" s="10">
        <f>IF(AM316="是",0,1)</f>
        <v>1</v>
      </c>
      <c r="AM316" s="2" t="s">
        <v>97</v>
      </c>
      <c r="AN316" s="2">
        <f>IF(AO316="无逾期",0,1)</f>
        <v>0</v>
      </c>
      <c r="AO316" t="s">
        <v>105</v>
      </c>
      <c r="AQ316" s="6">
        <v>41079</v>
      </c>
    </row>
    <row r="317" spans="1:43">
      <c r="A317" s="3">
        <v>1206002</v>
      </c>
      <c r="B317" s="1">
        <f>C317</f>
        <v>56</v>
      </c>
      <c r="C317">
        <v>56</v>
      </c>
      <c r="D317">
        <f>IF(E317="男",1,0)</f>
        <v>1</v>
      </c>
      <c r="E317" s="2" t="s">
        <v>106</v>
      </c>
      <c r="F317" s="2">
        <f>IF(G317="已婚",0,IF(G317="未婚",1,2))</f>
        <v>0</v>
      </c>
      <c r="G317" s="2" t="s">
        <v>93</v>
      </c>
      <c r="H317" s="2">
        <f>IF(I317="小学",0,IF(I317="初中",1,IF(I317="高中",2,IF(I317="大专",3,4))))</f>
        <v>0</v>
      </c>
      <c r="I317" s="2" t="s">
        <v>107</v>
      </c>
      <c r="J317" s="2">
        <f>IF(K317="无",0,IF(K317="有违约",1,2))</f>
        <v>0</v>
      </c>
      <c r="K317" s="2" t="s">
        <v>95</v>
      </c>
      <c r="L317" s="2">
        <f>IF(M317="自有",0,1)</f>
        <v>0</v>
      </c>
      <c r="M317" s="2" t="s">
        <v>96</v>
      </c>
      <c r="N317" s="2">
        <f>IF(O317="否",0,1)</f>
        <v>1</v>
      </c>
      <c r="O317" s="2" t="s">
        <v>103</v>
      </c>
      <c r="P317" s="2" t="str">
        <f>MID(Q317,1,LEN(Q317)-1)</f>
        <v>18</v>
      </c>
      <c r="Q317" s="2" t="s">
        <v>238</v>
      </c>
      <c r="R317" s="2" t="s">
        <v>238</v>
      </c>
      <c r="S317" s="2" t="str">
        <f>MID(T317,1,LEN(T317)-1)</f>
        <v>30</v>
      </c>
      <c r="T317" s="2" t="s">
        <v>144</v>
      </c>
      <c r="U317" s="2">
        <f>IF(V317="经营",0,1)</f>
        <v>0</v>
      </c>
      <c r="V317" s="2" t="s">
        <v>100</v>
      </c>
      <c r="W317" s="2" t="s">
        <v>100</v>
      </c>
      <c r="X317" s="2">
        <f>IF(MID(Y317,LEN(Y317),LEN(Y317))="年",VALUE(MID(Y317,1,LEN(Y317)-1))*12,VALUE(MID(Y317,1,LEN(Y317)-1)))</f>
        <v>6</v>
      </c>
      <c r="Y317" s="2" t="s">
        <v>118</v>
      </c>
      <c r="Z317">
        <f>AA317*100</f>
        <v>1.26</v>
      </c>
      <c r="AA317" s="5">
        <v>0.0126</v>
      </c>
      <c r="AB317" s="5"/>
      <c r="AC317" s="5">
        <v>0.01638</v>
      </c>
      <c r="AD317" s="5"/>
      <c r="AE317" s="2" t="s">
        <v>95</v>
      </c>
      <c r="AF317" s="2">
        <f>IF(OR(AG317="是",AG317="有"),0,1)</f>
        <v>1</v>
      </c>
      <c r="AG317" s="2" t="s">
        <v>95</v>
      </c>
      <c r="AH317" s="10">
        <f>IF(ISNUMBER(FIND("质押",AI317,1)),0,1)</f>
        <v>1</v>
      </c>
      <c r="AI317" s="2" t="s">
        <v>119</v>
      </c>
      <c r="AJ317" s="2">
        <f>IF(ISNUMBER(FIND("担保",AI317,1)),0,1)</f>
        <v>0</v>
      </c>
      <c r="AK317" s="2" t="s">
        <v>119</v>
      </c>
      <c r="AL317" s="10">
        <f>IF(AM317="是",0,1)</f>
        <v>1</v>
      </c>
      <c r="AM317" s="2" t="s">
        <v>97</v>
      </c>
      <c r="AN317" s="2">
        <f>IF(AO317="无逾期",0,1)</f>
        <v>0</v>
      </c>
      <c r="AO317" t="s">
        <v>105</v>
      </c>
      <c r="AQ317" s="6">
        <v>41080</v>
      </c>
    </row>
    <row r="318" spans="1:43">
      <c r="A318" s="4">
        <v>1207003</v>
      </c>
      <c r="B318" s="1">
        <f>C318</f>
        <v>50</v>
      </c>
      <c r="C318">
        <v>50</v>
      </c>
      <c r="D318">
        <f>IF(E318="男",1,0)</f>
        <v>1</v>
      </c>
      <c r="E318" s="2" t="s">
        <v>106</v>
      </c>
      <c r="F318" s="2">
        <f>IF(G318="已婚",0,IF(G318="未婚",1,2))</f>
        <v>0</v>
      </c>
      <c r="G318" s="2" t="s">
        <v>93</v>
      </c>
      <c r="H318" s="2">
        <f>IF(I318="小学",0,IF(I318="初中",1,IF(I318="高中",2,IF(I318="大专",3,4))))</f>
        <v>1</v>
      </c>
      <c r="I318" s="2" t="s">
        <v>120</v>
      </c>
      <c r="J318" s="2">
        <f>IF(K318="无",0,IF(K318="有违约",1,2))</f>
        <v>0</v>
      </c>
      <c r="K318" s="10" t="s">
        <v>95</v>
      </c>
      <c r="L318" s="2">
        <f>IF(M318="自有",0,1)</f>
        <v>0</v>
      </c>
      <c r="M318" s="2" t="s">
        <v>96</v>
      </c>
      <c r="N318" s="2">
        <f>IF(O318="否",0,1)</f>
        <v>1</v>
      </c>
      <c r="O318" s="2" t="s">
        <v>103</v>
      </c>
      <c r="P318" s="2" t="str">
        <f>MID(Q318,1,LEN(Q318)-1)</f>
        <v>5</v>
      </c>
      <c r="Q318" s="2" t="s">
        <v>152</v>
      </c>
      <c r="R318" s="2" t="s">
        <v>152</v>
      </c>
      <c r="S318" s="2" t="str">
        <f>MID(T318,1,LEN(T318)-1)</f>
        <v>50</v>
      </c>
      <c r="T318" s="2" t="s">
        <v>114</v>
      </c>
      <c r="U318" s="2">
        <f>IF(V318="经营",0,1)</f>
        <v>0</v>
      </c>
      <c r="V318" s="2" t="s">
        <v>100</v>
      </c>
      <c r="W318" s="2" t="s">
        <v>100</v>
      </c>
      <c r="X318" s="2">
        <f>IF(MID(Y318,LEN(Y318),LEN(Y318))="年",VALUE(MID(Y318,1,LEN(Y318)-1))*12,VALUE(MID(Y318,1,LEN(Y318)-1)))</f>
        <v>12</v>
      </c>
      <c r="Y318" s="2" t="s">
        <v>101</v>
      </c>
      <c r="Z318">
        <f>AA318*100</f>
        <v>1.41</v>
      </c>
      <c r="AA318" s="5">
        <v>0.0141</v>
      </c>
      <c r="AB318" s="5"/>
      <c r="AC318" s="5">
        <v>0.01833</v>
      </c>
      <c r="AD318" s="5"/>
      <c r="AE318" s="2" t="s">
        <v>125</v>
      </c>
      <c r="AF318" s="2">
        <f>IF(OR(AG318="是",AG318="有"),0,1)</f>
        <v>0</v>
      </c>
      <c r="AG318" s="2" t="s">
        <v>157</v>
      </c>
      <c r="AH318" s="10">
        <f>IF(ISNUMBER(FIND("质押",AI318,1)),0,1)</f>
        <v>1</v>
      </c>
      <c r="AI318" s="2" t="s">
        <v>207</v>
      </c>
      <c r="AJ318" s="2">
        <f>IF(ISNUMBER(FIND("担保",AI318,1)),0,1)</f>
        <v>0</v>
      </c>
      <c r="AK318" s="2" t="s">
        <v>207</v>
      </c>
      <c r="AL318" s="10">
        <f>IF(AM318="是",0,1)</f>
        <v>0</v>
      </c>
      <c r="AM318" s="2" t="s">
        <v>103</v>
      </c>
      <c r="AN318" s="2">
        <f>IF(AO318="无逾期",0,1)</f>
        <v>0</v>
      </c>
      <c r="AO318" t="s">
        <v>105</v>
      </c>
      <c r="AQ318" s="6">
        <v>41100</v>
      </c>
    </row>
    <row r="319" spans="1:43">
      <c r="A319" s="4">
        <v>1207004</v>
      </c>
      <c r="B319" s="1">
        <f>C319</f>
        <v>49</v>
      </c>
      <c r="C319">
        <v>49</v>
      </c>
      <c r="D319">
        <f>IF(E319="男",1,0)</f>
        <v>1</v>
      </c>
      <c r="E319" s="2" t="s">
        <v>106</v>
      </c>
      <c r="F319" s="2">
        <f>IF(G319="已婚",0,IF(G319="未婚",1,2))</f>
        <v>0</v>
      </c>
      <c r="G319" s="2" t="s">
        <v>93</v>
      </c>
      <c r="H319" s="2">
        <f>IF(I319="小学",0,IF(I319="初中",1,IF(I319="高中",2,IF(I319="大专",3,4))))</f>
        <v>2</v>
      </c>
      <c r="I319" s="2" t="s">
        <v>94</v>
      </c>
      <c r="J319" s="2">
        <f>IF(K319="无",0,IF(K319="有违约",1,2))</f>
        <v>1</v>
      </c>
      <c r="K319" s="2" t="s">
        <v>116</v>
      </c>
      <c r="L319" s="2">
        <f>IF(M319="自有",0,1)</f>
        <v>0</v>
      </c>
      <c r="M319" s="2" t="s">
        <v>96</v>
      </c>
      <c r="N319" s="2">
        <f>IF(O319="否",0,1)</f>
        <v>1</v>
      </c>
      <c r="O319" s="2" t="s">
        <v>103</v>
      </c>
      <c r="P319" s="2" t="str">
        <f>MID(Q319,1,LEN(Q319)-1)</f>
        <v>8</v>
      </c>
      <c r="Q319" s="2" t="s">
        <v>149</v>
      </c>
      <c r="R319" s="2" t="s">
        <v>149</v>
      </c>
      <c r="S319" s="2" t="str">
        <f>MID(T319,1,LEN(T319)-1)</f>
        <v>100</v>
      </c>
      <c r="T319" s="2" t="s">
        <v>202</v>
      </c>
      <c r="U319" s="2">
        <f>IF(V319="经营",0,1)</f>
        <v>0</v>
      </c>
      <c r="V319" s="2" t="s">
        <v>100</v>
      </c>
      <c r="W319" s="2" t="s">
        <v>100</v>
      </c>
      <c r="X319" s="2">
        <f>IF(MID(Y319,LEN(Y319),LEN(Y319))="年",VALUE(MID(Y319,1,LEN(Y319)-1))*12,VALUE(MID(Y319,1,LEN(Y319)-1)))</f>
        <v>12</v>
      </c>
      <c r="Y319" s="2" t="s">
        <v>101</v>
      </c>
      <c r="Z319">
        <f>AA319*100</f>
        <v>1.41</v>
      </c>
      <c r="AA319" s="5">
        <v>0.0141</v>
      </c>
      <c r="AB319" s="5"/>
      <c r="AC319" s="5">
        <v>0.01833</v>
      </c>
      <c r="AD319" s="5"/>
      <c r="AE319" s="2" t="s">
        <v>226</v>
      </c>
      <c r="AF319" s="2">
        <f>IF(OR(AG319="是",AG319="有"),0,1)</f>
        <v>0</v>
      </c>
      <c r="AG319" s="2" t="s">
        <v>157</v>
      </c>
      <c r="AH319" s="10">
        <f>IF(ISNUMBER(FIND("质押",AI319,1)),0,1)</f>
        <v>1</v>
      </c>
      <c r="AI319" s="2" t="s">
        <v>207</v>
      </c>
      <c r="AJ319" s="2">
        <f>IF(ISNUMBER(FIND("担保",AI319,1)),0,1)</f>
        <v>0</v>
      </c>
      <c r="AK319" s="2" t="s">
        <v>207</v>
      </c>
      <c r="AL319" s="10">
        <f>IF(AM319="是",0,1)</f>
        <v>1</v>
      </c>
      <c r="AM319" s="2" t="s">
        <v>97</v>
      </c>
      <c r="AN319" s="2">
        <f>IF(AO319="无逾期",0,1)</f>
        <v>0</v>
      </c>
      <c r="AO319" t="s">
        <v>105</v>
      </c>
      <c r="AQ319" s="6">
        <v>41107</v>
      </c>
    </row>
    <row r="320" spans="1:43">
      <c r="A320" s="4">
        <v>1207005</v>
      </c>
      <c r="B320" s="1">
        <f>C320</f>
        <v>36</v>
      </c>
      <c r="C320">
        <v>36</v>
      </c>
      <c r="D320">
        <f>IF(E320="男",1,0)</f>
        <v>1</v>
      </c>
      <c r="E320" s="2" t="s">
        <v>106</v>
      </c>
      <c r="F320" s="2">
        <f>IF(G320="已婚",0,IF(G320="未婚",1,2))</f>
        <v>0</v>
      </c>
      <c r="G320" s="2" t="s">
        <v>93</v>
      </c>
      <c r="H320" s="2">
        <f>IF(I320="小学",0,IF(I320="初中",1,IF(I320="高中",2,IF(I320="大专",3,4))))</f>
        <v>2</v>
      </c>
      <c r="I320" s="2" t="s">
        <v>94</v>
      </c>
      <c r="J320" s="2">
        <f>IF(K320="无",0,IF(K320="有违约",1,2))</f>
        <v>0</v>
      </c>
      <c r="K320" s="2" t="s">
        <v>95</v>
      </c>
      <c r="L320" s="2">
        <f>IF(M320="自有",0,1)</f>
        <v>0</v>
      </c>
      <c r="M320" s="2" t="s">
        <v>96</v>
      </c>
      <c r="N320" s="2">
        <f>IF(O320="否",0,1)</f>
        <v>1</v>
      </c>
      <c r="O320" s="2" t="s">
        <v>103</v>
      </c>
      <c r="P320" s="2" t="str">
        <f>MID(Q320,1,LEN(Q320)-1)</f>
        <v>5</v>
      </c>
      <c r="Q320" s="2" t="s">
        <v>152</v>
      </c>
      <c r="R320" s="2" t="s">
        <v>152</v>
      </c>
      <c r="S320" s="2" t="str">
        <f>MID(T320,1,LEN(T320)-1)</f>
        <v>150</v>
      </c>
      <c r="T320" s="2" t="s">
        <v>257</v>
      </c>
      <c r="U320" s="2">
        <f>IF(V320="经营",0,1)</f>
        <v>0</v>
      </c>
      <c r="V320" s="2" t="s">
        <v>100</v>
      </c>
      <c r="W320" s="2" t="s">
        <v>100</v>
      </c>
      <c r="X320" s="2">
        <f>IF(MID(Y320,LEN(Y320),LEN(Y320))="年",VALUE(MID(Y320,1,LEN(Y320)-1))*12,VALUE(MID(Y320,1,LEN(Y320)-1)))</f>
        <v>12</v>
      </c>
      <c r="Y320" s="2" t="s">
        <v>101</v>
      </c>
      <c r="Z320">
        <f>AA320*100</f>
        <v>1.41</v>
      </c>
      <c r="AA320" s="5">
        <v>0.0141</v>
      </c>
      <c r="AB320" s="5"/>
      <c r="AC320" s="5">
        <v>0.01833</v>
      </c>
      <c r="AD320" s="5"/>
      <c r="AE320" s="2" t="s">
        <v>102</v>
      </c>
      <c r="AF320" s="2">
        <f>IF(OR(AG320="是",AG320="有"),0,1)</f>
        <v>0</v>
      </c>
      <c r="AG320" s="2" t="s">
        <v>157</v>
      </c>
      <c r="AH320" s="10">
        <f>IF(ISNUMBER(FIND("质押",AI320,1)),0,1)</f>
        <v>1</v>
      </c>
      <c r="AI320" s="2" t="s">
        <v>207</v>
      </c>
      <c r="AJ320" s="2">
        <f>IF(ISNUMBER(FIND("担保",AI320,1)),0,1)</f>
        <v>0</v>
      </c>
      <c r="AK320" s="2" t="s">
        <v>207</v>
      </c>
      <c r="AL320" s="10">
        <f>IF(AM320="是",0,1)</f>
        <v>0</v>
      </c>
      <c r="AM320" s="2" t="s">
        <v>103</v>
      </c>
      <c r="AN320" s="2">
        <f>IF(AO320="无逾期",0,1)</f>
        <v>0</v>
      </c>
      <c r="AO320" t="s">
        <v>105</v>
      </c>
      <c r="AQ320" s="6">
        <v>41110</v>
      </c>
    </row>
    <row r="321" spans="1:43">
      <c r="A321" s="4">
        <v>1207006</v>
      </c>
      <c r="B321" s="1">
        <f>C321</f>
        <v>40</v>
      </c>
      <c r="C321">
        <v>40</v>
      </c>
      <c r="D321">
        <f>IF(E321="男",1,0)</f>
        <v>1</v>
      </c>
      <c r="E321" s="2" t="s">
        <v>106</v>
      </c>
      <c r="F321" s="2">
        <f>IF(G321="已婚",0,IF(G321="未婚",1,2))</f>
        <v>0</v>
      </c>
      <c r="G321" s="2" t="s">
        <v>93</v>
      </c>
      <c r="H321" s="2">
        <f>IF(I321="小学",0,IF(I321="初中",1,IF(I321="高中",2,IF(I321="大专",3,4))))</f>
        <v>4</v>
      </c>
      <c r="I321" s="2" t="s">
        <v>136</v>
      </c>
      <c r="J321" s="2">
        <f>IF(K321="无",0,IF(K321="有违约",1,2))</f>
        <v>0</v>
      </c>
      <c r="K321" s="2" t="s">
        <v>95</v>
      </c>
      <c r="L321" s="2">
        <f>IF(M321="自有",0,1)</f>
        <v>0</v>
      </c>
      <c r="M321" s="2" t="s">
        <v>96</v>
      </c>
      <c r="N321" s="2">
        <f>IF(O321="否",0,1)</f>
        <v>1</v>
      </c>
      <c r="O321" s="2" t="s">
        <v>103</v>
      </c>
      <c r="P321" s="2" t="str">
        <f>MID(Q321,1,LEN(Q321)-1)</f>
        <v>6</v>
      </c>
      <c r="Q321" s="2" t="s">
        <v>134</v>
      </c>
      <c r="R321" s="2" t="s">
        <v>134</v>
      </c>
      <c r="S321" s="2" t="str">
        <f>MID(T321,1,LEN(T321)-1)</f>
        <v>260</v>
      </c>
      <c r="T321" s="2" t="s">
        <v>246</v>
      </c>
      <c r="U321" s="2">
        <f>IF(V321="经营",0,1)</f>
        <v>0</v>
      </c>
      <c r="V321" s="2" t="s">
        <v>100</v>
      </c>
      <c r="W321" s="2" t="s">
        <v>100</v>
      </c>
      <c r="X321" s="2">
        <f>IF(MID(Y321,LEN(Y321),LEN(Y321))="年",VALUE(MID(Y321,1,LEN(Y321)-1))*12,VALUE(MID(Y321,1,LEN(Y321)-1)))</f>
        <v>12</v>
      </c>
      <c r="Y321" s="2" t="s">
        <v>101</v>
      </c>
      <c r="Z321">
        <f>AA321*100</f>
        <v>1.47</v>
      </c>
      <c r="AA321" s="5">
        <v>0.0147</v>
      </c>
      <c r="AB321" s="5"/>
      <c r="AC321" s="5">
        <v>0.01911</v>
      </c>
      <c r="AD321" s="5"/>
      <c r="AE321" s="2" t="s">
        <v>102</v>
      </c>
      <c r="AF321" s="2">
        <f>IF(OR(AG321="是",AG321="有"),0,1)</f>
        <v>0</v>
      </c>
      <c r="AG321" s="2" t="s">
        <v>157</v>
      </c>
      <c r="AH321" s="10">
        <f>IF(ISNUMBER(FIND("质押",AI321,1)),0,1)</f>
        <v>1</v>
      </c>
      <c r="AI321" s="2" t="s">
        <v>104</v>
      </c>
      <c r="AJ321" s="2">
        <f>IF(ISNUMBER(FIND("担保",AI321,1)),0,1)</f>
        <v>1</v>
      </c>
      <c r="AK321" s="2" t="s">
        <v>104</v>
      </c>
      <c r="AL321" s="10">
        <f>IF(AM321="是",0,1)</f>
        <v>0</v>
      </c>
      <c r="AM321" s="2" t="s">
        <v>103</v>
      </c>
      <c r="AN321" s="2">
        <f>IF(AO321="无逾期",0,1)</f>
        <v>0</v>
      </c>
      <c r="AO321" t="s">
        <v>105</v>
      </c>
      <c r="AQ321" s="6">
        <v>41117</v>
      </c>
    </row>
    <row r="322" spans="1:43">
      <c r="A322" s="4">
        <v>1208001</v>
      </c>
      <c r="B322" s="1">
        <f>C322</f>
        <v>42</v>
      </c>
      <c r="C322">
        <v>42</v>
      </c>
      <c r="D322">
        <f>IF(E322="男",1,0)</f>
        <v>1</v>
      </c>
      <c r="E322" s="2" t="s">
        <v>106</v>
      </c>
      <c r="F322" s="2">
        <f>IF(G322="已婚",0,IF(G322="未婚",1,2))</f>
        <v>0</v>
      </c>
      <c r="G322" s="2" t="s">
        <v>93</v>
      </c>
      <c r="H322" s="2">
        <f>IF(I322="小学",0,IF(I322="初中",1,IF(I322="高中",2,IF(I322="大专",3,4))))</f>
        <v>2</v>
      </c>
      <c r="I322" s="2" t="s">
        <v>94</v>
      </c>
      <c r="J322" s="2">
        <f>IF(K322="无",0,IF(K322="有违约",1,2))</f>
        <v>0</v>
      </c>
      <c r="K322" s="2" t="s">
        <v>95</v>
      </c>
      <c r="L322" s="2">
        <f>IF(M322="自有",0,1)</f>
        <v>0</v>
      </c>
      <c r="M322" s="2" t="s">
        <v>96</v>
      </c>
      <c r="N322" s="2">
        <f>IF(O322="否",0,1)</f>
        <v>1</v>
      </c>
      <c r="O322" s="2" t="s">
        <v>103</v>
      </c>
      <c r="P322" s="2" t="str">
        <f>MID(Q322,1,LEN(Q322)-1)</f>
        <v>18</v>
      </c>
      <c r="Q322" s="2" t="s">
        <v>238</v>
      </c>
      <c r="R322" s="2" t="s">
        <v>239</v>
      </c>
      <c r="S322" s="2" t="str">
        <f>MID(T322,1,LEN(T322)-1)</f>
        <v>50</v>
      </c>
      <c r="T322" s="2" t="s">
        <v>114</v>
      </c>
      <c r="U322" s="2">
        <f>IF(V322="经营",0,1)</f>
        <v>0</v>
      </c>
      <c r="V322" s="2" t="s">
        <v>100</v>
      </c>
      <c r="W322" s="2" t="s">
        <v>100</v>
      </c>
      <c r="X322" s="2">
        <f>IF(MID(Y322,LEN(Y322),LEN(Y322))="年",VALUE(MID(Y322,1,LEN(Y322)-1))*12,VALUE(MID(Y322,1,LEN(Y322)-1)))</f>
        <v>12</v>
      </c>
      <c r="Y322" s="2" t="s">
        <v>101</v>
      </c>
      <c r="Z322">
        <f>AA322*100</f>
        <v>1.41</v>
      </c>
      <c r="AA322" s="5">
        <v>0.0141</v>
      </c>
      <c r="AB322" s="5"/>
      <c r="AC322" s="5">
        <v>0.01833</v>
      </c>
      <c r="AD322" s="5"/>
      <c r="AE322" s="2" t="s">
        <v>102</v>
      </c>
      <c r="AF322" s="2">
        <f t="shared" ref="AF322:AF385" si="86">IF(OR(AG322="是",AG322="有"),0,1)</f>
        <v>0</v>
      </c>
      <c r="AG322" s="2" t="s">
        <v>157</v>
      </c>
      <c r="AH322" s="10">
        <f>IF(ISNUMBER(FIND("质押",AI322,1)),0,1)</f>
        <v>1</v>
      </c>
      <c r="AI322" s="2" t="s">
        <v>207</v>
      </c>
      <c r="AJ322" s="2">
        <f>IF(ISNUMBER(FIND("担保",AI322,1)),0,1)</f>
        <v>0</v>
      </c>
      <c r="AK322" s="2" t="s">
        <v>207</v>
      </c>
      <c r="AL322" s="10">
        <f>IF(AM322="是",0,1)</f>
        <v>0</v>
      </c>
      <c r="AM322" s="2" t="s">
        <v>103</v>
      </c>
      <c r="AN322" s="2">
        <f>IF(AO322="无逾期",0,1)</f>
        <v>0</v>
      </c>
      <c r="AO322" t="s">
        <v>105</v>
      </c>
      <c r="AQ322" s="6">
        <v>41124</v>
      </c>
    </row>
    <row r="323" spans="1:43">
      <c r="A323" s="3">
        <v>1208002</v>
      </c>
      <c r="B323" s="1">
        <f t="shared" ref="B323:B386" si="87">C323</f>
        <v>34</v>
      </c>
      <c r="C323">
        <v>34</v>
      </c>
      <c r="D323">
        <f>IF(E323="男",1,0)</f>
        <v>1</v>
      </c>
      <c r="E323" s="2" t="s">
        <v>106</v>
      </c>
      <c r="F323" s="2">
        <f t="shared" ref="F323:F386" si="88">IF(G323="已婚",0,IF(G323="未婚",1,2))</f>
        <v>0</v>
      </c>
      <c r="G323" s="2" t="s">
        <v>93</v>
      </c>
      <c r="H323" s="2">
        <f t="shared" ref="H323:H386" si="89">IF(I323="小学",0,IF(I323="初中",1,IF(I323="高中",2,IF(I323="大专",3,4))))</f>
        <v>4</v>
      </c>
      <c r="I323" s="2" t="s">
        <v>136</v>
      </c>
      <c r="J323" s="2">
        <f t="shared" ref="J323:J386" si="90">IF(K323="无",0,IF(K323="有违约",1,2))</f>
        <v>0</v>
      </c>
      <c r="K323" s="2" t="s">
        <v>95</v>
      </c>
      <c r="L323" s="2">
        <f t="shared" ref="L323:L386" si="91">IF(M323="自有",0,1)</f>
        <v>0</v>
      </c>
      <c r="M323" s="2" t="s">
        <v>96</v>
      </c>
      <c r="N323" s="2">
        <f t="shared" ref="N323:N386" si="92">IF(O323="否",0,1)</f>
        <v>0</v>
      </c>
      <c r="O323" s="2" t="s">
        <v>97</v>
      </c>
      <c r="P323" s="2" t="str">
        <f>MID(Q323,1,LEN(Q323)-1)</f>
        <v>3</v>
      </c>
      <c r="Q323" s="2" t="s">
        <v>108</v>
      </c>
      <c r="R323" s="2" t="s">
        <v>108</v>
      </c>
      <c r="S323" s="2" t="str">
        <f t="shared" ref="S323:S386" si="93">MID(T323,1,LEN(T323)-1)</f>
        <v>50</v>
      </c>
      <c r="T323" s="2" t="s">
        <v>114</v>
      </c>
      <c r="U323" s="2">
        <f t="shared" ref="U323:U386" si="94">IF(V323="经营",0,1)</f>
        <v>0</v>
      </c>
      <c r="V323" s="2" t="s">
        <v>100</v>
      </c>
      <c r="W323" s="2" t="s">
        <v>100</v>
      </c>
      <c r="X323" s="2">
        <f>IF(MID(Y323,LEN(Y323),LEN(Y323))="年",VALUE(MID(Y323,1,LEN(Y323)-1))*12,VALUE(MID(Y323,1,LEN(Y323)-1)))</f>
        <v>6</v>
      </c>
      <c r="Y323" s="2" t="s">
        <v>118</v>
      </c>
      <c r="Z323">
        <f t="shared" ref="Z323:Z386" si="95">AA323*100</f>
        <v>1.47</v>
      </c>
      <c r="AA323" s="5">
        <v>0.0147</v>
      </c>
      <c r="AB323" s="5"/>
      <c r="AC323" s="5">
        <v>0.01911</v>
      </c>
      <c r="AD323" s="5"/>
      <c r="AE323" s="2" t="s">
        <v>102</v>
      </c>
      <c r="AF323" s="2">
        <f>IF(OR(AG323="是",AG323="有"),0,1)</f>
        <v>1</v>
      </c>
      <c r="AG323" s="2" t="s">
        <v>95</v>
      </c>
      <c r="AH323" s="10">
        <f t="shared" ref="AH323:AH386" si="96">IF(ISNUMBER(FIND("质押",AI323,1)),0,1)</f>
        <v>1</v>
      </c>
      <c r="AI323" s="2" t="s">
        <v>119</v>
      </c>
      <c r="AJ323" s="2">
        <f t="shared" ref="AJ323:AJ386" si="97">IF(ISNUMBER(FIND("担保",AI323,1)),0,1)</f>
        <v>0</v>
      </c>
      <c r="AK323" s="2" t="s">
        <v>119</v>
      </c>
      <c r="AL323" s="10">
        <f t="shared" ref="AL323:AL386" si="98">IF(AM323="是",0,1)</f>
        <v>1</v>
      </c>
      <c r="AM323" s="2" t="s">
        <v>97</v>
      </c>
      <c r="AN323" s="2">
        <f t="shared" ref="AN323:AN386" si="99">IF(AO323="无逾期",0,1)</f>
        <v>0</v>
      </c>
      <c r="AO323" t="s">
        <v>105</v>
      </c>
      <c r="AQ323" s="6">
        <v>41137</v>
      </c>
    </row>
    <row r="324" spans="1:43">
      <c r="A324" s="3">
        <v>1208004</v>
      </c>
      <c r="B324" s="1">
        <f>C324</f>
        <v>50</v>
      </c>
      <c r="C324">
        <v>50</v>
      </c>
      <c r="D324">
        <f t="shared" ref="D324:D387" si="100">IF(E324="男",1,0)</f>
        <v>1</v>
      </c>
      <c r="E324" s="2" t="s">
        <v>106</v>
      </c>
      <c r="F324" s="2">
        <f>IF(G324="已婚",0,IF(G324="未婚",1,2))</f>
        <v>0</v>
      </c>
      <c r="G324" s="2" t="s">
        <v>93</v>
      </c>
      <c r="H324" s="2">
        <f>IF(I324="小学",0,IF(I324="初中",1,IF(I324="高中",2,IF(I324="大专",3,4))))</f>
        <v>0</v>
      </c>
      <c r="I324" s="2" t="s">
        <v>107</v>
      </c>
      <c r="J324" s="2">
        <f>IF(K324="无",0,IF(K324="有违约",1,2))</f>
        <v>0</v>
      </c>
      <c r="K324" s="2" t="s">
        <v>95</v>
      </c>
      <c r="L324" s="2">
        <f>IF(M324="自有",0,1)</f>
        <v>0</v>
      </c>
      <c r="M324" s="2" t="s">
        <v>96</v>
      </c>
      <c r="N324" s="2">
        <f>IF(O324="否",0,1)</f>
        <v>1</v>
      </c>
      <c r="O324" s="2" t="s">
        <v>103</v>
      </c>
      <c r="P324" s="2" t="str">
        <f>MID(Q324,1,LEN(Q324)-1)</f>
        <v>20</v>
      </c>
      <c r="Q324" s="2" t="s">
        <v>143</v>
      </c>
      <c r="R324" s="2" t="s">
        <v>143</v>
      </c>
      <c r="S324" s="2" t="str">
        <f>MID(T324,1,LEN(T324)-1)</f>
        <v>25</v>
      </c>
      <c r="T324" s="2" t="s">
        <v>223</v>
      </c>
      <c r="U324" s="2">
        <f>IF(V324="经营",0,1)</f>
        <v>0</v>
      </c>
      <c r="V324" s="2" t="s">
        <v>100</v>
      </c>
      <c r="W324" s="2" t="s">
        <v>100</v>
      </c>
      <c r="X324" s="2">
        <f t="shared" ref="X324:X387" si="101">IF(MID(Y324,LEN(Y324),LEN(Y324))="年",VALUE(MID(Y324,1,LEN(Y324)-1))*12,VALUE(MID(Y324,1,LEN(Y324)-1)))</f>
        <v>12</v>
      </c>
      <c r="Y324" s="2" t="s">
        <v>101</v>
      </c>
      <c r="Z324">
        <f>AA324*100</f>
        <v>1.26</v>
      </c>
      <c r="AA324" s="5">
        <v>0.0126</v>
      </c>
      <c r="AB324" s="5"/>
      <c r="AC324" s="5">
        <v>0.01638</v>
      </c>
      <c r="AD324" s="5"/>
      <c r="AE324" s="2" t="s">
        <v>102</v>
      </c>
      <c r="AF324" s="2">
        <f>IF(OR(AG324="是",AG324="有"),0,1)</f>
        <v>1</v>
      </c>
      <c r="AG324" s="2" t="s">
        <v>95</v>
      </c>
      <c r="AH324" s="10">
        <f>IF(ISNUMBER(FIND("质押",AI324,1)),0,1)</f>
        <v>1</v>
      </c>
      <c r="AI324" s="2" t="s">
        <v>119</v>
      </c>
      <c r="AJ324" s="2">
        <f>IF(ISNUMBER(FIND("担保",AI324,1)),0,1)</f>
        <v>0</v>
      </c>
      <c r="AK324" s="2" t="s">
        <v>119</v>
      </c>
      <c r="AL324" s="10">
        <f>IF(AM324="是",0,1)</f>
        <v>1</v>
      </c>
      <c r="AM324" s="2" t="s">
        <v>97</v>
      </c>
      <c r="AN324" s="2">
        <f>IF(AO324="无逾期",0,1)</f>
        <v>0</v>
      </c>
      <c r="AO324" t="s">
        <v>105</v>
      </c>
      <c r="AQ324" s="6">
        <v>41141</v>
      </c>
    </row>
    <row r="325" spans="1:43">
      <c r="A325" s="4">
        <v>1208005</v>
      </c>
      <c r="B325" s="1">
        <f>C325</f>
        <v>45</v>
      </c>
      <c r="C325">
        <v>45</v>
      </c>
      <c r="D325">
        <f>IF(E325="男",1,0)</f>
        <v>1</v>
      </c>
      <c r="E325" s="2" t="s">
        <v>106</v>
      </c>
      <c r="F325" s="2">
        <f>IF(G325="已婚",0,IF(G325="未婚",1,2))</f>
        <v>0</v>
      </c>
      <c r="G325" s="2" t="s">
        <v>93</v>
      </c>
      <c r="H325" s="2">
        <f>IF(I325="小学",0,IF(I325="初中",1,IF(I325="高中",2,IF(I325="大专",3,4))))</f>
        <v>4</v>
      </c>
      <c r="I325" s="2" t="s">
        <v>136</v>
      </c>
      <c r="J325" s="2">
        <f>IF(K325="无",0,IF(K325="有违约",1,2))</f>
        <v>0</v>
      </c>
      <c r="K325" s="2" t="s">
        <v>95</v>
      </c>
      <c r="L325" s="2">
        <f>IF(M325="自有",0,1)</f>
        <v>0</v>
      </c>
      <c r="M325" s="2" t="s">
        <v>96</v>
      </c>
      <c r="N325" s="2">
        <f>IF(O325="否",0,1)</f>
        <v>1</v>
      </c>
      <c r="O325" s="2" t="s">
        <v>103</v>
      </c>
      <c r="P325" s="2" t="str">
        <f>MID(Q325,1,LEN(Q325)-1)</f>
        <v>6</v>
      </c>
      <c r="Q325" s="2" t="s">
        <v>134</v>
      </c>
      <c r="R325" s="2" t="s">
        <v>134</v>
      </c>
      <c r="S325" s="2" t="str">
        <f>MID(T325,1,LEN(T325)-1)</f>
        <v>260</v>
      </c>
      <c r="T325" s="2" t="s">
        <v>248</v>
      </c>
      <c r="U325" s="2">
        <f>IF(V325="经营",0,1)</f>
        <v>0</v>
      </c>
      <c r="V325" s="2" t="s">
        <v>100</v>
      </c>
      <c r="W325" s="2" t="s">
        <v>100</v>
      </c>
      <c r="X325" s="2">
        <f>IF(MID(Y325,LEN(Y325),LEN(Y325))="年",VALUE(MID(Y325,1,LEN(Y325)-1))*12,VALUE(MID(Y325,1,LEN(Y325)-1)))</f>
        <v>12</v>
      </c>
      <c r="Y325" s="2" t="s">
        <v>101</v>
      </c>
      <c r="Z325">
        <f>AA325*100</f>
        <v>1.5</v>
      </c>
      <c r="AA325" s="5">
        <v>0.015</v>
      </c>
      <c r="AB325" s="5"/>
      <c r="AC325" s="5">
        <v>0.0195</v>
      </c>
      <c r="AD325" s="5"/>
      <c r="AE325" s="2" t="s">
        <v>102</v>
      </c>
      <c r="AF325" s="2">
        <f>IF(OR(AG325="是",AG325="有"),0,1)</f>
        <v>1</v>
      </c>
      <c r="AG325" s="2" t="s">
        <v>95</v>
      </c>
      <c r="AH325" s="10">
        <f>IF(ISNUMBER(FIND("质押",AI325,1)),0,1)</f>
        <v>0</v>
      </c>
      <c r="AI325" s="2" t="s">
        <v>204</v>
      </c>
      <c r="AJ325" s="2">
        <f>IF(ISNUMBER(FIND("担保",AI325,1)),0,1)</f>
        <v>0</v>
      </c>
      <c r="AK325" s="2" t="s">
        <v>204</v>
      </c>
      <c r="AL325" s="10">
        <f>IF(AM325="是",0,1)</f>
        <v>1</v>
      </c>
      <c r="AM325" s="2" t="s">
        <v>97</v>
      </c>
      <c r="AN325" s="2">
        <f>IF(AO325="无逾期",0,1)</f>
        <v>0</v>
      </c>
      <c r="AO325" t="s">
        <v>105</v>
      </c>
      <c r="AQ325" s="6">
        <v>41141</v>
      </c>
    </row>
    <row r="326" spans="1:43">
      <c r="A326" s="3">
        <v>1208007</v>
      </c>
      <c r="B326" s="1">
        <f>C326</f>
        <v>45</v>
      </c>
      <c r="C326">
        <v>45</v>
      </c>
      <c r="D326">
        <f>IF(E326="男",1,0)</f>
        <v>1</v>
      </c>
      <c r="E326" s="2" t="s">
        <v>106</v>
      </c>
      <c r="F326" s="2">
        <f>IF(G326="已婚",0,IF(G326="未婚",1,2))</f>
        <v>0</v>
      </c>
      <c r="G326" s="2" t="s">
        <v>93</v>
      </c>
      <c r="H326" s="2">
        <f>IF(I326="小学",0,IF(I326="初中",1,IF(I326="高中",2,IF(I326="大专",3,4))))</f>
        <v>1</v>
      </c>
      <c r="I326" s="2" t="s">
        <v>120</v>
      </c>
      <c r="J326" s="2">
        <f>IF(K326="无",0,IF(K326="有违约",1,2))</f>
        <v>0</v>
      </c>
      <c r="K326" s="2" t="s">
        <v>95</v>
      </c>
      <c r="L326" s="2">
        <f>IF(M326="自有",0,1)</f>
        <v>0</v>
      </c>
      <c r="M326" s="2" t="s">
        <v>96</v>
      </c>
      <c r="N326" s="2">
        <f>IF(O326="否",0,1)</f>
        <v>0</v>
      </c>
      <c r="O326" s="2" t="s">
        <v>97</v>
      </c>
      <c r="P326" s="2" t="str">
        <f>MID(Q326,1,LEN(Q326)-1)</f>
        <v>4</v>
      </c>
      <c r="Q326" s="2" t="s">
        <v>137</v>
      </c>
      <c r="R326" s="2" t="s">
        <v>137</v>
      </c>
      <c r="S326" s="2" t="str">
        <f>MID(T326,1,LEN(T326)-1)</f>
        <v>15</v>
      </c>
      <c r="T326" s="2" t="s">
        <v>153</v>
      </c>
      <c r="U326" s="2">
        <f>IF(V326="经营",0,1)</f>
        <v>0</v>
      </c>
      <c r="V326" s="2" t="s">
        <v>100</v>
      </c>
      <c r="W326" s="2" t="s">
        <v>100</v>
      </c>
      <c r="X326" s="2">
        <f>IF(MID(Y326,LEN(Y326),LEN(Y326))="年",VALUE(MID(Y326,1,LEN(Y326)-1))*12,VALUE(MID(Y326,1,LEN(Y326)-1)))</f>
        <v>12</v>
      </c>
      <c r="Y326" s="2" t="s">
        <v>101</v>
      </c>
      <c r="Z326">
        <f>AA326*100</f>
        <v>1.26</v>
      </c>
      <c r="AA326" s="5">
        <v>0.0126</v>
      </c>
      <c r="AB326" s="5"/>
      <c r="AC326" s="5">
        <v>0.01638</v>
      </c>
      <c r="AD326" s="5"/>
      <c r="AE326" s="2" t="s">
        <v>102</v>
      </c>
      <c r="AF326" s="2">
        <f>IF(OR(AG326="是",AG326="有"),0,1)</f>
        <v>0</v>
      </c>
      <c r="AG326" s="2" t="s">
        <v>157</v>
      </c>
      <c r="AH326" s="10">
        <f>IF(ISNUMBER(FIND("质押",AI326,1)),0,1)</f>
        <v>1</v>
      </c>
      <c r="AI326" s="2" t="s">
        <v>207</v>
      </c>
      <c r="AJ326" s="2">
        <f>IF(ISNUMBER(FIND("担保",AI326,1)),0,1)</f>
        <v>0</v>
      </c>
      <c r="AK326" s="2" t="s">
        <v>207</v>
      </c>
      <c r="AL326" s="10">
        <f>IF(AM326="是",0,1)</f>
        <v>1</v>
      </c>
      <c r="AM326" s="2" t="s">
        <v>97</v>
      </c>
      <c r="AN326" s="2">
        <f>IF(AO326="无逾期",0,1)</f>
        <v>0</v>
      </c>
      <c r="AO326" t="s">
        <v>105</v>
      </c>
      <c r="AQ326" s="6">
        <v>41137</v>
      </c>
    </row>
    <row r="327" spans="1:43">
      <c r="A327" s="4">
        <v>1208009</v>
      </c>
      <c r="B327" s="1">
        <f>C327</f>
        <v>38</v>
      </c>
      <c r="C327">
        <v>38</v>
      </c>
      <c r="D327">
        <f>IF(E327="男",1,0)</f>
        <v>1</v>
      </c>
      <c r="E327" s="2" t="s">
        <v>106</v>
      </c>
      <c r="F327" s="2">
        <f>IF(G327="已婚",0,IF(G327="未婚",1,2))</f>
        <v>0</v>
      </c>
      <c r="G327" s="2" t="s">
        <v>93</v>
      </c>
      <c r="H327" s="2">
        <f>IF(I327="小学",0,IF(I327="初中",1,IF(I327="高中",2,IF(I327="大专",3,4))))</f>
        <v>2</v>
      </c>
      <c r="I327" s="2" t="s">
        <v>94</v>
      </c>
      <c r="J327" s="2">
        <f>IF(K327="无",0,IF(K327="有违约",1,2))</f>
        <v>0</v>
      </c>
      <c r="K327" s="2" t="s">
        <v>95</v>
      </c>
      <c r="L327" s="2">
        <f>IF(M327="自有",0,1)</f>
        <v>0</v>
      </c>
      <c r="M327" s="2" t="s">
        <v>96</v>
      </c>
      <c r="N327" s="2">
        <f>IF(O327="否",0,1)</f>
        <v>0</v>
      </c>
      <c r="O327" s="2" t="s">
        <v>97</v>
      </c>
      <c r="P327" s="2" t="str">
        <f>MID(Q327,1,LEN(Q327)-1)</f>
        <v>16</v>
      </c>
      <c r="Q327" s="2" t="s">
        <v>180</v>
      </c>
      <c r="R327" s="2" t="s">
        <v>180</v>
      </c>
      <c r="S327" s="2" t="str">
        <f>MID(T327,1,LEN(T327)-1)</f>
        <v>30</v>
      </c>
      <c r="T327" s="2" t="s">
        <v>144</v>
      </c>
      <c r="U327" s="2">
        <f>IF(V327="经营",0,1)</f>
        <v>0</v>
      </c>
      <c r="V327" s="2" t="s">
        <v>100</v>
      </c>
      <c r="W327" s="2" t="s">
        <v>100</v>
      </c>
      <c r="X327" s="2">
        <f>IF(MID(Y327,LEN(Y327),LEN(Y327))="年",VALUE(MID(Y327,1,LEN(Y327)-1))*12,VALUE(MID(Y327,1,LEN(Y327)-1)))</f>
        <v>3</v>
      </c>
      <c r="Y327" s="2" t="s">
        <v>110</v>
      </c>
      <c r="Z327">
        <f>AA327*100</f>
        <v>1.44</v>
      </c>
      <c r="AA327" s="5">
        <v>0.0144</v>
      </c>
      <c r="AB327" s="5"/>
      <c r="AC327" s="5">
        <v>0.01872</v>
      </c>
      <c r="AD327" s="5"/>
      <c r="AE327" s="2" t="s">
        <v>102</v>
      </c>
      <c r="AF327" s="2">
        <f>IF(OR(AG327="是",AG327="有"),0,1)</f>
        <v>1</v>
      </c>
      <c r="AG327" s="2" t="s">
        <v>95</v>
      </c>
      <c r="AH327" s="10">
        <f>IF(ISNUMBER(FIND("质押",AI327,1)),0,1)</f>
        <v>1</v>
      </c>
      <c r="AI327" s="2" t="s">
        <v>119</v>
      </c>
      <c r="AJ327" s="2">
        <f>IF(ISNUMBER(FIND("担保",AI327,1)),0,1)</f>
        <v>0</v>
      </c>
      <c r="AK327" s="2" t="s">
        <v>119</v>
      </c>
      <c r="AL327" s="10">
        <f>IF(AM327="是",0,1)</f>
        <v>1</v>
      </c>
      <c r="AM327" s="2" t="s">
        <v>97</v>
      </c>
      <c r="AN327" s="2">
        <f>IF(AO327="无逾期",0,1)</f>
        <v>0</v>
      </c>
      <c r="AO327" t="s">
        <v>105</v>
      </c>
      <c r="AQ327" s="6">
        <v>41148</v>
      </c>
    </row>
    <row r="328" spans="1:43">
      <c r="A328" s="3">
        <v>1209002</v>
      </c>
      <c r="B328" s="1">
        <f>C328</f>
        <v>38</v>
      </c>
      <c r="C328" s="2">
        <v>38</v>
      </c>
      <c r="D328">
        <f>IF(E328="男",1,0)</f>
        <v>1</v>
      </c>
      <c r="E328" s="2" t="s">
        <v>106</v>
      </c>
      <c r="F328" s="2">
        <f>IF(G328="已婚",0,IF(G328="未婚",1,2))</f>
        <v>0</v>
      </c>
      <c r="G328" s="2" t="s">
        <v>93</v>
      </c>
      <c r="H328" s="2">
        <f>IF(I328="小学",0,IF(I328="初中",1,IF(I328="高中",2,IF(I328="大专",3,4))))</f>
        <v>1</v>
      </c>
      <c r="I328" s="2" t="s">
        <v>120</v>
      </c>
      <c r="J328" s="2">
        <f>IF(K328="无",0,IF(K328="有违约",1,2))</f>
        <v>0</v>
      </c>
      <c r="K328" s="2" t="s">
        <v>95</v>
      </c>
      <c r="L328" s="2">
        <f>IF(M328="自有",0,1)</f>
        <v>1</v>
      </c>
      <c r="M328" s="2" t="s">
        <v>117</v>
      </c>
      <c r="N328" s="2">
        <f>IF(O328="否",0,1)</f>
        <v>1</v>
      </c>
      <c r="O328" s="2" t="s">
        <v>103</v>
      </c>
      <c r="P328" s="2" t="str">
        <f>MID(Q328,1,LEN(Q328)-1)</f>
        <v>7</v>
      </c>
      <c r="Q328" s="2" t="s">
        <v>173</v>
      </c>
      <c r="R328" s="2" t="s">
        <v>173</v>
      </c>
      <c r="S328" s="2" t="str">
        <f>MID(T328,1,LEN(T328)-1)</f>
        <v>15</v>
      </c>
      <c r="T328" s="2" t="s">
        <v>153</v>
      </c>
      <c r="U328" s="2">
        <f>IF(V328="经营",0,1)</f>
        <v>0</v>
      </c>
      <c r="V328" s="2" t="s">
        <v>100</v>
      </c>
      <c r="W328" s="2" t="s">
        <v>100</v>
      </c>
      <c r="X328" s="2">
        <f>IF(MID(Y328,LEN(Y328),LEN(Y328))="年",VALUE(MID(Y328,1,LEN(Y328)-1))*12,VALUE(MID(Y328,1,LEN(Y328)-1)))</f>
        <v>12</v>
      </c>
      <c r="Y328" s="2" t="s">
        <v>101</v>
      </c>
      <c r="Z328">
        <f>AA328*100</f>
        <v>1.26</v>
      </c>
      <c r="AA328" s="5">
        <v>0.0126</v>
      </c>
      <c r="AB328" s="5"/>
      <c r="AC328" s="5">
        <v>0.01638</v>
      </c>
      <c r="AD328" s="5"/>
      <c r="AE328" s="2" t="s">
        <v>102</v>
      </c>
      <c r="AF328" s="2">
        <f>IF(OR(AG328="是",AG328="有"),0,1)</f>
        <v>0</v>
      </c>
      <c r="AG328" s="2" t="s">
        <v>157</v>
      </c>
      <c r="AH328" s="10">
        <f>IF(ISNUMBER(FIND("质押",AI328,1)),0,1)</f>
        <v>1</v>
      </c>
      <c r="AI328" s="2" t="s">
        <v>207</v>
      </c>
      <c r="AJ328" s="2">
        <f>IF(ISNUMBER(FIND("担保",AI328,1)),0,1)</f>
        <v>0</v>
      </c>
      <c r="AK328" s="2" t="s">
        <v>207</v>
      </c>
      <c r="AL328" s="10">
        <f>IF(AM328="是",0,1)</f>
        <v>0</v>
      </c>
      <c r="AM328" s="2" t="s">
        <v>103</v>
      </c>
      <c r="AN328" s="2">
        <f>IF(AO328="无逾期",0,1)</f>
        <v>0</v>
      </c>
      <c r="AO328" t="s">
        <v>105</v>
      </c>
      <c r="AQ328" s="6">
        <v>41171</v>
      </c>
    </row>
    <row r="329" spans="1:43">
      <c r="A329" s="3">
        <v>1209004</v>
      </c>
      <c r="B329" s="1">
        <f>C329</f>
        <v>44</v>
      </c>
      <c r="C329">
        <v>44</v>
      </c>
      <c r="D329">
        <f>IF(E329="男",1,0)</f>
        <v>1</v>
      </c>
      <c r="E329" s="2" t="s">
        <v>106</v>
      </c>
      <c r="F329" s="2">
        <f>IF(G329="已婚",0,IF(G329="未婚",1,2))</f>
        <v>0</v>
      </c>
      <c r="G329" s="2" t="s">
        <v>93</v>
      </c>
      <c r="H329" s="2">
        <f>IF(I329="小学",0,IF(I329="初中",1,IF(I329="高中",2,IF(I329="大专",3,4))))</f>
        <v>1</v>
      </c>
      <c r="I329" s="2" t="s">
        <v>120</v>
      </c>
      <c r="J329" s="2">
        <f>IF(K329="无",0,IF(K329="有违约",1,2))</f>
        <v>0</v>
      </c>
      <c r="K329" s="2" t="s">
        <v>95</v>
      </c>
      <c r="L329" s="2">
        <f>IF(M329="自有",0,1)</f>
        <v>0</v>
      </c>
      <c r="M329" s="2" t="s">
        <v>96</v>
      </c>
      <c r="N329" s="2">
        <f>IF(O329="否",0,1)</f>
        <v>1</v>
      </c>
      <c r="O329" s="2" t="s">
        <v>103</v>
      </c>
      <c r="P329" s="2" t="str">
        <f>MID(Q329,1,LEN(Q329)-1)</f>
        <v>10</v>
      </c>
      <c r="Q329" s="2" t="s">
        <v>98</v>
      </c>
      <c r="R329" s="2" t="s">
        <v>210</v>
      </c>
      <c r="S329" s="2" t="str">
        <f>MID(T329,1,LEN(T329)-1)</f>
        <v>30</v>
      </c>
      <c r="T329" s="2" t="s">
        <v>144</v>
      </c>
      <c r="U329" s="2">
        <f>IF(V329="经营",0,1)</f>
        <v>0</v>
      </c>
      <c r="V329" s="2" t="s">
        <v>100</v>
      </c>
      <c r="W329" s="2" t="s">
        <v>100</v>
      </c>
      <c r="X329" s="2">
        <f>IF(MID(Y329,LEN(Y329),LEN(Y329))="年",VALUE(MID(Y329,1,LEN(Y329)-1))*12,VALUE(MID(Y329,1,LEN(Y329)-1)))</f>
        <v>12</v>
      </c>
      <c r="Y329" s="2" t="s">
        <v>101</v>
      </c>
      <c r="Z329">
        <f>AA329*100</f>
        <v>1.26</v>
      </c>
      <c r="AA329" s="5">
        <v>0.0126</v>
      </c>
      <c r="AB329" s="5"/>
      <c r="AC329" s="5">
        <v>0.01638</v>
      </c>
      <c r="AD329" s="5"/>
      <c r="AE329" s="2" t="s">
        <v>169</v>
      </c>
      <c r="AF329" s="2">
        <f>IF(OR(AG329="是",AG329="有"),0,1)</f>
        <v>1</v>
      </c>
      <c r="AG329" s="2" t="s">
        <v>95</v>
      </c>
      <c r="AH329" s="10">
        <f>IF(ISNUMBER(FIND("质押",AI329,1)),0,1)</f>
        <v>0</v>
      </c>
      <c r="AI329" s="2" t="s">
        <v>204</v>
      </c>
      <c r="AJ329" s="2">
        <f>IF(ISNUMBER(FIND("担保",AI329,1)),0,1)</f>
        <v>0</v>
      </c>
      <c r="AK329" s="2" t="s">
        <v>204</v>
      </c>
      <c r="AL329" s="10">
        <f>IF(AM329="是",0,1)</f>
        <v>1</v>
      </c>
      <c r="AM329" s="2" t="s">
        <v>97</v>
      </c>
      <c r="AN329" s="2">
        <f>IF(AO329="无逾期",0,1)</f>
        <v>0</v>
      </c>
      <c r="AO329" t="s">
        <v>105</v>
      </c>
      <c r="AQ329" s="6">
        <v>41163</v>
      </c>
    </row>
    <row r="330" spans="1:43">
      <c r="A330" s="4">
        <v>1209007</v>
      </c>
      <c r="B330" s="1">
        <f>C330</f>
        <v>50</v>
      </c>
      <c r="C330">
        <v>50</v>
      </c>
      <c r="D330">
        <f>IF(E330="男",1,0)</f>
        <v>1</v>
      </c>
      <c r="E330" s="2" t="s">
        <v>106</v>
      </c>
      <c r="F330" s="2">
        <f>IF(G330="已婚",0,IF(G330="未婚",1,2))</f>
        <v>0</v>
      </c>
      <c r="G330" s="2" t="s">
        <v>93</v>
      </c>
      <c r="H330" s="2">
        <f>IF(I330="小学",0,IF(I330="初中",1,IF(I330="高中",2,IF(I330="大专",3,4))))</f>
        <v>0</v>
      </c>
      <c r="I330" s="2" t="s">
        <v>107</v>
      </c>
      <c r="J330" s="2">
        <f>IF(K330="无",0,IF(K330="有违约",1,2))</f>
        <v>0</v>
      </c>
      <c r="K330" s="2" t="s">
        <v>95</v>
      </c>
      <c r="L330" s="2">
        <f>IF(M330="自有",0,1)</f>
        <v>0</v>
      </c>
      <c r="M330" s="2" t="s">
        <v>96</v>
      </c>
      <c r="N330" s="2">
        <f>IF(O330="否",0,1)</f>
        <v>1</v>
      </c>
      <c r="O330" s="2" t="s">
        <v>103</v>
      </c>
      <c r="P330" s="2" t="str">
        <f>MID(Q330,1,LEN(Q330)-1)</f>
        <v>4</v>
      </c>
      <c r="Q330" s="2" t="s">
        <v>137</v>
      </c>
      <c r="R330" s="2" t="s">
        <v>137</v>
      </c>
      <c r="S330" s="2" t="str">
        <f>MID(T330,1,LEN(T330)-1)</f>
        <v>50</v>
      </c>
      <c r="T330" s="2" t="s">
        <v>114</v>
      </c>
      <c r="U330" s="2">
        <f>IF(V330="经营",0,1)</f>
        <v>0</v>
      </c>
      <c r="V330" s="2" t="s">
        <v>100</v>
      </c>
      <c r="W330" s="2" t="s">
        <v>100</v>
      </c>
      <c r="X330" s="2">
        <f>IF(MID(Y330,LEN(Y330),LEN(Y330))="年",VALUE(MID(Y330,1,LEN(Y330)-1))*12,VALUE(MID(Y330,1,LEN(Y330)-1)))</f>
        <v>12</v>
      </c>
      <c r="Y330" s="2" t="s">
        <v>101</v>
      </c>
      <c r="Z330">
        <f>AA330*100</f>
        <v>1.5</v>
      </c>
      <c r="AA330" s="5">
        <v>0.015</v>
      </c>
      <c r="AB330" s="5"/>
      <c r="AC330" s="5">
        <v>0.0195</v>
      </c>
      <c r="AD330" s="5"/>
      <c r="AE330" s="2" t="s">
        <v>125</v>
      </c>
      <c r="AF330" s="2">
        <f>IF(OR(AG330="是",AG330="有"),0,1)</f>
        <v>1</v>
      </c>
      <c r="AG330" s="2" t="s">
        <v>95</v>
      </c>
      <c r="AH330" s="10">
        <f>IF(ISNUMBER(FIND("质押",AI330,1)),0,1)</f>
        <v>1</v>
      </c>
      <c r="AI330" s="2" t="s">
        <v>119</v>
      </c>
      <c r="AJ330" s="2">
        <f>IF(ISNUMBER(FIND("担保",AI330,1)),0,1)</f>
        <v>0</v>
      </c>
      <c r="AK330" s="2" t="s">
        <v>119</v>
      </c>
      <c r="AL330" s="10">
        <f>IF(AM330="是",0,1)</f>
        <v>1</v>
      </c>
      <c r="AM330" s="2" t="s">
        <v>97</v>
      </c>
      <c r="AN330" s="2">
        <f>IF(AO330="无逾期",0,1)</f>
        <v>0</v>
      </c>
      <c r="AO330" t="s">
        <v>105</v>
      </c>
      <c r="AQ330" s="6">
        <v>41173</v>
      </c>
    </row>
    <row r="331" spans="1:43">
      <c r="A331" s="4">
        <v>1209009</v>
      </c>
      <c r="B331" s="1">
        <f>C331</f>
        <v>49</v>
      </c>
      <c r="C331">
        <v>49</v>
      </c>
      <c r="D331">
        <f>IF(E331="男",1,0)</f>
        <v>0</v>
      </c>
      <c r="E331" s="2" t="s">
        <v>92</v>
      </c>
      <c r="F331" s="2">
        <f>IF(G331="已婚",0,IF(G331="未婚",1,2))</f>
        <v>0</v>
      </c>
      <c r="G331" s="2" t="s">
        <v>93</v>
      </c>
      <c r="H331" s="2">
        <f>IF(I331="小学",0,IF(I331="初中",1,IF(I331="高中",2,IF(I331="大专",3,4))))</f>
        <v>0</v>
      </c>
      <c r="I331" s="2" t="s">
        <v>107</v>
      </c>
      <c r="J331" s="2">
        <f>IF(K331="无",0,IF(K331="有违约",1,2))</f>
        <v>0</v>
      </c>
      <c r="K331" s="2" t="s">
        <v>95</v>
      </c>
      <c r="L331" s="2">
        <f>IF(M331="自有",0,1)</f>
        <v>0</v>
      </c>
      <c r="M331" s="2" t="s">
        <v>96</v>
      </c>
      <c r="N331" s="2">
        <f>IF(O331="否",0,1)</f>
        <v>0</v>
      </c>
      <c r="O331" s="2" t="s">
        <v>97</v>
      </c>
      <c r="P331" s="2" t="str">
        <f>MID(Q331,1,LEN(Q331)-1)</f>
        <v>6</v>
      </c>
      <c r="Q331" s="2" t="s">
        <v>134</v>
      </c>
      <c r="R331" s="2" t="s">
        <v>134</v>
      </c>
      <c r="S331" s="2" t="str">
        <f>MID(T331,1,LEN(T331)-1)</f>
        <v>200</v>
      </c>
      <c r="T331" s="2" t="s">
        <v>179</v>
      </c>
      <c r="U331" s="2">
        <f>IF(V331="经营",0,1)</f>
        <v>0</v>
      </c>
      <c r="V331" s="2" t="s">
        <v>100</v>
      </c>
      <c r="W331" s="2" t="s">
        <v>100</v>
      </c>
      <c r="X331" s="2">
        <f>IF(MID(Y331,LEN(Y331),LEN(Y331))="年",VALUE(MID(Y331,1,LEN(Y331)-1))*12,VALUE(MID(Y331,1,LEN(Y331)-1)))</f>
        <v>12</v>
      </c>
      <c r="Y331" s="2" t="s">
        <v>101</v>
      </c>
      <c r="Z331">
        <f>AA331*100</f>
        <v>1.5</v>
      </c>
      <c r="AA331" s="5">
        <v>0.015</v>
      </c>
      <c r="AB331" s="5"/>
      <c r="AC331" s="5">
        <v>0.0195</v>
      </c>
      <c r="AD331" s="5"/>
      <c r="AE331" s="2" t="s">
        <v>102</v>
      </c>
      <c r="AF331" s="2">
        <f>IF(OR(AG331="是",AG331="有"),0,1)</f>
        <v>1</v>
      </c>
      <c r="AG331" s="2" t="s">
        <v>95</v>
      </c>
      <c r="AH331" s="10">
        <f>IF(ISNUMBER(FIND("质押",AI331,1)),0,1)</f>
        <v>1</v>
      </c>
      <c r="AI331" s="2" t="s">
        <v>119</v>
      </c>
      <c r="AJ331" s="2">
        <f>IF(ISNUMBER(FIND("担保",AI331,1)),0,1)</f>
        <v>0</v>
      </c>
      <c r="AK331" s="2" t="s">
        <v>119</v>
      </c>
      <c r="AL331" s="10">
        <f>IF(AM331="是",0,1)</f>
        <v>1</v>
      </c>
      <c r="AM331" s="2" t="s">
        <v>97</v>
      </c>
      <c r="AN331" s="2">
        <f>IF(AO331="无逾期",0,1)</f>
        <v>0</v>
      </c>
      <c r="AO331" t="s">
        <v>105</v>
      </c>
      <c r="AQ331" s="6">
        <v>41179</v>
      </c>
    </row>
    <row r="332" spans="1:43">
      <c r="A332" s="4">
        <v>1209010</v>
      </c>
      <c r="B332" s="1">
        <f>C332</f>
        <v>47</v>
      </c>
      <c r="C332">
        <v>47</v>
      </c>
      <c r="D332">
        <f>IF(E332="男",1,0)</f>
        <v>1</v>
      </c>
      <c r="E332" s="2" t="s">
        <v>106</v>
      </c>
      <c r="F332" s="2">
        <f>IF(G332="已婚",0,IF(G332="未婚",1,2))</f>
        <v>0</v>
      </c>
      <c r="G332" s="2" t="s">
        <v>93</v>
      </c>
      <c r="H332" s="2">
        <f>IF(I332="小学",0,IF(I332="初中",1,IF(I332="高中",2,IF(I332="大专",3,4))))</f>
        <v>3</v>
      </c>
      <c r="I332" s="2" t="s">
        <v>142</v>
      </c>
      <c r="J332" s="2">
        <f>IF(K332="无",0,IF(K332="有违约",1,2))</f>
        <v>0</v>
      </c>
      <c r="K332" s="2" t="s">
        <v>95</v>
      </c>
      <c r="L332" s="2">
        <f>IF(M332="自有",0,1)</f>
        <v>0</v>
      </c>
      <c r="M332" s="2" t="s">
        <v>96</v>
      </c>
      <c r="N332" s="2">
        <f>IF(O332="否",0,1)</f>
        <v>0</v>
      </c>
      <c r="O332" s="2" t="s">
        <v>97</v>
      </c>
      <c r="P332" s="2" t="str">
        <f>MID(Q332,1,LEN(Q332)-1)</f>
        <v>16</v>
      </c>
      <c r="Q332" s="2" t="s">
        <v>180</v>
      </c>
      <c r="R332" s="2" t="s">
        <v>180</v>
      </c>
      <c r="S332" s="2" t="str">
        <f>MID(T332,1,LEN(T332)-1)</f>
        <v>100</v>
      </c>
      <c r="T332" s="2" t="s">
        <v>135</v>
      </c>
      <c r="U332" s="2">
        <f>IF(V332="经营",0,1)</f>
        <v>0</v>
      </c>
      <c r="V332" s="2" t="s">
        <v>100</v>
      </c>
      <c r="W332" s="2" t="s">
        <v>100</v>
      </c>
      <c r="X332" s="2">
        <f>IF(MID(Y332,LEN(Y332),LEN(Y332))="年",VALUE(MID(Y332,1,LEN(Y332)-1))*12,VALUE(MID(Y332,1,LEN(Y332)-1)))</f>
        <v>12</v>
      </c>
      <c r="Y332" s="2" t="s">
        <v>101</v>
      </c>
      <c r="Z332">
        <f>AA332*100</f>
        <v>1.5</v>
      </c>
      <c r="AA332" s="5">
        <v>0.015</v>
      </c>
      <c r="AB332" s="5"/>
      <c r="AC332" s="5">
        <v>0.0195</v>
      </c>
      <c r="AD332" s="5"/>
      <c r="AE332" s="2" t="s">
        <v>102</v>
      </c>
      <c r="AF332" s="2">
        <f>IF(OR(AG332="是",AG332="有"),0,1)</f>
        <v>0</v>
      </c>
      <c r="AG332" s="2" t="s">
        <v>157</v>
      </c>
      <c r="AH332" s="10">
        <f>IF(ISNUMBER(FIND("质押",AI332,1)),0,1)</f>
        <v>1</v>
      </c>
      <c r="AI332" s="2" t="s">
        <v>207</v>
      </c>
      <c r="AJ332" s="2">
        <f>IF(ISNUMBER(FIND("担保",AI332,1)),0,1)</f>
        <v>0</v>
      </c>
      <c r="AK332" s="2" t="s">
        <v>207</v>
      </c>
      <c r="AL332" s="10">
        <f>IF(AM332="是",0,1)</f>
        <v>0</v>
      </c>
      <c r="AM332" s="2" t="s">
        <v>103</v>
      </c>
      <c r="AN332" s="2">
        <f>IF(AO332="无逾期",0,1)</f>
        <v>0</v>
      </c>
      <c r="AO332" t="s">
        <v>105</v>
      </c>
      <c r="AQ332" s="6">
        <v>41178</v>
      </c>
    </row>
    <row r="333" spans="1:43">
      <c r="A333" s="3">
        <v>1209011</v>
      </c>
      <c r="B333" s="1">
        <f>C333</f>
        <v>46</v>
      </c>
      <c r="C333">
        <v>46</v>
      </c>
      <c r="D333">
        <f>IF(E333="男",1,0)</f>
        <v>1</v>
      </c>
      <c r="E333" s="2" t="s">
        <v>106</v>
      </c>
      <c r="F333" s="2">
        <f>IF(G333="已婚",0,IF(G333="未婚",1,2))</f>
        <v>0</v>
      </c>
      <c r="G333" s="2" t="s">
        <v>93</v>
      </c>
      <c r="H333" s="2">
        <f>IF(I333="小学",0,IF(I333="初中",1,IF(I333="高中",2,IF(I333="大专",3,4))))</f>
        <v>1</v>
      </c>
      <c r="I333" s="2" t="s">
        <v>120</v>
      </c>
      <c r="J333" s="2">
        <f>IF(K333="无",0,IF(K333="有违约",1,2))</f>
        <v>0</v>
      </c>
      <c r="K333" s="2" t="s">
        <v>95</v>
      </c>
      <c r="L333" s="2">
        <f>IF(M333="自有",0,1)</f>
        <v>0</v>
      </c>
      <c r="M333" s="2" t="s">
        <v>96</v>
      </c>
      <c r="N333" s="2">
        <f>IF(O333="否",0,1)</f>
        <v>1</v>
      </c>
      <c r="O333" s="2" t="s">
        <v>103</v>
      </c>
      <c r="P333" s="2" t="str">
        <f t="shared" ref="P333:P394" si="102">MID(Q333,1,LEN(Q333)-1)</f>
        <v>10</v>
      </c>
      <c r="Q333" s="2" t="s">
        <v>98</v>
      </c>
      <c r="R333" s="2" t="s">
        <v>210</v>
      </c>
      <c r="S333" s="2" t="str">
        <f>MID(T333,1,LEN(T333)-1)</f>
        <v>50</v>
      </c>
      <c r="T333" s="2" t="s">
        <v>114</v>
      </c>
      <c r="U333" s="2">
        <f>IF(V333="经营",0,1)</f>
        <v>0</v>
      </c>
      <c r="V333" s="2" t="s">
        <v>100</v>
      </c>
      <c r="W333" s="2" t="s">
        <v>100</v>
      </c>
      <c r="X333" s="2">
        <f>IF(MID(Y333,LEN(Y333),LEN(Y333))="年",VALUE(MID(Y333,1,LEN(Y333)-1))*12,VALUE(MID(Y333,1,LEN(Y333)-1)))</f>
        <v>12</v>
      </c>
      <c r="Y333" s="2" t="s">
        <v>101</v>
      </c>
      <c r="Z333">
        <f>AA333*100</f>
        <v>1.41</v>
      </c>
      <c r="AA333" s="5">
        <v>0.0141</v>
      </c>
      <c r="AB333" s="5"/>
      <c r="AC333" s="5">
        <v>0.01833</v>
      </c>
      <c r="AD333" s="5"/>
      <c r="AE333" s="2" t="s">
        <v>102</v>
      </c>
      <c r="AF333" s="2">
        <f>IF(OR(AG333="是",AG333="有"),0,1)</f>
        <v>1</v>
      </c>
      <c r="AG333" s="2" t="s">
        <v>95</v>
      </c>
      <c r="AH333" s="10">
        <f>IF(ISNUMBER(FIND("质押",AI333,1)),0,1)</f>
        <v>1</v>
      </c>
      <c r="AI333" s="2" t="s">
        <v>119</v>
      </c>
      <c r="AJ333" s="2">
        <f>IF(ISNUMBER(FIND("担保",AI333,1)),0,1)</f>
        <v>0</v>
      </c>
      <c r="AK333" s="2" t="s">
        <v>119</v>
      </c>
      <c r="AL333" s="10">
        <f>IF(AM333="是",0,1)</f>
        <v>1</v>
      </c>
      <c r="AM333" s="2" t="s">
        <v>97</v>
      </c>
      <c r="AN333" s="2">
        <f>IF(AO333="无逾期",0,1)</f>
        <v>0</v>
      </c>
      <c r="AO333" t="s">
        <v>105</v>
      </c>
      <c r="AQ333" s="6">
        <v>41179</v>
      </c>
    </row>
    <row r="334" spans="1:43">
      <c r="A334" s="3">
        <v>1209012</v>
      </c>
      <c r="B334" s="1">
        <f>C334</f>
        <v>31</v>
      </c>
      <c r="C334">
        <v>31</v>
      </c>
      <c r="D334">
        <f>IF(E334="男",1,0)</f>
        <v>1</v>
      </c>
      <c r="E334" s="2" t="s">
        <v>106</v>
      </c>
      <c r="F334" s="2">
        <f>IF(G334="已婚",0,IF(G334="未婚",1,2))</f>
        <v>0</v>
      </c>
      <c r="G334" s="2" t="s">
        <v>93</v>
      </c>
      <c r="H334" s="2">
        <f>IF(I334="小学",0,IF(I334="初中",1,IF(I334="高中",2,IF(I334="大专",3,4))))</f>
        <v>2</v>
      </c>
      <c r="I334" s="2" t="s">
        <v>94</v>
      </c>
      <c r="J334" s="2">
        <f>IF(K334="无",0,IF(K334="有违约",1,2))</f>
        <v>1</v>
      </c>
      <c r="K334" s="2" t="s">
        <v>116</v>
      </c>
      <c r="L334" s="2">
        <f>IF(M334="自有",0,1)</f>
        <v>1</v>
      </c>
      <c r="M334" s="2" t="s">
        <v>117</v>
      </c>
      <c r="N334" s="2">
        <f>IF(O334="否",0,1)</f>
        <v>0</v>
      </c>
      <c r="O334" s="2" t="s">
        <v>97</v>
      </c>
      <c r="P334" s="2" t="str">
        <f>MID(Q334,1,LEN(Q334)-1)</f>
        <v>4</v>
      </c>
      <c r="Q334" s="2" t="s">
        <v>137</v>
      </c>
      <c r="R334" s="2" t="s">
        <v>137</v>
      </c>
      <c r="S334" s="2" t="str">
        <f>MID(T334,1,LEN(T334)-1)</f>
        <v>4</v>
      </c>
      <c r="T334" s="2" t="s">
        <v>154</v>
      </c>
      <c r="U334" s="2">
        <f>IF(V334="经营",0,1)</f>
        <v>0</v>
      </c>
      <c r="V334" s="2" t="s">
        <v>100</v>
      </c>
      <c r="W334" s="2" t="s">
        <v>100</v>
      </c>
      <c r="X334" s="2">
        <f>IF(MID(Y334,LEN(Y334),LEN(Y334))="年",VALUE(MID(Y334,1,LEN(Y334)-1))*12,VALUE(MID(Y334,1,LEN(Y334)-1)))</f>
        <v>3</v>
      </c>
      <c r="Y334" s="2" t="s">
        <v>110</v>
      </c>
      <c r="Z334">
        <f>AA334*100</f>
        <v>1.35</v>
      </c>
      <c r="AA334" s="5">
        <v>0.0135</v>
      </c>
      <c r="AB334" s="5"/>
      <c r="AC334" s="5">
        <v>0.01755</v>
      </c>
      <c r="AD334" s="5"/>
      <c r="AE334" s="2" t="s">
        <v>102</v>
      </c>
      <c r="AF334" s="2">
        <f>IF(OR(AG334="是",AG334="有"),0,1)</f>
        <v>1</v>
      </c>
      <c r="AG334" s="2" t="s">
        <v>95</v>
      </c>
      <c r="AH334" s="10">
        <f>IF(ISNUMBER(FIND("质押",AI334,1)),0,1)</f>
        <v>1</v>
      </c>
      <c r="AI334" s="2" t="s">
        <v>119</v>
      </c>
      <c r="AJ334" s="2">
        <f>IF(ISNUMBER(FIND("担保",AI334,1)),0,1)</f>
        <v>0</v>
      </c>
      <c r="AK334" s="2" t="s">
        <v>119</v>
      </c>
      <c r="AL334" s="10">
        <f>IF(AM334="是",0,1)</f>
        <v>1</v>
      </c>
      <c r="AM334" s="2" t="s">
        <v>97</v>
      </c>
      <c r="AN334" s="2">
        <f>IF(AO334="无逾期",0,1)</f>
        <v>1</v>
      </c>
      <c r="AO334" s="2" t="s">
        <v>112</v>
      </c>
      <c r="AP334" s="2"/>
      <c r="AQ334" s="6">
        <v>41179</v>
      </c>
    </row>
    <row r="335" spans="1:43">
      <c r="A335" s="3">
        <v>1209013</v>
      </c>
      <c r="B335" s="1">
        <f>C335</f>
        <v>35</v>
      </c>
      <c r="C335">
        <v>35</v>
      </c>
      <c r="D335">
        <f>IF(E335="男",1,0)</f>
        <v>0</v>
      </c>
      <c r="E335" s="2" t="s">
        <v>92</v>
      </c>
      <c r="F335" s="2">
        <f>IF(G335="已婚",0,IF(G335="未婚",1,2))</f>
        <v>2</v>
      </c>
      <c r="G335" s="2" t="s">
        <v>177</v>
      </c>
      <c r="H335" s="2">
        <f>IF(I335="小学",0,IF(I335="初中",1,IF(I335="高中",2,IF(I335="大专",3,4))))</f>
        <v>2</v>
      </c>
      <c r="I335" s="2" t="s">
        <v>94</v>
      </c>
      <c r="J335" s="2">
        <f>IF(K335="无",0,IF(K335="有违约",1,2))</f>
        <v>0</v>
      </c>
      <c r="K335" s="2" t="s">
        <v>95</v>
      </c>
      <c r="L335" s="2">
        <f>IF(M335="自有",0,1)</f>
        <v>0</v>
      </c>
      <c r="M335" s="2" t="s">
        <v>96</v>
      </c>
      <c r="N335" s="2">
        <f>IF(O335="否",0,1)</f>
        <v>0</v>
      </c>
      <c r="O335" s="2" t="s">
        <v>97</v>
      </c>
      <c r="P335" s="2" t="str">
        <f>MID(Q335,1,LEN(Q335)-1)</f>
        <v>7</v>
      </c>
      <c r="Q335" s="2" t="s">
        <v>173</v>
      </c>
      <c r="R335" s="2" t="s">
        <v>173</v>
      </c>
      <c r="S335" s="2" t="str">
        <f>MID(T335,1,LEN(T335)-1)</f>
        <v>60</v>
      </c>
      <c r="T335" s="2" t="s">
        <v>181</v>
      </c>
      <c r="U335" s="2">
        <f>IF(V335="经营",0,1)</f>
        <v>0</v>
      </c>
      <c r="V335" s="2" t="s">
        <v>100</v>
      </c>
      <c r="W335" s="2" t="s">
        <v>100</v>
      </c>
      <c r="X335" s="2">
        <f>IF(MID(Y335,LEN(Y335),LEN(Y335))="年",VALUE(MID(Y335,1,LEN(Y335)-1))*12,VALUE(MID(Y335,1,LEN(Y335)-1)))</f>
        <v>12</v>
      </c>
      <c r="Y335" s="2" t="s">
        <v>101</v>
      </c>
      <c r="Z335">
        <f>AA335*100</f>
        <v>1.5</v>
      </c>
      <c r="AA335" s="9">
        <v>0.015</v>
      </c>
      <c r="AB335" s="9"/>
      <c r="AC335" s="9">
        <v>0.0195</v>
      </c>
      <c r="AD335" s="9"/>
      <c r="AE335" s="2" t="s">
        <v>102</v>
      </c>
      <c r="AF335" s="2">
        <f>IF(OR(AG335="是",AG335="有"),0,1)</f>
        <v>1</v>
      </c>
      <c r="AG335" s="2" t="s">
        <v>95</v>
      </c>
      <c r="AH335" s="10">
        <f>IF(ISNUMBER(FIND("质押",AI335,1)),0,1)</f>
        <v>1</v>
      </c>
      <c r="AI335" s="2" t="s">
        <v>119</v>
      </c>
      <c r="AJ335" s="2">
        <f>IF(ISNUMBER(FIND("担保",AI335,1)),0,1)</f>
        <v>0</v>
      </c>
      <c r="AK335" s="2" t="s">
        <v>119</v>
      </c>
      <c r="AL335" s="10">
        <f>IF(AM335="是",0,1)</f>
        <v>1</v>
      </c>
      <c r="AM335" s="2" t="s">
        <v>97</v>
      </c>
      <c r="AN335" s="2">
        <f>IF(AO335="无逾期",0,1)</f>
        <v>0</v>
      </c>
      <c r="AO335" t="s">
        <v>105</v>
      </c>
      <c r="AQ335" s="6">
        <v>41179</v>
      </c>
    </row>
    <row r="336" spans="1:43">
      <c r="A336" s="3">
        <v>1209016</v>
      </c>
      <c r="B336" s="1">
        <f>C336</f>
        <v>29</v>
      </c>
      <c r="C336" s="2">
        <v>29</v>
      </c>
      <c r="D336">
        <f>IF(E336="男",1,0)</f>
        <v>0</v>
      </c>
      <c r="E336" s="2" t="s">
        <v>92</v>
      </c>
      <c r="F336" s="2">
        <f>IF(G336="已婚",0,IF(G336="未婚",1,2))</f>
        <v>1</v>
      </c>
      <c r="G336" s="2" t="s">
        <v>115</v>
      </c>
      <c r="H336" s="2">
        <f>IF(I336="小学",0,IF(I336="初中",1,IF(I336="高中",2,IF(I336="大专",3,4))))</f>
        <v>3</v>
      </c>
      <c r="I336" s="2" t="s">
        <v>142</v>
      </c>
      <c r="J336" s="2">
        <f>IF(K336="无",0,IF(K336="有违约",1,2))</f>
        <v>0</v>
      </c>
      <c r="K336" s="2" t="s">
        <v>95</v>
      </c>
      <c r="L336" s="2">
        <f>IF(M336="自有",0,1)</f>
        <v>1</v>
      </c>
      <c r="M336" s="2" t="s">
        <v>117</v>
      </c>
      <c r="N336" s="2">
        <f>IF(O336="否",0,1)</f>
        <v>1</v>
      </c>
      <c r="O336" s="2" t="s">
        <v>103</v>
      </c>
      <c r="P336" s="2" t="str">
        <f>MID(Q336,1,LEN(Q336)-1)</f>
        <v>5</v>
      </c>
      <c r="Q336" s="2" t="s">
        <v>152</v>
      </c>
      <c r="R336" s="2" t="s">
        <v>152</v>
      </c>
      <c r="S336" s="2" t="str">
        <f>MID(T336,1,LEN(T336)-1)</f>
        <v>5</v>
      </c>
      <c r="T336" s="2" t="s">
        <v>109</v>
      </c>
      <c r="U336" s="2">
        <f>IF(V336="经营",0,1)</f>
        <v>0</v>
      </c>
      <c r="V336" s="2" t="s">
        <v>100</v>
      </c>
      <c r="W336" s="2" t="s">
        <v>100</v>
      </c>
      <c r="X336" s="2">
        <f>IF(MID(Y336,LEN(Y336),LEN(Y336))="年",VALUE(MID(Y336,1,LEN(Y336)-1))*12,VALUE(MID(Y336,1,LEN(Y336)-1)))</f>
        <v>12</v>
      </c>
      <c r="Y336" s="2" t="s">
        <v>101</v>
      </c>
      <c r="Z336">
        <f>AA336*100</f>
        <v>1.5</v>
      </c>
      <c r="AA336" s="5">
        <v>0.015</v>
      </c>
      <c r="AB336" s="5"/>
      <c r="AC336" s="5">
        <v>0.0195</v>
      </c>
      <c r="AD336" s="5"/>
      <c r="AE336" s="2" t="s">
        <v>102</v>
      </c>
      <c r="AF336" s="2">
        <f>IF(OR(AG336="是",AG336="有"),0,1)</f>
        <v>1</v>
      </c>
      <c r="AG336" s="2" t="s">
        <v>95</v>
      </c>
      <c r="AH336" s="10">
        <f>IF(ISNUMBER(FIND("质押",AI336,1)),0,1)</f>
        <v>1</v>
      </c>
      <c r="AI336" s="2" t="s">
        <v>119</v>
      </c>
      <c r="AJ336" s="2">
        <f>IF(ISNUMBER(FIND("担保",AI336,1)),0,1)</f>
        <v>0</v>
      </c>
      <c r="AK336" s="2" t="s">
        <v>119</v>
      </c>
      <c r="AL336" s="10">
        <f>IF(AM336="是",0,1)</f>
        <v>1</v>
      </c>
      <c r="AM336" s="2" t="s">
        <v>97</v>
      </c>
      <c r="AN336" s="2">
        <f>IF(AO336="无逾期",0,1)</f>
        <v>0</v>
      </c>
      <c r="AO336" t="s">
        <v>105</v>
      </c>
      <c r="AQ336" s="6">
        <v>41181</v>
      </c>
    </row>
    <row r="337" spans="1:43">
      <c r="A337" s="3">
        <v>1210001</v>
      </c>
      <c r="B337" s="1">
        <f>C337</f>
        <v>57</v>
      </c>
      <c r="C337" s="2">
        <v>57</v>
      </c>
      <c r="D337">
        <f>IF(E337="男",1,0)</f>
        <v>1</v>
      </c>
      <c r="E337" s="2" t="s">
        <v>106</v>
      </c>
      <c r="F337" s="2">
        <f>IF(G337="已婚",0,IF(G337="未婚",1,2))</f>
        <v>0</v>
      </c>
      <c r="G337" s="2" t="s">
        <v>93</v>
      </c>
      <c r="H337" s="2">
        <f>IF(I337="小学",0,IF(I337="初中",1,IF(I337="高中",2,IF(I337="大专",3,4))))</f>
        <v>0</v>
      </c>
      <c r="I337" s="2" t="s">
        <v>107</v>
      </c>
      <c r="J337" s="2">
        <f>IF(K337="无",0,IF(K337="有违约",1,2))</f>
        <v>0</v>
      </c>
      <c r="K337" s="2" t="s">
        <v>95</v>
      </c>
      <c r="L337" s="2">
        <f>IF(M337="自有",0,1)</f>
        <v>1</v>
      </c>
      <c r="M337" s="2" t="s">
        <v>117</v>
      </c>
      <c r="N337" s="2">
        <f>IF(O337="否",0,1)</f>
        <v>0</v>
      </c>
      <c r="O337" s="2" t="s">
        <v>97</v>
      </c>
      <c r="P337" s="2" t="str">
        <f>MID(Q337,1,LEN(Q337)-1)</f>
        <v>11</v>
      </c>
      <c r="Q337" s="2" t="s">
        <v>113</v>
      </c>
      <c r="R337" s="2" t="s">
        <v>113</v>
      </c>
      <c r="S337" s="2" t="str">
        <f>MID(T337,1,LEN(T337)-1)</f>
        <v>20</v>
      </c>
      <c r="T337" s="2" t="s">
        <v>123</v>
      </c>
      <c r="U337" s="2">
        <f>IF(V337="经营",0,1)</f>
        <v>0</v>
      </c>
      <c r="V337" s="2" t="s">
        <v>100</v>
      </c>
      <c r="W337" s="2" t="s">
        <v>100</v>
      </c>
      <c r="X337" s="2">
        <f>IF(MID(Y337,LEN(Y337),LEN(Y337))="年",VALUE(MID(Y337,1,LEN(Y337)-1))*12,VALUE(MID(Y337,1,LEN(Y337)-1)))</f>
        <v>7</v>
      </c>
      <c r="Y337" s="2" t="s">
        <v>258</v>
      </c>
      <c r="Z337">
        <f>AA337*100</f>
        <v>1.26</v>
      </c>
      <c r="AA337" s="5">
        <v>0.0126</v>
      </c>
      <c r="AB337" s="5"/>
      <c r="AC337" s="5">
        <v>0.01638</v>
      </c>
      <c r="AD337" s="5"/>
      <c r="AE337" s="2" t="s">
        <v>102</v>
      </c>
      <c r="AF337" s="2">
        <f>IF(OR(AG337="是",AG337="有"),0,1)</f>
        <v>1</v>
      </c>
      <c r="AG337" s="2" t="s">
        <v>95</v>
      </c>
      <c r="AH337" s="10">
        <f>IF(ISNUMBER(FIND("质押",AI337,1)),0,1)</f>
        <v>1</v>
      </c>
      <c r="AI337" s="2" t="s">
        <v>119</v>
      </c>
      <c r="AJ337" s="2">
        <f>IF(ISNUMBER(FIND("担保",AI337,1)),0,1)</f>
        <v>0</v>
      </c>
      <c r="AK337" s="2" t="s">
        <v>119</v>
      </c>
      <c r="AL337" s="10">
        <f>IF(AM337="是",0,1)</f>
        <v>1</v>
      </c>
      <c r="AM337" s="2" t="s">
        <v>97</v>
      </c>
      <c r="AN337" s="2">
        <f>IF(AO337="无逾期",0,1)</f>
        <v>0</v>
      </c>
      <c r="AO337" t="s">
        <v>105</v>
      </c>
      <c r="AQ337" s="6">
        <v>41197</v>
      </c>
    </row>
    <row r="338" spans="1:43">
      <c r="A338" s="4">
        <v>1210003</v>
      </c>
      <c r="B338" s="1">
        <f>C338</f>
        <v>42</v>
      </c>
      <c r="C338" s="2">
        <v>42</v>
      </c>
      <c r="D338">
        <f>IF(E338="男",1,0)</f>
        <v>1</v>
      </c>
      <c r="E338" s="2" t="s">
        <v>106</v>
      </c>
      <c r="F338" s="2">
        <f>IF(G338="已婚",0,IF(G338="未婚",1,2))</f>
        <v>0</v>
      </c>
      <c r="G338" s="2" t="s">
        <v>93</v>
      </c>
      <c r="H338" s="2">
        <f>IF(I338="小学",0,IF(I338="初中",1,IF(I338="高中",2,IF(I338="大专",3,4))))</f>
        <v>2</v>
      </c>
      <c r="I338" s="2" t="s">
        <v>94</v>
      </c>
      <c r="J338" s="2">
        <f>IF(K338="无",0,IF(K338="有违约",1,2))</f>
        <v>0</v>
      </c>
      <c r="K338" s="2" t="s">
        <v>95</v>
      </c>
      <c r="L338" s="2">
        <f>IF(M338="自有",0,1)</f>
        <v>0</v>
      </c>
      <c r="M338" s="2" t="s">
        <v>96</v>
      </c>
      <c r="N338" s="2">
        <f>IF(O338="否",0,1)</f>
        <v>0</v>
      </c>
      <c r="O338" s="2" t="s">
        <v>97</v>
      </c>
      <c r="P338" s="2" t="str">
        <f>MID(Q338,1,LEN(Q338)-1)</f>
        <v>15</v>
      </c>
      <c r="Q338" s="2" t="s">
        <v>155</v>
      </c>
      <c r="R338" s="2" t="s">
        <v>155</v>
      </c>
      <c r="S338" s="2" t="str">
        <f>MID(T338,1,LEN(T338)-1)</f>
        <v>200</v>
      </c>
      <c r="T338" s="2" t="s">
        <v>179</v>
      </c>
      <c r="U338" s="2">
        <f>IF(V338="经营",0,1)</f>
        <v>0</v>
      </c>
      <c r="V338" s="2" t="s">
        <v>100</v>
      </c>
      <c r="W338" s="2" t="s">
        <v>100</v>
      </c>
      <c r="X338" s="2">
        <f>IF(MID(Y338,LEN(Y338),LEN(Y338))="年",VALUE(MID(Y338,1,LEN(Y338)-1))*12,VALUE(MID(Y338,1,LEN(Y338)-1)))</f>
        <v>12</v>
      </c>
      <c r="Y338" s="2" t="s">
        <v>101</v>
      </c>
      <c r="Z338">
        <f>AA338*100</f>
        <v>1.5</v>
      </c>
      <c r="AA338" s="5">
        <v>0.015</v>
      </c>
      <c r="AB338" s="5"/>
      <c r="AC338" s="5">
        <v>0.0195</v>
      </c>
      <c r="AD338" s="5"/>
      <c r="AE338" s="2" t="s">
        <v>169</v>
      </c>
      <c r="AF338" s="2">
        <f>IF(OR(AG338="是",AG338="有"),0,1)</f>
        <v>0</v>
      </c>
      <c r="AG338" s="2" t="s">
        <v>157</v>
      </c>
      <c r="AH338" s="10">
        <f>IF(ISNUMBER(FIND("质押",AI338,1)),0,1)</f>
        <v>1</v>
      </c>
      <c r="AI338" s="2" t="s">
        <v>207</v>
      </c>
      <c r="AJ338" s="2">
        <f>IF(ISNUMBER(FIND("担保",AI338,1)),0,1)</f>
        <v>0</v>
      </c>
      <c r="AK338" s="2" t="s">
        <v>207</v>
      </c>
      <c r="AL338" s="10">
        <f>IF(AM338="是",0,1)</f>
        <v>0</v>
      </c>
      <c r="AM338" s="2" t="s">
        <v>103</v>
      </c>
      <c r="AN338" s="2">
        <f>IF(AO338="无逾期",0,1)</f>
        <v>0</v>
      </c>
      <c r="AO338" t="s">
        <v>105</v>
      </c>
      <c r="AQ338" s="6">
        <v>41215</v>
      </c>
    </row>
    <row r="339" spans="1:43">
      <c r="A339" s="4">
        <v>1210004</v>
      </c>
      <c r="B339" s="1">
        <f>C339</f>
        <v>45</v>
      </c>
      <c r="C339" s="2">
        <v>45</v>
      </c>
      <c r="D339">
        <f>IF(E339="男",1,0)</f>
        <v>0</v>
      </c>
      <c r="E339" s="2" t="s">
        <v>92</v>
      </c>
      <c r="F339" s="2">
        <f>IF(G339="已婚",0,IF(G339="未婚",1,2))</f>
        <v>0</v>
      </c>
      <c r="G339" s="2" t="s">
        <v>93</v>
      </c>
      <c r="H339" s="2">
        <f>IF(I339="小学",0,IF(I339="初中",1,IF(I339="高中",2,IF(I339="大专",3,4))))</f>
        <v>2</v>
      </c>
      <c r="I339" s="2" t="s">
        <v>94</v>
      </c>
      <c r="J339" s="2">
        <f>IF(K339="无",0,IF(K339="有违约",1,2))</f>
        <v>0</v>
      </c>
      <c r="K339" s="2" t="s">
        <v>95</v>
      </c>
      <c r="L339" s="2">
        <f>IF(M339="自有",0,1)</f>
        <v>0</v>
      </c>
      <c r="M339" s="2" t="s">
        <v>96</v>
      </c>
      <c r="N339" s="2">
        <f>IF(O339="否",0,1)</f>
        <v>0</v>
      </c>
      <c r="O339" s="2" t="s">
        <v>97</v>
      </c>
      <c r="P339" s="2" t="str">
        <f>MID(Q339,1,LEN(Q339)-1)</f>
        <v>10</v>
      </c>
      <c r="Q339" s="2" t="s">
        <v>98</v>
      </c>
      <c r="R339" s="2" t="s">
        <v>98</v>
      </c>
      <c r="S339" s="2" t="str">
        <f>MID(T339,1,LEN(T339)-1)</f>
        <v>200</v>
      </c>
      <c r="T339" s="2" t="s">
        <v>179</v>
      </c>
      <c r="U339" s="2">
        <f>IF(V339="经营",0,1)</f>
        <v>0</v>
      </c>
      <c r="V339" s="2" t="s">
        <v>100</v>
      </c>
      <c r="W339" s="2" t="s">
        <v>100</v>
      </c>
      <c r="X339" s="2">
        <f>IF(MID(Y339,LEN(Y339),LEN(Y339))="年",VALUE(MID(Y339,1,LEN(Y339)-1))*12,VALUE(MID(Y339,1,LEN(Y339)-1)))</f>
        <v>12</v>
      </c>
      <c r="Y339" s="2" t="s">
        <v>101</v>
      </c>
      <c r="Z339">
        <f>AA339*100</f>
        <v>1.5</v>
      </c>
      <c r="AA339" s="5">
        <v>0.015</v>
      </c>
      <c r="AB339" s="5"/>
      <c r="AC339" s="5">
        <v>0.0195</v>
      </c>
      <c r="AD339" s="5"/>
      <c r="AE339" s="2" t="s">
        <v>102</v>
      </c>
      <c r="AF339" s="2">
        <f>IF(OR(AG339="是",AG339="有"),0,1)</f>
        <v>1</v>
      </c>
      <c r="AG339" s="2" t="s">
        <v>95</v>
      </c>
      <c r="AH339" s="10">
        <f>IF(ISNUMBER(FIND("质押",AI339,1)),0,1)</f>
        <v>1</v>
      </c>
      <c r="AI339" s="2" t="s">
        <v>119</v>
      </c>
      <c r="AJ339" s="2">
        <f>IF(ISNUMBER(FIND("担保",AI339,1)),0,1)</f>
        <v>0</v>
      </c>
      <c r="AK339" s="2" t="s">
        <v>119</v>
      </c>
      <c r="AL339" s="10">
        <f>IF(AM339="是",0,1)</f>
        <v>1</v>
      </c>
      <c r="AM339" s="2" t="s">
        <v>97</v>
      </c>
      <c r="AN339" s="2">
        <f>IF(AO339="无逾期",0,1)</f>
        <v>0</v>
      </c>
      <c r="AO339" t="s">
        <v>105</v>
      </c>
      <c r="AQ339" s="6">
        <v>41220</v>
      </c>
    </row>
    <row r="340" spans="1:43">
      <c r="A340" s="3">
        <v>1211001</v>
      </c>
      <c r="B340" s="1">
        <f>C340</f>
        <v>45</v>
      </c>
      <c r="C340" s="2">
        <v>45</v>
      </c>
      <c r="D340">
        <f>IF(E340="男",1,0)</f>
        <v>1</v>
      </c>
      <c r="E340" s="2" t="s">
        <v>106</v>
      </c>
      <c r="F340" s="2">
        <f>IF(G340="已婚",0,IF(G340="未婚",1,2))</f>
        <v>0</v>
      </c>
      <c r="G340" s="2" t="s">
        <v>93</v>
      </c>
      <c r="H340" s="2">
        <f>IF(I340="小学",0,IF(I340="初中",1,IF(I340="高中",2,IF(I340="大专",3,4))))</f>
        <v>1</v>
      </c>
      <c r="I340" s="2" t="s">
        <v>120</v>
      </c>
      <c r="J340" s="2">
        <f>IF(K340="无",0,IF(K340="有违约",1,2))</f>
        <v>2</v>
      </c>
      <c r="K340" s="4" t="s">
        <v>259</v>
      </c>
      <c r="L340" s="2">
        <f>IF(M340="自有",0,1)</f>
        <v>0</v>
      </c>
      <c r="M340" s="2" t="s">
        <v>96</v>
      </c>
      <c r="N340" s="2">
        <f>IF(O340="否",0,1)</f>
        <v>0</v>
      </c>
      <c r="O340" s="2" t="s">
        <v>97</v>
      </c>
      <c r="P340" s="2" t="str">
        <f>MID(Q340,1,LEN(Q340)-1)</f>
        <v>7</v>
      </c>
      <c r="Q340" s="2" t="s">
        <v>173</v>
      </c>
      <c r="R340" s="2" t="s">
        <v>173</v>
      </c>
      <c r="S340" s="2" t="str">
        <f>MID(T340,1,LEN(T340)-1)</f>
        <v>25</v>
      </c>
      <c r="T340" s="2" t="s">
        <v>223</v>
      </c>
      <c r="U340" s="2">
        <f>IF(V340="经营",0,1)</f>
        <v>0</v>
      </c>
      <c r="V340" s="2" t="s">
        <v>100</v>
      </c>
      <c r="W340" s="2" t="s">
        <v>100</v>
      </c>
      <c r="X340" s="2">
        <f>IF(MID(Y340,LEN(Y340),LEN(Y340))="年",VALUE(MID(Y340,1,LEN(Y340)-1))*12,VALUE(MID(Y340,1,LEN(Y340)-1)))</f>
        <v>12</v>
      </c>
      <c r="Y340" s="2" t="s">
        <v>101</v>
      </c>
      <c r="Z340">
        <f>AA340*100</f>
        <v>1.41</v>
      </c>
      <c r="AA340" s="5">
        <v>0.0141</v>
      </c>
      <c r="AB340" s="5"/>
      <c r="AC340" s="5">
        <v>0.01833</v>
      </c>
      <c r="AD340" s="5"/>
      <c r="AE340" s="2" t="s">
        <v>102</v>
      </c>
      <c r="AF340" s="2">
        <f>IF(OR(AG340="是",AG340="有"),0,1)</f>
        <v>0</v>
      </c>
      <c r="AG340" s="2" t="s">
        <v>157</v>
      </c>
      <c r="AH340" s="10">
        <f>IF(ISNUMBER(FIND("质押",AI340,1)),0,1)</f>
        <v>1</v>
      </c>
      <c r="AI340" s="2" t="s">
        <v>207</v>
      </c>
      <c r="AJ340" s="2">
        <f>IF(ISNUMBER(FIND("担保",AI340,1)),0,1)</f>
        <v>0</v>
      </c>
      <c r="AK340" s="2" t="s">
        <v>207</v>
      </c>
      <c r="AL340" s="10">
        <f>IF(AM340="是",0,1)</f>
        <v>0</v>
      </c>
      <c r="AM340" s="2" t="s">
        <v>103</v>
      </c>
      <c r="AN340" s="2">
        <f>IF(AO340="无逾期",0,1)</f>
        <v>0</v>
      </c>
      <c r="AO340" t="s">
        <v>105</v>
      </c>
      <c r="AQ340" s="6">
        <v>41236</v>
      </c>
    </row>
    <row r="341" spans="1:43">
      <c r="A341" s="3">
        <v>1211004</v>
      </c>
      <c r="B341" s="1">
        <f>C341</f>
        <v>33</v>
      </c>
      <c r="C341">
        <v>33</v>
      </c>
      <c r="D341">
        <f>IF(E341="男",1,0)</f>
        <v>1</v>
      </c>
      <c r="E341" s="2" t="s">
        <v>106</v>
      </c>
      <c r="F341" s="2">
        <f>IF(G341="已婚",0,IF(G341="未婚",1,2))</f>
        <v>1</v>
      </c>
      <c r="G341" s="2" t="s">
        <v>115</v>
      </c>
      <c r="H341" s="2">
        <f>IF(I341="小学",0,IF(I341="初中",1,IF(I341="高中",2,IF(I341="大专",3,4))))</f>
        <v>2</v>
      </c>
      <c r="I341" s="2" t="s">
        <v>94</v>
      </c>
      <c r="J341" s="2">
        <f>IF(K341="无",0,IF(K341="有违约",1,2))</f>
        <v>0</v>
      </c>
      <c r="K341" s="2" t="s">
        <v>95</v>
      </c>
      <c r="L341" s="2">
        <f>IF(M341="自有",0,1)</f>
        <v>0</v>
      </c>
      <c r="M341" s="2" t="s">
        <v>96</v>
      </c>
      <c r="N341" s="2">
        <f>IF(O341="否",0,1)</f>
        <v>1</v>
      </c>
      <c r="O341" s="2" t="s">
        <v>103</v>
      </c>
      <c r="P341" s="2" t="str">
        <f>MID(Q341,1,LEN(Q341)-1)</f>
        <v>4</v>
      </c>
      <c r="Q341" s="2" t="s">
        <v>137</v>
      </c>
      <c r="R341" s="2" t="s">
        <v>137</v>
      </c>
      <c r="S341" s="2" t="str">
        <f>MID(T341,1,LEN(T341)-1)</f>
        <v>15</v>
      </c>
      <c r="T341" s="2" t="s">
        <v>153</v>
      </c>
      <c r="U341" s="2">
        <f>IF(V341="经营",0,1)</f>
        <v>0</v>
      </c>
      <c r="V341" s="2" t="s">
        <v>100</v>
      </c>
      <c r="W341" s="2" t="s">
        <v>100</v>
      </c>
      <c r="X341" s="2">
        <f>IF(MID(Y341,LEN(Y341),LEN(Y341))="年",VALUE(MID(Y341,1,LEN(Y341)-1))*12,VALUE(MID(Y341,1,LEN(Y341)-1)))</f>
        <v>12</v>
      </c>
      <c r="Y341" s="2" t="s">
        <v>101</v>
      </c>
      <c r="Z341">
        <f>AA341*100</f>
        <v>1.5</v>
      </c>
      <c r="AA341" s="5">
        <v>0.015</v>
      </c>
      <c r="AB341" s="5"/>
      <c r="AC341" s="5">
        <v>0.0195</v>
      </c>
      <c r="AD341" s="5"/>
      <c r="AE341" s="2" t="s">
        <v>102</v>
      </c>
      <c r="AF341" s="2">
        <f>IF(OR(AG341="是",AG341="有"),0,1)</f>
        <v>1</v>
      </c>
      <c r="AG341" s="2" t="s">
        <v>95</v>
      </c>
      <c r="AH341" s="10">
        <f>IF(ISNUMBER(FIND("质押",AI341,1)),0,1)</f>
        <v>0</v>
      </c>
      <c r="AI341" s="2" t="s">
        <v>204</v>
      </c>
      <c r="AJ341" s="2">
        <f>IF(ISNUMBER(FIND("担保",AI341,1)),0,1)</f>
        <v>0</v>
      </c>
      <c r="AK341" s="2" t="s">
        <v>204</v>
      </c>
      <c r="AL341" s="10">
        <f>IF(AM341="是",0,1)</f>
        <v>1</v>
      </c>
      <c r="AM341" s="2" t="s">
        <v>97</v>
      </c>
      <c r="AN341" s="2">
        <f>IF(AO341="无逾期",0,1)</f>
        <v>0</v>
      </c>
      <c r="AO341" t="s">
        <v>105</v>
      </c>
      <c r="AQ341" s="6">
        <v>41234</v>
      </c>
    </row>
    <row r="342" spans="1:43">
      <c r="A342" s="3">
        <v>1211006</v>
      </c>
      <c r="B342" s="1">
        <f>C342</f>
        <v>29</v>
      </c>
      <c r="C342">
        <v>29</v>
      </c>
      <c r="D342">
        <f>IF(E342="男",1,0)</f>
        <v>1</v>
      </c>
      <c r="E342" s="2" t="s">
        <v>106</v>
      </c>
      <c r="F342" s="2">
        <f>IF(G342="已婚",0,IF(G342="未婚",1,2))</f>
        <v>1</v>
      </c>
      <c r="G342" s="2" t="s">
        <v>115</v>
      </c>
      <c r="H342" s="2">
        <f>IF(I342="小学",0,IF(I342="初中",1,IF(I342="高中",2,IF(I342="大专",3,4))))</f>
        <v>4</v>
      </c>
      <c r="I342" s="2" t="s">
        <v>136</v>
      </c>
      <c r="J342" s="2">
        <f>IF(K342="无",0,IF(K342="有违约",1,2))</f>
        <v>0</v>
      </c>
      <c r="K342" s="2" t="s">
        <v>95</v>
      </c>
      <c r="L342" s="2">
        <f>IF(M342="自有",0,1)</f>
        <v>1</v>
      </c>
      <c r="M342" s="2" t="s">
        <v>117</v>
      </c>
      <c r="N342" s="2">
        <f>IF(O342="否",0,1)</f>
        <v>0</v>
      </c>
      <c r="O342" s="2" t="s">
        <v>97</v>
      </c>
      <c r="P342" s="2" t="str">
        <f>MID(Q342,1,LEN(Q342)-1)</f>
        <v>4</v>
      </c>
      <c r="Q342" s="2" t="s">
        <v>137</v>
      </c>
      <c r="R342" s="2" t="s">
        <v>137</v>
      </c>
      <c r="S342" s="2" t="str">
        <f>MID(T342,1,LEN(T342)-1)</f>
        <v>10</v>
      </c>
      <c r="T342" s="2" t="s">
        <v>99</v>
      </c>
      <c r="U342" s="2">
        <f>IF(V342="经营",0,1)</f>
        <v>0</v>
      </c>
      <c r="V342" s="2" t="s">
        <v>100</v>
      </c>
      <c r="W342" s="2" t="s">
        <v>100</v>
      </c>
      <c r="X342" s="2">
        <f>IF(MID(Y342,LEN(Y342),LEN(Y342))="年",VALUE(MID(Y342,1,LEN(Y342)-1))*12,VALUE(MID(Y342,1,LEN(Y342)-1)))</f>
        <v>12</v>
      </c>
      <c r="Y342" s="2" t="s">
        <v>101</v>
      </c>
      <c r="Z342">
        <f>AA342*100</f>
        <v>1.5</v>
      </c>
      <c r="AA342" s="5">
        <v>0.015</v>
      </c>
      <c r="AB342" s="5"/>
      <c r="AC342" s="5">
        <v>0.0195</v>
      </c>
      <c r="AD342" s="5"/>
      <c r="AE342" s="2" t="s">
        <v>102</v>
      </c>
      <c r="AF342" s="2">
        <f>IF(OR(AG342="是",AG342="有"),0,1)</f>
        <v>1</v>
      </c>
      <c r="AG342" s="2" t="s">
        <v>95</v>
      </c>
      <c r="AH342" s="10">
        <f>IF(ISNUMBER(FIND("质押",AI342,1)),0,1)</f>
        <v>1</v>
      </c>
      <c r="AI342" s="2" t="s">
        <v>119</v>
      </c>
      <c r="AJ342" s="2">
        <f>IF(ISNUMBER(FIND("担保",AI342,1)),0,1)</f>
        <v>0</v>
      </c>
      <c r="AK342" s="2" t="s">
        <v>119</v>
      </c>
      <c r="AL342" s="10">
        <f>IF(AM342="是",0,1)</f>
        <v>1</v>
      </c>
      <c r="AM342" s="2" t="s">
        <v>97</v>
      </c>
      <c r="AN342" s="2">
        <f>IF(AO342="无逾期",0,1)</f>
        <v>0</v>
      </c>
      <c r="AO342" t="s">
        <v>105</v>
      </c>
      <c r="AQ342" s="6">
        <v>41240</v>
      </c>
    </row>
    <row r="343" spans="1:43">
      <c r="A343" s="3">
        <v>1211007</v>
      </c>
      <c r="B343" s="1">
        <f>C343</f>
        <v>55</v>
      </c>
      <c r="C343">
        <v>55</v>
      </c>
      <c r="D343">
        <f>IF(E343="男",1,0)</f>
        <v>1</v>
      </c>
      <c r="E343" s="2" t="s">
        <v>106</v>
      </c>
      <c r="F343" s="2">
        <f>IF(G343="已婚",0,IF(G343="未婚",1,2))</f>
        <v>0</v>
      </c>
      <c r="G343" s="2" t="s">
        <v>93</v>
      </c>
      <c r="H343" s="2">
        <f>IF(I343="小学",0,IF(I343="初中",1,IF(I343="高中",2,IF(I343="大专",3,4))))</f>
        <v>0</v>
      </c>
      <c r="I343" s="2" t="s">
        <v>107</v>
      </c>
      <c r="J343" s="2">
        <f>IF(K343="无",0,IF(K343="有违约",1,2))</f>
        <v>0</v>
      </c>
      <c r="K343" s="2" t="s">
        <v>95</v>
      </c>
      <c r="L343" s="2">
        <f>IF(M343="自有",0,1)</f>
        <v>0</v>
      </c>
      <c r="M343" s="2" t="s">
        <v>96</v>
      </c>
      <c r="N343" s="2">
        <f>IF(O343="否",0,1)</f>
        <v>0</v>
      </c>
      <c r="O343" s="2" t="s">
        <v>97</v>
      </c>
      <c r="P343" s="2" t="str">
        <f>MID(Q343,1,LEN(Q343)-1)</f>
        <v>20</v>
      </c>
      <c r="Q343" s="2" t="s">
        <v>143</v>
      </c>
      <c r="R343" s="2" t="s">
        <v>143</v>
      </c>
      <c r="S343" s="2" t="str">
        <f>MID(T343,1,LEN(T343)-1)</f>
        <v>10</v>
      </c>
      <c r="T343" s="2" t="s">
        <v>99</v>
      </c>
      <c r="U343" s="2">
        <f>IF(V343="经营",0,1)</f>
        <v>0</v>
      </c>
      <c r="V343" s="2" t="s">
        <v>100</v>
      </c>
      <c r="W343" s="2" t="s">
        <v>100</v>
      </c>
      <c r="X343" s="2">
        <f>IF(MID(Y343,LEN(Y343),LEN(Y343))="年",VALUE(MID(Y343,1,LEN(Y343)-1))*12,VALUE(MID(Y343,1,LEN(Y343)-1)))</f>
        <v>12</v>
      </c>
      <c r="Y343" s="2" t="s">
        <v>101</v>
      </c>
      <c r="Z343">
        <f>AA343*100</f>
        <v>1.5</v>
      </c>
      <c r="AA343" s="5">
        <v>0.015</v>
      </c>
      <c r="AB343" s="5"/>
      <c r="AC343" s="5">
        <v>0.0195</v>
      </c>
      <c r="AD343" s="5"/>
      <c r="AE343" s="2" t="s">
        <v>102</v>
      </c>
      <c r="AF343" s="2">
        <f>IF(OR(AG343="是",AG343="有"),0,1)</f>
        <v>1</v>
      </c>
      <c r="AG343" s="2" t="s">
        <v>95</v>
      </c>
      <c r="AH343" s="10">
        <f>IF(ISNUMBER(FIND("质押",AI343,1)),0,1)</f>
        <v>1</v>
      </c>
      <c r="AI343" s="2" t="s">
        <v>119</v>
      </c>
      <c r="AJ343" s="2">
        <f>IF(ISNUMBER(FIND("担保",AI343,1)),0,1)</f>
        <v>0</v>
      </c>
      <c r="AK343" s="2" t="s">
        <v>119</v>
      </c>
      <c r="AL343" s="10">
        <f>IF(AM343="是",0,1)</f>
        <v>1</v>
      </c>
      <c r="AM343" s="2" t="s">
        <v>97</v>
      </c>
      <c r="AN343" s="2">
        <f>IF(AO343="无逾期",0,1)</f>
        <v>0</v>
      </c>
      <c r="AO343" t="s">
        <v>105</v>
      </c>
      <c r="AQ343" s="6">
        <v>41240</v>
      </c>
    </row>
    <row r="344" spans="1:43">
      <c r="A344" s="4">
        <v>1211009</v>
      </c>
      <c r="B344" s="1">
        <f>C344</f>
        <v>31</v>
      </c>
      <c r="C344">
        <v>31</v>
      </c>
      <c r="D344">
        <f>IF(E344="男",1,0)</f>
        <v>1</v>
      </c>
      <c r="E344" s="2" t="s">
        <v>106</v>
      </c>
      <c r="F344" s="2">
        <f>IF(G344="已婚",0,IF(G344="未婚",1,2))</f>
        <v>0</v>
      </c>
      <c r="G344" s="2" t="s">
        <v>93</v>
      </c>
      <c r="H344" s="2">
        <f>IF(I344="小学",0,IF(I344="初中",1,IF(I344="高中",2,IF(I344="大专",3,4))))</f>
        <v>1</v>
      </c>
      <c r="I344" s="2" t="s">
        <v>120</v>
      </c>
      <c r="J344" s="2">
        <f>IF(K344="无",0,IF(K344="有违约",1,2))</f>
        <v>0</v>
      </c>
      <c r="K344" s="2" t="s">
        <v>95</v>
      </c>
      <c r="L344" s="2">
        <f>IF(M344="自有",0,1)</f>
        <v>0</v>
      </c>
      <c r="M344" s="2" t="s">
        <v>96</v>
      </c>
      <c r="N344" s="2">
        <f>IF(O344="否",0,1)</f>
        <v>1</v>
      </c>
      <c r="O344" s="2" t="s">
        <v>103</v>
      </c>
      <c r="P344" s="2" t="str">
        <f>MID(Q344,1,LEN(Q344)-1)</f>
        <v>6</v>
      </c>
      <c r="Q344" s="2" t="s">
        <v>134</v>
      </c>
      <c r="R344" s="2" t="s">
        <v>134</v>
      </c>
      <c r="S344" s="2" t="str">
        <f>MID(T344,1,LEN(T344)-1)</f>
        <v>10</v>
      </c>
      <c r="T344" s="2" t="s">
        <v>192</v>
      </c>
      <c r="U344" s="2">
        <f>IF(V344="经营",0,1)</f>
        <v>0</v>
      </c>
      <c r="V344" s="2" t="s">
        <v>100</v>
      </c>
      <c r="W344" s="2" t="s">
        <v>100</v>
      </c>
      <c r="X344" s="2">
        <f>IF(MID(Y344,LEN(Y344),LEN(Y344))="年",VALUE(MID(Y344,1,LEN(Y344)-1))*12,VALUE(MID(Y344,1,LEN(Y344)-1)))</f>
        <v>12</v>
      </c>
      <c r="Y344" s="2" t="s">
        <v>101</v>
      </c>
      <c r="Z344">
        <f>AA344*100</f>
        <v>1.5</v>
      </c>
      <c r="AA344" s="5">
        <v>0.015</v>
      </c>
      <c r="AB344" s="5"/>
      <c r="AC344" s="5">
        <v>0.0195</v>
      </c>
      <c r="AD344" s="5"/>
      <c r="AE344" s="2" t="s">
        <v>102</v>
      </c>
      <c r="AF344" s="2">
        <f>IF(OR(AG344="是",AG344="有"),0,1)</f>
        <v>1</v>
      </c>
      <c r="AG344" s="2" t="s">
        <v>95</v>
      </c>
      <c r="AH344" s="10">
        <f>IF(ISNUMBER(FIND("质押",AI344,1)),0,1)</f>
        <v>1</v>
      </c>
      <c r="AI344" s="2" t="s">
        <v>119</v>
      </c>
      <c r="AJ344" s="2">
        <f>IF(ISNUMBER(FIND("担保",AI344,1)),0,1)</f>
        <v>0</v>
      </c>
      <c r="AK344" s="2" t="s">
        <v>119</v>
      </c>
      <c r="AL344" s="10">
        <f>IF(AM344="是",0,1)</f>
        <v>1</v>
      </c>
      <c r="AM344" s="2" t="s">
        <v>97</v>
      </c>
      <c r="AN344" s="2">
        <f>IF(AO344="无逾期",0,1)</f>
        <v>1</v>
      </c>
      <c r="AO344" s="2" t="s">
        <v>112</v>
      </c>
      <c r="AP344" s="2"/>
      <c r="AQ344" s="6">
        <v>41242</v>
      </c>
    </row>
    <row r="345" spans="1:43">
      <c r="A345" s="4">
        <v>1211010</v>
      </c>
      <c r="B345" s="1">
        <f>C345</f>
        <v>38</v>
      </c>
      <c r="C345">
        <v>38</v>
      </c>
      <c r="D345">
        <f>IF(E345="男",1,0)</f>
        <v>1</v>
      </c>
      <c r="E345" s="2" t="s">
        <v>106</v>
      </c>
      <c r="F345" s="2">
        <f>IF(G345="已婚",0,IF(G345="未婚",1,2))</f>
        <v>0</v>
      </c>
      <c r="G345" s="2" t="s">
        <v>93</v>
      </c>
      <c r="H345" s="2">
        <f>IF(I345="小学",0,IF(I345="初中",1,IF(I345="高中",2,IF(I345="大专",3,4))))</f>
        <v>1</v>
      </c>
      <c r="I345" s="2" t="s">
        <v>120</v>
      </c>
      <c r="J345" s="2">
        <f>IF(K345="无",0,IF(K345="有违约",1,2))</f>
        <v>0</v>
      </c>
      <c r="K345" s="2" t="s">
        <v>95</v>
      </c>
      <c r="L345" s="2">
        <f>IF(M345="自有",0,1)</f>
        <v>0</v>
      </c>
      <c r="M345" s="2" t="s">
        <v>96</v>
      </c>
      <c r="N345" s="2">
        <f>IF(O345="否",0,1)</f>
        <v>1</v>
      </c>
      <c r="O345" s="2" t="s">
        <v>103</v>
      </c>
      <c r="P345" s="2" t="str">
        <f>MID(Q345,1,LEN(Q345)-1)</f>
        <v>13</v>
      </c>
      <c r="Q345" s="2" t="s">
        <v>198</v>
      </c>
      <c r="R345" s="2" t="s">
        <v>198</v>
      </c>
      <c r="S345" s="2" t="str">
        <f>MID(T345,1,LEN(T345)-1)</f>
        <v>100</v>
      </c>
      <c r="T345" s="2" t="s">
        <v>135</v>
      </c>
      <c r="U345" s="2">
        <f>IF(V345="经营",0,1)</f>
        <v>0</v>
      </c>
      <c r="V345" s="2" t="s">
        <v>100</v>
      </c>
      <c r="W345" s="2" t="s">
        <v>100</v>
      </c>
      <c r="X345" s="2">
        <f>IF(MID(Y345,LEN(Y345),LEN(Y345))="年",VALUE(MID(Y345,1,LEN(Y345)-1))*12,VALUE(MID(Y345,1,LEN(Y345)-1)))</f>
        <v>12</v>
      </c>
      <c r="Y345" s="2" t="s">
        <v>101</v>
      </c>
      <c r="Z345">
        <f>AA345*100</f>
        <v>1.26</v>
      </c>
      <c r="AA345" s="5">
        <v>0.0126</v>
      </c>
      <c r="AB345" s="5"/>
      <c r="AC345" s="5">
        <v>0.01638</v>
      </c>
      <c r="AD345" s="5"/>
      <c r="AE345" s="2" t="s">
        <v>102</v>
      </c>
      <c r="AF345" s="2">
        <f>IF(OR(AG345="是",AG345="有"),0,1)</f>
        <v>1</v>
      </c>
      <c r="AG345" s="2" t="s">
        <v>95</v>
      </c>
      <c r="AH345" s="10">
        <f>IF(ISNUMBER(FIND("质押",AI345,1)),0,1)</f>
        <v>1</v>
      </c>
      <c r="AI345" s="2" t="s">
        <v>119</v>
      </c>
      <c r="AJ345" s="2">
        <f>IF(ISNUMBER(FIND("担保",AI345,1)),0,1)</f>
        <v>0</v>
      </c>
      <c r="AK345" s="2" t="s">
        <v>119</v>
      </c>
      <c r="AL345" s="10">
        <f>IF(AM345="是",0,1)</f>
        <v>1</v>
      </c>
      <c r="AM345" s="2" t="s">
        <v>97</v>
      </c>
      <c r="AN345" s="2">
        <f>IF(AO345="无逾期",0,1)</f>
        <v>0</v>
      </c>
      <c r="AO345" t="s">
        <v>105</v>
      </c>
      <c r="AQ345" s="6">
        <v>41246</v>
      </c>
    </row>
    <row r="346" spans="1:43">
      <c r="A346" s="3">
        <v>1211012</v>
      </c>
      <c r="B346" s="1">
        <f>C346</f>
        <v>33</v>
      </c>
      <c r="C346">
        <v>33</v>
      </c>
      <c r="D346">
        <f>IF(E346="男",1,0)</f>
        <v>1</v>
      </c>
      <c r="E346" s="2" t="s">
        <v>106</v>
      </c>
      <c r="F346" s="2">
        <f>IF(G346="已婚",0,IF(G346="未婚",1,2))</f>
        <v>0</v>
      </c>
      <c r="G346" s="2" t="s">
        <v>93</v>
      </c>
      <c r="H346" s="2">
        <f>IF(I346="小学",0,IF(I346="初中",1,IF(I346="高中",2,IF(I346="大专",3,4))))</f>
        <v>0</v>
      </c>
      <c r="I346" s="2" t="s">
        <v>107</v>
      </c>
      <c r="J346" s="2">
        <f>IF(K346="无",0,IF(K346="有违约",1,2))</f>
        <v>2</v>
      </c>
      <c r="K346" s="2" t="s">
        <v>195</v>
      </c>
      <c r="L346" s="2">
        <f>IF(M346="自有",0,1)</f>
        <v>0</v>
      </c>
      <c r="M346" s="2" t="s">
        <v>96</v>
      </c>
      <c r="N346" s="2">
        <f>IF(O346="否",0,1)</f>
        <v>0</v>
      </c>
      <c r="O346" s="2" t="s">
        <v>97</v>
      </c>
      <c r="P346" s="2" t="str">
        <f>MID(Q346,1,LEN(Q346)-1)</f>
        <v>5</v>
      </c>
      <c r="Q346" s="2" t="s">
        <v>152</v>
      </c>
      <c r="R346" s="2" t="s">
        <v>152</v>
      </c>
      <c r="S346" s="2" t="str">
        <f>MID(T346,1,LEN(T346)-1)</f>
        <v>30</v>
      </c>
      <c r="T346" s="2" t="s">
        <v>144</v>
      </c>
      <c r="U346" s="2">
        <f>IF(V346="经营",0,1)</f>
        <v>0</v>
      </c>
      <c r="V346" s="2" t="s">
        <v>100</v>
      </c>
      <c r="W346" s="2" t="s">
        <v>100</v>
      </c>
      <c r="X346" s="2">
        <f>IF(MID(Y346,LEN(Y346),LEN(Y346))="年",VALUE(MID(Y346,1,LEN(Y346)-1))*12,VALUE(MID(Y346,1,LEN(Y346)-1)))</f>
        <v>6</v>
      </c>
      <c r="Y346" s="2" t="s">
        <v>118</v>
      </c>
      <c r="Z346">
        <f>AA346*100</f>
        <v>1.38</v>
      </c>
      <c r="AA346" s="5">
        <v>0.0138</v>
      </c>
      <c r="AB346" s="5"/>
      <c r="AC346" s="5">
        <v>0.0179</v>
      </c>
      <c r="AD346" s="5"/>
      <c r="AE346" s="2" t="s">
        <v>102</v>
      </c>
      <c r="AF346" s="2">
        <f>IF(OR(AG346="是",AG346="有"),0,1)</f>
        <v>0</v>
      </c>
      <c r="AG346" s="2" t="s">
        <v>157</v>
      </c>
      <c r="AH346" s="10">
        <f>IF(ISNUMBER(FIND("质押",AI346,1)),0,1)</f>
        <v>1</v>
      </c>
      <c r="AI346" s="2" t="s">
        <v>207</v>
      </c>
      <c r="AJ346" s="2">
        <f>IF(ISNUMBER(FIND("担保",AI346,1)),0,1)</f>
        <v>0</v>
      </c>
      <c r="AK346" s="2" t="s">
        <v>207</v>
      </c>
      <c r="AL346" s="10">
        <f>IF(AM346="是",0,1)</f>
        <v>0</v>
      </c>
      <c r="AM346" s="2" t="s">
        <v>103</v>
      </c>
      <c r="AN346" s="2">
        <f>IF(AO346="无逾期",0,1)</f>
        <v>0</v>
      </c>
      <c r="AO346" t="s">
        <v>105</v>
      </c>
      <c r="AQ346" s="6">
        <v>41246</v>
      </c>
    </row>
    <row r="347" spans="1:43">
      <c r="A347" s="3">
        <v>1212001</v>
      </c>
      <c r="B347" s="1">
        <f>C347</f>
        <v>43</v>
      </c>
      <c r="C347">
        <v>43</v>
      </c>
      <c r="D347">
        <f>IF(E347="男",1,0)</f>
        <v>0</v>
      </c>
      <c r="E347" s="2" t="s">
        <v>92</v>
      </c>
      <c r="F347" s="2">
        <f>IF(G347="已婚",0,IF(G347="未婚",1,2))</f>
        <v>0</v>
      </c>
      <c r="G347" s="2" t="s">
        <v>93</v>
      </c>
      <c r="H347" s="2">
        <f>IF(I347="小学",0,IF(I347="初中",1,IF(I347="高中",2,IF(I347="大专",3,4))))</f>
        <v>1</v>
      </c>
      <c r="I347" s="2" t="s">
        <v>120</v>
      </c>
      <c r="J347" s="2">
        <f>IF(K347="无",0,IF(K347="有违约",1,2))</f>
        <v>0</v>
      </c>
      <c r="K347" s="2" t="s">
        <v>95</v>
      </c>
      <c r="L347" s="2">
        <f>IF(M347="自有",0,1)</f>
        <v>0</v>
      </c>
      <c r="M347" s="2" t="s">
        <v>96</v>
      </c>
      <c r="N347" s="2">
        <f>IF(O347="否",0,1)</f>
        <v>1</v>
      </c>
      <c r="O347" s="2" t="s">
        <v>103</v>
      </c>
      <c r="P347" s="2" t="str">
        <f>MID(Q347,1,LEN(Q347)-1)</f>
        <v>16</v>
      </c>
      <c r="Q347" s="2" t="s">
        <v>180</v>
      </c>
      <c r="R347" s="2" t="s">
        <v>180</v>
      </c>
      <c r="S347" s="2" t="str">
        <f>MID(T347,1,LEN(T347)-1)</f>
        <v>15</v>
      </c>
      <c r="T347" s="2" t="s">
        <v>153</v>
      </c>
      <c r="U347" s="2">
        <f>IF(V347="经营",0,1)</f>
        <v>0</v>
      </c>
      <c r="V347" s="2" t="s">
        <v>100</v>
      </c>
      <c r="W347" s="2" t="s">
        <v>100</v>
      </c>
      <c r="X347" s="2">
        <f>IF(MID(Y347,LEN(Y347),LEN(Y347))="年",VALUE(MID(Y347,1,LEN(Y347)-1))*12,VALUE(MID(Y347,1,LEN(Y347)-1)))</f>
        <v>12</v>
      </c>
      <c r="Y347" s="2" t="s">
        <v>101</v>
      </c>
      <c r="Z347">
        <f>AA347*100</f>
        <v>1.5</v>
      </c>
      <c r="AA347" s="5">
        <v>0.015</v>
      </c>
      <c r="AB347" s="5"/>
      <c r="AC347" s="5">
        <v>0.0195</v>
      </c>
      <c r="AD347" s="5"/>
      <c r="AE347" s="2" t="s">
        <v>102</v>
      </c>
      <c r="AF347" s="2">
        <f>IF(OR(AG347="是",AG347="有"),0,1)</f>
        <v>0</v>
      </c>
      <c r="AG347" s="2" t="s">
        <v>157</v>
      </c>
      <c r="AH347" s="10">
        <f>IF(ISNUMBER(FIND("质押",AI347,1)),0,1)</f>
        <v>1</v>
      </c>
      <c r="AI347" s="2" t="s">
        <v>207</v>
      </c>
      <c r="AJ347" s="2">
        <f>IF(ISNUMBER(FIND("担保",AI347,1)),0,1)</f>
        <v>0</v>
      </c>
      <c r="AK347" s="2" t="s">
        <v>207</v>
      </c>
      <c r="AL347" s="10">
        <f>IF(AM347="是",0,1)</f>
        <v>0</v>
      </c>
      <c r="AM347" s="2" t="s">
        <v>103</v>
      </c>
      <c r="AN347" s="2">
        <f>IF(AO347="无逾期",0,1)</f>
        <v>0</v>
      </c>
      <c r="AO347" t="s">
        <v>105</v>
      </c>
      <c r="AQ347" s="6">
        <v>41250</v>
      </c>
    </row>
    <row r="348" spans="1:43">
      <c r="A348" s="4">
        <v>1212002</v>
      </c>
      <c r="B348" s="1">
        <f>C348</f>
        <v>30</v>
      </c>
      <c r="C348">
        <v>30</v>
      </c>
      <c r="D348">
        <f>IF(E348="男",1,0)</f>
        <v>0</v>
      </c>
      <c r="E348" s="2" t="s">
        <v>92</v>
      </c>
      <c r="F348" s="2">
        <f>IF(G348="已婚",0,IF(G348="未婚",1,2))</f>
        <v>0</v>
      </c>
      <c r="G348" s="2" t="s">
        <v>93</v>
      </c>
      <c r="H348" s="2">
        <f>IF(I348="小学",0,IF(I348="初中",1,IF(I348="高中",2,IF(I348="大专",3,4))))</f>
        <v>2</v>
      </c>
      <c r="I348" s="2" t="s">
        <v>94</v>
      </c>
      <c r="J348" s="2">
        <f>IF(K348="无",0,IF(K348="有违约",1,2))</f>
        <v>0</v>
      </c>
      <c r="K348" s="2" t="s">
        <v>95</v>
      </c>
      <c r="L348" s="2">
        <f>IF(M348="自有",0,1)</f>
        <v>0</v>
      </c>
      <c r="M348" s="2" t="s">
        <v>96</v>
      </c>
      <c r="N348" s="2">
        <f>IF(O348="否",0,1)</f>
        <v>1</v>
      </c>
      <c r="O348" s="2" t="s">
        <v>103</v>
      </c>
      <c r="P348" s="2" t="str">
        <f>MID(Q348,1,LEN(Q348)-1)</f>
        <v>3</v>
      </c>
      <c r="Q348" s="2" t="s">
        <v>108</v>
      </c>
      <c r="R348" s="2" t="s">
        <v>108</v>
      </c>
      <c r="S348" s="2" t="str">
        <f>MID(T348,1,LEN(T348)-1)</f>
        <v>30</v>
      </c>
      <c r="T348" s="2" t="s">
        <v>186</v>
      </c>
      <c r="U348" s="2">
        <f>IF(V348="经营",0,1)</f>
        <v>0</v>
      </c>
      <c r="V348" s="2" t="s">
        <v>100</v>
      </c>
      <c r="W348" s="2" t="s">
        <v>100</v>
      </c>
      <c r="X348" s="2">
        <f>IF(MID(Y348,LEN(Y348),LEN(Y348))="年",VALUE(MID(Y348,1,LEN(Y348)-1))*12,VALUE(MID(Y348,1,LEN(Y348)-1)))</f>
        <v>12</v>
      </c>
      <c r="Y348" s="2" t="s">
        <v>101</v>
      </c>
      <c r="Z348">
        <f>AA348*100</f>
        <v>1.5</v>
      </c>
      <c r="AA348" s="5">
        <v>0.015</v>
      </c>
      <c r="AB348" s="5"/>
      <c r="AC348" s="5">
        <v>0.0195</v>
      </c>
      <c r="AD348" s="5"/>
      <c r="AE348" s="2" t="s">
        <v>95</v>
      </c>
      <c r="AF348" s="2">
        <f>IF(OR(AG348="是",AG348="有"),0,1)</f>
        <v>0</v>
      </c>
      <c r="AG348" s="2" t="s">
        <v>103</v>
      </c>
      <c r="AH348" s="10">
        <f>IF(ISNUMBER(FIND("质押",AI348,1)),0,1)</f>
        <v>1</v>
      </c>
      <c r="AI348" s="2" t="s">
        <v>207</v>
      </c>
      <c r="AJ348" s="2">
        <f>IF(ISNUMBER(FIND("担保",AI348,1)),0,1)</f>
        <v>0</v>
      </c>
      <c r="AK348" s="2" t="s">
        <v>207</v>
      </c>
      <c r="AL348" s="10">
        <f>IF(AM348="是",0,1)</f>
        <v>0</v>
      </c>
      <c r="AM348" s="2" t="s">
        <v>103</v>
      </c>
      <c r="AN348" s="2">
        <f>IF(AO348="无逾期",0,1)</f>
        <v>0</v>
      </c>
      <c r="AO348" t="s">
        <v>105</v>
      </c>
      <c r="AQ348" s="6">
        <v>41253</v>
      </c>
    </row>
    <row r="349" spans="1:43">
      <c r="A349" s="4">
        <v>1212003</v>
      </c>
      <c r="B349" s="1">
        <f>C349</f>
        <v>30</v>
      </c>
      <c r="C349">
        <v>30</v>
      </c>
      <c r="D349">
        <f>IF(E349="男",1,0)</f>
        <v>1</v>
      </c>
      <c r="E349" s="2" t="s">
        <v>106</v>
      </c>
      <c r="F349" s="2">
        <f>IF(G349="已婚",0,IF(G349="未婚",1,2))</f>
        <v>0</v>
      </c>
      <c r="G349" s="2" t="s">
        <v>93</v>
      </c>
      <c r="H349" s="2">
        <f>IF(I349="小学",0,IF(I349="初中",1,IF(I349="高中",2,IF(I349="大专",3,4))))</f>
        <v>1</v>
      </c>
      <c r="I349" s="2" t="s">
        <v>120</v>
      </c>
      <c r="J349" s="2">
        <f>IF(K349="无",0,IF(K349="有违约",1,2))</f>
        <v>0</v>
      </c>
      <c r="K349" s="2" t="s">
        <v>95</v>
      </c>
      <c r="L349" s="2">
        <f>IF(M349="自有",0,1)</f>
        <v>0</v>
      </c>
      <c r="M349" s="2" t="s">
        <v>96</v>
      </c>
      <c r="N349" s="2">
        <f>IF(O349="否",0,1)</f>
        <v>1</v>
      </c>
      <c r="O349" s="2" t="s">
        <v>103</v>
      </c>
      <c r="P349" s="2" t="str">
        <f>MID(Q349,1,LEN(Q349)-1)</f>
        <v>10</v>
      </c>
      <c r="Q349" s="2" t="s">
        <v>98</v>
      </c>
      <c r="R349" s="2" t="s">
        <v>98</v>
      </c>
      <c r="S349" s="2" t="str">
        <f>MID(T349,1,LEN(T349)-1)</f>
        <v>120</v>
      </c>
      <c r="T349" s="2" t="s">
        <v>167</v>
      </c>
      <c r="U349" s="2">
        <f>IF(V349="经营",0,1)</f>
        <v>0</v>
      </c>
      <c r="V349" s="2" t="s">
        <v>100</v>
      </c>
      <c r="W349" s="2" t="s">
        <v>100</v>
      </c>
      <c r="X349" s="2">
        <f>IF(MID(Y349,LEN(Y349),LEN(Y349))="年",VALUE(MID(Y349,1,LEN(Y349)-1))*12,VALUE(MID(Y349,1,LEN(Y349)-1)))</f>
        <v>12</v>
      </c>
      <c r="Y349" s="2" t="s">
        <v>101</v>
      </c>
      <c r="Z349">
        <f>AA349*100</f>
        <v>1.41</v>
      </c>
      <c r="AA349" s="5">
        <v>0.0141</v>
      </c>
      <c r="AB349" s="5"/>
      <c r="AC349" s="5">
        <v>0.01833</v>
      </c>
      <c r="AD349" s="5"/>
      <c r="AE349" s="2" t="s">
        <v>102</v>
      </c>
      <c r="AF349" s="2">
        <f>IF(OR(AG349="是",AG349="有"),0,1)</f>
        <v>0</v>
      </c>
      <c r="AG349" s="2" t="s">
        <v>103</v>
      </c>
      <c r="AH349" s="10">
        <f>IF(ISNUMBER(FIND("质押",AI349,1)),0,1)</f>
        <v>1</v>
      </c>
      <c r="AI349" s="2" t="s">
        <v>104</v>
      </c>
      <c r="AJ349" s="2">
        <f>IF(ISNUMBER(FIND("担保",AI349,1)),0,1)</f>
        <v>1</v>
      </c>
      <c r="AK349" s="2" t="s">
        <v>104</v>
      </c>
      <c r="AL349" s="10">
        <f>IF(AM349="是",0,1)</f>
        <v>0</v>
      </c>
      <c r="AM349" s="2" t="s">
        <v>103</v>
      </c>
      <c r="AN349" s="2">
        <f>IF(AO349="无逾期",0,1)</f>
        <v>0</v>
      </c>
      <c r="AO349" t="s">
        <v>105</v>
      </c>
      <c r="AQ349" s="6">
        <v>41255</v>
      </c>
    </row>
    <row r="350" spans="1:43">
      <c r="A350" s="3">
        <v>1212004</v>
      </c>
      <c r="B350" s="1">
        <f>C350</f>
        <v>44</v>
      </c>
      <c r="C350">
        <v>44</v>
      </c>
      <c r="D350">
        <f>IF(E350="男",1,0)</f>
        <v>1</v>
      </c>
      <c r="E350" s="2" t="s">
        <v>106</v>
      </c>
      <c r="F350" s="2">
        <f>IF(G350="已婚",0,IF(G350="未婚",1,2))</f>
        <v>0</v>
      </c>
      <c r="G350" s="2" t="s">
        <v>93</v>
      </c>
      <c r="H350" s="2">
        <f>IF(I350="小学",0,IF(I350="初中",1,IF(I350="高中",2,IF(I350="大专",3,4))))</f>
        <v>1</v>
      </c>
      <c r="I350" s="2" t="s">
        <v>120</v>
      </c>
      <c r="J350" s="2">
        <f>IF(K350="无",0,IF(K350="有违约",1,2))</f>
        <v>0</v>
      </c>
      <c r="K350" s="2" t="s">
        <v>95</v>
      </c>
      <c r="L350" s="2">
        <f>IF(M350="自有",0,1)</f>
        <v>0</v>
      </c>
      <c r="M350" s="2" t="s">
        <v>96</v>
      </c>
      <c r="N350" s="2">
        <f>IF(O350="否",0,1)</f>
        <v>1</v>
      </c>
      <c r="O350" s="2" t="s">
        <v>103</v>
      </c>
      <c r="P350" s="2" t="str">
        <f>MID(Q350,1,LEN(Q350)-1)</f>
        <v>14</v>
      </c>
      <c r="Q350" s="2" t="s">
        <v>191</v>
      </c>
      <c r="R350" s="2" t="s">
        <v>191</v>
      </c>
      <c r="S350" s="2" t="str">
        <f>MID(T350,1,LEN(T350)-1)</f>
        <v>100</v>
      </c>
      <c r="T350" s="2" t="s">
        <v>135</v>
      </c>
      <c r="U350" s="2">
        <f>IF(V350="经营",0,1)</f>
        <v>0</v>
      </c>
      <c r="V350" s="2" t="s">
        <v>100</v>
      </c>
      <c r="W350" s="2" t="s">
        <v>100</v>
      </c>
      <c r="X350" s="2">
        <f>IF(MID(Y350,LEN(Y350),LEN(Y350))="年",VALUE(MID(Y350,1,LEN(Y350)-1))*12,VALUE(MID(Y350,1,LEN(Y350)-1)))</f>
        <v>12</v>
      </c>
      <c r="Y350" s="2" t="s">
        <v>101</v>
      </c>
      <c r="Z350">
        <f>AA350*100</f>
        <v>1.26</v>
      </c>
      <c r="AA350" s="5">
        <v>0.0126</v>
      </c>
      <c r="AB350" s="5"/>
      <c r="AC350" s="5">
        <v>0.01638</v>
      </c>
      <c r="AD350" s="5"/>
      <c r="AE350" s="2" t="s">
        <v>102</v>
      </c>
      <c r="AF350" s="2">
        <f>IF(OR(AG350="是",AG350="有"),0,1)</f>
        <v>1</v>
      </c>
      <c r="AG350" s="2" t="s">
        <v>95</v>
      </c>
      <c r="AH350" s="10">
        <f>IF(ISNUMBER(FIND("质押",AI350,1)),0,1)</f>
        <v>1</v>
      </c>
      <c r="AI350" s="2" t="s">
        <v>119</v>
      </c>
      <c r="AJ350" s="2">
        <f>IF(ISNUMBER(FIND("担保",AI350,1)),0,1)</f>
        <v>0</v>
      </c>
      <c r="AK350" s="2" t="s">
        <v>119</v>
      </c>
      <c r="AL350" s="10">
        <f>IF(AM350="是",0,1)</f>
        <v>1</v>
      </c>
      <c r="AM350" s="2" t="s">
        <v>97</v>
      </c>
      <c r="AN350" s="2">
        <f>IF(AO350="无逾期",0,1)</f>
        <v>0</v>
      </c>
      <c r="AO350" t="s">
        <v>105</v>
      </c>
      <c r="AQ350" s="6">
        <v>41257</v>
      </c>
    </row>
    <row r="351" spans="1:43">
      <c r="A351" s="4">
        <v>1212005</v>
      </c>
      <c r="B351" s="1">
        <f>C351</f>
        <v>50</v>
      </c>
      <c r="C351">
        <v>50</v>
      </c>
      <c r="D351">
        <f>IF(E351="男",1,0)</f>
        <v>1</v>
      </c>
      <c r="E351" s="2" t="s">
        <v>106</v>
      </c>
      <c r="F351" s="2">
        <f>IF(G351="已婚",0,IF(G351="未婚",1,2))</f>
        <v>0</v>
      </c>
      <c r="G351" s="2" t="s">
        <v>93</v>
      </c>
      <c r="H351" s="2">
        <f>IF(I351="小学",0,IF(I351="初中",1,IF(I351="高中",2,IF(I351="大专",3,4))))</f>
        <v>0</v>
      </c>
      <c r="I351" s="2" t="s">
        <v>107</v>
      </c>
      <c r="J351" s="2">
        <f>IF(K351="无",0,IF(K351="有违约",1,2))</f>
        <v>0</v>
      </c>
      <c r="K351" s="2" t="s">
        <v>95</v>
      </c>
      <c r="L351" s="2">
        <f>IF(M351="自有",0,1)</f>
        <v>0</v>
      </c>
      <c r="M351" s="2" t="s">
        <v>96</v>
      </c>
      <c r="N351" s="2">
        <f>IF(O351="否",0,1)</f>
        <v>1</v>
      </c>
      <c r="O351" s="2" t="s">
        <v>103</v>
      </c>
      <c r="P351" s="2" t="str">
        <f>MID(Q351,1,LEN(Q351)-1)</f>
        <v>4</v>
      </c>
      <c r="Q351" s="2" t="s">
        <v>137</v>
      </c>
      <c r="R351" s="2" t="s">
        <v>137</v>
      </c>
      <c r="S351" s="2" t="str">
        <f>MID(T351,1,LEN(T351)-1)</f>
        <v>30</v>
      </c>
      <c r="T351" s="2" t="s">
        <v>144</v>
      </c>
      <c r="U351" s="2">
        <f>IF(V351="经营",0,1)</f>
        <v>0</v>
      </c>
      <c r="V351" s="2" t="s">
        <v>100</v>
      </c>
      <c r="W351" s="2" t="s">
        <v>100</v>
      </c>
      <c r="X351" s="2">
        <f>IF(MID(Y351,LEN(Y351),LEN(Y351))="年",VALUE(MID(Y351,1,LEN(Y351)-1))*12,VALUE(MID(Y351,1,LEN(Y351)-1)))</f>
        <v>12</v>
      </c>
      <c r="Y351" s="2" t="s">
        <v>101</v>
      </c>
      <c r="Z351">
        <f>AA351*100</f>
        <v>1.5</v>
      </c>
      <c r="AA351" s="5">
        <v>0.015</v>
      </c>
      <c r="AB351" s="5"/>
      <c r="AC351" s="5">
        <v>0.0195</v>
      </c>
      <c r="AD351" s="5"/>
      <c r="AE351" s="2" t="s">
        <v>125</v>
      </c>
      <c r="AF351" s="2">
        <f>IF(OR(AG351="是",AG351="有"),0,1)</f>
        <v>1</v>
      </c>
      <c r="AG351" s="2" t="s">
        <v>95</v>
      </c>
      <c r="AH351" s="10">
        <f>IF(ISNUMBER(FIND("质押",AI351,1)),0,1)</f>
        <v>1</v>
      </c>
      <c r="AI351" s="2" t="s">
        <v>119</v>
      </c>
      <c r="AJ351" s="2">
        <f>IF(ISNUMBER(FIND("担保",AI351,1)),0,1)</f>
        <v>0</v>
      </c>
      <c r="AK351" s="2" t="s">
        <v>119</v>
      </c>
      <c r="AL351" s="10">
        <f>IF(AM351="是",0,1)</f>
        <v>1</v>
      </c>
      <c r="AM351" s="2" t="s">
        <v>97</v>
      </c>
      <c r="AN351" s="2">
        <f>IF(AO351="无逾期",0,1)</f>
        <v>0</v>
      </c>
      <c r="AO351" t="s">
        <v>105</v>
      </c>
      <c r="AQ351" s="6">
        <v>41260</v>
      </c>
    </row>
    <row r="352" spans="1:43">
      <c r="A352" s="4">
        <v>1212006</v>
      </c>
      <c r="B352" s="1">
        <f>C352</f>
        <v>28</v>
      </c>
      <c r="C352">
        <v>28</v>
      </c>
      <c r="D352">
        <f>IF(E352="男",1,0)</f>
        <v>1</v>
      </c>
      <c r="E352" s="2" t="s">
        <v>106</v>
      </c>
      <c r="F352" s="2">
        <f>IF(G352="已婚",0,IF(G352="未婚",1,2))</f>
        <v>0</v>
      </c>
      <c r="G352" s="2" t="s">
        <v>93</v>
      </c>
      <c r="H352" s="2">
        <f>IF(I352="小学",0,IF(I352="初中",1,IF(I352="高中",2,IF(I352="大专",3,4))))</f>
        <v>3</v>
      </c>
      <c r="I352" s="2" t="s">
        <v>142</v>
      </c>
      <c r="J352" s="2">
        <f>IF(K352="无",0,IF(K352="有违约",1,2))</f>
        <v>0</v>
      </c>
      <c r="K352" s="2" t="s">
        <v>95</v>
      </c>
      <c r="L352" s="2">
        <f>IF(M352="自有",0,1)</f>
        <v>0</v>
      </c>
      <c r="M352" s="2" t="s">
        <v>96</v>
      </c>
      <c r="N352" s="2">
        <f>IF(O352="否",0,1)</f>
        <v>0</v>
      </c>
      <c r="O352" s="2" t="s">
        <v>97</v>
      </c>
      <c r="P352" s="2" t="str">
        <f>MID(Q352,1,LEN(Q352)-1)</f>
        <v>4</v>
      </c>
      <c r="Q352" s="2" t="s">
        <v>137</v>
      </c>
      <c r="R352" s="2" t="s">
        <v>137</v>
      </c>
      <c r="S352" s="2" t="str">
        <f>MID(T352,1,LEN(T352)-1)</f>
        <v>50</v>
      </c>
      <c r="T352" s="2" t="s">
        <v>114</v>
      </c>
      <c r="U352" s="2">
        <f>IF(V352="经营",0,1)</f>
        <v>0</v>
      </c>
      <c r="V352" s="2" t="s">
        <v>100</v>
      </c>
      <c r="W352" s="2" t="s">
        <v>100</v>
      </c>
      <c r="X352" s="2">
        <f>IF(MID(Y352,LEN(Y352),LEN(Y352))="年",VALUE(MID(Y352,1,LEN(Y352)-1))*12,VALUE(MID(Y352,1,LEN(Y352)-1)))</f>
        <v>12</v>
      </c>
      <c r="Y352" s="2" t="s">
        <v>101</v>
      </c>
      <c r="Z352">
        <f>AA352*100</f>
        <v>1.41</v>
      </c>
      <c r="AA352" s="5">
        <v>0.0141</v>
      </c>
      <c r="AB352" s="5"/>
      <c r="AC352" s="5">
        <v>0.01833</v>
      </c>
      <c r="AD352" s="5"/>
      <c r="AE352" s="2" t="s">
        <v>102</v>
      </c>
      <c r="AF352" s="2">
        <f>IF(OR(AG352="是",AG352="有"),0,1)</f>
        <v>0</v>
      </c>
      <c r="AG352" s="2" t="s">
        <v>157</v>
      </c>
      <c r="AH352" s="10">
        <f>IF(ISNUMBER(FIND("质押",AI352,1)),0,1)</f>
        <v>1</v>
      </c>
      <c r="AI352" s="2" t="s">
        <v>207</v>
      </c>
      <c r="AJ352" s="2">
        <f>IF(ISNUMBER(FIND("担保",AI352,1)),0,1)</f>
        <v>0</v>
      </c>
      <c r="AK352" s="2" t="s">
        <v>207</v>
      </c>
      <c r="AL352" s="10">
        <f>IF(AM352="是",0,1)</f>
        <v>0</v>
      </c>
      <c r="AM352" s="2" t="s">
        <v>103</v>
      </c>
      <c r="AN352" s="2">
        <f>IF(AO352="无逾期",0,1)</f>
        <v>0</v>
      </c>
      <c r="AO352" t="s">
        <v>105</v>
      </c>
      <c r="AQ352" s="6">
        <v>41263</v>
      </c>
    </row>
    <row r="353" spans="1:43">
      <c r="A353" s="4">
        <v>1212007</v>
      </c>
      <c r="B353" s="1">
        <f>C353</f>
        <v>49</v>
      </c>
      <c r="C353">
        <v>49</v>
      </c>
      <c r="D353">
        <f>IF(E353="男",1,0)</f>
        <v>1</v>
      </c>
      <c r="E353" s="2" t="s">
        <v>106</v>
      </c>
      <c r="F353" s="2">
        <f>IF(G353="已婚",0,IF(G353="未婚",1,2))</f>
        <v>0</v>
      </c>
      <c r="G353" s="2" t="s">
        <v>93</v>
      </c>
      <c r="H353" s="2">
        <f>IF(I353="小学",0,IF(I353="初中",1,IF(I353="高中",2,IF(I353="大专",3,4))))</f>
        <v>4</v>
      </c>
      <c r="I353" s="2" t="s">
        <v>136</v>
      </c>
      <c r="J353" s="2">
        <f>IF(K353="无",0,IF(K353="有违约",1,2))</f>
        <v>0</v>
      </c>
      <c r="K353" s="2" t="s">
        <v>95</v>
      </c>
      <c r="L353" s="2">
        <f>IF(M353="自有",0,1)</f>
        <v>0</v>
      </c>
      <c r="M353" s="2" t="s">
        <v>96</v>
      </c>
      <c r="N353" s="2">
        <f>IF(O353="否",0,1)</f>
        <v>1</v>
      </c>
      <c r="O353" s="2" t="s">
        <v>103</v>
      </c>
      <c r="P353" s="2" t="str">
        <f>MID(Q353,1,LEN(Q353)-1)</f>
        <v>10</v>
      </c>
      <c r="Q353" s="2" t="s">
        <v>98</v>
      </c>
      <c r="R353" s="2" t="s">
        <v>210</v>
      </c>
      <c r="S353" s="2" t="str">
        <f>MID(T353,1,LEN(T353)-1)</f>
        <v>140</v>
      </c>
      <c r="T353" s="2" t="s">
        <v>249</v>
      </c>
      <c r="U353" s="2">
        <f>IF(V353="经营",0,1)</f>
        <v>0</v>
      </c>
      <c r="V353" s="2" t="s">
        <v>100</v>
      </c>
      <c r="W353" s="2" t="s">
        <v>100</v>
      </c>
      <c r="X353" s="2">
        <f>IF(MID(Y353,LEN(Y353),LEN(Y353))="年",VALUE(MID(Y353,1,LEN(Y353)-1))*12,VALUE(MID(Y353,1,LEN(Y353)-1)))</f>
        <v>12</v>
      </c>
      <c r="Y353" s="2" t="s">
        <v>101</v>
      </c>
      <c r="Z353">
        <f>AA353*100</f>
        <v>1.35</v>
      </c>
      <c r="AA353" s="5">
        <v>0.0135</v>
      </c>
      <c r="AB353" s="5"/>
      <c r="AC353" s="5">
        <v>0.01755</v>
      </c>
      <c r="AD353" s="5"/>
      <c r="AE353" s="2" t="s">
        <v>102</v>
      </c>
      <c r="AF353" s="2">
        <f>IF(OR(AG353="是",AG353="有"),0,1)</f>
        <v>1</v>
      </c>
      <c r="AG353" s="2" t="s">
        <v>95</v>
      </c>
      <c r="AH353" s="10">
        <f>IF(ISNUMBER(FIND("质押",AI353,1)),0,1)</f>
        <v>1</v>
      </c>
      <c r="AI353" s="2" t="s">
        <v>119</v>
      </c>
      <c r="AJ353" s="2">
        <f>IF(ISNUMBER(FIND("担保",AI353,1)),0,1)</f>
        <v>0</v>
      </c>
      <c r="AK353" s="2" t="s">
        <v>119</v>
      </c>
      <c r="AL353" s="10">
        <f>IF(AM353="是",0,1)</f>
        <v>1</v>
      </c>
      <c r="AM353" s="2" t="s">
        <v>97</v>
      </c>
      <c r="AN353" s="2">
        <f>IF(AO353="无逾期",0,1)</f>
        <v>0</v>
      </c>
      <c r="AO353" t="s">
        <v>105</v>
      </c>
      <c r="AQ353" s="6">
        <v>41263</v>
      </c>
    </row>
    <row r="354" spans="1:43">
      <c r="A354" s="3">
        <v>1212009</v>
      </c>
      <c r="B354" s="1">
        <f>C354</f>
        <v>56</v>
      </c>
      <c r="C354">
        <v>56</v>
      </c>
      <c r="D354">
        <f>IF(E354="男",1,0)</f>
        <v>1</v>
      </c>
      <c r="E354" s="2" t="s">
        <v>106</v>
      </c>
      <c r="F354" s="2">
        <f>IF(G354="已婚",0,IF(G354="未婚",1,2))</f>
        <v>0</v>
      </c>
      <c r="G354" s="2" t="s">
        <v>93</v>
      </c>
      <c r="H354" s="2">
        <f>IF(I354="小学",0,IF(I354="初中",1,IF(I354="高中",2,IF(I354="大专",3,4))))</f>
        <v>0</v>
      </c>
      <c r="I354" s="2" t="s">
        <v>107</v>
      </c>
      <c r="J354" s="2">
        <f>IF(K354="无",0,IF(K354="有违约",1,2))</f>
        <v>0</v>
      </c>
      <c r="K354" s="2" t="s">
        <v>95</v>
      </c>
      <c r="L354" s="2">
        <f>IF(M354="自有",0,1)</f>
        <v>0</v>
      </c>
      <c r="M354" s="2" t="s">
        <v>96</v>
      </c>
      <c r="N354" s="2">
        <f>IF(O354="否",0,1)</f>
        <v>1</v>
      </c>
      <c r="O354" s="2" t="s">
        <v>103</v>
      </c>
      <c r="P354" s="2" t="str">
        <f>MID(Q354,1,LEN(Q354)-1)</f>
        <v>18</v>
      </c>
      <c r="Q354" s="2" t="s">
        <v>238</v>
      </c>
      <c r="R354" s="2" t="s">
        <v>238</v>
      </c>
      <c r="S354" s="2" t="str">
        <f>MID(T354,1,LEN(T354)-1)</f>
        <v>30</v>
      </c>
      <c r="T354" s="2" t="s">
        <v>144</v>
      </c>
      <c r="U354" s="2">
        <f>IF(V354="经营",0,1)</f>
        <v>0</v>
      </c>
      <c r="V354" s="2" t="s">
        <v>100</v>
      </c>
      <c r="W354" s="2" t="s">
        <v>100</v>
      </c>
      <c r="X354" s="2">
        <f>IF(MID(Y354,LEN(Y354),LEN(Y354))="年",VALUE(MID(Y354,1,LEN(Y354)-1))*12,VALUE(MID(Y354,1,LEN(Y354)-1)))</f>
        <v>6</v>
      </c>
      <c r="Y354" s="2" t="s">
        <v>118</v>
      </c>
      <c r="Z354">
        <f>AA354*100</f>
        <v>1.23</v>
      </c>
      <c r="AA354" s="5">
        <v>0.0123</v>
      </c>
      <c r="AB354" s="5"/>
      <c r="AC354" s="5">
        <v>0.01599</v>
      </c>
      <c r="AD354" s="5"/>
      <c r="AE354" s="2" t="s">
        <v>102</v>
      </c>
      <c r="AF354" s="2">
        <f>IF(OR(AG354="是",AG354="有"),0,1)</f>
        <v>1</v>
      </c>
      <c r="AG354" s="2" t="s">
        <v>95</v>
      </c>
      <c r="AH354" s="10">
        <f>IF(ISNUMBER(FIND("质押",AI354,1)),0,1)</f>
        <v>1</v>
      </c>
      <c r="AI354" s="2" t="s">
        <v>119</v>
      </c>
      <c r="AJ354" s="2">
        <f>IF(ISNUMBER(FIND("担保",AI354,1)),0,1)</f>
        <v>0</v>
      </c>
      <c r="AK354" s="2" t="s">
        <v>119</v>
      </c>
      <c r="AL354" s="10">
        <f>IF(AM354="是",0,1)</f>
        <v>1</v>
      </c>
      <c r="AM354" s="2" t="s">
        <v>97</v>
      </c>
      <c r="AN354" s="2">
        <f>IF(AO354="无逾期",0,1)</f>
        <v>0</v>
      </c>
      <c r="AO354" t="s">
        <v>105</v>
      </c>
      <c r="AQ354" s="6">
        <v>41262</v>
      </c>
    </row>
    <row r="355" spans="1:43">
      <c r="A355" s="4">
        <v>1212010</v>
      </c>
      <c r="B355" s="1">
        <f>C355</f>
        <v>33</v>
      </c>
      <c r="C355">
        <v>33</v>
      </c>
      <c r="D355">
        <f>IF(E355="男",1,0)</f>
        <v>0</v>
      </c>
      <c r="E355" s="2" t="s">
        <v>92</v>
      </c>
      <c r="F355" s="2">
        <f>IF(G355="已婚",0,IF(G355="未婚",1,2))</f>
        <v>0</v>
      </c>
      <c r="G355" s="2" t="s">
        <v>93</v>
      </c>
      <c r="H355" s="2">
        <f>IF(I355="小学",0,IF(I355="初中",1,IF(I355="高中",2,IF(I355="大专",3,4))))</f>
        <v>2</v>
      </c>
      <c r="I355" s="2" t="s">
        <v>94</v>
      </c>
      <c r="J355" s="2">
        <f>IF(K355="无",0,IF(K355="有违约",1,2))</f>
        <v>0</v>
      </c>
      <c r="K355" s="2" t="s">
        <v>95</v>
      </c>
      <c r="L355" s="2">
        <f>IF(M355="自有",0,1)</f>
        <v>0</v>
      </c>
      <c r="M355" s="2" t="s">
        <v>96</v>
      </c>
      <c r="N355" s="2">
        <f>IF(O355="否",0,1)</f>
        <v>1</v>
      </c>
      <c r="O355" s="2" t="s">
        <v>103</v>
      </c>
      <c r="P355" s="2" t="str">
        <f>MID(Q355,1,LEN(Q355)-1)</f>
        <v>5</v>
      </c>
      <c r="Q355" s="2" t="s">
        <v>152</v>
      </c>
      <c r="R355" s="2" t="s">
        <v>152</v>
      </c>
      <c r="S355" s="2" t="str">
        <f>MID(T355,1,LEN(T355)-1)</f>
        <v>30</v>
      </c>
      <c r="T355" s="2" t="s">
        <v>144</v>
      </c>
      <c r="U355" s="2">
        <f>IF(V355="经营",0,1)</f>
        <v>0</v>
      </c>
      <c r="V355" s="2" t="s">
        <v>100</v>
      </c>
      <c r="W355" s="2" t="s">
        <v>100</v>
      </c>
      <c r="X355" s="2">
        <f>IF(MID(Y355,LEN(Y355),LEN(Y355))="年",VALUE(MID(Y355,1,LEN(Y355)-1))*12,VALUE(MID(Y355,1,LEN(Y355)-1)))</f>
        <v>12</v>
      </c>
      <c r="Y355" s="2" t="s">
        <v>101</v>
      </c>
      <c r="Z355">
        <f>AA355*100</f>
        <v>1.5</v>
      </c>
      <c r="AA355" s="5">
        <v>0.015</v>
      </c>
      <c r="AB355" s="5"/>
      <c r="AC355" s="5">
        <v>0.0195</v>
      </c>
      <c r="AD355" s="5"/>
      <c r="AE355" s="2" t="s">
        <v>102</v>
      </c>
      <c r="AF355" s="2">
        <f>IF(OR(AG355="是",AG355="有"),0,1)</f>
        <v>1</v>
      </c>
      <c r="AG355" s="2" t="s">
        <v>95</v>
      </c>
      <c r="AH355" s="10">
        <f>IF(ISNUMBER(FIND("质押",AI355,1)),0,1)</f>
        <v>1</v>
      </c>
      <c r="AI355" s="2" t="s">
        <v>119</v>
      </c>
      <c r="AJ355" s="2">
        <f>IF(ISNUMBER(FIND("担保",AI355,1)),0,1)</f>
        <v>0</v>
      </c>
      <c r="AK355" s="2" t="s">
        <v>119</v>
      </c>
      <c r="AL355" s="10">
        <f>IF(AM355="是",0,1)</f>
        <v>1</v>
      </c>
      <c r="AM355" s="2" t="s">
        <v>97</v>
      </c>
      <c r="AN355" s="2">
        <f>IF(AO355="无逾期",0,1)</f>
        <v>0</v>
      </c>
      <c r="AO355" t="s">
        <v>105</v>
      </c>
      <c r="AQ355" s="6">
        <v>41262</v>
      </c>
    </row>
    <row r="356" spans="1:43">
      <c r="A356" s="3">
        <v>1212011</v>
      </c>
      <c r="B356" s="1">
        <f>C356</f>
        <v>42</v>
      </c>
      <c r="C356">
        <v>42</v>
      </c>
      <c r="D356">
        <f>IF(E356="男",1,0)</f>
        <v>1</v>
      </c>
      <c r="E356" s="2" t="s">
        <v>106</v>
      </c>
      <c r="F356" s="2">
        <f>IF(G356="已婚",0,IF(G356="未婚",1,2))</f>
        <v>0</v>
      </c>
      <c r="G356" s="2" t="s">
        <v>93</v>
      </c>
      <c r="H356" s="2">
        <f>IF(I356="小学",0,IF(I356="初中",1,IF(I356="高中",2,IF(I356="大专",3,4))))</f>
        <v>2</v>
      </c>
      <c r="I356" s="2" t="s">
        <v>94</v>
      </c>
      <c r="J356" s="2">
        <f>IF(K356="无",0,IF(K356="有违约",1,2))</f>
        <v>0</v>
      </c>
      <c r="K356" s="2" t="s">
        <v>95</v>
      </c>
      <c r="L356" s="2">
        <f>IF(M356="自有",0,1)</f>
        <v>0</v>
      </c>
      <c r="M356" s="2" t="s">
        <v>96</v>
      </c>
      <c r="N356" s="2">
        <f>IF(O356="否",0,1)</f>
        <v>1</v>
      </c>
      <c r="O356" s="2" t="s">
        <v>103</v>
      </c>
      <c r="P356" s="2" t="str">
        <f>MID(Q356,1,LEN(Q356)-1)</f>
        <v>18</v>
      </c>
      <c r="Q356" s="2" t="s">
        <v>238</v>
      </c>
      <c r="R356" s="2" t="s">
        <v>239</v>
      </c>
      <c r="S356" s="2" t="str">
        <f>MID(T356,1,LEN(T356)-1)</f>
        <v>70</v>
      </c>
      <c r="T356" s="2" t="s">
        <v>250</v>
      </c>
      <c r="U356" s="2">
        <f>IF(V356="经营",0,1)</f>
        <v>0</v>
      </c>
      <c r="V356" s="2" t="s">
        <v>100</v>
      </c>
      <c r="W356" s="2" t="s">
        <v>100</v>
      </c>
      <c r="X356" s="2">
        <f>IF(MID(Y356,LEN(Y356),LEN(Y356))="年",VALUE(MID(Y356,1,LEN(Y356)-1))*12,VALUE(MID(Y356,1,LEN(Y356)-1)))</f>
        <v>12</v>
      </c>
      <c r="Y356" s="2" t="s">
        <v>101</v>
      </c>
      <c r="Z356">
        <f>AA356*100</f>
        <v>1.26</v>
      </c>
      <c r="AA356" s="5">
        <v>0.0126</v>
      </c>
      <c r="AB356" s="5"/>
      <c r="AC356" s="5">
        <v>0.01638</v>
      </c>
      <c r="AD356" s="5"/>
      <c r="AE356" s="2" t="s">
        <v>102</v>
      </c>
      <c r="AF356" s="2">
        <f>IF(OR(AG356="是",AG356="有"),0,1)</f>
        <v>1</v>
      </c>
      <c r="AG356" s="2" t="s">
        <v>95</v>
      </c>
      <c r="AH356" s="10">
        <f>IF(ISNUMBER(FIND("质押",AI356,1)),0,1)</f>
        <v>1</v>
      </c>
      <c r="AI356" s="2" t="s">
        <v>119</v>
      </c>
      <c r="AJ356" s="2">
        <f>IF(ISNUMBER(FIND("担保",AI356,1)),0,1)</f>
        <v>0</v>
      </c>
      <c r="AK356" s="2" t="s">
        <v>119</v>
      </c>
      <c r="AL356" s="10">
        <f>IF(AM356="是",0,1)</f>
        <v>1</v>
      </c>
      <c r="AM356" s="2" t="s">
        <v>97</v>
      </c>
      <c r="AN356" s="2">
        <f>IF(AO356="无逾期",0,1)</f>
        <v>0</v>
      </c>
      <c r="AO356" t="s">
        <v>105</v>
      </c>
      <c r="AQ356" s="6">
        <v>41263</v>
      </c>
    </row>
    <row r="357" spans="1:43">
      <c r="A357" s="3">
        <v>1212012</v>
      </c>
      <c r="B357" s="1">
        <f>C357</f>
        <v>36</v>
      </c>
      <c r="C357">
        <v>36</v>
      </c>
      <c r="D357">
        <f>IF(E357="男",1,0)</f>
        <v>0</v>
      </c>
      <c r="E357" s="2" t="s">
        <v>92</v>
      </c>
      <c r="F357" s="2">
        <f>IF(G357="已婚",0,IF(G357="未婚",1,2))</f>
        <v>2</v>
      </c>
      <c r="G357" s="2" t="s">
        <v>177</v>
      </c>
      <c r="H357" s="2">
        <f>IF(I357="小学",0,IF(I357="初中",1,IF(I357="高中",2,IF(I357="大专",3,4))))</f>
        <v>1</v>
      </c>
      <c r="I357" s="2" t="s">
        <v>120</v>
      </c>
      <c r="J357" s="2">
        <f>IF(K357="无",0,IF(K357="有违约",1,2))</f>
        <v>0</v>
      </c>
      <c r="K357" s="2" t="s">
        <v>95</v>
      </c>
      <c r="L357" s="2">
        <f>IF(M357="自有",0,1)</f>
        <v>0</v>
      </c>
      <c r="M357" s="2" t="s">
        <v>96</v>
      </c>
      <c r="N357" s="2">
        <f>IF(O357="否",0,1)</f>
        <v>1</v>
      </c>
      <c r="O357" s="2" t="s">
        <v>103</v>
      </c>
      <c r="P357" s="2" t="str">
        <f>MID(Q357,1,LEN(Q357)-1)</f>
        <v>5</v>
      </c>
      <c r="Q357" s="2" t="s">
        <v>152</v>
      </c>
      <c r="R357" s="2" t="s">
        <v>152</v>
      </c>
      <c r="S357" s="2" t="str">
        <f>MID(T357,1,LEN(T357)-1)</f>
        <v>85</v>
      </c>
      <c r="T357" s="2" t="s">
        <v>260</v>
      </c>
      <c r="U357" s="2">
        <f>IF(V357="经营",0,1)</f>
        <v>0</v>
      </c>
      <c r="V357" s="2" t="s">
        <v>100</v>
      </c>
      <c r="W357" s="2" t="s">
        <v>100</v>
      </c>
      <c r="X357" s="2">
        <f>IF(MID(Y357,LEN(Y357),LEN(Y357))="年",VALUE(MID(Y357,1,LEN(Y357)-1))*12,VALUE(MID(Y357,1,LEN(Y357)-1)))</f>
        <v>12</v>
      </c>
      <c r="Y357" s="2" t="s">
        <v>101</v>
      </c>
      <c r="Z357">
        <f>AA357*100</f>
        <v>1.41</v>
      </c>
      <c r="AA357" s="5">
        <v>0.0141</v>
      </c>
      <c r="AB357" s="5"/>
      <c r="AC357" s="5">
        <v>0.01833</v>
      </c>
      <c r="AD357" s="5"/>
      <c r="AE357" s="2" t="s">
        <v>102</v>
      </c>
      <c r="AF357" s="2">
        <f>IF(OR(AG357="是",AG357="有"),0,1)</f>
        <v>1</v>
      </c>
      <c r="AG357" s="2" t="s">
        <v>216</v>
      </c>
      <c r="AH357" s="10">
        <f>IF(ISNUMBER(FIND("质押",AI357,1)),0,1)</f>
        <v>1</v>
      </c>
      <c r="AI357" s="2" t="s">
        <v>207</v>
      </c>
      <c r="AJ357" s="2">
        <f>IF(ISNUMBER(FIND("担保",AI357,1)),0,1)</f>
        <v>0</v>
      </c>
      <c r="AK357" s="2" t="s">
        <v>207</v>
      </c>
      <c r="AL357" s="10">
        <f>IF(AM357="是",0,1)</f>
        <v>0</v>
      </c>
      <c r="AM357" s="2" t="s">
        <v>103</v>
      </c>
      <c r="AN357" s="2">
        <f>IF(AO357="无逾期",0,1)</f>
        <v>0</v>
      </c>
      <c r="AO357" t="s">
        <v>105</v>
      </c>
      <c r="AQ357" s="6">
        <v>41264</v>
      </c>
    </row>
    <row r="358" spans="1:43">
      <c r="A358" s="4">
        <v>1212014</v>
      </c>
      <c r="B358" s="1">
        <f>C358</f>
        <v>34</v>
      </c>
      <c r="C358">
        <v>34</v>
      </c>
      <c r="D358">
        <f>IF(E358="男",1,0)</f>
        <v>1</v>
      </c>
      <c r="E358" s="2" t="s">
        <v>106</v>
      </c>
      <c r="F358" s="2">
        <f>IF(G358="已婚",0,IF(G358="未婚",1,2))</f>
        <v>0</v>
      </c>
      <c r="G358" s="2" t="s">
        <v>93</v>
      </c>
      <c r="H358" s="2">
        <f>IF(I358="小学",0,IF(I358="初中",1,IF(I358="高中",2,IF(I358="大专",3,4))))</f>
        <v>2</v>
      </c>
      <c r="I358" s="2" t="s">
        <v>94</v>
      </c>
      <c r="J358" s="2">
        <f>IF(K358="无",0,IF(K358="有违约",1,2))</f>
        <v>0</v>
      </c>
      <c r="K358" s="2" t="s">
        <v>95</v>
      </c>
      <c r="L358" s="2">
        <f>IF(M358="自有",0,1)</f>
        <v>0</v>
      </c>
      <c r="M358" s="2" t="s">
        <v>96</v>
      </c>
      <c r="N358" s="2">
        <f>IF(O358="否",0,1)</f>
        <v>1</v>
      </c>
      <c r="O358" s="2" t="s">
        <v>103</v>
      </c>
      <c r="P358" s="2" t="str">
        <f>MID(Q358,1,LEN(Q358)-1)</f>
        <v>5</v>
      </c>
      <c r="Q358" s="2" t="s">
        <v>152</v>
      </c>
      <c r="R358" s="2" t="s">
        <v>152</v>
      </c>
      <c r="S358" s="2" t="str">
        <f>MID(T358,1,LEN(T358)-1)</f>
        <v>100</v>
      </c>
      <c r="T358" s="2" t="s">
        <v>135</v>
      </c>
      <c r="U358" s="2">
        <f>IF(V358="经营",0,1)</f>
        <v>0</v>
      </c>
      <c r="V358" s="2" t="s">
        <v>100</v>
      </c>
      <c r="W358" s="2" t="s">
        <v>100</v>
      </c>
      <c r="X358" s="2">
        <f>IF(MID(Y358,LEN(Y358),LEN(Y358))="年",VALUE(MID(Y358,1,LEN(Y358)-1))*12,VALUE(MID(Y358,1,LEN(Y358)-1)))</f>
        <v>12</v>
      </c>
      <c r="Y358" s="2" t="s">
        <v>101</v>
      </c>
      <c r="Z358">
        <f>AA358*100</f>
        <v>1.41</v>
      </c>
      <c r="AA358" s="5">
        <v>0.0141</v>
      </c>
      <c r="AB358" s="5"/>
      <c r="AC358" s="5">
        <v>0.01833</v>
      </c>
      <c r="AD358" s="5"/>
      <c r="AE358" s="2" t="s">
        <v>102</v>
      </c>
      <c r="AF358" s="2">
        <f>IF(OR(AG358="是",AG358="有"),0,1)</f>
        <v>0</v>
      </c>
      <c r="AG358" s="2" t="s">
        <v>157</v>
      </c>
      <c r="AH358" s="10">
        <f>IF(ISNUMBER(FIND("质押",AI358,1)),0,1)</f>
        <v>1</v>
      </c>
      <c r="AI358" s="2" t="s">
        <v>207</v>
      </c>
      <c r="AJ358" s="2">
        <f>IF(ISNUMBER(FIND("担保",AI358,1)),0,1)</f>
        <v>0</v>
      </c>
      <c r="AK358" s="2" t="s">
        <v>207</v>
      </c>
      <c r="AL358" s="10">
        <f>IF(AM358="是",0,1)</f>
        <v>0</v>
      </c>
      <c r="AM358" s="2" t="s">
        <v>103</v>
      </c>
      <c r="AN358" s="2">
        <f>IF(AO358="无逾期",0,1)</f>
        <v>0</v>
      </c>
      <c r="AO358" t="s">
        <v>105</v>
      </c>
      <c r="AQ358" s="6">
        <v>41269</v>
      </c>
    </row>
    <row r="359" spans="1:43">
      <c r="A359" s="3">
        <v>1212015</v>
      </c>
      <c r="B359" s="1">
        <f>C359</f>
        <v>26</v>
      </c>
      <c r="C359">
        <v>26</v>
      </c>
      <c r="D359">
        <f>IF(E359="男",1,0)</f>
        <v>1</v>
      </c>
      <c r="E359" s="2" t="s">
        <v>106</v>
      </c>
      <c r="F359" s="2">
        <f>IF(G359="已婚",0,IF(G359="未婚",1,2))</f>
        <v>0</v>
      </c>
      <c r="G359" s="2" t="s">
        <v>93</v>
      </c>
      <c r="H359" s="2">
        <f>IF(I359="小学",0,IF(I359="初中",1,IF(I359="高中",2,IF(I359="大专",3,4))))</f>
        <v>2</v>
      </c>
      <c r="I359" s="2" t="s">
        <v>94</v>
      </c>
      <c r="J359" s="2">
        <f>IF(K359="无",0,IF(K359="有违约",1,2))</f>
        <v>1</v>
      </c>
      <c r="K359" s="2" t="s">
        <v>116</v>
      </c>
      <c r="L359" s="2">
        <f>IF(M359="自有",0,1)</f>
        <v>0</v>
      </c>
      <c r="M359" s="2" t="s">
        <v>96</v>
      </c>
      <c r="N359" s="2">
        <f>IF(O359="否",0,1)</f>
        <v>1</v>
      </c>
      <c r="O359" s="2" t="s">
        <v>103</v>
      </c>
      <c r="P359" s="2" t="str">
        <f>MID(Q359,1,LEN(Q359)-1)</f>
        <v>5</v>
      </c>
      <c r="Q359" s="2" t="s">
        <v>152</v>
      </c>
      <c r="R359" s="2" t="s">
        <v>152</v>
      </c>
      <c r="S359" s="2" t="str">
        <f>MID(T359,1,LEN(T359)-1)</f>
        <v>70</v>
      </c>
      <c r="T359" s="2" t="s">
        <v>222</v>
      </c>
      <c r="U359" s="2">
        <f>IF(V359="经营",0,1)</f>
        <v>0</v>
      </c>
      <c r="V359" s="2" t="s">
        <v>100</v>
      </c>
      <c r="W359" s="2" t="s">
        <v>100</v>
      </c>
      <c r="X359" s="2">
        <f>IF(MID(Y359,LEN(Y359),LEN(Y359))="年",VALUE(MID(Y359,1,LEN(Y359)-1))*12,VALUE(MID(Y359,1,LEN(Y359)-1)))</f>
        <v>12</v>
      </c>
      <c r="Y359" s="2" t="s">
        <v>101</v>
      </c>
      <c r="Z359">
        <f>AA359*100</f>
        <v>1.26</v>
      </c>
      <c r="AA359" s="5">
        <v>0.0126</v>
      </c>
      <c r="AB359" s="5"/>
      <c r="AC359" s="5">
        <v>0.01638</v>
      </c>
      <c r="AD359" s="5"/>
      <c r="AE359" s="2" t="s">
        <v>169</v>
      </c>
      <c r="AF359" s="2">
        <f>IF(OR(AG359="是",AG359="有"),0,1)</f>
        <v>1</v>
      </c>
      <c r="AG359" s="2" t="s">
        <v>95</v>
      </c>
      <c r="AH359" s="10">
        <f>IF(ISNUMBER(FIND("质押",AI359,1)),0,1)</f>
        <v>1</v>
      </c>
      <c r="AI359" s="2" t="s">
        <v>119</v>
      </c>
      <c r="AJ359" s="2">
        <f>IF(ISNUMBER(FIND("担保",AI359,1)),0,1)</f>
        <v>0</v>
      </c>
      <c r="AK359" s="2" t="s">
        <v>119</v>
      </c>
      <c r="AL359" s="10">
        <f>IF(AM359="是",0,1)</f>
        <v>1</v>
      </c>
      <c r="AM359" s="2" t="s">
        <v>97</v>
      </c>
      <c r="AN359" s="2">
        <f>IF(AO359="无逾期",0,1)</f>
        <v>0</v>
      </c>
      <c r="AO359" t="s">
        <v>105</v>
      </c>
      <c r="AQ359" s="6">
        <v>41267</v>
      </c>
    </row>
    <row r="360" spans="1:43">
      <c r="A360" s="4">
        <v>1212016</v>
      </c>
      <c r="B360" s="1">
        <f>C360</f>
        <v>30</v>
      </c>
      <c r="C360">
        <v>30</v>
      </c>
      <c r="D360">
        <f>IF(E360="男",1,0)</f>
        <v>1</v>
      </c>
      <c r="E360" s="2" t="s">
        <v>106</v>
      </c>
      <c r="F360" s="2">
        <f>IF(G360="已婚",0,IF(G360="未婚",1,2))</f>
        <v>0</v>
      </c>
      <c r="G360" s="2" t="s">
        <v>93</v>
      </c>
      <c r="H360" s="2">
        <f>IF(I360="小学",0,IF(I360="初中",1,IF(I360="高中",2,IF(I360="大专",3,4))))</f>
        <v>1</v>
      </c>
      <c r="I360" s="2" t="s">
        <v>120</v>
      </c>
      <c r="J360" s="2">
        <f>IF(K360="无",0,IF(K360="有违约",1,2))</f>
        <v>0</v>
      </c>
      <c r="K360" s="2" t="s">
        <v>95</v>
      </c>
      <c r="L360" s="2">
        <f>IF(M360="自有",0,1)</f>
        <v>0</v>
      </c>
      <c r="M360" s="2" t="s">
        <v>96</v>
      </c>
      <c r="N360" s="2">
        <f>IF(O360="否",0,1)</f>
        <v>1</v>
      </c>
      <c r="O360" s="2" t="s">
        <v>103</v>
      </c>
      <c r="P360" s="2" t="str">
        <f>MID(Q360,1,LEN(Q360)-1)</f>
        <v>10</v>
      </c>
      <c r="Q360" s="2" t="s">
        <v>98</v>
      </c>
      <c r="R360" s="2" t="s">
        <v>98</v>
      </c>
      <c r="S360" s="2" t="str">
        <f>MID(T360,1,LEN(T360)-1)</f>
        <v>80</v>
      </c>
      <c r="T360" s="2" t="s">
        <v>230</v>
      </c>
      <c r="U360" s="2">
        <f>IF(V360="经营",0,1)</f>
        <v>0</v>
      </c>
      <c r="V360" s="2" t="s">
        <v>100</v>
      </c>
      <c r="W360" s="2" t="s">
        <v>100</v>
      </c>
      <c r="X360" s="2">
        <f>IF(MID(Y360,LEN(Y360),LEN(Y360))="年",VALUE(MID(Y360,1,LEN(Y360)-1))*12,VALUE(MID(Y360,1,LEN(Y360)-1)))</f>
        <v>12</v>
      </c>
      <c r="Y360" s="2" t="s">
        <v>101</v>
      </c>
      <c r="Z360">
        <f>AA360*100</f>
        <v>1.41</v>
      </c>
      <c r="AA360" s="5">
        <v>0.0141</v>
      </c>
      <c r="AB360" s="5"/>
      <c r="AC360" s="5">
        <v>0.01833</v>
      </c>
      <c r="AD360" s="5"/>
      <c r="AE360" s="2" t="s">
        <v>102</v>
      </c>
      <c r="AF360" s="2">
        <f>IF(OR(AG360="是",AG360="有"),0,1)</f>
        <v>0</v>
      </c>
      <c r="AG360" s="2" t="s">
        <v>103</v>
      </c>
      <c r="AH360" s="10">
        <f>IF(ISNUMBER(FIND("质押",AI360,1)),0,1)</f>
        <v>1</v>
      </c>
      <c r="AI360" s="2" t="s">
        <v>104</v>
      </c>
      <c r="AJ360" s="2">
        <f>IF(ISNUMBER(FIND("担保",AI360,1)),0,1)</f>
        <v>1</v>
      </c>
      <c r="AK360" s="2" t="s">
        <v>104</v>
      </c>
      <c r="AL360" s="10">
        <f>IF(AM360="是",0,1)</f>
        <v>0</v>
      </c>
      <c r="AM360" s="2" t="s">
        <v>103</v>
      </c>
      <c r="AN360" s="2">
        <f>IF(AO360="无逾期",0,1)</f>
        <v>0</v>
      </c>
      <c r="AO360" t="s">
        <v>105</v>
      </c>
      <c r="AQ360" s="6">
        <v>41270</v>
      </c>
    </row>
    <row r="361" spans="1:43">
      <c r="A361" s="3">
        <v>1212017</v>
      </c>
      <c r="B361" s="1">
        <f>C361</f>
        <v>40</v>
      </c>
      <c r="C361">
        <v>40</v>
      </c>
      <c r="D361">
        <f>IF(E361="男",1,0)</f>
        <v>1</v>
      </c>
      <c r="E361" s="2" t="s">
        <v>106</v>
      </c>
      <c r="F361" s="2">
        <f>IF(G361="已婚",0,IF(G361="未婚",1,2))</f>
        <v>0</v>
      </c>
      <c r="G361" s="2" t="s">
        <v>93</v>
      </c>
      <c r="H361" s="2">
        <f>IF(I361="小学",0,IF(I361="初中",1,IF(I361="高中",2,IF(I361="大专",3,4))))</f>
        <v>1</v>
      </c>
      <c r="I361" s="2" t="s">
        <v>120</v>
      </c>
      <c r="J361" s="2">
        <f>IF(K361="无",0,IF(K361="有违约",1,2))</f>
        <v>0</v>
      </c>
      <c r="K361" s="2" t="s">
        <v>95</v>
      </c>
      <c r="L361" s="2">
        <f>IF(M361="自有",0,1)</f>
        <v>0</v>
      </c>
      <c r="M361" s="2" t="s">
        <v>96</v>
      </c>
      <c r="N361" s="2">
        <f>IF(O361="否",0,1)</f>
        <v>1</v>
      </c>
      <c r="O361" s="2" t="s">
        <v>103</v>
      </c>
      <c r="P361" s="2" t="str">
        <f>MID(Q361,1,LEN(Q361)-1)</f>
        <v>20</v>
      </c>
      <c r="Q361" s="2" t="s">
        <v>143</v>
      </c>
      <c r="R361" s="2" t="s">
        <v>143</v>
      </c>
      <c r="S361" s="2" t="str">
        <f>MID(T361,1,LEN(T361)-1)</f>
        <v>100</v>
      </c>
      <c r="T361" s="2" t="s">
        <v>135</v>
      </c>
      <c r="U361" s="2">
        <f>IF(V361="经营",0,1)</f>
        <v>0</v>
      </c>
      <c r="V361" s="2" t="s">
        <v>100</v>
      </c>
      <c r="W361" s="2" t="s">
        <v>100</v>
      </c>
      <c r="X361" s="2">
        <f>IF(MID(Y361,LEN(Y361),LEN(Y361))="年",VALUE(MID(Y361,1,LEN(Y361)-1))*12,VALUE(MID(Y361,1,LEN(Y361)-1)))</f>
        <v>12</v>
      </c>
      <c r="Y361" s="2" t="s">
        <v>101</v>
      </c>
      <c r="Z361">
        <f>AA361*100</f>
        <v>1.26</v>
      </c>
      <c r="AA361" s="5">
        <v>0.0126</v>
      </c>
      <c r="AB361" s="5"/>
      <c r="AC361" s="5">
        <v>0.01638</v>
      </c>
      <c r="AD361" s="5"/>
      <c r="AE361" s="2" t="s">
        <v>102</v>
      </c>
      <c r="AF361" s="2">
        <f>IF(OR(AG361="是",AG361="有"),0,1)</f>
        <v>1</v>
      </c>
      <c r="AG361" s="2" t="s">
        <v>95</v>
      </c>
      <c r="AH361" s="10">
        <f>IF(ISNUMBER(FIND("质押",AI361,1)),0,1)</f>
        <v>1</v>
      </c>
      <c r="AI361" s="2" t="s">
        <v>119</v>
      </c>
      <c r="AJ361" s="2">
        <f>IF(ISNUMBER(FIND("担保",AI361,1)),0,1)</f>
        <v>0</v>
      </c>
      <c r="AK361" s="2" t="s">
        <v>119</v>
      </c>
      <c r="AL361" s="10">
        <f>IF(AM361="是",0,1)</f>
        <v>1</v>
      </c>
      <c r="AM361" s="2" t="s">
        <v>97</v>
      </c>
      <c r="AN361" s="2">
        <f>IF(AO361="无逾期",0,1)</f>
        <v>0</v>
      </c>
      <c r="AO361" t="s">
        <v>105</v>
      </c>
      <c r="AQ361" s="6">
        <v>41267</v>
      </c>
    </row>
    <row r="362" spans="1:43">
      <c r="A362" s="4">
        <v>1212019</v>
      </c>
      <c r="B362" s="1">
        <f>C362</f>
        <v>42</v>
      </c>
      <c r="C362">
        <v>42</v>
      </c>
      <c r="D362">
        <f>IF(E362="男",1,0)</f>
        <v>1</v>
      </c>
      <c r="E362" s="2" t="s">
        <v>106</v>
      </c>
      <c r="F362" s="2">
        <f>IF(G362="已婚",0,IF(G362="未婚",1,2))</f>
        <v>0</v>
      </c>
      <c r="G362" s="2" t="s">
        <v>93</v>
      </c>
      <c r="H362" s="2">
        <f>IF(I362="小学",0,IF(I362="初中",1,IF(I362="高中",2,IF(I362="大专",3,4))))</f>
        <v>1</v>
      </c>
      <c r="I362" s="2" t="s">
        <v>120</v>
      </c>
      <c r="J362" s="2">
        <f>IF(K362="无",0,IF(K362="有违约",1,2))</f>
        <v>0</v>
      </c>
      <c r="K362" s="2" t="s">
        <v>95</v>
      </c>
      <c r="L362" s="2">
        <f>IF(M362="自有",0,1)</f>
        <v>0</v>
      </c>
      <c r="M362" s="2" t="s">
        <v>96</v>
      </c>
      <c r="N362" s="2">
        <f>IF(O362="否",0,1)</f>
        <v>1</v>
      </c>
      <c r="O362" s="2" t="s">
        <v>103</v>
      </c>
      <c r="P362" s="2" t="str">
        <f>MID(Q362,1,LEN(Q362)-1)</f>
        <v>4</v>
      </c>
      <c r="Q362" s="2" t="s">
        <v>137</v>
      </c>
      <c r="R362" s="2" t="s">
        <v>137</v>
      </c>
      <c r="S362" s="2" t="str">
        <f>MID(T362,1,LEN(T362)-1)</f>
        <v>5</v>
      </c>
      <c r="T362" s="2" t="s">
        <v>109</v>
      </c>
      <c r="U362" s="2">
        <f>IF(V362="经营",0,1)</f>
        <v>0</v>
      </c>
      <c r="V362" s="2" t="s">
        <v>100</v>
      </c>
      <c r="W362" s="2" t="s">
        <v>100</v>
      </c>
      <c r="X362" s="2">
        <f>IF(MID(Y362,LEN(Y362),LEN(Y362))="年",VALUE(MID(Y362,1,LEN(Y362)-1))*12,VALUE(MID(Y362,1,LEN(Y362)-1)))</f>
        <v>12</v>
      </c>
      <c r="Y362" s="2" t="s">
        <v>101</v>
      </c>
      <c r="Z362">
        <f>AA362*100</f>
        <v>1.23</v>
      </c>
      <c r="AA362" s="5">
        <v>0.0123</v>
      </c>
      <c r="AB362" s="5"/>
      <c r="AC362" s="5">
        <v>0.01599</v>
      </c>
      <c r="AD362" s="5"/>
      <c r="AE362" s="2" t="s">
        <v>102</v>
      </c>
      <c r="AF362" s="2">
        <f>IF(OR(AG362="是",AG362="有"),0,1)</f>
        <v>1</v>
      </c>
      <c r="AG362" s="2" t="s">
        <v>95</v>
      </c>
      <c r="AH362" s="10">
        <f>IF(ISNUMBER(FIND("质押",AI362,1)),0,1)</f>
        <v>1</v>
      </c>
      <c r="AI362" s="2" t="s">
        <v>119</v>
      </c>
      <c r="AJ362" s="2">
        <f>IF(ISNUMBER(FIND("担保",AI362,1)),0,1)</f>
        <v>0</v>
      </c>
      <c r="AK362" s="2" t="s">
        <v>119</v>
      </c>
      <c r="AL362" s="10">
        <f>IF(AM362="是",0,1)</f>
        <v>1</v>
      </c>
      <c r="AM362" s="2" t="s">
        <v>97</v>
      </c>
      <c r="AN362" s="2">
        <f>IF(AO362="无逾期",0,1)</f>
        <v>0</v>
      </c>
      <c r="AO362" t="s">
        <v>105</v>
      </c>
      <c r="AQ362" s="6">
        <v>41268</v>
      </c>
    </row>
    <row r="363" spans="1:43">
      <c r="A363" s="4">
        <v>1212020</v>
      </c>
      <c r="B363" s="1">
        <f>C363</f>
        <v>33</v>
      </c>
      <c r="C363">
        <v>33</v>
      </c>
      <c r="D363">
        <f>IF(E363="男",1,0)</f>
        <v>1</v>
      </c>
      <c r="E363" s="2" t="s">
        <v>106</v>
      </c>
      <c r="F363" s="2">
        <f>IF(G363="已婚",0,IF(G363="未婚",1,2))</f>
        <v>0</v>
      </c>
      <c r="G363" s="2" t="s">
        <v>93</v>
      </c>
      <c r="H363" s="2">
        <f>IF(I363="小学",0,IF(I363="初中",1,IF(I363="高中",2,IF(I363="大专",3,4))))</f>
        <v>1</v>
      </c>
      <c r="I363" s="2" t="s">
        <v>120</v>
      </c>
      <c r="J363" s="2">
        <f>IF(K363="无",0,IF(K363="有违约",1,2))</f>
        <v>0</v>
      </c>
      <c r="K363" s="2" t="s">
        <v>95</v>
      </c>
      <c r="L363" s="2">
        <f>IF(M363="自有",0,1)</f>
        <v>0</v>
      </c>
      <c r="M363" s="2" t="s">
        <v>96</v>
      </c>
      <c r="N363" s="2">
        <f>IF(O363="否",0,1)</f>
        <v>1</v>
      </c>
      <c r="O363" s="2" t="s">
        <v>103</v>
      </c>
      <c r="P363" s="2" t="str">
        <f>MID(Q363,1,LEN(Q363)-1)</f>
        <v>7</v>
      </c>
      <c r="Q363" s="2" t="s">
        <v>173</v>
      </c>
      <c r="R363" s="2" t="s">
        <v>173</v>
      </c>
      <c r="S363" s="2" t="str">
        <f>MID(T363,1,LEN(T363)-1)</f>
        <v>10</v>
      </c>
      <c r="T363" s="2" t="s">
        <v>99</v>
      </c>
      <c r="U363" s="2">
        <f>IF(V363="经营",0,1)</f>
        <v>0</v>
      </c>
      <c r="V363" s="2" t="s">
        <v>100</v>
      </c>
      <c r="W363" s="2" t="s">
        <v>100</v>
      </c>
      <c r="X363" s="2">
        <f>IF(MID(Y363,LEN(Y363),LEN(Y363))="年",VALUE(MID(Y363,1,LEN(Y363)-1))*12,VALUE(MID(Y363,1,LEN(Y363)-1)))</f>
        <v>12</v>
      </c>
      <c r="Y363" s="2" t="s">
        <v>101</v>
      </c>
      <c r="Z363">
        <f>AA363*100</f>
        <v>1.5</v>
      </c>
      <c r="AA363" s="5">
        <v>0.015</v>
      </c>
      <c r="AB363" s="5"/>
      <c r="AC363" s="5">
        <v>0.0195</v>
      </c>
      <c r="AD363" s="5"/>
      <c r="AE363" s="2" t="s">
        <v>102</v>
      </c>
      <c r="AF363" s="2">
        <f>IF(OR(AG363="是",AG363="有"),0,1)</f>
        <v>0</v>
      </c>
      <c r="AG363" s="2" t="s">
        <v>157</v>
      </c>
      <c r="AH363" s="10">
        <f>IF(ISNUMBER(FIND("质押",AI363,1)),0,1)</f>
        <v>1</v>
      </c>
      <c r="AI363" s="2" t="s">
        <v>207</v>
      </c>
      <c r="AJ363" s="2">
        <f>IF(ISNUMBER(FIND("担保",AI363,1)),0,1)</f>
        <v>0</v>
      </c>
      <c r="AK363" s="2" t="s">
        <v>207</v>
      </c>
      <c r="AL363" s="10">
        <f>IF(AM363="是",0,1)</f>
        <v>1</v>
      </c>
      <c r="AM363" s="2" t="s">
        <v>97</v>
      </c>
      <c r="AN363" s="2">
        <f>IF(AO363="无逾期",0,1)</f>
        <v>0</v>
      </c>
      <c r="AO363" t="s">
        <v>105</v>
      </c>
      <c r="AQ363" s="6">
        <v>41270</v>
      </c>
    </row>
    <row r="364" spans="1:43">
      <c r="A364" s="4">
        <v>1212021</v>
      </c>
      <c r="B364" s="1">
        <f>C364</f>
        <v>27</v>
      </c>
      <c r="C364">
        <v>27</v>
      </c>
      <c r="D364">
        <f>IF(E364="男",1,0)</f>
        <v>0</v>
      </c>
      <c r="E364" s="2" t="s">
        <v>92</v>
      </c>
      <c r="F364" s="2">
        <f>IF(G364="已婚",0,IF(G364="未婚",1,2))</f>
        <v>0</v>
      </c>
      <c r="G364" s="2" t="s">
        <v>93</v>
      </c>
      <c r="H364" s="2">
        <f>IF(I364="小学",0,IF(I364="初中",1,IF(I364="高中",2,IF(I364="大专",3,4))))</f>
        <v>3</v>
      </c>
      <c r="I364" s="2" t="s">
        <v>142</v>
      </c>
      <c r="J364" s="2">
        <f>IF(K364="无",0,IF(K364="有违约",1,2))</f>
        <v>0</v>
      </c>
      <c r="K364" s="2" t="s">
        <v>95</v>
      </c>
      <c r="L364" s="2">
        <f>IF(M364="自有",0,1)</f>
        <v>0</v>
      </c>
      <c r="M364" s="2" t="s">
        <v>96</v>
      </c>
      <c r="N364" s="2">
        <f>IF(O364="否",0,1)</f>
        <v>0</v>
      </c>
      <c r="O364" s="2" t="s">
        <v>97</v>
      </c>
      <c r="P364" s="2" t="str">
        <f>MID(Q364,1,LEN(Q364)-1)</f>
        <v>3</v>
      </c>
      <c r="Q364" s="2" t="s">
        <v>108</v>
      </c>
      <c r="R364" s="2" t="s">
        <v>108</v>
      </c>
      <c r="S364" s="2" t="str">
        <f>MID(T364,1,LEN(T364)-1)</f>
        <v>50</v>
      </c>
      <c r="T364" s="2" t="s">
        <v>114</v>
      </c>
      <c r="U364" s="2">
        <f>IF(V364="经营",0,1)</f>
        <v>0</v>
      </c>
      <c r="V364" s="2" t="s">
        <v>100</v>
      </c>
      <c r="W364" s="2" t="s">
        <v>100</v>
      </c>
      <c r="X364" s="2">
        <f>IF(MID(Y364,LEN(Y364),LEN(Y364))="年",VALUE(MID(Y364,1,LEN(Y364)-1))*12,VALUE(MID(Y364,1,LEN(Y364)-1)))</f>
        <v>6</v>
      </c>
      <c r="Y364" s="2" t="s">
        <v>118</v>
      </c>
      <c r="Z364">
        <f>AA364*100</f>
        <v>1.47</v>
      </c>
      <c r="AA364" s="5">
        <v>0.0147</v>
      </c>
      <c r="AB364" s="5"/>
      <c r="AC364" s="5">
        <v>0.01911</v>
      </c>
      <c r="AD364" s="5"/>
      <c r="AE364" s="2" t="s">
        <v>102</v>
      </c>
      <c r="AF364" s="2">
        <f>IF(OR(AG364="是",AG364="有"),0,1)</f>
        <v>0</v>
      </c>
      <c r="AG364" s="2" t="s">
        <v>157</v>
      </c>
      <c r="AH364" s="10">
        <f>IF(ISNUMBER(FIND("质押",AI364,1)),0,1)</f>
        <v>1</v>
      </c>
      <c r="AI364" s="2" t="s">
        <v>207</v>
      </c>
      <c r="AJ364" s="2">
        <f>IF(ISNUMBER(FIND("担保",AI364,1)),0,1)</f>
        <v>0</v>
      </c>
      <c r="AK364" s="2" t="s">
        <v>207</v>
      </c>
      <c r="AL364" s="10">
        <f>IF(AM364="是",0,1)</f>
        <v>0</v>
      </c>
      <c r="AM364" s="2" t="s">
        <v>103</v>
      </c>
      <c r="AN364" s="2">
        <f>IF(AO364="无逾期",0,1)</f>
        <v>0</v>
      </c>
      <c r="AO364" t="s">
        <v>105</v>
      </c>
      <c r="AQ364" s="6">
        <v>41271</v>
      </c>
    </row>
    <row r="365" spans="1:43">
      <c r="A365" s="4">
        <v>1212022</v>
      </c>
      <c r="B365" s="1">
        <f>C365</f>
        <v>34</v>
      </c>
      <c r="C365">
        <v>34</v>
      </c>
      <c r="D365">
        <f>IF(E365="男",1,0)</f>
        <v>1</v>
      </c>
      <c r="E365" s="2" t="s">
        <v>106</v>
      </c>
      <c r="F365" s="2">
        <f>IF(G365="已婚",0,IF(G365="未婚",1,2))</f>
        <v>0</v>
      </c>
      <c r="G365" s="2" t="s">
        <v>93</v>
      </c>
      <c r="H365" s="2">
        <f>IF(I365="小学",0,IF(I365="初中",1,IF(I365="高中",2,IF(I365="大专",3,4))))</f>
        <v>2</v>
      </c>
      <c r="I365" s="2" t="s">
        <v>94</v>
      </c>
      <c r="J365" s="2">
        <f>IF(K365="无",0,IF(K365="有违约",1,2))</f>
        <v>0</v>
      </c>
      <c r="K365" s="2" t="s">
        <v>95</v>
      </c>
      <c r="L365" s="2">
        <f>IF(M365="自有",0,1)</f>
        <v>0</v>
      </c>
      <c r="M365" s="2" t="s">
        <v>96</v>
      </c>
      <c r="N365" s="2">
        <f>IF(O365="否",0,1)</f>
        <v>0</v>
      </c>
      <c r="O365" s="2" t="s">
        <v>97</v>
      </c>
      <c r="P365" s="2" t="str">
        <f>MID(Q365,1,LEN(Q365)-1)</f>
        <v>8</v>
      </c>
      <c r="Q365" s="2" t="s">
        <v>149</v>
      </c>
      <c r="R365" s="2" t="s">
        <v>149</v>
      </c>
      <c r="S365" s="2" t="str">
        <f>MID(T365,1,LEN(T365)-1)</f>
        <v>20</v>
      </c>
      <c r="T365" s="2" t="s">
        <v>123</v>
      </c>
      <c r="U365" s="2">
        <f>IF(V365="经营",0,1)</f>
        <v>0</v>
      </c>
      <c r="V365" s="2" t="s">
        <v>100</v>
      </c>
      <c r="W365" s="2" t="s">
        <v>100</v>
      </c>
      <c r="X365" s="2">
        <f>IF(MID(Y365,LEN(Y365),LEN(Y365))="年",VALUE(MID(Y365,1,LEN(Y365)-1))*12,VALUE(MID(Y365,1,LEN(Y365)-1)))</f>
        <v>9</v>
      </c>
      <c r="Y365" s="2" t="s">
        <v>124</v>
      </c>
      <c r="Z365">
        <f>AA365*100</f>
        <v>1.5</v>
      </c>
      <c r="AA365" s="5">
        <v>0.015</v>
      </c>
      <c r="AB365" s="5"/>
      <c r="AC365" s="5">
        <v>0.0195</v>
      </c>
      <c r="AD365" s="5"/>
      <c r="AE365" s="2" t="s">
        <v>102</v>
      </c>
      <c r="AF365" s="2">
        <f>IF(OR(AG365="是",AG365="有"),0,1)</f>
        <v>0</v>
      </c>
      <c r="AG365" s="2" t="s">
        <v>157</v>
      </c>
      <c r="AH365" s="10">
        <f>IF(ISNUMBER(FIND("质押",AI365,1)),0,1)</f>
        <v>1</v>
      </c>
      <c r="AI365" s="2" t="s">
        <v>207</v>
      </c>
      <c r="AJ365" s="2">
        <f>IF(ISNUMBER(FIND("担保",AI365,1)),0,1)</f>
        <v>0</v>
      </c>
      <c r="AK365" s="2" t="s">
        <v>207</v>
      </c>
      <c r="AL365" s="10">
        <f>IF(AM365="是",0,1)</f>
        <v>0</v>
      </c>
      <c r="AM365" s="2" t="s">
        <v>103</v>
      </c>
      <c r="AN365" s="2">
        <f>IF(AO365="无逾期",0,1)</f>
        <v>0</v>
      </c>
      <c r="AO365" t="s">
        <v>105</v>
      </c>
      <c r="AQ365" s="6">
        <v>41271</v>
      </c>
    </row>
    <row r="366" spans="1:43">
      <c r="A366" s="3">
        <v>1212023</v>
      </c>
      <c r="B366" s="1">
        <f>C366</f>
        <v>24</v>
      </c>
      <c r="C366">
        <v>24</v>
      </c>
      <c r="D366">
        <f>IF(E366="男",1,0)</f>
        <v>1</v>
      </c>
      <c r="E366" s="2" t="s">
        <v>106</v>
      </c>
      <c r="F366" s="2">
        <f>IF(G366="已婚",0,IF(G366="未婚",1,2))</f>
        <v>1</v>
      </c>
      <c r="G366" s="2" t="s">
        <v>115</v>
      </c>
      <c r="H366" s="2">
        <f>IF(I366="小学",0,IF(I366="初中",1,IF(I366="高中",2,IF(I366="大专",3,4))))</f>
        <v>4</v>
      </c>
      <c r="I366" s="2" t="s">
        <v>218</v>
      </c>
      <c r="J366" s="2">
        <f>IF(K366="无",0,IF(K366="有违约",1,2))</f>
        <v>0</v>
      </c>
      <c r="K366" s="2" t="s">
        <v>95</v>
      </c>
      <c r="L366" s="2">
        <f>IF(M366="自有",0,1)</f>
        <v>0</v>
      </c>
      <c r="M366" s="2" t="s">
        <v>96</v>
      </c>
      <c r="N366" s="2">
        <f>IF(O366="否",0,1)</f>
        <v>1</v>
      </c>
      <c r="O366" s="2" t="s">
        <v>103</v>
      </c>
      <c r="P366" s="2" t="str">
        <f>MID(Q366,1,LEN(Q366)-1)</f>
        <v>2</v>
      </c>
      <c r="Q366" s="2" t="s">
        <v>121</v>
      </c>
      <c r="R366" s="2" t="s">
        <v>121</v>
      </c>
      <c r="S366" s="2" t="str">
        <f>MID(T366,1,LEN(T366)-1)</f>
        <v>260</v>
      </c>
      <c r="T366" s="2" t="s">
        <v>248</v>
      </c>
      <c r="U366" s="2">
        <f>IF(V366="经营",0,1)</f>
        <v>0</v>
      </c>
      <c r="V366" s="2" t="s">
        <v>100</v>
      </c>
      <c r="W366" s="2" t="s">
        <v>100</v>
      </c>
      <c r="X366" s="2">
        <f>IF(MID(Y366,LEN(Y366),LEN(Y366))="年",VALUE(MID(Y366,1,LEN(Y366)-1))*12,VALUE(MID(Y366,1,LEN(Y366)-1)))</f>
        <v>12</v>
      </c>
      <c r="Y366" s="2" t="s">
        <v>101</v>
      </c>
      <c r="Z366">
        <f>AA366*100</f>
        <v>1.41</v>
      </c>
      <c r="AA366" s="5">
        <v>0.0141</v>
      </c>
      <c r="AB366" s="5"/>
      <c r="AC366" s="5">
        <v>0.01833</v>
      </c>
      <c r="AD366" s="5"/>
      <c r="AE366" s="2" t="s">
        <v>102</v>
      </c>
      <c r="AF366" s="2">
        <f>IF(OR(AG366="是",AG366="有"),0,1)</f>
        <v>0</v>
      </c>
      <c r="AG366" s="2" t="s">
        <v>157</v>
      </c>
      <c r="AH366" s="10">
        <f>IF(ISNUMBER(FIND("质押",AI366,1)),0,1)</f>
        <v>1</v>
      </c>
      <c r="AI366" s="2" t="s">
        <v>207</v>
      </c>
      <c r="AJ366" s="2">
        <f>IF(ISNUMBER(FIND("担保",AI366,1)),0,1)</f>
        <v>0</v>
      </c>
      <c r="AK366" s="2" t="s">
        <v>207</v>
      </c>
      <c r="AL366" s="10">
        <f>IF(AM366="是",0,1)</f>
        <v>0</v>
      </c>
      <c r="AM366" s="2" t="s">
        <v>103</v>
      </c>
      <c r="AN366" s="2">
        <f>IF(AO366="无逾期",0,1)</f>
        <v>0</v>
      </c>
      <c r="AO366" t="s">
        <v>105</v>
      </c>
      <c r="AQ366" s="6">
        <v>41271</v>
      </c>
    </row>
    <row r="367" spans="1:43">
      <c r="A367" s="4">
        <v>1212025</v>
      </c>
      <c r="B367" s="1">
        <f>C367</f>
        <v>45</v>
      </c>
      <c r="C367">
        <v>45</v>
      </c>
      <c r="D367">
        <f>IF(E367="男",1,0)</f>
        <v>1</v>
      </c>
      <c r="E367" s="2" t="s">
        <v>106</v>
      </c>
      <c r="F367" s="2">
        <f>IF(G367="已婚",0,IF(G367="未婚",1,2))</f>
        <v>0</v>
      </c>
      <c r="G367" s="2" t="s">
        <v>93</v>
      </c>
      <c r="H367" s="2">
        <f>IF(I367="小学",0,IF(I367="初中",1,IF(I367="高中",2,IF(I367="大专",3,4))))</f>
        <v>1</v>
      </c>
      <c r="I367" s="2" t="s">
        <v>120</v>
      </c>
      <c r="J367" s="2">
        <f>IF(K367="无",0,IF(K367="有违约",1,2))</f>
        <v>0</v>
      </c>
      <c r="K367" s="2" t="s">
        <v>95</v>
      </c>
      <c r="L367" s="2">
        <f>IF(M367="自有",0,1)</f>
        <v>0</v>
      </c>
      <c r="M367" s="2" t="s">
        <v>96</v>
      </c>
      <c r="N367" s="2">
        <f>IF(O367="否",0,1)</f>
        <v>1</v>
      </c>
      <c r="O367" s="2" t="s">
        <v>103</v>
      </c>
      <c r="P367" s="2" t="str">
        <f>MID(Q367,1,LEN(Q367)-1)</f>
        <v>4</v>
      </c>
      <c r="Q367" s="2" t="s">
        <v>137</v>
      </c>
      <c r="R367" s="2" t="s">
        <v>137</v>
      </c>
      <c r="S367" s="2" t="str">
        <f>MID(T367,1,LEN(T367)-1)</f>
        <v>3</v>
      </c>
      <c r="T367" s="2" t="s">
        <v>127</v>
      </c>
      <c r="U367" s="2">
        <f>IF(V367="经营",0,1)</f>
        <v>0</v>
      </c>
      <c r="V367" s="2" t="s">
        <v>100</v>
      </c>
      <c r="W367" s="2" t="s">
        <v>100</v>
      </c>
      <c r="X367" s="2">
        <f>IF(MID(Y367,LEN(Y367),LEN(Y367))="年",VALUE(MID(Y367,1,LEN(Y367)-1))*12,VALUE(MID(Y367,1,LEN(Y367)-1)))</f>
        <v>12</v>
      </c>
      <c r="Y367" s="2" t="s">
        <v>101</v>
      </c>
      <c r="Z367">
        <f>AA367*100</f>
        <v>1.5</v>
      </c>
      <c r="AA367" s="5">
        <v>0.015</v>
      </c>
      <c r="AB367" s="5"/>
      <c r="AC367" s="5">
        <v>0.0195</v>
      </c>
      <c r="AD367" s="5"/>
      <c r="AE367" s="2" t="s">
        <v>102</v>
      </c>
      <c r="AF367" s="2">
        <f>IF(OR(AG367="是",AG367="有"),0,1)</f>
        <v>1</v>
      </c>
      <c r="AG367" s="2" t="s">
        <v>95</v>
      </c>
      <c r="AH367" s="10">
        <f>IF(ISNUMBER(FIND("质押",AI367,1)),0,1)</f>
        <v>1</v>
      </c>
      <c r="AI367" s="2" t="s">
        <v>119</v>
      </c>
      <c r="AJ367" s="2">
        <f>IF(ISNUMBER(FIND("担保",AI367,1)),0,1)</f>
        <v>0</v>
      </c>
      <c r="AK367" s="2" t="s">
        <v>119</v>
      </c>
      <c r="AL367" s="10">
        <f>IF(AM367="是",0,1)</f>
        <v>1</v>
      </c>
      <c r="AM367" s="2" t="s">
        <v>97</v>
      </c>
      <c r="AN367" s="2">
        <f>IF(AO367="无逾期",0,1)</f>
        <v>0</v>
      </c>
      <c r="AO367" t="s">
        <v>105</v>
      </c>
      <c r="AQ367" s="6">
        <v>41271</v>
      </c>
    </row>
    <row r="368" spans="1:43">
      <c r="A368" s="4">
        <v>1301003</v>
      </c>
      <c r="B368" s="1">
        <f>C368</f>
        <v>41</v>
      </c>
      <c r="C368">
        <v>41</v>
      </c>
      <c r="D368">
        <f>IF(E368="男",1,0)</f>
        <v>1</v>
      </c>
      <c r="E368" s="2" t="s">
        <v>106</v>
      </c>
      <c r="F368" s="2">
        <f>IF(G368="已婚",0,IF(G368="未婚",1,2))</f>
        <v>0</v>
      </c>
      <c r="G368" s="2" t="s">
        <v>93</v>
      </c>
      <c r="H368" s="2">
        <f>IF(I368="小学",0,IF(I368="初中",1,IF(I368="高中",2,IF(I368="大专",3,4))))</f>
        <v>2</v>
      </c>
      <c r="I368" s="2" t="s">
        <v>94</v>
      </c>
      <c r="J368" s="2">
        <f>IF(K368="无",0,IF(K368="有违约",1,2))</f>
        <v>0</v>
      </c>
      <c r="K368" s="2" t="s">
        <v>95</v>
      </c>
      <c r="L368" s="2">
        <f>IF(M368="自有",0,1)</f>
        <v>0</v>
      </c>
      <c r="M368" s="2" t="s">
        <v>96</v>
      </c>
      <c r="N368" s="2">
        <f>IF(O368="否",0,1)</f>
        <v>1</v>
      </c>
      <c r="O368" s="2" t="s">
        <v>103</v>
      </c>
      <c r="P368" s="2" t="str">
        <f>MID(Q368,1,LEN(Q368)-1)</f>
        <v>9</v>
      </c>
      <c r="Q368" s="2" t="s">
        <v>187</v>
      </c>
      <c r="R368" s="2" t="s">
        <v>187</v>
      </c>
      <c r="S368" s="2" t="str">
        <f>MID(T368,1,LEN(T368)-1)</f>
        <v>25</v>
      </c>
      <c r="T368" s="2" t="s">
        <v>223</v>
      </c>
      <c r="U368" s="2">
        <f>IF(V368="经营",0,1)</f>
        <v>0</v>
      </c>
      <c r="V368" s="2" t="s">
        <v>100</v>
      </c>
      <c r="W368" s="2" t="s">
        <v>170</v>
      </c>
      <c r="X368" s="2">
        <f>IF(MID(Y368,LEN(Y368),LEN(Y368))="年",VALUE(MID(Y368,1,LEN(Y368)-1))*12,VALUE(MID(Y368,1,LEN(Y368)-1)))</f>
        <v>12</v>
      </c>
      <c r="Y368" s="2" t="s">
        <v>101</v>
      </c>
      <c r="Z368">
        <f>AA368*100</f>
        <v>1.5</v>
      </c>
      <c r="AA368" s="5">
        <v>0.015</v>
      </c>
      <c r="AB368" s="5"/>
      <c r="AC368" s="5">
        <v>0.0195</v>
      </c>
      <c r="AD368" s="5"/>
      <c r="AE368" s="2" t="s">
        <v>102</v>
      </c>
      <c r="AF368" s="2">
        <f>IF(OR(AG368="是",AG368="有"),0,1)</f>
        <v>1</v>
      </c>
      <c r="AG368" s="2" t="s">
        <v>95</v>
      </c>
      <c r="AH368" s="10">
        <f>IF(ISNUMBER(FIND("质押",AI368,1)),0,1)</f>
        <v>1</v>
      </c>
      <c r="AI368" s="2" t="s">
        <v>119</v>
      </c>
      <c r="AJ368" s="2">
        <f>IF(ISNUMBER(FIND("担保",AI368,1)),0,1)</f>
        <v>0</v>
      </c>
      <c r="AK368" s="2" t="s">
        <v>119</v>
      </c>
      <c r="AL368" s="10">
        <f>IF(AM368="是",0,1)</f>
        <v>1</v>
      </c>
      <c r="AM368" s="2" t="s">
        <v>97</v>
      </c>
      <c r="AN368" s="2">
        <f>IF(AO368="无逾期",0,1)</f>
        <v>0</v>
      </c>
      <c r="AO368" t="s">
        <v>105</v>
      </c>
      <c r="AQ368" s="6">
        <v>41283</v>
      </c>
    </row>
    <row r="369" spans="1:43">
      <c r="A369" s="3">
        <v>1301004</v>
      </c>
      <c r="B369" s="1">
        <f>C369</f>
        <v>37</v>
      </c>
      <c r="C369">
        <v>37</v>
      </c>
      <c r="D369">
        <f>IF(E369="男",1,0)</f>
        <v>1</v>
      </c>
      <c r="E369" s="2" t="s">
        <v>106</v>
      </c>
      <c r="F369" s="2">
        <f>IF(G369="已婚",0,IF(G369="未婚",1,2))</f>
        <v>0</v>
      </c>
      <c r="G369" s="2" t="s">
        <v>93</v>
      </c>
      <c r="H369" s="2">
        <f>IF(I369="小学",0,IF(I369="初中",1,IF(I369="高中",2,IF(I369="大专",3,4))))</f>
        <v>2</v>
      </c>
      <c r="I369" s="2" t="s">
        <v>94</v>
      </c>
      <c r="J369" s="2">
        <f>IF(K369="无",0,IF(K369="有违约",1,2))</f>
        <v>0</v>
      </c>
      <c r="K369" s="2" t="s">
        <v>95</v>
      </c>
      <c r="L369" s="2">
        <f>IF(M369="自有",0,1)</f>
        <v>0</v>
      </c>
      <c r="M369" s="2" t="s">
        <v>96</v>
      </c>
      <c r="N369" s="2">
        <f>IF(O369="否",0,1)</f>
        <v>1</v>
      </c>
      <c r="O369" s="2" t="s">
        <v>103</v>
      </c>
      <c r="P369" s="2" t="str">
        <f>MID(Q369,1,LEN(Q369)-1)</f>
        <v>7</v>
      </c>
      <c r="Q369" s="2" t="s">
        <v>173</v>
      </c>
      <c r="R369" s="2" t="s">
        <v>173</v>
      </c>
      <c r="S369" s="2" t="str">
        <f>MID(T369,1,LEN(T369)-1)</f>
        <v>100</v>
      </c>
      <c r="T369" s="2" t="s">
        <v>135</v>
      </c>
      <c r="U369" s="2">
        <f>IF(V369="经营",0,1)</f>
        <v>0</v>
      </c>
      <c r="V369" s="2" t="s">
        <v>100</v>
      </c>
      <c r="W369" s="2" t="s">
        <v>100</v>
      </c>
      <c r="X369" s="2">
        <f>IF(MID(Y369,LEN(Y369),LEN(Y369))="年",VALUE(MID(Y369,1,LEN(Y369)-1))*12,VALUE(MID(Y369,1,LEN(Y369)-1)))</f>
        <v>12</v>
      </c>
      <c r="Y369" s="2" t="s">
        <v>101</v>
      </c>
      <c r="Z369">
        <f>AA369*100</f>
        <v>1.41</v>
      </c>
      <c r="AA369" s="5">
        <v>0.0141</v>
      </c>
      <c r="AB369" s="5"/>
      <c r="AC369" s="5">
        <v>0.01833</v>
      </c>
      <c r="AD369" s="5"/>
      <c r="AE369" s="2" t="s">
        <v>102</v>
      </c>
      <c r="AF369" s="2">
        <f>IF(OR(AG369="是",AG369="有"),0,1)</f>
        <v>0</v>
      </c>
      <c r="AG369" s="2" t="s">
        <v>157</v>
      </c>
      <c r="AH369" s="10">
        <f>IF(ISNUMBER(FIND("质押",AI369,1)),0,1)</f>
        <v>1</v>
      </c>
      <c r="AI369" s="2" t="s">
        <v>207</v>
      </c>
      <c r="AJ369" s="2">
        <f>IF(ISNUMBER(FIND("担保",AI369,1)),0,1)</f>
        <v>0</v>
      </c>
      <c r="AK369" s="2" t="s">
        <v>207</v>
      </c>
      <c r="AL369" s="10">
        <f>IF(AM369="是",0,1)</f>
        <v>1</v>
      </c>
      <c r="AM369" s="2" t="s">
        <v>97</v>
      </c>
      <c r="AN369" s="2">
        <f>IF(AO369="无逾期",0,1)</f>
        <v>0</v>
      </c>
      <c r="AO369" t="s">
        <v>105</v>
      </c>
      <c r="AQ369" s="6">
        <v>41282</v>
      </c>
    </row>
    <row r="370" spans="1:43">
      <c r="A370" s="4">
        <v>1301006</v>
      </c>
      <c r="B370" s="1">
        <f>C370</f>
        <v>41</v>
      </c>
      <c r="C370">
        <v>41</v>
      </c>
      <c r="D370">
        <f>IF(E370="男",1,0)</f>
        <v>0</v>
      </c>
      <c r="E370" s="2" t="s">
        <v>92</v>
      </c>
      <c r="F370" s="2">
        <f>IF(G370="已婚",0,IF(G370="未婚",1,2))</f>
        <v>0</v>
      </c>
      <c r="G370" s="2" t="s">
        <v>93</v>
      </c>
      <c r="H370" s="2">
        <f>IF(I370="小学",0,IF(I370="初中",1,IF(I370="高中",2,IF(I370="大专",3,4))))</f>
        <v>1</v>
      </c>
      <c r="I370" s="2" t="s">
        <v>120</v>
      </c>
      <c r="J370" s="2">
        <f>IF(K370="无",0,IF(K370="有违约",1,2))</f>
        <v>0</v>
      </c>
      <c r="K370" s="2" t="s">
        <v>95</v>
      </c>
      <c r="L370" s="2">
        <f>IF(M370="自有",0,1)</f>
        <v>0</v>
      </c>
      <c r="M370" s="2" t="s">
        <v>96</v>
      </c>
      <c r="N370" s="2">
        <f>IF(O370="否",0,1)</f>
        <v>1</v>
      </c>
      <c r="O370" s="2" t="s">
        <v>103</v>
      </c>
      <c r="P370" s="2" t="str">
        <f>MID(Q370,1,LEN(Q370)-1)</f>
        <v>12</v>
      </c>
      <c r="Q370" s="2" t="s">
        <v>148</v>
      </c>
      <c r="R370" s="2" t="s">
        <v>148</v>
      </c>
      <c r="S370" s="2" t="str">
        <f>MID(T370,1,LEN(T370)-1)</f>
        <v>80</v>
      </c>
      <c r="T370" s="2" t="s">
        <v>230</v>
      </c>
      <c r="U370" s="2">
        <f>IF(V370="经营",0,1)</f>
        <v>0</v>
      </c>
      <c r="V370" s="2" t="s">
        <v>100</v>
      </c>
      <c r="W370" s="2" t="s">
        <v>100</v>
      </c>
      <c r="X370" s="2">
        <f>IF(MID(Y370,LEN(Y370),LEN(Y370))="年",VALUE(MID(Y370,1,LEN(Y370)-1))*12,VALUE(MID(Y370,1,LEN(Y370)-1)))</f>
        <v>12</v>
      </c>
      <c r="Y370" s="2" t="s">
        <v>101</v>
      </c>
      <c r="Z370">
        <f>AA370*100</f>
        <v>1.26</v>
      </c>
      <c r="AA370" s="5">
        <v>0.0126</v>
      </c>
      <c r="AB370" s="5"/>
      <c r="AC370" s="5">
        <v>0.01638</v>
      </c>
      <c r="AD370" s="5"/>
      <c r="AE370" s="2" t="s">
        <v>102</v>
      </c>
      <c r="AF370" s="2">
        <f>IF(OR(AG370="是",AG370="有"),0,1)</f>
        <v>0</v>
      </c>
      <c r="AG370" s="2" t="s">
        <v>157</v>
      </c>
      <c r="AH370" s="10">
        <f>IF(ISNUMBER(FIND("质押",AI370,1)),0,1)</f>
        <v>1</v>
      </c>
      <c r="AI370" s="2" t="s">
        <v>207</v>
      </c>
      <c r="AJ370" s="2">
        <f>IF(ISNUMBER(FIND("担保",AI370,1)),0,1)</f>
        <v>0</v>
      </c>
      <c r="AK370" s="2" t="s">
        <v>207</v>
      </c>
      <c r="AL370" s="10">
        <f>IF(AM370="是",0,1)</f>
        <v>0</v>
      </c>
      <c r="AM370" s="2" t="s">
        <v>103</v>
      </c>
      <c r="AN370" s="2">
        <f>IF(AO370="无逾期",0,1)</f>
        <v>0</v>
      </c>
      <c r="AO370" t="s">
        <v>105</v>
      </c>
      <c r="AQ370" s="6">
        <v>41288</v>
      </c>
    </row>
    <row r="371" spans="1:43">
      <c r="A371" s="3">
        <v>1301007</v>
      </c>
      <c r="B371" s="1">
        <f>C371</f>
        <v>44</v>
      </c>
      <c r="C371">
        <v>44</v>
      </c>
      <c r="D371">
        <f>IF(E371="男",1,0)</f>
        <v>0</v>
      </c>
      <c r="E371" s="2" t="s">
        <v>92</v>
      </c>
      <c r="F371" s="2">
        <f>IF(G371="已婚",0,IF(G371="未婚",1,2))</f>
        <v>0</v>
      </c>
      <c r="G371" s="2" t="s">
        <v>93</v>
      </c>
      <c r="H371" s="2">
        <f>IF(I371="小学",0,IF(I371="初中",1,IF(I371="高中",2,IF(I371="大专",3,4))))</f>
        <v>1</v>
      </c>
      <c r="I371" s="2" t="s">
        <v>120</v>
      </c>
      <c r="J371" s="2">
        <f>IF(K371="无",0,IF(K371="有违约",1,2))</f>
        <v>0</v>
      </c>
      <c r="K371" s="2" t="s">
        <v>95</v>
      </c>
      <c r="L371" s="2">
        <f>IF(M371="自有",0,1)</f>
        <v>0</v>
      </c>
      <c r="M371" s="2" t="s">
        <v>96</v>
      </c>
      <c r="N371" s="2">
        <f>IF(O371="否",0,1)</f>
        <v>1</v>
      </c>
      <c r="O371" s="2" t="s">
        <v>103</v>
      </c>
      <c r="P371" s="2" t="str">
        <f>MID(Q371,1,LEN(Q371)-1)</f>
        <v>16</v>
      </c>
      <c r="Q371" s="2" t="s">
        <v>180</v>
      </c>
      <c r="R371" s="2" t="s">
        <v>180</v>
      </c>
      <c r="S371" s="2" t="str">
        <f>MID(T371,1,LEN(T371)-1)</f>
        <v>60</v>
      </c>
      <c r="T371" s="2" t="s">
        <v>181</v>
      </c>
      <c r="U371" s="2">
        <f>IF(V371="经营",0,1)</f>
        <v>0</v>
      </c>
      <c r="V371" s="2" t="s">
        <v>100</v>
      </c>
      <c r="W371" s="2" t="s">
        <v>100</v>
      </c>
      <c r="X371" s="2">
        <f>IF(MID(Y371,LEN(Y371),LEN(Y371))="年",VALUE(MID(Y371,1,LEN(Y371)-1))*12,VALUE(MID(Y371,1,LEN(Y371)-1)))</f>
        <v>12</v>
      </c>
      <c r="Y371" s="2" t="s">
        <v>101</v>
      </c>
      <c r="Z371">
        <f>AA371*100</f>
        <v>1.5</v>
      </c>
      <c r="AA371" s="5">
        <v>0.015</v>
      </c>
      <c r="AB371" s="5"/>
      <c r="AC371" s="5">
        <v>0.0195</v>
      </c>
      <c r="AD371" s="5"/>
      <c r="AE371" s="2" t="s">
        <v>102</v>
      </c>
      <c r="AF371" s="2">
        <f>IF(OR(AG371="是",AG371="有"),0,1)</f>
        <v>0</v>
      </c>
      <c r="AG371" s="2" t="s">
        <v>157</v>
      </c>
      <c r="AH371" s="10">
        <f>IF(ISNUMBER(FIND("质押",AI371,1)),0,1)</f>
        <v>1</v>
      </c>
      <c r="AI371" s="2" t="s">
        <v>207</v>
      </c>
      <c r="AJ371" s="2">
        <f>IF(ISNUMBER(FIND("担保",AI371,1)),0,1)</f>
        <v>0</v>
      </c>
      <c r="AK371" s="2" t="s">
        <v>207</v>
      </c>
      <c r="AL371" s="10">
        <f>IF(AM371="是",0,1)</f>
        <v>0</v>
      </c>
      <c r="AM371" s="2" t="s">
        <v>103</v>
      </c>
      <c r="AN371" s="2">
        <f>IF(AO371="无逾期",0,1)</f>
        <v>0</v>
      </c>
      <c r="AO371" t="s">
        <v>105</v>
      </c>
      <c r="AQ371" s="6">
        <v>41285</v>
      </c>
    </row>
    <row r="372" spans="1:43">
      <c r="A372" s="4">
        <v>1301008</v>
      </c>
      <c r="B372" s="1">
        <f>C372</f>
        <v>40</v>
      </c>
      <c r="C372">
        <v>40</v>
      </c>
      <c r="D372">
        <f>IF(E372="男",1,0)</f>
        <v>0</v>
      </c>
      <c r="E372" s="2" t="s">
        <v>92</v>
      </c>
      <c r="F372" s="2">
        <f>IF(G372="已婚",0,IF(G372="未婚",1,2))</f>
        <v>0</v>
      </c>
      <c r="G372" s="2" t="s">
        <v>93</v>
      </c>
      <c r="H372" s="2">
        <f>IF(I372="小学",0,IF(I372="初中",1,IF(I372="高中",2,IF(I372="大专",3,4))))</f>
        <v>2</v>
      </c>
      <c r="I372" s="2" t="s">
        <v>94</v>
      </c>
      <c r="J372" s="2">
        <f>IF(K372="无",0,IF(K372="有违约",1,2))</f>
        <v>0</v>
      </c>
      <c r="K372" s="2" t="s">
        <v>95</v>
      </c>
      <c r="L372" s="2">
        <f>IF(M372="自有",0,1)</f>
        <v>0</v>
      </c>
      <c r="M372" s="2" t="s">
        <v>96</v>
      </c>
      <c r="N372" s="2">
        <f>IF(O372="否",0,1)</f>
        <v>0</v>
      </c>
      <c r="O372" s="2" t="s">
        <v>97</v>
      </c>
      <c r="P372" s="2" t="str">
        <f>MID(Q372,1,LEN(Q372)-1)</f>
        <v>10</v>
      </c>
      <c r="Q372" s="2" t="s">
        <v>98</v>
      </c>
      <c r="R372" s="2" t="s">
        <v>98</v>
      </c>
      <c r="S372" s="2" t="str">
        <f>MID(T372,1,LEN(T372)-1)</f>
        <v>100</v>
      </c>
      <c r="T372" s="2" t="s">
        <v>135</v>
      </c>
      <c r="U372" s="2">
        <f>IF(V372="经营",0,1)</f>
        <v>0</v>
      </c>
      <c r="V372" s="2" t="s">
        <v>100</v>
      </c>
      <c r="W372" s="2" t="s">
        <v>100</v>
      </c>
      <c r="X372" s="2">
        <f>IF(MID(Y372,LEN(Y372),LEN(Y372))="年",VALUE(MID(Y372,1,LEN(Y372)-1))*12,VALUE(MID(Y372,1,LEN(Y372)-1)))</f>
        <v>12</v>
      </c>
      <c r="Y372" s="2" t="s">
        <v>101</v>
      </c>
      <c r="Z372">
        <f>AA372*100</f>
        <v>1.41</v>
      </c>
      <c r="AA372" s="5">
        <v>0.0141</v>
      </c>
      <c r="AB372" s="5"/>
      <c r="AC372" s="5">
        <v>0.01833</v>
      </c>
      <c r="AD372" s="5"/>
      <c r="AE372" s="2" t="s">
        <v>102</v>
      </c>
      <c r="AF372" s="2">
        <f>IF(OR(AG372="是",AG372="有"),0,1)</f>
        <v>0</v>
      </c>
      <c r="AG372" s="2" t="s">
        <v>157</v>
      </c>
      <c r="AH372" s="10">
        <f>IF(ISNUMBER(FIND("质押",AI372,1)),0,1)</f>
        <v>1</v>
      </c>
      <c r="AI372" s="2" t="s">
        <v>207</v>
      </c>
      <c r="AJ372" s="2">
        <f>IF(ISNUMBER(FIND("担保",AI372,1)),0,1)</f>
        <v>0</v>
      </c>
      <c r="AK372" s="2" t="s">
        <v>207</v>
      </c>
      <c r="AL372" s="10">
        <f>IF(AM372="是",0,1)</f>
        <v>0</v>
      </c>
      <c r="AM372" s="2" t="s">
        <v>103</v>
      </c>
      <c r="AN372" s="2">
        <f>IF(AO372="无逾期",0,1)</f>
        <v>0</v>
      </c>
      <c r="AO372" t="s">
        <v>105</v>
      </c>
      <c r="AQ372" s="6">
        <v>41295</v>
      </c>
    </row>
    <row r="373" spans="1:43">
      <c r="A373" s="3">
        <v>1301009</v>
      </c>
      <c r="B373" s="1">
        <f>C373</f>
        <v>45</v>
      </c>
      <c r="C373">
        <v>45</v>
      </c>
      <c r="D373">
        <f>IF(E373="男",1,0)</f>
        <v>1</v>
      </c>
      <c r="E373" s="2" t="s">
        <v>106</v>
      </c>
      <c r="F373" s="2">
        <f>IF(G373="已婚",0,IF(G373="未婚",1,2))</f>
        <v>0</v>
      </c>
      <c r="G373" s="2" t="s">
        <v>93</v>
      </c>
      <c r="H373" s="2">
        <f>IF(I373="小学",0,IF(I373="初中",1,IF(I373="高中",2,IF(I373="大专",3,4))))</f>
        <v>1</v>
      </c>
      <c r="I373" s="2" t="s">
        <v>120</v>
      </c>
      <c r="J373" s="2">
        <f>IF(K373="无",0,IF(K373="有违约",1,2))</f>
        <v>0</v>
      </c>
      <c r="K373" s="2" t="s">
        <v>95</v>
      </c>
      <c r="L373" s="2">
        <f>IF(M373="自有",0,1)</f>
        <v>0</v>
      </c>
      <c r="M373" s="2" t="s">
        <v>96</v>
      </c>
      <c r="N373" s="2">
        <f>IF(O373="否",0,1)</f>
        <v>1</v>
      </c>
      <c r="O373" s="2" t="s">
        <v>103</v>
      </c>
      <c r="P373" s="2" t="str">
        <f>MID(Q373,1,LEN(Q373)-1)</f>
        <v>13</v>
      </c>
      <c r="Q373" s="2" t="s">
        <v>198</v>
      </c>
      <c r="R373" s="2" t="s">
        <v>261</v>
      </c>
      <c r="S373" s="2" t="str">
        <f>MID(T373,1,LEN(T373)-1)</f>
        <v>30</v>
      </c>
      <c r="T373" s="2" t="s">
        <v>144</v>
      </c>
      <c r="U373" s="2">
        <f>IF(V373="经营",0,1)</f>
        <v>0</v>
      </c>
      <c r="V373" s="2" t="s">
        <v>100</v>
      </c>
      <c r="W373" s="2" t="s">
        <v>100</v>
      </c>
      <c r="X373" s="2">
        <f>IF(MID(Y373,LEN(Y373),LEN(Y373))="年",VALUE(MID(Y373,1,LEN(Y373)-1))*12,VALUE(MID(Y373,1,LEN(Y373)-1)))</f>
        <v>12</v>
      </c>
      <c r="Y373" s="2" t="s">
        <v>101</v>
      </c>
      <c r="Z373">
        <f>AA373*100</f>
        <v>1.5</v>
      </c>
      <c r="AA373" s="5">
        <v>0.015</v>
      </c>
      <c r="AB373" s="5"/>
      <c r="AC373" s="5">
        <v>0.0195</v>
      </c>
      <c r="AD373" s="5"/>
      <c r="AE373" s="2" t="s">
        <v>169</v>
      </c>
      <c r="AF373" s="2">
        <f>IF(OR(AG373="是",AG373="有"),0,1)</f>
        <v>1</v>
      </c>
      <c r="AG373" s="2" t="s">
        <v>95</v>
      </c>
      <c r="AH373" s="10">
        <f>IF(ISNUMBER(FIND("质押",AI373,1)),0,1)</f>
        <v>1</v>
      </c>
      <c r="AI373" s="2" t="s">
        <v>119</v>
      </c>
      <c r="AJ373" s="2">
        <f>IF(ISNUMBER(FIND("担保",AI373,1)),0,1)</f>
        <v>0</v>
      </c>
      <c r="AK373" s="2" t="s">
        <v>119</v>
      </c>
      <c r="AL373" s="10">
        <f>IF(AM373="是",0,1)</f>
        <v>1</v>
      </c>
      <c r="AM373" s="2" t="s">
        <v>97</v>
      </c>
      <c r="AN373" s="2">
        <f>IF(AO373="无逾期",0,1)</f>
        <v>0</v>
      </c>
      <c r="AO373" t="s">
        <v>105</v>
      </c>
      <c r="AQ373" s="6">
        <v>41292</v>
      </c>
    </row>
    <row r="374" spans="1:43">
      <c r="A374" s="3">
        <v>1302001</v>
      </c>
      <c r="B374" s="1">
        <f>C374</f>
        <v>46</v>
      </c>
      <c r="C374">
        <v>46</v>
      </c>
      <c r="D374">
        <f>IF(E374="男",1,0)</f>
        <v>0</v>
      </c>
      <c r="E374" s="2" t="s">
        <v>92</v>
      </c>
      <c r="F374" s="2">
        <f>IF(G374="已婚",0,IF(G374="未婚",1,2))</f>
        <v>2</v>
      </c>
      <c r="G374" s="2" t="s">
        <v>177</v>
      </c>
      <c r="H374" s="2">
        <f>IF(I374="小学",0,IF(I374="初中",1,IF(I374="高中",2,IF(I374="大专",3,4))))</f>
        <v>2</v>
      </c>
      <c r="I374" s="2" t="s">
        <v>94</v>
      </c>
      <c r="J374" s="2">
        <f>IF(K374="无",0,IF(K374="有违约",1,2))</f>
        <v>0</v>
      </c>
      <c r="K374" s="2" t="s">
        <v>95</v>
      </c>
      <c r="L374" s="2">
        <f>IF(M374="自有",0,1)</f>
        <v>0</v>
      </c>
      <c r="M374" s="2" t="s">
        <v>96</v>
      </c>
      <c r="N374" s="2">
        <f>IF(O374="否",0,1)</f>
        <v>1</v>
      </c>
      <c r="O374" s="2" t="s">
        <v>103</v>
      </c>
      <c r="P374" s="2" t="str">
        <f>MID(Q374,1,LEN(Q374)-1)</f>
        <v>8</v>
      </c>
      <c r="Q374" s="2" t="s">
        <v>149</v>
      </c>
      <c r="R374" s="2" t="s">
        <v>149</v>
      </c>
      <c r="S374" s="2" t="str">
        <f>MID(T374,1,LEN(T374)-1)</f>
        <v>60</v>
      </c>
      <c r="T374" s="2" t="s">
        <v>181</v>
      </c>
      <c r="U374" s="2">
        <f>IF(V374="经营",0,1)</f>
        <v>0</v>
      </c>
      <c r="V374" s="2" t="s">
        <v>100</v>
      </c>
      <c r="W374" s="2" t="s">
        <v>100</v>
      </c>
      <c r="X374" s="2">
        <f>IF(MID(Y374,LEN(Y374),LEN(Y374))="年",VALUE(MID(Y374,1,LEN(Y374)-1))*12,VALUE(MID(Y374,1,LEN(Y374)-1)))</f>
        <v>12</v>
      </c>
      <c r="Y374" s="2" t="s">
        <v>101</v>
      </c>
      <c r="Z374">
        <f>AA374*100</f>
        <v>1.47</v>
      </c>
      <c r="AA374" s="9">
        <v>0.0147</v>
      </c>
      <c r="AB374" s="9"/>
      <c r="AC374" s="5">
        <v>0.01911</v>
      </c>
      <c r="AD374" s="5"/>
      <c r="AE374" s="2" t="s">
        <v>102</v>
      </c>
      <c r="AF374" s="2">
        <f>IF(OR(AG374="是",AG374="有"),0,1)</f>
        <v>1</v>
      </c>
      <c r="AG374" s="2" t="s">
        <v>95</v>
      </c>
      <c r="AH374" s="10">
        <f>IF(ISNUMBER(FIND("质押",AI374,1)),0,1)</f>
        <v>1</v>
      </c>
      <c r="AI374" s="2" t="s">
        <v>119</v>
      </c>
      <c r="AJ374" s="2">
        <f>IF(ISNUMBER(FIND("担保",AI374,1)),0,1)</f>
        <v>0</v>
      </c>
      <c r="AK374" s="2" t="s">
        <v>119</v>
      </c>
      <c r="AL374" s="10">
        <f>IF(AM374="是",0,1)</f>
        <v>1</v>
      </c>
      <c r="AM374" s="2" t="s">
        <v>97</v>
      </c>
      <c r="AN374" s="2">
        <f>IF(AO374="无逾期",0,1)</f>
        <v>0</v>
      </c>
      <c r="AO374" t="s">
        <v>105</v>
      </c>
      <c r="AQ374" s="6">
        <v>41306</v>
      </c>
    </row>
    <row r="375" spans="1:43">
      <c r="A375" s="4">
        <v>1303001</v>
      </c>
      <c r="B375" s="1">
        <f>C375</f>
        <v>50</v>
      </c>
      <c r="C375">
        <v>50</v>
      </c>
      <c r="D375">
        <f>IF(E375="男",1,0)</f>
        <v>1</v>
      </c>
      <c r="E375" s="2" t="s">
        <v>106</v>
      </c>
      <c r="F375" s="2">
        <f>IF(G375="已婚",0,IF(G375="未婚",1,2))</f>
        <v>0</v>
      </c>
      <c r="G375" s="2" t="s">
        <v>93</v>
      </c>
      <c r="H375" s="2">
        <f>IF(I375="小学",0,IF(I375="初中",1,IF(I375="高中",2,IF(I375="大专",3,4))))</f>
        <v>2</v>
      </c>
      <c r="I375" s="2" t="s">
        <v>94</v>
      </c>
      <c r="J375" s="2">
        <f>IF(K375="无",0,IF(K375="有违约",1,2))</f>
        <v>1</v>
      </c>
      <c r="K375" s="2" t="s">
        <v>116</v>
      </c>
      <c r="L375" s="2">
        <f>IF(M375="自有",0,1)</f>
        <v>0</v>
      </c>
      <c r="M375" s="2" t="s">
        <v>96</v>
      </c>
      <c r="N375" s="2">
        <f>IF(O375="否",0,1)</f>
        <v>1</v>
      </c>
      <c r="O375" s="2" t="s">
        <v>103</v>
      </c>
      <c r="P375" s="2" t="str">
        <f>MID(Q375,1,LEN(Q375)-1)</f>
        <v>9</v>
      </c>
      <c r="Q375" s="2" t="s">
        <v>187</v>
      </c>
      <c r="R375" s="2" t="s">
        <v>187</v>
      </c>
      <c r="S375" s="2" t="str">
        <f>MID(T375,1,LEN(T375)-1)</f>
        <v>100</v>
      </c>
      <c r="T375" s="2" t="s">
        <v>202</v>
      </c>
      <c r="U375" s="2">
        <f>IF(V375="经营",0,1)</f>
        <v>0</v>
      </c>
      <c r="V375" s="2" t="s">
        <v>100</v>
      </c>
      <c r="W375" s="2" t="s">
        <v>100</v>
      </c>
      <c r="X375" s="2">
        <f>IF(MID(Y375,LEN(Y375),LEN(Y375))="年",VALUE(MID(Y375,1,LEN(Y375)-1))*12,VALUE(MID(Y375,1,LEN(Y375)-1)))</f>
        <v>12</v>
      </c>
      <c r="Y375" s="2" t="s">
        <v>101</v>
      </c>
      <c r="Z375">
        <f>AA375*100</f>
        <v>1.41</v>
      </c>
      <c r="AA375" s="5">
        <v>0.0141</v>
      </c>
      <c r="AB375" s="5"/>
      <c r="AC375" s="5">
        <v>0.01833</v>
      </c>
      <c r="AD375" s="5"/>
      <c r="AE375" s="2" t="s">
        <v>226</v>
      </c>
      <c r="AF375" s="2">
        <f>IF(OR(AG375="是",AG375="有"),0,1)</f>
        <v>0</v>
      </c>
      <c r="AG375" s="2" t="s">
        <v>157</v>
      </c>
      <c r="AH375" s="10">
        <f>IF(ISNUMBER(FIND("质押",AI375,1)),0,1)</f>
        <v>1</v>
      </c>
      <c r="AI375" s="2" t="s">
        <v>207</v>
      </c>
      <c r="AJ375" s="2">
        <f>IF(ISNUMBER(FIND("担保",AI375,1)),0,1)</f>
        <v>0</v>
      </c>
      <c r="AK375" s="2" t="s">
        <v>207</v>
      </c>
      <c r="AL375" s="10">
        <f>IF(AM375="是",0,1)</f>
        <v>0</v>
      </c>
      <c r="AM375" s="2" t="s">
        <v>103</v>
      </c>
      <c r="AN375" s="2">
        <f>IF(AO375="无逾期",0,1)</f>
        <v>0</v>
      </c>
      <c r="AO375" t="s">
        <v>105</v>
      </c>
      <c r="AQ375" s="6">
        <v>41339</v>
      </c>
    </row>
    <row r="376" spans="1:43">
      <c r="A376" s="3">
        <v>1303004</v>
      </c>
      <c r="B376" s="1">
        <f>C376</f>
        <v>44</v>
      </c>
      <c r="C376">
        <v>44</v>
      </c>
      <c r="D376">
        <f>IF(E376="男",1,0)</f>
        <v>1</v>
      </c>
      <c r="E376" s="2" t="s">
        <v>106</v>
      </c>
      <c r="F376" s="2">
        <f>IF(G376="已婚",0,IF(G376="未婚",1,2))</f>
        <v>0</v>
      </c>
      <c r="G376" s="2" t="s">
        <v>93</v>
      </c>
      <c r="H376" s="2">
        <f>IF(I376="小学",0,IF(I376="初中",1,IF(I376="高中",2,IF(I376="大专",3,4))))</f>
        <v>1</v>
      </c>
      <c r="I376" s="2" t="s">
        <v>120</v>
      </c>
      <c r="J376" s="2">
        <f>IF(K376="无",0,IF(K376="有违约",1,2))</f>
        <v>0</v>
      </c>
      <c r="K376" s="2" t="s">
        <v>95</v>
      </c>
      <c r="L376" s="2">
        <f>IF(M376="自有",0,1)</f>
        <v>0</v>
      </c>
      <c r="M376" s="2" t="s">
        <v>96</v>
      </c>
      <c r="N376" s="2">
        <f>IF(O376="否",0,1)</f>
        <v>1</v>
      </c>
      <c r="O376" s="2" t="s">
        <v>103</v>
      </c>
      <c r="P376" s="2" t="str">
        <f>MID(Q376,1,LEN(Q376)-1)</f>
        <v>20</v>
      </c>
      <c r="Q376" s="2" t="s">
        <v>143</v>
      </c>
      <c r="R376" s="2" t="s">
        <v>143</v>
      </c>
      <c r="S376" s="2" t="str">
        <f>MID(T376,1,LEN(T376)-1)</f>
        <v>100</v>
      </c>
      <c r="T376" s="2" t="s">
        <v>135</v>
      </c>
      <c r="U376" s="2">
        <f>IF(V376="经营",0,1)</f>
        <v>0</v>
      </c>
      <c r="V376" s="2" t="s">
        <v>100</v>
      </c>
      <c r="W376" s="2" t="s">
        <v>100</v>
      </c>
      <c r="X376" s="2">
        <f>IF(MID(Y376,LEN(Y376),LEN(Y376))="年",VALUE(MID(Y376,1,LEN(Y376)-1))*12,VALUE(MID(Y376,1,LEN(Y376)-1)))</f>
        <v>6</v>
      </c>
      <c r="Y376" s="2" t="s">
        <v>118</v>
      </c>
      <c r="Z376">
        <f>AA376*100</f>
        <v>1.23</v>
      </c>
      <c r="AA376" s="5">
        <v>0.0123</v>
      </c>
      <c r="AB376" s="5"/>
      <c r="AC376" s="5">
        <v>0.01599</v>
      </c>
      <c r="AD376" s="5"/>
      <c r="AE376" s="2" t="s">
        <v>102</v>
      </c>
      <c r="AF376" s="2">
        <f>IF(OR(AG376="是",AG376="有"),0,1)</f>
        <v>0</v>
      </c>
      <c r="AG376" s="2" t="s">
        <v>157</v>
      </c>
      <c r="AH376" s="10">
        <f>IF(ISNUMBER(FIND("质押",AI376,1)),0,1)</f>
        <v>1</v>
      </c>
      <c r="AI376" s="2" t="s">
        <v>207</v>
      </c>
      <c r="AJ376" s="2">
        <f>IF(ISNUMBER(FIND("担保",AI376,1)),0,1)</f>
        <v>0</v>
      </c>
      <c r="AK376" s="2" t="s">
        <v>207</v>
      </c>
      <c r="AL376" s="10">
        <f>IF(AM376="是",0,1)</f>
        <v>0</v>
      </c>
      <c r="AM376" s="2" t="s">
        <v>103</v>
      </c>
      <c r="AN376" s="2">
        <f>IF(AO376="无逾期",0,1)</f>
        <v>0</v>
      </c>
      <c r="AO376" t="s">
        <v>105</v>
      </c>
      <c r="AQ376" s="6">
        <v>41352</v>
      </c>
    </row>
    <row r="377" spans="1:43">
      <c r="A377" s="4">
        <v>1303006</v>
      </c>
      <c r="B377" s="1">
        <f>C377</f>
        <v>32</v>
      </c>
      <c r="C377">
        <v>32</v>
      </c>
      <c r="D377">
        <f>IF(E377="男",1,0)</f>
        <v>1</v>
      </c>
      <c r="E377" s="2" t="s">
        <v>106</v>
      </c>
      <c r="F377" s="2">
        <f>IF(G377="已婚",0,IF(G377="未婚",1,2))</f>
        <v>0</v>
      </c>
      <c r="G377" s="2" t="s">
        <v>93</v>
      </c>
      <c r="H377" s="2">
        <f>IF(I377="小学",0,IF(I377="初中",1,IF(I377="高中",2,IF(I377="大专",3,4))))</f>
        <v>4</v>
      </c>
      <c r="I377" s="2" t="s">
        <v>218</v>
      </c>
      <c r="J377" s="2">
        <f>IF(K377="无",0,IF(K377="有违约",1,2))</f>
        <v>0</v>
      </c>
      <c r="K377" s="2" t="s">
        <v>95</v>
      </c>
      <c r="L377" s="2">
        <f>IF(M377="自有",0,1)</f>
        <v>0</v>
      </c>
      <c r="M377" s="2" t="s">
        <v>96</v>
      </c>
      <c r="N377" s="2">
        <f>IF(O377="否",0,1)</f>
        <v>0</v>
      </c>
      <c r="O377" s="2" t="s">
        <v>97</v>
      </c>
      <c r="P377" s="2" t="str">
        <f>MID(Q377,1,LEN(Q377)-1)</f>
        <v>8</v>
      </c>
      <c r="Q377" s="2" t="s">
        <v>149</v>
      </c>
      <c r="R377" s="2" t="s">
        <v>149</v>
      </c>
      <c r="S377" s="2" t="str">
        <f>MID(T377,1,LEN(T377)-1)</f>
        <v>30</v>
      </c>
      <c r="T377" s="2" t="s">
        <v>144</v>
      </c>
      <c r="U377" s="2">
        <f>IF(V377="经营",0,1)</f>
        <v>0</v>
      </c>
      <c r="V377" s="2" t="s">
        <v>100</v>
      </c>
      <c r="W377" s="2" t="s">
        <v>100</v>
      </c>
      <c r="X377" s="2">
        <f>IF(MID(Y377,LEN(Y377),LEN(Y377))="年",VALUE(MID(Y377,1,LEN(Y377)-1))*12,VALUE(MID(Y377,1,LEN(Y377)-1)))</f>
        <v>12</v>
      </c>
      <c r="Y377" s="2" t="s">
        <v>101</v>
      </c>
      <c r="Z377">
        <f>AA377*100</f>
        <v>1.5</v>
      </c>
      <c r="AA377" s="5">
        <v>0.015</v>
      </c>
      <c r="AB377" s="5"/>
      <c r="AC377" s="5">
        <v>0.0195</v>
      </c>
      <c r="AD377" s="5"/>
      <c r="AE377" s="2" t="s">
        <v>102</v>
      </c>
      <c r="AF377" s="2">
        <f>IF(OR(AG377="是",AG377="有"),0,1)</f>
        <v>0</v>
      </c>
      <c r="AG377" s="2" t="s">
        <v>157</v>
      </c>
      <c r="AH377" s="10">
        <f>IF(ISNUMBER(FIND("质押",AI377,1)),0,1)</f>
        <v>1</v>
      </c>
      <c r="AI377" s="2" t="s">
        <v>207</v>
      </c>
      <c r="AJ377" s="2">
        <f>IF(ISNUMBER(FIND("担保",AI377,1)),0,1)</f>
        <v>0</v>
      </c>
      <c r="AK377" s="2" t="s">
        <v>207</v>
      </c>
      <c r="AL377" s="10">
        <f>IF(AM377="是",0,1)</f>
        <v>0</v>
      </c>
      <c r="AM377" s="2" t="s">
        <v>103</v>
      </c>
      <c r="AN377" s="2">
        <f>IF(AO377="无逾期",0,1)</f>
        <v>0</v>
      </c>
      <c r="AO377" t="s">
        <v>105</v>
      </c>
      <c r="AQ377" s="6">
        <v>41361</v>
      </c>
    </row>
    <row r="378" spans="1:43">
      <c r="A378" s="3">
        <v>1303007</v>
      </c>
      <c r="B378" s="1">
        <f>C378</f>
        <v>30</v>
      </c>
      <c r="C378">
        <v>30</v>
      </c>
      <c r="D378">
        <f>IF(E378="男",1,0)</f>
        <v>1</v>
      </c>
      <c r="E378" s="2" t="s">
        <v>106</v>
      </c>
      <c r="F378" s="2">
        <f>IF(G378="已婚",0,IF(G378="未婚",1,2))</f>
        <v>0</v>
      </c>
      <c r="G378" s="2" t="s">
        <v>93</v>
      </c>
      <c r="H378" s="2">
        <f>IF(I378="小学",0,IF(I378="初中",1,IF(I378="高中",2,IF(I378="大专",3,4))))</f>
        <v>2</v>
      </c>
      <c r="I378" s="2" t="s">
        <v>94</v>
      </c>
      <c r="J378" s="2">
        <f>IF(K378="无",0,IF(K378="有违约",1,2))</f>
        <v>1</v>
      </c>
      <c r="K378" s="2" t="s">
        <v>116</v>
      </c>
      <c r="L378" s="2">
        <f>IF(M378="自有",0,1)</f>
        <v>0</v>
      </c>
      <c r="M378" s="2" t="s">
        <v>96</v>
      </c>
      <c r="N378" s="2">
        <f>IF(O378="否",0,1)</f>
        <v>1</v>
      </c>
      <c r="O378" s="2" t="s">
        <v>103</v>
      </c>
      <c r="P378" s="2" t="str">
        <f>MID(Q378,1,LEN(Q378)-1)</f>
        <v>8</v>
      </c>
      <c r="Q378" s="2" t="s">
        <v>149</v>
      </c>
      <c r="R378" s="2" t="s">
        <v>149</v>
      </c>
      <c r="S378" s="2" t="str">
        <f>MID(T378,1,LEN(T378)-1)</f>
        <v>100</v>
      </c>
      <c r="T378" s="2" t="s">
        <v>135</v>
      </c>
      <c r="U378" s="2">
        <f>IF(V378="经营",0,1)</f>
        <v>0</v>
      </c>
      <c r="V378" s="2" t="s">
        <v>100</v>
      </c>
      <c r="W378" s="2" t="s">
        <v>100</v>
      </c>
      <c r="X378" s="2">
        <f>IF(MID(Y378,LEN(Y378),LEN(Y378))="年",VALUE(MID(Y378,1,LEN(Y378)-1))*12,VALUE(MID(Y378,1,LEN(Y378)-1)))</f>
        <v>12</v>
      </c>
      <c r="Y378" s="2" t="s">
        <v>101</v>
      </c>
      <c r="Z378">
        <f>AA378*100</f>
        <v>1.26</v>
      </c>
      <c r="AA378" s="5">
        <v>0.0126</v>
      </c>
      <c r="AB378" s="5"/>
      <c r="AC378" s="5">
        <v>0.01638</v>
      </c>
      <c r="AD378" s="5"/>
      <c r="AE378" s="2" t="s">
        <v>169</v>
      </c>
      <c r="AF378" s="2">
        <f>IF(OR(AG378="是",AG378="有"),0,1)</f>
        <v>0</v>
      </c>
      <c r="AG378" s="2" t="s">
        <v>157</v>
      </c>
      <c r="AH378" s="10">
        <f>IF(ISNUMBER(FIND("质押",AI378,1)),0,1)</f>
        <v>1</v>
      </c>
      <c r="AI378" s="2" t="s">
        <v>207</v>
      </c>
      <c r="AJ378" s="2">
        <f>IF(ISNUMBER(FIND("担保",AI378,1)),0,1)</f>
        <v>0</v>
      </c>
      <c r="AK378" s="2" t="s">
        <v>207</v>
      </c>
      <c r="AL378" s="10">
        <f>IF(AM378="是",0,1)</f>
        <v>1</v>
      </c>
      <c r="AM378" s="2" t="s">
        <v>97</v>
      </c>
      <c r="AN378" s="2">
        <f>IF(AO378="无逾期",0,1)</f>
        <v>0</v>
      </c>
      <c r="AO378" t="s">
        <v>105</v>
      </c>
      <c r="AQ378" s="6">
        <v>41361</v>
      </c>
    </row>
    <row r="379" spans="1:43">
      <c r="A379" s="3">
        <v>1304001</v>
      </c>
      <c r="B379" s="1">
        <f>C379</f>
        <v>58</v>
      </c>
      <c r="C379">
        <v>58</v>
      </c>
      <c r="D379">
        <f>IF(E379="男",1,0)</f>
        <v>1</v>
      </c>
      <c r="E379" s="2" t="s">
        <v>106</v>
      </c>
      <c r="F379" s="2">
        <f>IF(G379="已婚",0,IF(G379="未婚",1,2))</f>
        <v>0</v>
      </c>
      <c r="G379" s="2" t="s">
        <v>93</v>
      </c>
      <c r="H379" s="2">
        <f>IF(I379="小学",0,IF(I379="初中",1,IF(I379="高中",2,IF(I379="大专",3,4))))</f>
        <v>0</v>
      </c>
      <c r="I379" s="2" t="s">
        <v>107</v>
      </c>
      <c r="J379" s="2">
        <f>IF(K379="无",0,IF(K379="有违约",1,2))</f>
        <v>0</v>
      </c>
      <c r="K379" s="2" t="s">
        <v>95</v>
      </c>
      <c r="L379" s="2">
        <f>IF(M379="自有",0,1)</f>
        <v>0</v>
      </c>
      <c r="M379" s="2" t="s">
        <v>96</v>
      </c>
      <c r="N379" s="2">
        <f>IF(O379="否",0,1)</f>
        <v>0</v>
      </c>
      <c r="O379" s="2" t="s">
        <v>97</v>
      </c>
      <c r="P379" s="2" t="str">
        <f>MID(Q379,1,LEN(Q379)-1)</f>
        <v>20</v>
      </c>
      <c r="Q379" s="2" t="s">
        <v>143</v>
      </c>
      <c r="R379" s="2" t="s">
        <v>143</v>
      </c>
      <c r="S379" s="2" t="str">
        <f>MID(T379,1,LEN(T379)-1)</f>
        <v>30</v>
      </c>
      <c r="T379" s="2" t="s">
        <v>144</v>
      </c>
      <c r="U379" s="2">
        <f>IF(V379="经营",0,1)</f>
        <v>0</v>
      </c>
      <c r="V379" s="2" t="s">
        <v>100</v>
      </c>
      <c r="W379" s="2" t="s">
        <v>100</v>
      </c>
      <c r="X379" s="2">
        <f>IF(MID(Y379,LEN(Y379),LEN(Y379))="年",VALUE(MID(Y379,1,LEN(Y379)-1))*12,VALUE(MID(Y379,1,LEN(Y379)-1)))</f>
        <v>6</v>
      </c>
      <c r="Y379" s="2" t="s">
        <v>118</v>
      </c>
      <c r="Z379">
        <f>AA379*100</f>
        <v>1.38</v>
      </c>
      <c r="AA379" s="5">
        <v>0.0138</v>
      </c>
      <c r="AB379" s="5"/>
      <c r="AC379" s="5">
        <v>0.01794</v>
      </c>
      <c r="AD379" s="5"/>
      <c r="AE379" s="2" t="s">
        <v>102</v>
      </c>
      <c r="AF379" s="2">
        <f>IF(OR(AG379="是",AG379="有"),0,1)</f>
        <v>0</v>
      </c>
      <c r="AG379" s="2" t="s">
        <v>157</v>
      </c>
      <c r="AH379" s="10">
        <f>IF(ISNUMBER(FIND("质押",AI379,1)),0,1)</f>
        <v>1</v>
      </c>
      <c r="AI379" s="2" t="s">
        <v>207</v>
      </c>
      <c r="AJ379" s="2">
        <f>IF(ISNUMBER(FIND("担保",AI379,1)),0,1)</f>
        <v>0</v>
      </c>
      <c r="AK379" s="2" t="s">
        <v>207</v>
      </c>
      <c r="AL379" s="10">
        <f>IF(AM379="是",0,1)</f>
        <v>0</v>
      </c>
      <c r="AM379" s="2" t="s">
        <v>103</v>
      </c>
      <c r="AN379" s="2">
        <f>IF(AO379="无逾期",0,1)</f>
        <v>0</v>
      </c>
      <c r="AO379" t="s">
        <v>105</v>
      </c>
      <c r="AQ379" s="6">
        <v>41380</v>
      </c>
    </row>
    <row r="380" spans="1:43">
      <c r="A380" s="4">
        <v>1304002</v>
      </c>
      <c r="B380" s="1">
        <f>C380</f>
        <v>36</v>
      </c>
      <c r="C380">
        <v>36</v>
      </c>
      <c r="D380">
        <f>IF(E380="男",1,0)</f>
        <v>1</v>
      </c>
      <c r="E380" s="2" t="s">
        <v>106</v>
      </c>
      <c r="F380" s="2">
        <f>IF(G380="已婚",0,IF(G380="未婚",1,2))</f>
        <v>0</v>
      </c>
      <c r="G380" s="2" t="s">
        <v>93</v>
      </c>
      <c r="H380" s="2">
        <f>IF(I380="小学",0,IF(I380="初中",1,IF(I380="高中",2,IF(I380="大专",3,4))))</f>
        <v>3</v>
      </c>
      <c r="I380" s="2" t="s">
        <v>142</v>
      </c>
      <c r="J380" s="2">
        <f>IF(K380="无",0,IF(K380="有违约",1,2))</f>
        <v>0</v>
      </c>
      <c r="K380" s="2" t="s">
        <v>95</v>
      </c>
      <c r="L380" s="2">
        <f>IF(M380="自有",0,1)</f>
        <v>0</v>
      </c>
      <c r="M380" s="2" t="s">
        <v>96</v>
      </c>
      <c r="N380" s="2">
        <f>IF(O380="否",0,1)</f>
        <v>1</v>
      </c>
      <c r="O380" s="2" t="s">
        <v>103</v>
      </c>
      <c r="P380" s="2" t="str">
        <f>MID(Q380,1,LEN(Q380)-1)</f>
        <v>5</v>
      </c>
      <c r="Q380" s="2" t="s">
        <v>152</v>
      </c>
      <c r="R380" s="2" t="s">
        <v>152</v>
      </c>
      <c r="S380" s="2" t="str">
        <f>MID(T380,1,LEN(T380)-1)</f>
        <v>50</v>
      </c>
      <c r="T380" s="2" t="s">
        <v>114</v>
      </c>
      <c r="U380" s="2">
        <f>IF(V380="经营",0,1)</f>
        <v>0</v>
      </c>
      <c r="V380" s="2" t="s">
        <v>100</v>
      </c>
      <c r="W380" s="2" t="s">
        <v>100</v>
      </c>
      <c r="X380" s="2">
        <f>IF(MID(Y380,LEN(Y380),LEN(Y380))="年",VALUE(MID(Y380,1,LEN(Y380)-1))*12,VALUE(MID(Y380,1,LEN(Y380)-1)))</f>
        <v>12</v>
      </c>
      <c r="Y380" s="2" t="s">
        <v>101</v>
      </c>
      <c r="Z380">
        <f>AA380*100</f>
        <v>1.5</v>
      </c>
      <c r="AA380" s="5">
        <v>0.015</v>
      </c>
      <c r="AB380" s="5"/>
      <c r="AC380" s="5">
        <v>0.0195</v>
      </c>
      <c r="AD380" s="5"/>
      <c r="AE380" s="2" t="s">
        <v>102</v>
      </c>
      <c r="AF380" s="2">
        <f>IF(OR(AG380="是",AG380="有"),0,1)</f>
        <v>1</v>
      </c>
      <c r="AG380" s="2" t="s">
        <v>95</v>
      </c>
      <c r="AH380" s="10">
        <f>IF(ISNUMBER(FIND("质押",AI380,1)),0,1)</f>
        <v>1</v>
      </c>
      <c r="AI380" s="2" t="s">
        <v>119</v>
      </c>
      <c r="AJ380" s="2">
        <f>IF(ISNUMBER(FIND("担保",AI380,1)),0,1)</f>
        <v>0</v>
      </c>
      <c r="AK380" s="2" t="s">
        <v>119</v>
      </c>
      <c r="AL380" s="10">
        <f>IF(AM380="是",0,1)</f>
        <v>1</v>
      </c>
      <c r="AM380" s="2" t="s">
        <v>97</v>
      </c>
      <c r="AN380" s="2">
        <f>IF(AO380="无逾期",0,1)</f>
        <v>0</v>
      </c>
      <c r="AO380" t="s">
        <v>105</v>
      </c>
      <c r="AQ380" s="6">
        <v>41374</v>
      </c>
    </row>
    <row r="381" spans="1:43">
      <c r="A381" s="4">
        <v>1304003</v>
      </c>
      <c r="B381" s="1">
        <f>C381</f>
        <v>41</v>
      </c>
      <c r="C381">
        <v>41</v>
      </c>
      <c r="D381">
        <f>IF(E381="男",1,0)</f>
        <v>1</v>
      </c>
      <c r="E381" s="2" t="s">
        <v>106</v>
      </c>
      <c r="F381" s="2">
        <f>IF(G381="已婚",0,IF(G381="未婚",1,2))</f>
        <v>0</v>
      </c>
      <c r="G381" s="2" t="s">
        <v>93</v>
      </c>
      <c r="H381" s="2">
        <f>IF(I381="小学",0,IF(I381="初中",1,IF(I381="高中",2,IF(I381="大专",3,4))))</f>
        <v>3</v>
      </c>
      <c r="I381" s="2" t="s">
        <v>142</v>
      </c>
      <c r="J381" s="2">
        <f>IF(K381="无",0,IF(K381="有违约",1,2))</f>
        <v>1</v>
      </c>
      <c r="K381" s="2" t="s">
        <v>116</v>
      </c>
      <c r="L381" s="2">
        <f>IF(M381="自有",0,1)</f>
        <v>0</v>
      </c>
      <c r="M381" s="2" t="s">
        <v>96</v>
      </c>
      <c r="N381" s="2">
        <f>IF(O381="否",0,1)</f>
        <v>0</v>
      </c>
      <c r="O381" s="2" t="s">
        <v>97</v>
      </c>
      <c r="P381" s="2" t="str">
        <f>MID(Q381,1,LEN(Q381)-1)</f>
        <v>20</v>
      </c>
      <c r="Q381" s="2" t="s">
        <v>143</v>
      </c>
      <c r="R381" s="2" t="s">
        <v>143</v>
      </c>
      <c r="S381" s="2" t="str">
        <f>MID(T381,1,LEN(T381)-1)</f>
        <v>80</v>
      </c>
      <c r="T381" s="2" t="s">
        <v>230</v>
      </c>
      <c r="U381" s="2">
        <f>IF(V381="经营",0,1)</f>
        <v>0</v>
      </c>
      <c r="V381" s="2" t="s">
        <v>100</v>
      </c>
      <c r="W381" s="2" t="s">
        <v>100</v>
      </c>
      <c r="X381" s="2">
        <f>IF(MID(Y381,LEN(Y381),LEN(Y381))="年",VALUE(MID(Y381,1,LEN(Y381)-1))*12,VALUE(MID(Y381,1,LEN(Y381)-1)))</f>
        <v>12</v>
      </c>
      <c r="Y381" s="2" t="s">
        <v>101</v>
      </c>
      <c r="Z381">
        <f>AA381*100</f>
        <v>1.41</v>
      </c>
      <c r="AA381" s="5">
        <v>0.0141</v>
      </c>
      <c r="AB381" s="5"/>
      <c r="AC381" s="5">
        <v>0.01833</v>
      </c>
      <c r="AD381" s="5"/>
      <c r="AE381" s="2" t="s">
        <v>102</v>
      </c>
      <c r="AF381" s="2">
        <f>IF(OR(AG381="是",AG381="有"),0,1)</f>
        <v>0</v>
      </c>
      <c r="AG381" s="2" t="s">
        <v>157</v>
      </c>
      <c r="AH381" s="10">
        <f>IF(ISNUMBER(FIND("质押",AI381,1)),0,1)</f>
        <v>1</v>
      </c>
      <c r="AI381" s="2" t="s">
        <v>207</v>
      </c>
      <c r="AJ381" s="2">
        <f>IF(ISNUMBER(FIND("担保",AI381,1)),0,1)</f>
        <v>0</v>
      </c>
      <c r="AK381" s="2" t="s">
        <v>207</v>
      </c>
      <c r="AL381" s="10">
        <f>IF(AM381="是",0,1)</f>
        <v>0</v>
      </c>
      <c r="AM381" s="2" t="s">
        <v>103</v>
      </c>
      <c r="AN381" s="2">
        <f>IF(AO381="无逾期",0,1)</f>
        <v>0</v>
      </c>
      <c r="AO381" t="s">
        <v>105</v>
      </c>
      <c r="AQ381" s="6">
        <v>41373</v>
      </c>
    </row>
    <row r="382" spans="1:43">
      <c r="A382" s="3">
        <v>1304004</v>
      </c>
      <c r="B382" s="1">
        <f>C382</f>
        <v>35</v>
      </c>
      <c r="C382">
        <v>35</v>
      </c>
      <c r="D382">
        <f>IF(E382="男",1,0)</f>
        <v>1</v>
      </c>
      <c r="E382" s="2" t="s">
        <v>106</v>
      </c>
      <c r="F382" s="2">
        <f>IF(G382="已婚",0,IF(G382="未婚",1,2))</f>
        <v>0</v>
      </c>
      <c r="G382" s="2" t="s">
        <v>93</v>
      </c>
      <c r="H382" s="2">
        <f>IF(I382="小学",0,IF(I382="初中",1,IF(I382="高中",2,IF(I382="大专",3,4))))</f>
        <v>1</v>
      </c>
      <c r="I382" s="2" t="s">
        <v>120</v>
      </c>
      <c r="J382" s="2">
        <f>IF(K382="无",0,IF(K382="有违约",1,2))</f>
        <v>0</v>
      </c>
      <c r="K382" s="2" t="s">
        <v>95</v>
      </c>
      <c r="L382" s="2">
        <f>IF(M382="自有",0,1)</f>
        <v>0</v>
      </c>
      <c r="M382" s="2" t="s">
        <v>96</v>
      </c>
      <c r="N382" s="2">
        <f>IF(O382="否",0,1)</f>
        <v>1</v>
      </c>
      <c r="O382" s="2" t="s">
        <v>103</v>
      </c>
      <c r="P382" s="2" t="str">
        <f>MID(Q382,1,LEN(Q382)-1)</f>
        <v>8</v>
      </c>
      <c r="Q382" s="2" t="s">
        <v>149</v>
      </c>
      <c r="R382" s="2" t="s">
        <v>149</v>
      </c>
      <c r="S382" s="2" t="str">
        <f>MID(T382,1,LEN(T382)-1)</f>
        <v>30</v>
      </c>
      <c r="T382" s="2" t="s">
        <v>144</v>
      </c>
      <c r="U382" s="2">
        <f>IF(V382="经营",0,1)</f>
        <v>0</v>
      </c>
      <c r="V382" s="2" t="s">
        <v>100</v>
      </c>
      <c r="W382" s="2" t="s">
        <v>100</v>
      </c>
      <c r="X382" s="2">
        <f>IF(MID(Y382,LEN(Y382),LEN(Y382))="年",VALUE(MID(Y382,1,LEN(Y382)-1))*12,VALUE(MID(Y382,1,LEN(Y382)-1)))</f>
        <v>12</v>
      </c>
      <c r="Y382" s="2" t="s">
        <v>101</v>
      </c>
      <c r="Z382">
        <f>AA382*100</f>
        <v>1.26</v>
      </c>
      <c r="AA382" s="5">
        <v>0.0126</v>
      </c>
      <c r="AB382" s="5"/>
      <c r="AC382" s="5">
        <v>0.01638</v>
      </c>
      <c r="AD382" s="5"/>
      <c r="AE382" s="2" t="s">
        <v>102</v>
      </c>
      <c r="AF382" s="2">
        <f>IF(OR(AG382="是",AG382="有"),0,1)</f>
        <v>1</v>
      </c>
      <c r="AG382" s="2" t="s">
        <v>95</v>
      </c>
      <c r="AH382" s="10">
        <f>IF(ISNUMBER(FIND("质押",AI382,1)),0,1)</f>
        <v>1</v>
      </c>
      <c r="AI382" s="2" t="s">
        <v>119</v>
      </c>
      <c r="AJ382" s="2">
        <f>IF(ISNUMBER(FIND("担保",AI382,1)),0,1)</f>
        <v>0</v>
      </c>
      <c r="AK382" s="2" t="s">
        <v>119</v>
      </c>
      <c r="AL382" s="10">
        <f>IF(AM382="是",0,1)</f>
        <v>1</v>
      </c>
      <c r="AM382" s="2" t="s">
        <v>97</v>
      </c>
      <c r="AN382" s="2">
        <f>IF(AO382="无逾期",0,1)</f>
        <v>0</v>
      </c>
      <c r="AO382" t="s">
        <v>105</v>
      </c>
      <c r="AQ382" s="6">
        <v>41376</v>
      </c>
    </row>
    <row r="383" spans="1:43">
      <c r="A383" s="3">
        <v>1304005</v>
      </c>
      <c r="B383" s="1">
        <f>C383</f>
        <v>33</v>
      </c>
      <c r="C383">
        <v>33</v>
      </c>
      <c r="D383">
        <f>IF(E383="男",1,0)</f>
        <v>1</v>
      </c>
      <c r="E383" s="2" t="s">
        <v>106</v>
      </c>
      <c r="F383" s="2">
        <f>IF(G383="已婚",0,IF(G383="未婚",1,2))</f>
        <v>0</v>
      </c>
      <c r="G383" s="2" t="s">
        <v>93</v>
      </c>
      <c r="H383" s="2">
        <f>IF(I383="小学",0,IF(I383="初中",1,IF(I383="高中",2,IF(I383="大专",3,4))))</f>
        <v>1</v>
      </c>
      <c r="I383" s="2" t="s">
        <v>120</v>
      </c>
      <c r="J383" s="2">
        <f>IF(K383="无",0,IF(K383="有违约",1,2))</f>
        <v>0</v>
      </c>
      <c r="K383" s="2" t="s">
        <v>95</v>
      </c>
      <c r="L383" s="2">
        <f>IF(M383="自有",0,1)</f>
        <v>0</v>
      </c>
      <c r="M383" s="2" t="s">
        <v>96</v>
      </c>
      <c r="N383" s="2">
        <f>IF(O383="否",0,1)</f>
        <v>1</v>
      </c>
      <c r="O383" s="2" t="s">
        <v>103</v>
      </c>
      <c r="P383" s="2" t="str">
        <f>MID(Q383,1,LEN(Q383)-1)</f>
        <v>13</v>
      </c>
      <c r="Q383" s="2" t="s">
        <v>198</v>
      </c>
      <c r="R383" s="2" t="s">
        <v>198</v>
      </c>
      <c r="S383" s="2" t="str">
        <f>MID(T383,1,LEN(T383)-1)</f>
        <v>100</v>
      </c>
      <c r="T383" s="2" t="s">
        <v>135</v>
      </c>
      <c r="U383" s="2">
        <f>IF(V383="经营",0,1)</f>
        <v>0</v>
      </c>
      <c r="V383" s="2" t="s">
        <v>100</v>
      </c>
      <c r="W383" s="2" t="s">
        <v>100</v>
      </c>
      <c r="X383" s="2">
        <f>IF(MID(Y383,LEN(Y383),LEN(Y383))="年",VALUE(MID(Y383,1,LEN(Y383)-1))*12,VALUE(MID(Y383,1,LEN(Y383)-1)))</f>
        <v>12</v>
      </c>
      <c r="Y383" s="2" t="s">
        <v>101</v>
      </c>
      <c r="Z383">
        <f>AA383*100</f>
        <v>1.26</v>
      </c>
      <c r="AA383" s="5">
        <v>0.0126</v>
      </c>
      <c r="AB383" s="5"/>
      <c r="AC383" s="5">
        <v>0.01638</v>
      </c>
      <c r="AD383" s="5"/>
      <c r="AE383" s="2" t="s">
        <v>169</v>
      </c>
      <c r="AF383" s="2">
        <f>IF(OR(AG383="是",AG383="有"),0,1)</f>
        <v>0</v>
      </c>
      <c r="AG383" s="2" t="s">
        <v>157</v>
      </c>
      <c r="AH383" s="10">
        <f>IF(ISNUMBER(FIND("质押",AI383,1)),0,1)</f>
        <v>1</v>
      </c>
      <c r="AI383" s="2" t="s">
        <v>207</v>
      </c>
      <c r="AJ383" s="2">
        <f>IF(ISNUMBER(FIND("担保",AI383,1)),0,1)</f>
        <v>0</v>
      </c>
      <c r="AK383" s="2" t="s">
        <v>207</v>
      </c>
      <c r="AL383" s="10">
        <f>IF(AM383="是",0,1)</f>
        <v>0</v>
      </c>
      <c r="AM383" s="2" t="s">
        <v>103</v>
      </c>
      <c r="AN383" s="2">
        <f>IF(AO383="无逾期",0,1)</f>
        <v>0</v>
      </c>
      <c r="AO383" t="s">
        <v>105</v>
      </c>
      <c r="AQ383" s="6">
        <v>41376</v>
      </c>
    </row>
    <row r="384" spans="1:43">
      <c r="A384" s="3">
        <v>1304007</v>
      </c>
      <c r="B384" s="1">
        <f>C384</f>
        <v>36</v>
      </c>
      <c r="C384">
        <v>36</v>
      </c>
      <c r="D384">
        <f>IF(E384="男",1,0)</f>
        <v>1</v>
      </c>
      <c r="E384" s="2" t="s">
        <v>106</v>
      </c>
      <c r="F384" s="2">
        <f>IF(G384="已婚",0,IF(G384="未婚",1,2))</f>
        <v>0</v>
      </c>
      <c r="G384" s="2" t="s">
        <v>93</v>
      </c>
      <c r="H384" s="2">
        <f>IF(I384="小学",0,IF(I384="初中",1,IF(I384="高中",2,IF(I384="大专",3,4))))</f>
        <v>2</v>
      </c>
      <c r="I384" s="4" t="s">
        <v>94</v>
      </c>
      <c r="J384" s="2">
        <f>IF(K384="无",0,IF(K384="有违约",1,2))</f>
        <v>0</v>
      </c>
      <c r="K384" s="2" t="s">
        <v>95</v>
      </c>
      <c r="L384" s="2">
        <f>IF(M384="自有",0,1)</f>
        <v>1</v>
      </c>
      <c r="M384" s="2" t="s">
        <v>117</v>
      </c>
      <c r="N384" s="2">
        <f>IF(O384="否",0,1)</f>
        <v>1</v>
      </c>
      <c r="O384" s="2" t="s">
        <v>103</v>
      </c>
      <c r="P384" s="2" t="str">
        <f>MID(Q384,1,LEN(Q384)-1)</f>
        <v>9</v>
      </c>
      <c r="Q384" s="2" t="s">
        <v>187</v>
      </c>
      <c r="R384" s="2" t="s">
        <v>187</v>
      </c>
      <c r="S384" s="2" t="str">
        <f>MID(T384,1,LEN(T384)-1)</f>
        <v>80</v>
      </c>
      <c r="T384" s="2" t="s">
        <v>230</v>
      </c>
      <c r="U384" s="2">
        <f>IF(V384="经营",0,1)</f>
        <v>0</v>
      </c>
      <c r="V384" s="2" t="s">
        <v>100</v>
      </c>
      <c r="W384" s="2" t="s">
        <v>100</v>
      </c>
      <c r="X384" s="2">
        <f>IF(MID(Y384,LEN(Y384),LEN(Y384))="年",VALUE(MID(Y384,1,LEN(Y384)-1))*12,VALUE(MID(Y384,1,LEN(Y384)-1)))</f>
        <v>12</v>
      </c>
      <c r="Y384" s="2" t="s">
        <v>101</v>
      </c>
      <c r="Z384">
        <f>AA384*100</f>
        <v>1.26</v>
      </c>
      <c r="AA384" s="5">
        <v>0.0126</v>
      </c>
      <c r="AB384" s="5"/>
      <c r="AC384" s="5">
        <v>0.01638</v>
      </c>
      <c r="AD384" s="5"/>
      <c r="AE384" s="2" t="s">
        <v>102</v>
      </c>
      <c r="AF384" s="2">
        <f>IF(OR(AG384="是",AG384="有"),0,1)</f>
        <v>1</v>
      </c>
      <c r="AG384" s="2" t="s">
        <v>95</v>
      </c>
      <c r="AH384" s="10">
        <f>IF(ISNUMBER(FIND("质押",AI384,1)),0,1)</f>
        <v>1</v>
      </c>
      <c r="AI384" s="2" t="s">
        <v>119</v>
      </c>
      <c r="AJ384" s="2">
        <f>IF(ISNUMBER(FIND("担保",AI384,1)),0,1)</f>
        <v>0</v>
      </c>
      <c r="AK384" s="2" t="s">
        <v>119</v>
      </c>
      <c r="AL384" s="10">
        <f>IF(AM384="是",0,1)</f>
        <v>1</v>
      </c>
      <c r="AM384" s="2" t="s">
        <v>97</v>
      </c>
      <c r="AN384" s="2">
        <f>IF(AO384="无逾期",0,1)</f>
        <v>0</v>
      </c>
      <c r="AO384" t="s">
        <v>105</v>
      </c>
      <c r="AQ384" s="6">
        <v>41379</v>
      </c>
    </row>
    <row r="385" spans="1:43">
      <c r="A385" s="3">
        <v>1304008</v>
      </c>
      <c r="B385" s="1">
        <f>C385</f>
        <v>29</v>
      </c>
      <c r="C385">
        <v>29</v>
      </c>
      <c r="D385">
        <f>IF(E385="男",1,0)</f>
        <v>1</v>
      </c>
      <c r="E385" s="2" t="s">
        <v>106</v>
      </c>
      <c r="F385" s="2">
        <f>IF(G385="已婚",0,IF(G385="未婚",1,2))</f>
        <v>0</v>
      </c>
      <c r="G385" s="2" t="s">
        <v>93</v>
      </c>
      <c r="H385" s="2">
        <f>IF(I385="小学",0,IF(I385="初中",1,IF(I385="高中",2,IF(I385="大专",3,4))))</f>
        <v>0</v>
      </c>
      <c r="I385" s="2" t="s">
        <v>107</v>
      </c>
      <c r="J385" s="2">
        <f>IF(K385="无",0,IF(K385="有违约",1,2))</f>
        <v>0</v>
      </c>
      <c r="K385" s="2" t="s">
        <v>95</v>
      </c>
      <c r="L385" s="2">
        <f>IF(M385="自有",0,1)</f>
        <v>1</v>
      </c>
      <c r="M385" s="2" t="s">
        <v>117</v>
      </c>
      <c r="N385" s="2">
        <f>IF(O385="否",0,1)</f>
        <v>1</v>
      </c>
      <c r="O385" s="2" t="s">
        <v>103</v>
      </c>
      <c r="P385" s="2" t="str">
        <f>MID(Q385,1,LEN(Q385)-1)</f>
        <v>13</v>
      </c>
      <c r="Q385" s="2" t="s">
        <v>198</v>
      </c>
      <c r="R385" s="2" t="s">
        <v>198</v>
      </c>
      <c r="S385" s="2" t="str">
        <f>MID(T385,1,LEN(T385)-1)</f>
        <v>50</v>
      </c>
      <c r="T385" s="2" t="s">
        <v>114</v>
      </c>
      <c r="U385" s="2">
        <f>IF(V385="经营",0,1)</f>
        <v>0</v>
      </c>
      <c r="V385" s="2" t="s">
        <v>100</v>
      </c>
      <c r="W385" s="2" t="s">
        <v>100</v>
      </c>
      <c r="X385" s="2">
        <f>IF(MID(Y385,LEN(Y385),LEN(Y385))="年",VALUE(MID(Y385,1,LEN(Y385)-1))*12,VALUE(MID(Y385,1,LEN(Y385)-1)))</f>
        <v>12</v>
      </c>
      <c r="Y385" s="2" t="s">
        <v>101</v>
      </c>
      <c r="Z385">
        <f>AA385*100</f>
        <v>1.26</v>
      </c>
      <c r="AA385" s="5">
        <v>0.0126</v>
      </c>
      <c r="AB385" s="5"/>
      <c r="AC385" s="5">
        <v>0.01638</v>
      </c>
      <c r="AD385" s="5"/>
      <c r="AE385" s="2" t="s">
        <v>102</v>
      </c>
      <c r="AF385" s="2">
        <f>IF(OR(AG385="是",AG385="有"),0,1)</f>
        <v>0</v>
      </c>
      <c r="AG385" s="2" t="s">
        <v>157</v>
      </c>
      <c r="AH385" s="10">
        <f>IF(ISNUMBER(FIND("质押",AI385,1)),0,1)</f>
        <v>1</v>
      </c>
      <c r="AI385" s="2" t="s">
        <v>207</v>
      </c>
      <c r="AJ385" s="2">
        <f>IF(ISNUMBER(FIND("担保",AI385,1)),0,1)</f>
        <v>0</v>
      </c>
      <c r="AK385" s="2" t="s">
        <v>207</v>
      </c>
      <c r="AL385" s="10">
        <f>IF(AM385="是",0,1)</f>
        <v>0</v>
      </c>
      <c r="AM385" s="2" t="s">
        <v>103</v>
      </c>
      <c r="AN385" s="2">
        <f>IF(AO385="无逾期",0,1)</f>
        <v>0</v>
      </c>
      <c r="AO385" t="s">
        <v>105</v>
      </c>
      <c r="AQ385" s="6">
        <v>41376</v>
      </c>
    </row>
    <row r="386" spans="1:43">
      <c r="A386" s="3">
        <v>1304009</v>
      </c>
      <c r="B386" s="1">
        <f>C386</f>
        <v>46</v>
      </c>
      <c r="C386">
        <v>46</v>
      </c>
      <c r="D386">
        <f>IF(E386="男",1,0)</f>
        <v>1</v>
      </c>
      <c r="E386" s="2" t="s">
        <v>106</v>
      </c>
      <c r="F386" s="2">
        <f>IF(G386="已婚",0,IF(G386="未婚",1,2))</f>
        <v>0</v>
      </c>
      <c r="G386" s="2" t="s">
        <v>93</v>
      </c>
      <c r="H386" s="2">
        <f>IF(I386="小学",0,IF(I386="初中",1,IF(I386="高中",2,IF(I386="大专",3,4))))</f>
        <v>0</v>
      </c>
      <c r="I386" s="2" t="s">
        <v>107</v>
      </c>
      <c r="J386" s="2">
        <f>IF(K386="无",0,IF(K386="有违约",1,2))</f>
        <v>0</v>
      </c>
      <c r="K386" s="2" t="s">
        <v>95</v>
      </c>
      <c r="L386" s="2">
        <f>IF(M386="自有",0,1)</f>
        <v>1</v>
      </c>
      <c r="M386" s="2" t="s">
        <v>117</v>
      </c>
      <c r="N386" s="2">
        <f>IF(O386="否",0,1)</f>
        <v>1</v>
      </c>
      <c r="O386" s="2" t="s">
        <v>103</v>
      </c>
      <c r="P386" s="2" t="str">
        <f>MID(Q386,1,LEN(Q386)-1)</f>
        <v>17</v>
      </c>
      <c r="Q386" s="2" t="s">
        <v>236</v>
      </c>
      <c r="R386" s="2" t="s">
        <v>236</v>
      </c>
      <c r="S386" s="2" t="str">
        <f>MID(T386,1,LEN(T386)-1)</f>
        <v>50</v>
      </c>
      <c r="T386" s="2" t="s">
        <v>114</v>
      </c>
      <c r="U386" s="2">
        <f>IF(V386="经营",0,1)</f>
        <v>0</v>
      </c>
      <c r="V386" s="2" t="s">
        <v>100</v>
      </c>
      <c r="W386" s="2" t="s">
        <v>100</v>
      </c>
      <c r="X386" s="2">
        <f>IF(MID(Y386,LEN(Y386),LEN(Y386))="年",VALUE(MID(Y386,1,LEN(Y386)-1))*12,VALUE(MID(Y386,1,LEN(Y386)-1)))</f>
        <v>12</v>
      </c>
      <c r="Y386" s="2" t="s">
        <v>101</v>
      </c>
      <c r="Z386">
        <f>AA386*100</f>
        <v>1.26</v>
      </c>
      <c r="AA386" s="5">
        <v>0.0126</v>
      </c>
      <c r="AB386" s="5"/>
      <c r="AC386" s="5">
        <v>0.01638</v>
      </c>
      <c r="AD386" s="5"/>
      <c r="AE386" s="2" t="s">
        <v>102</v>
      </c>
      <c r="AF386" s="2">
        <f t="shared" ref="AF386:AF394" si="103">IF(OR(AG386="是",AG386="有"),0,1)</f>
        <v>0</v>
      </c>
      <c r="AG386" s="2" t="s">
        <v>157</v>
      </c>
      <c r="AH386" s="10">
        <f>IF(ISNUMBER(FIND("质押",AI386,1)),0,1)</f>
        <v>1</v>
      </c>
      <c r="AI386" s="2" t="s">
        <v>207</v>
      </c>
      <c r="AJ386" s="2">
        <f>IF(ISNUMBER(FIND("担保",AI386,1)),0,1)</f>
        <v>0</v>
      </c>
      <c r="AK386" s="2" t="s">
        <v>207</v>
      </c>
      <c r="AL386" s="10">
        <f>IF(AM386="是",0,1)</f>
        <v>0</v>
      </c>
      <c r="AM386" s="2" t="s">
        <v>103</v>
      </c>
      <c r="AN386" s="2">
        <f>IF(AO386="无逾期",0,1)</f>
        <v>0</v>
      </c>
      <c r="AO386" t="s">
        <v>105</v>
      </c>
      <c r="AQ386" s="6">
        <v>41376</v>
      </c>
    </row>
    <row r="387" spans="1:43">
      <c r="A387" s="4">
        <v>1304010</v>
      </c>
      <c r="B387" s="1">
        <f t="shared" ref="B387:B394" si="104">C387</f>
        <v>63</v>
      </c>
      <c r="C387">
        <v>63</v>
      </c>
      <c r="D387">
        <f>IF(E387="男",1,0)</f>
        <v>0</v>
      </c>
      <c r="E387" s="2" t="s">
        <v>92</v>
      </c>
      <c r="F387" s="2">
        <f t="shared" ref="F387:F394" si="105">IF(G387="已婚",0,IF(G387="未婚",1,2))</f>
        <v>0</v>
      </c>
      <c r="G387" s="2" t="s">
        <v>93</v>
      </c>
      <c r="H387" s="2">
        <f t="shared" ref="H387:H394" si="106">IF(I387="小学",0,IF(I387="初中",1,IF(I387="高中",2,IF(I387="大专",3,4))))</f>
        <v>0</v>
      </c>
      <c r="I387" s="2" t="s">
        <v>107</v>
      </c>
      <c r="J387" s="2">
        <f t="shared" ref="J387:J394" si="107">IF(K387="无",0,IF(K387="有违约",1,2))</f>
        <v>0</v>
      </c>
      <c r="K387" s="2" t="s">
        <v>95</v>
      </c>
      <c r="L387" s="2">
        <f t="shared" ref="L387:L394" si="108">IF(M387="自有",0,1)</f>
        <v>0</v>
      </c>
      <c r="M387" s="2" t="s">
        <v>96</v>
      </c>
      <c r="N387" s="2">
        <f t="shared" ref="N387:N394" si="109">IF(O387="否",0,1)</f>
        <v>1</v>
      </c>
      <c r="O387" s="2" t="s">
        <v>103</v>
      </c>
      <c r="P387" s="2" t="str">
        <f>MID(Q387,1,LEN(Q387)-1)</f>
        <v>8</v>
      </c>
      <c r="Q387" s="2" t="s">
        <v>149</v>
      </c>
      <c r="R387" s="2" t="s">
        <v>149</v>
      </c>
      <c r="S387" s="2" t="str">
        <f t="shared" ref="S387:S394" si="110">MID(T387,1,LEN(T387)-1)</f>
        <v>100</v>
      </c>
      <c r="T387" s="2" t="s">
        <v>135</v>
      </c>
      <c r="U387" s="2">
        <f t="shared" ref="U387:U394" si="111">IF(V387="经营",0,1)</f>
        <v>0</v>
      </c>
      <c r="V387" s="2" t="s">
        <v>100</v>
      </c>
      <c r="W387" s="2" t="s">
        <v>100</v>
      </c>
      <c r="X387" s="2">
        <f>IF(MID(Y387,LEN(Y387),LEN(Y387))="年",VALUE(MID(Y387,1,LEN(Y387)-1))*12,VALUE(MID(Y387,1,LEN(Y387)-1)))</f>
        <v>12</v>
      </c>
      <c r="Y387" s="2" t="s">
        <v>101</v>
      </c>
      <c r="Z387">
        <f t="shared" ref="Z387:Z394" si="112">AA387*100</f>
        <v>1.41</v>
      </c>
      <c r="AA387" s="5">
        <v>0.0141</v>
      </c>
      <c r="AB387" s="5"/>
      <c r="AC387" s="5">
        <v>0.01833</v>
      </c>
      <c r="AD387" s="5"/>
      <c r="AE387" s="2" t="s">
        <v>102</v>
      </c>
      <c r="AF387" s="2">
        <f>IF(OR(AG387="是",AG387="有"),0,1)</f>
        <v>0</v>
      </c>
      <c r="AG387" s="2" t="s">
        <v>157</v>
      </c>
      <c r="AH387" s="10">
        <f t="shared" ref="AH387:AH394" si="113">IF(ISNUMBER(FIND("质押",AI387,1)),0,1)</f>
        <v>1</v>
      </c>
      <c r="AI387" s="2" t="s">
        <v>207</v>
      </c>
      <c r="AJ387" s="2">
        <f t="shared" ref="AJ387:AJ394" si="114">IF(ISNUMBER(FIND("担保",AI387,1)),0,1)</f>
        <v>0</v>
      </c>
      <c r="AK387" s="2" t="s">
        <v>207</v>
      </c>
      <c r="AL387" s="10">
        <f t="shared" ref="AL387:AL394" si="115">IF(AM387="是",0,1)</f>
        <v>0</v>
      </c>
      <c r="AM387" s="2" t="s">
        <v>103</v>
      </c>
      <c r="AN387" s="2">
        <f t="shared" ref="AN387:AN394" si="116">IF(AO387="无逾期",0,1)</f>
        <v>0</v>
      </c>
      <c r="AO387" t="s">
        <v>105</v>
      </c>
      <c r="AQ387" s="6">
        <v>41380</v>
      </c>
    </row>
    <row r="388" spans="1:43">
      <c r="A388" s="3">
        <v>1204011</v>
      </c>
      <c r="B388" s="1">
        <f>C388</f>
        <v>31</v>
      </c>
      <c r="C388">
        <v>31</v>
      </c>
      <c r="D388">
        <f t="shared" ref="D388:D394" si="117">IF(E388="男",1,0)</f>
        <v>1</v>
      </c>
      <c r="E388" s="2" t="s">
        <v>106</v>
      </c>
      <c r="F388" s="2">
        <f>IF(G388="已婚",0,IF(G388="未婚",1,2))</f>
        <v>0</v>
      </c>
      <c r="G388" s="2" t="s">
        <v>93</v>
      </c>
      <c r="H388" s="2">
        <f>IF(I388="小学",0,IF(I388="初中",1,IF(I388="高中",2,IF(I388="大专",3,4))))</f>
        <v>2</v>
      </c>
      <c r="I388" s="4" t="s">
        <v>94</v>
      </c>
      <c r="J388" s="2">
        <f>IF(K388="无",0,IF(K388="有违约",1,2))</f>
        <v>0</v>
      </c>
      <c r="K388" s="2" t="s">
        <v>95</v>
      </c>
      <c r="L388" s="2">
        <f>IF(M388="自有",0,1)</f>
        <v>0</v>
      </c>
      <c r="M388" s="2" t="s">
        <v>96</v>
      </c>
      <c r="N388" s="2">
        <f>IF(O388="否",0,1)</f>
        <v>0</v>
      </c>
      <c r="O388" s="2" t="s">
        <v>97</v>
      </c>
      <c r="P388" s="2" t="str">
        <f>MID(Q388,1,LEN(Q388)-1)</f>
        <v>8</v>
      </c>
      <c r="Q388" s="2" t="s">
        <v>149</v>
      </c>
      <c r="R388" s="2" t="s">
        <v>149</v>
      </c>
      <c r="S388" s="2" t="str">
        <f>MID(T388,1,LEN(T388)-1)</f>
        <v>70</v>
      </c>
      <c r="T388" s="2" t="s">
        <v>250</v>
      </c>
      <c r="U388" s="2">
        <f>IF(V388="经营",0,1)</f>
        <v>0</v>
      </c>
      <c r="V388" s="2" t="s">
        <v>100</v>
      </c>
      <c r="W388" s="2" t="s">
        <v>100</v>
      </c>
      <c r="X388" s="2">
        <f t="shared" ref="X388:X394" si="118">IF(MID(Y388,LEN(Y388),LEN(Y388))="年",VALUE(MID(Y388,1,LEN(Y388)-1))*12,VALUE(MID(Y388,1,LEN(Y388)-1)))</f>
        <v>12</v>
      </c>
      <c r="Y388" s="2" t="s">
        <v>101</v>
      </c>
      <c r="Z388">
        <f>AA388*100</f>
        <v>1.41</v>
      </c>
      <c r="AA388" s="5">
        <v>0.0141</v>
      </c>
      <c r="AB388" s="5"/>
      <c r="AC388" s="5">
        <v>0.01833</v>
      </c>
      <c r="AD388" s="5"/>
      <c r="AE388" s="2" t="s">
        <v>102</v>
      </c>
      <c r="AF388" s="2">
        <f>IF(OR(AG388="是",AG388="有"),0,1)</f>
        <v>0</v>
      </c>
      <c r="AG388" s="2" t="s">
        <v>157</v>
      </c>
      <c r="AH388" s="10">
        <f>IF(ISNUMBER(FIND("质押",AI388,1)),0,1)</f>
        <v>1</v>
      </c>
      <c r="AI388" s="2" t="s">
        <v>207</v>
      </c>
      <c r="AJ388" s="2">
        <f>IF(ISNUMBER(FIND("担保",AI388,1)),0,1)</f>
        <v>0</v>
      </c>
      <c r="AK388" s="2" t="s">
        <v>207</v>
      </c>
      <c r="AL388" s="10">
        <f>IF(AM388="是",0,1)</f>
        <v>0</v>
      </c>
      <c r="AM388" s="2" t="s">
        <v>103</v>
      </c>
      <c r="AN388" s="2">
        <f>IF(AO388="无逾期",0,1)</f>
        <v>0</v>
      </c>
      <c r="AO388" t="s">
        <v>105</v>
      </c>
      <c r="AQ388" s="6">
        <v>41386</v>
      </c>
    </row>
    <row r="389" spans="1:43">
      <c r="A389" s="3">
        <v>1304014</v>
      </c>
      <c r="B389" s="1">
        <f>C389</f>
        <v>62</v>
      </c>
      <c r="C389">
        <v>62</v>
      </c>
      <c r="D389">
        <f>IF(E389="男",1,0)</f>
        <v>1</v>
      </c>
      <c r="E389" s="2" t="s">
        <v>106</v>
      </c>
      <c r="F389" s="2">
        <f>IF(G389="已婚",0,IF(G389="未婚",1,2))</f>
        <v>0</v>
      </c>
      <c r="G389" s="2" t="s">
        <v>93</v>
      </c>
      <c r="H389" s="2">
        <f>IF(I389="小学",0,IF(I389="初中",1,IF(I389="高中",2,IF(I389="大专",3,4))))</f>
        <v>3</v>
      </c>
      <c r="I389" s="2" t="s">
        <v>142</v>
      </c>
      <c r="J389" s="2">
        <f>IF(K389="无",0,IF(K389="有违约",1,2))</f>
        <v>0</v>
      </c>
      <c r="K389" s="2" t="s">
        <v>95</v>
      </c>
      <c r="L389" s="2">
        <f>IF(M389="自有",0,1)</f>
        <v>0</v>
      </c>
      <c r="M389" s="2" t="s">
        <v>96</v>
      </c>
      <c r="N389" s="2">
        <f>IF(O389="否",0,1)</f>
        <v>0</v>
      </c>
      <c r="O389" s="2" t="s">
        <v>97</v>
      </c>
      <c r="P389" s="2" t="str">
        <f>MID(Q389,1,LEN(Q389)-1)</f>
        <v>30</v>
      </c>
      <c r="Q389" s="2" t="s">
        <v>262</v>
      </c>
      <c r="R389" s="2" t="s">
        <v>262</v>
      </c>
      <c r="S389" s="2" t="str">
        <f>MID(T389,1,LEN(T389)-1)</f>
        <v>10</v>
      </c>
      <c r="T389" s="2" t="s">
        <v>99</v>
      </c>
      <c r="U389" s="2">
        <f>IF(V389="经营",0,1)</f>
        <v>0</v>
      </c>
      <c r="V389" s="2" t="s">
        <v>100</v>
      </c>
      <c r="W389" s="2" t="s">
        <v>100</v>
      </c>
      <c r="X389" s="2">
        <f>IF(MID(Y389,LEN(Y389),LEN(Y389))="年",VALUE(MID(Y389,1,LEN(Y389)-1))*12,VALUE(MID(Y389,1,LEN(Y389)-1)))</f>
        <v>12</v>
      </c>
      <c r="Y389" s="2" t="s">
        <v>101</v>
      </c>
      <c r="Z389">
        <f>AA389*100</f>
        <v>1.5</v>
      </c>
      <c r="AA389" s="5">
        <v>0.015</v>
      </c>
      <c r="AB389" s="5"/>
      <c r="AC389" s="5">
        <v>0.0195</v>
      </c>
      <c r="AD389" s="5"/>
      <c r="AE389" s="2" t="s">
        <v>102</v>
      </c>
      <c r="AF389" s="2">
        <f>IF(OR(AG389="是",AG389="有"),0,1)</f>
        <v>1</v>
      </c>
      <c r="AG389" s="2" t="s">
        <v>95</v>
      </c>
      <c r="AH389" s="10">
        <f>IF(ISNUMBER(FIND("质押",AI389,1)),0,1)</f>
        <v>1</v>
      </c>
      <c r="AI389" s="2" t="s">
        <v>119</v>
      </c>
      <c r="AJ389" s="2">
        <f>IF(ISNUMBER(FIND("担保",AI389,1)),0,1)</f>
        <v>0</v>
      </c>
      <c r="AK389" s="2" t="s">
        <v>119</v>
      </c>
      <c r="AL389" s="10">
        <f>IF(AM389="是",0,1)</f>
        <v>1</v>
      </c>
      <c r="AM389" s="2" t="s">
        <v>97</v>
      </c>
      <c r="AN389" s="2">
        <f>IF(AO389="无逾期",0,1)</f>
        <v>0</v>
      </c>
      <c r="AO389" t="s">
        <v>105</v>
      </c>
      <c r="AQ389" s="6">
        <v>41381</v>
      </c>
    </row>
    <row r="390" spans="1:43">
      <c r="A390" s="3">
        <v>1304016</v>
      </c>
      <c r="B390" s="1">
        <f>C390</f>
        <v>43</v>
      </c>
      <c r="C390">
        <v>43</v>
      </c>
      <c r="D390">
        <f>IF(E390="男",1,0)</f>
        <v>1</v>
      </c>
      <c r="E390" s="2" t="s">
        <v>106</v>
      </c>
      <c r="F390" s="2">
        <f>IF(G390="已婚",0,IF(G390="未婚",1,2))</f>
        <v>0</v>
      </c>
      <c r="G390" s="2" t="s">
        <v>93</v>
      </c>
      <c r="H390" s="2">
        <f>IF(I390="小学",0,IF(I390="初中",1,IF(I390="高中",2,IF(I390="大专",3,4))))</f>
        <v>1</v>
      </c>
      <c r="I390" s="2" t="s">
        <v>120</v>
      </c>
      <c r="J390" s="2">
        <f>IF(K390="无",0,IF(K390="有违约",1,2))</f>
        <v>0</v>
      </c>
      <c r="K390" s="2" t="s">
        <v>95</v>
      </c>
      <c r="L390" s="2">
        <f>IF(M390="自有",0,1)</f>
        <v>0</v>
      </c>
      <c r="M390" s="2" t="s">
        <v>96</v>
      </c>
      <c r="N390" s="2">
        <f>IF(O390="否",0,1)</f>
        <v>1</v>
      </c>
      <c r="O390" s="2" t="s">
        <v>103</v>
      </c>
      <c r="P390" s="2" t="str">
        <f>MID(Q390,1,LEN(Q390)-1)</f>
        <v>5</v>
      </c>
      <c r="Q390" s="2" t="s">
        <v>152</v>
      </c>
      <c r="R390" s="2" t="s">
        <v>152</v>
      </c>
      <c r="S390" s="2" t="str">
        <f>MID(T390,1,LEN(T390)-1)</f>
        <v>70</v>
      </c>
      <c r="T390" s="2" t="s">
        <v>250</v>
      </c>
      <c r="U390" s="2">
        <f>IF(V390="经营",0,1)</f>
        <v>0</v>
      </c>
      <c r="V390" s="2" t="s">
        <v>100</v>
      </c>
      <c r="W390" s="2" t="s">
        <v>100</v>
      </c>
      <c r="X390" s="2">
        <f>IF(MID(Y390,LEN(Y390),LEN(Y390))="年",VALUE(MID(Y390,1,LEN(Y390)-1))*12,VALUE(MID(Y390,1,LEN(Y390)-1)))</f>
        <v>12</v>
      </c>
      <c r="Y390" s="2" t="s">
        <v>101</v>
      </c>
      <c r="Z390">
        <f>AA390*100</f>
        <v>1.26</v>
      </c>
      <c r="AA390" s="5">
        <v>0.0126</v>
      </c>
      <c r="AB390" s="5"/>
      <c r="AC390" s="5">
        <v>0.01638</v>
      </c>
      <c r="AD390" s="5"/>
      <c r="AE390" s="2" t="s">
        <v>102</v>
      </c>
      <c r="AF390" s="2">
        <f>IF(OR(AG390="是",AG390="有"),0,1)</f>
        <v>0</v>
      </c>
      <c r="AG390" s="2" t="s">
        <v>157</v>
      </c>
      <c r="AH390" s="10">
        <f>IF(ISNUMBER(FIND("质押",AI390,1)),0,1)</f>
        <v>1</v>
      </c>
      <c r="AI390" s="2" t="s">
        <v>207</v>
      </c>
      <c r="AJ390" s="2">
        <f>IF(ISNUMBER(FIND("担保",AI390,1)),0,1)</f>
        <v>0</v>
      </c>
      <c r="AK390" s="2" t="s">
        <v>207</v>
      </c>
      <c r="AL390" s="10">
        <f>IF(AM390="是",0,1)</f>
        <v>0</v>
      </c>
      <c r="AM390" s="2" t="s">
        <v>103</v>
      </c>
      <c r="AN390" s="2">
        <f>IF(AO390="无逾期",0,1)</f>
        <v>0</v>
      </c>
      <c r="AO390" t="s">
        <v>105</v>
      </c>
      <c r="AQ390" s="6">
        <v>41389</v>
      </c>
    </row>
    <row r="391" spans="1:43">
      <c r="A391" s="3">
        <v>1304018</v>
      </c>
      <c r="B391" s="1">
        <f>C391</f>
        <v>39</v>
      </c>
      <c r="C391">
        <v>39</v>
      </c>
      <c r="D391">
        <f>IF(E391="男",1,0)</f>
        <v>1</v>
      </c>
      <c r="E391" s="2" t="s">
        <v>106</v>
      </c>
      <c r="F391" s="2">
        <f>IF(G391="已婚",0,IF(G391="未婚",1,2))</f>
        <v>0</v>
      </c>
      <c r="G391" s="2" t="s">
        <v>93</v>
      </c>
      <c r="H391" s="2">
        <f>IF(I391="小学",0,IF(I391="初中",1,IF(I391="高中",2,IF(I391="大专",3,4))))</f>
        <v>1</v>
      </c>
      <c r="I391" s="2" t="s">
        <v>120</v>
      </c>
      <c r="J391" s="2">
        <f>IF(K391="无",0,IF(K391="有违约",1,2))</f>
        <v>0</v>
      </c>
      <c r="K391" s="2" t="s">
        <v>95</v>
      </c>
      <c r="L391" s="2">
        <f>IF(M391="自有",0,1)</f>
        <v>1</v>
      </c>
      <c r="M391" s="2" t="s">
        <v>117</v>
      </c>
      <c r="N391" s="2">
        <f>IF(O391="否",0,1)</f>
        <v>1</v>
      </c>
      <c r="O391" s="2" t="s">
        <v>103</v>
      </c>
      <c r="P391" s="2" t="str">
        <f>MID(Q391,1,LEN(Q391)-1)</f>
        <v>10</v>
      </c>
      <c r="Q391" s="2" t="s">
        <v>98</v>
      </c>
      <c r="R391" s="2" t="s">
        <v>98</v>
      </c>
      <c r="S391" s="2" t="str">
        <f>MID(T391,1,LEN(T391)-1)</f>
        <v>50</v>
      </c>
      <c r="T391" s="2" t="s">
        <v>114</v>
      </c>
      <c r="U391" s="2">
        <f>IF(V391="经营",0,1)</f>
        <v>0</v>
      </c>
      <c r="V391" s="2" t="s">
        <v>100</v>
      </c>
      <c r="W391" s="2" t="s">
        <v>100</v>
      </c>
      <c r="X391" s="2">
        <f>IF(MID(Y391,LEN(Y391),LEN(Y391))="年",VALUE(MID(Y391,1,LEN(Y391)-1))*12,VALUE(MID(Y391,1,LEN(Y391)-1)))</f>
        <v>12</v>
      </c>
      <c r="Y391" s="2" t="s">
        <v>101</v>
      </c>
      <c r="Z391">
        <f>AA391*100</f>
        <v>1.26</v>
      </c>
      <c r="AA391" s="5">
        <v>0.0126</v>
      </c>
      <c r="AB391" s="5"/>
      <c r="AC391" s="5">
        <v>0.01638</v>
      </c>
      <c r="AD391" s="5"/>
      <c r="AE391" s="2" t="s">
        <v>102</v>
      </c>
      <c r="AF391" s="2">
        <f>IF(OR(AG391="是",AG391="有"),0,1)</f>
        <v>1</v>
      </c>
      <c r="AG391" s="2" t="s">
        <v>95</v>
      </c>
      <c r="AH391" s="10">
        <f>IF(ISNUMBER(FIND("质押",AI391,1)),0,1)</f>
        <v>1</v>
      </c>
      <c r="AI391" s="2" t="s">
        <v>95</v>
      </c>
      <c r="AJ391" s="2">
        <f>IF(ISNUMBER(FIND("担保",AI391,1)),0,1)</f>
        <v>1</v>
      </c>
      <c r="AK391" s="2" t="s">
        <v>95</v>
      </c>
      <c r="AL391" s="10">
        <f>IF(AM391="是",0,1)</f>
        <v>1</v>
      </c>
      <c r="AM391" s="2" t="s">
        <v>97</v>
      </c>
      <c r="AN391" s="2">
        <f>IF(AO391="无逾期",0,1)</f>
        <v>0</v>
      </c>
      <c r="AO391" t="s">
        <v>105</v>
      </c>
      <c r="AQ391" s="6">
        <v>41389</v>
      </c>
    </row>
    <row r="392" spans="1:43">
      <c r="A392" s="3">
        <v>1304019</v>
      </c>
      <c r="B392" s="1">
        <f>C392</f>
        <v>31</v>
      </c>
      <c r="C392">
        <v>31</v>
      </c>
      <c r="D392">
        <f>IF(E392="男",1,0)</f>
        <v>0</v>
      </c>
      <c r="E392" s="2" t="s">
        <v>92</v>
      </c>
      <c r="F392" s="2">
        <f>IF(G392="已婚",0,IF(G392="未婚",1,2))</f>
        <v>0</v>
      </c>
      <c r="G392" s="2" t="s">
        <v>93</v>
      </c>
      <c r="H392" s="2">
        <f>IF(I392="小学",0,IF(I392="初中",1,IF(I392="高中",2,IF(I392="大专",3,4))))</f>
        <v>1</v>
      </c>
      <c r="I392" s="2" t="s">
        <v>120</v>
      </c>
      <c r="J392" s="2">
        <f>IF(K392="无",0,IF(K392="有违约",1,2))</f>
        <v>0</v>
      </c>
      <c r="K392" s="2" t="s">
        <v>95</v>
      </c>
      <c r="L392" s="2">
        <f>IF(M392="自有",0,1)</f>
        <v>1</v>
      </c>
      <c r="M392" s="2" t="s">
        <v>117</v>
      </c>
      <c r="N392" s="2">
        <f>IF(O392="否",0,1)</f>
        <v>1</v>
      </c>
      <c r="O392" s="2" t="s">
        <v>103</v>
      </c>
      <c r="P392" s="2" t="str">
        <f>MID(Q392,1,LEN(Q392)-1)</f>
        <v>6</v>
      </c>
      <c r="Q392" s="2" t="s">
        <v>134</v>
      </c>
      <c r="R392" s="2" t="s">
        <v>134</v>
      </c>
      <c r="S392" s="2" t="str">
        <f>MID(T392,1,LEN(T392)-1)</f>
        <v>15</v>
      </c>
      <c r="T392" s="2" t="s">
        <v>153</v>
      </c>
      <c r="U392" s="2">
        <f>IF(V392="经营",0,1)</f>
        <v>0</v>
      </c>
      <c r="V392" s="2" t="s">
        <v>100</v>
      </c>
      <c r="W392" s="2" t="s">
        <v>100</v>
      </c>
      <c r="X392" s="2">
        <f>IF(MID(Y392,LEN(Y392),LEN(Y392))="年",VALUE(MID(Y392,1,LEN(Y392)-1))*12,VALUE(MID(Y392,1,LEN(Y392)-1)))</f>
        <v>12</v>
      </c>
      <c r="Y392" s="2" t="s">
        <v>101</v>
      </c>
      <c r="Z392">
        <f>AA392*100</f>
        <v>1.26</v>
      </c>
      <c r="AA392" s="5">
        <v>0.0126</v>
      </c>
      <c r="AB392" s="5"/>
      <c r="AC392" s="5">
        <v>0.01638</v>
      </c>
      <c r="AD392" s="5"/>
      <c r="AE392" s="2" t="s">
        <v>102</v>
      </c>
      <c r="AF392" s="2">
        <f>IF(OR(AG392="是",AG392="有"),0,1)</f>
        <v>1</v>
      </c>
      <c r="AG392" s="2" t="s">
        <v>95</v>
      </c>
      <c r="AH392" s="10">
        <f>IF(ISNUMBER(FIND("质押",AI392,1)),0,1)</f>
        <v>1</v>
      </c>
      <c r="AI392" s="2" t="s">
        <v>119</v>
      </c>
      <c r="AJ392" s="2">
        <f>IF(ISNUMBER(FIND("担保",AI392,1)),0,1)</f>
        <v>0</v>
      </c>
      <c r="AK392" s="2" t="s">
        <v>119</v>
      </c>
      <c r="AL392" s="10">
        <f>IF(AM392="是",0,1)</f>
        <v>1</v>
      </c>
      <c r="AM392" s="2" t="s">
        <v>97</v>
      </c>
      <c r="AN392" s="2">
        <f>IF(AO392="无逾期",0,1)</f>
        <v>0</v>
      </c>
      <c r="AO392" t="s">
        <v>105</v>
      </c>
      <c r="AQ392" s="6">
        <v>41389</v>
      </c>
    </row>
    <row r="393" spans="1:43">
      <c r="A393" s="3">
        <v>1304020</v>
      </c>
      <c r="B393" s="1">
        <f>C393</f>
        <v>52</v>
      </c>
      <c r="C393">
        <v>52</v>
      </c>
      <c r="D393">
        <f>IF(E393="男",1,0)</f>
        <v>1</v>
      </c>
      <c r="E393" s="2" t="s">
        <v>106</v>
      </c>
      <c r="F393" s="2">
        <f>IF(G393="已婚",0,IF(G393="未婚",1,2))</f>
        <v>2</v>
      </c>
      <c r="G393" s="2" t="s">
        <v>177</v>
      </c>
      <c r="H393" s="2">
        <f>IF(I393="小学",0,IF(I393="初中",1,IF(I393="高中",2,IF(I393="大专",3,4))))</f>
        <v>1</v>
      </c>
      <c r="I393" s="2" t="s">
        <v>120</v>
      </c>
      <c r="J393" s="2">
        <f>IF(K393="无",0,IF(K393="有违约",1,2))</f>
        <v>0</v>
      </c>
      <c r="K393" s="2" t="s">
        <v>95</v>
      </c>
      <c r="L393" s="2">
        <f>IF(M393="自有",0,1)</f>
        <v>0</v>
      </c>
      <c r="M393" s="2" t="s">
        <v>96</v>
      </c>
      <c r="N393" s="2">
        <f>IF(O393="否",0,1)</f>
        <v>1</v>
      </c>
      <c r="O393" s="2" t="s">
        <v>103</v>
      </c>
      <c r="P393" s="2" t="str">
        <f>MID(Q393,1,LEN(Q393)-1)</f>
        <v>15</v>
      </c>
      <c r="Q393" s="2" t="s">
        <v>155</v>
      </c>
      <c r="R393" s="2" t="s">
        <v>155</v>
      </c>
      <c r="S393" s="2" t="str">
        <f>MID(T393,1,LEN(T393)-1)</f>
        <v>10</v>
      </c>
      <c r="T393" s="2" t="s">
        <v>99</v>
      </c>
      <c r="U393" s="2">
        <f>IF(V393="经营",0,1)</f>
        <v>0</v>
      </c>
      <c r="V393" s="2" t="s">
        <v>100</v>
      </c>
      <c r="W393" s="2" t="s">
        <v>100</v>
      </c>
      <c r="X393" s="2">
        <f>IF(MID(Y393,LEN(Y393),LEN(Y393))="年",VALUE(MID(Y393,1,LEN(Y393)-1))*12,VALUE(MID(Y393,1,LEN(Y393)-1)))</f>
        <v>12</v>
      </c>
      <c r="Y393" s="2" t="s">
        <v>101</v>
      </c>
      <c r="Z393">
        <f>AA393*100</f>
        <v>1.26</v>
      </c>
      <c r="AA393" s="5">
        <v>0.0126</v>
      </c>
      <c r="AB393" s="5"/>
      <c r="AC393" s="5">
        <v>0.01638</v>
      </c>
      <c r="AD393" s="5"/>
      <c r="AE393" s="2" t="s">
        <v>102</v>
      </c>
      <c r="AF393" s="2">
        <f>IF(OR(AG393="是",AG393="有"),0,1)</f>
        <v>1</v>
      </c>
      <c r="AG393" s="2" t="s">
        <v>95</v>
      </c>
      <c r="AH393" s="10">
        <f>IF(ISNUMBER(FIND("质押",AI393,1)),0,1)</f>
        <v>1</v>
      </c>
      <c r="AI393" s="2" t="s">
        <v>119</v>
      </c>
      <c r="AJ393" s="2">
        <f>IF(ISNUMBER(FIND("担保",AI393,1)),0,1)</f>
        <v>0</v>
      </c>
      <c r="AK393" s="2" t="s">
        <v>119</v>
      </c>
      <c r="AL393" s="10">
        <f>IF(AM393="是",0,1)</f>
        <v>1</v>
      </c>
      <c r="AM393" s="2" t="s">
        <v>97</v>
      </c>
      <c r="AN393" s="2">
        <f>IF(AO393="无逾期",0,1)</f>
        <v>0</v>
      </c>
      <c r="AO393" t="s">
        <v>105</v>
      </c>
      <c r="AQ393" s="6">
        <v>41390</v>
      </c>
    </row>
    <row r="394" spans="1:43">
      <c r="A394" s="3">
        <v>1305003</v>
      </c>
      <c r="B394" s="1">
        <f>C394</f>
        <v>26</v>
      </c>
      <c r="C394">
        <v>26</v>
      </c>
      <c r="D394">
        <f>IF(E394="男",1,0)</f>
        <v>1</v>
      </c>
      <c r="E394" s="2" t="s">
        <v>106</v>
      </c>
      <c r="F394" s="2">
        <f>IF(G394="已婚",0,IF(G394="未婚",1,2))</f>
        <v>1</v>
      </c>
      <c r="G394" s="2" t="s">
        <v>115</v>
      </c>
      <c r="H394" s="2">
        <f>IF(I394="小学",0,IF(I394="初中",1,IF(I394="高中",2,IF(I394="大专",3,4))))</f>
        <v>1</v>
      </c>
      <c r="I394" s="2" t="s">
        <v>120</v>
      </c>
      <c r="J394" s="2">
        <f>IF(K394="无",0,IF(K394="有违约",1,2))</f>
        <v>0</v>
      </c>
      <c r="K394" s="2" t="s">
        <v>95</v>
      </c>
      <c r="L394" s="2">
        <f>IF(M394="自有",0,1)</f>
        <v>1</v>
      </c>
      <c r="M394" s="2" t="s">
        <v>117</v>
      </c>
      <c r="N394" s="2">
        <f>IF(O394="否",0,1)</f>
        <v>1</v>
      </c>
      <c r="O394" s="2" t="s">
        <v>103</v>
      </c>
      <c r="P394" s="2" t="str">
        <f>MID(Q394,1,LEN(Q394)-1)</f>
        <v>7</v>
      </c>
      <c r="Q394" s="2" t="s">
        <v>173</v>
      </c>
      <c r="R394" s="2" t="s">
        <v>173</v>
      </c>
      <c r="S394" s="2" t="str">
        <f>MID(T394,1,LEN(T394)-1)</f>
        <v>20</v>
      </c>
      <c r="T394" s="2" t="s">
        <v>123</v>
      </c>
      <c r="U394" s="2">
        <f>IF(V394="经营",0,1)</f>
        <v>0</v>
      </c>
      <c r="V394" s="2" t="s">
        <v>100</v>
      </c>
      <c r="W394" s="2" t="s">
        <v>100</v>
      </c>
      <c r="X394" s="2">
        <f>IF(MID(Y394,LEN(Y394),LEN(Y394))="年",VALUE(MID(Y394,1,LEN(Y394)-1))*12,VALUE(MID(Y394,1,LEN(Y394)-1)))</f>
        <v>12</v>
      </c>
      <c r="Y394" s="2" t="s">
        <v>101</v>
      </c>
      <c r="Z394">
        <f>AA394*100</f>
        <v>1.26</v>
      </c>
      <c r="AA394" s="5">
        <v>0.0126</v>
      </c>
      <c r="AB394" s="5"/>
      <c r="AC394" s="5">
        <v>0.01638</v>
      </c>
      <c r="AD394" s="5"/>
      <c r="AE394" s="2" t="s">
        <v>102</v>
      </c>
      <c r="AF394" s="2">
        <f>IF(OR(AG394="是",AG394="有"),0,1)</f>
        <v>1</v>
      </c>
      <c r="AG394" s="2" t="s">
        <v>95</v>
      </c>
      <c r="AH394" s="10">
        <f>IF(ISNUMBER(FIND("质押",AI394,1)),0,1)</f>
        <v>0</v>
      </c>
      <c r="AI394" s="2" t="s">
        <v>204</v>
      </c>
      <c r="AJ394" s="2">
        <f>IF(ISNUMBER(FIND("担保",AI394,1)),0,1)</f>
        <v>0</v>
      </c>
      <c r="AK394" s="2" t="s">
        <v>204</v>
      </c>
      <c r="AL394" s="10">
        <f>IF(AM394="是",0,1)</f>
        <v>1</v>
      </c>
      <c r="AM394" s="2" t="s">
        <v>97</v>
      </c>
      <c r="AN394" s="2">
        <f>IF(AO394="无逾期",0,1)</f>
        <v>0</v>
      </c>
      <c r="AO394" t="s">
        <v>105</v>
      </c>
      <c r="AQ394" s="6">
        <v>41409</v>
      </c>
    </row>
  </sheetData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396"/>
  <sheetViews>
    <sheetView topLeftCell="A380" workbookViewId="0">
      <selection activeCell="H397" sqref="H397"/>
    </sheetView>
  </sheetViews>
  <sheetFormatPr defaultColWidth="9" defaultRowHeight="14.4"/>
  <cols>
    <col min="1" max="1" width="8.88888888888889" customWidth="1"/>
    <col min="9" max="9" width="9.44444444444444" style="11" customWidth="1"/>
  </cols>
  <sheetData>
    <row r="1" spans="1:20">
      <c r="A1" t="s">
        <v>0</v>
      </c>
      <c r="B1" t="s">
        <v>1</v>
      </c>
      <c r="C1" s="10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>
        <f>COLUMN()</f>
        <v>20</v>
      </c>
    </row>
    <row r="2" spans="1:19">
      <c r="A2">
        <v>911001</v>
      </c>
      <c r="B2">
        <v>27</v>
      </c>
      <c r="C2">
        <v>0</v>
      </c>
      <c r="D2">
        <v>0</v>
      </c>
      <c r="E2">
        <v>2</v>
      </c>
      <c r="F2">
        <v>0</v>
      </c>
      <c r="G2">
        <v>0</v>
      </c>
      <c r="H2">
        <v>0</v>
      </c>
      <c r="I2" s="13">
        <v>10</v>
      </c>
      <c r="J2" t="s">
        <v>19</v>
      </c>
      <c r="K2">
        <v>0</v>
      </c>
      <c r="L2">
        <v>12</v>
      </c>
      <c r="M2">
        <v>1.5</v>
      </c>
      <c r="N2">
        <v>0.015</v>
      </c>
      <c r="O2">
        <v>0</v>
      </c>
      <c r="P2">
        <v>1</v>
      </c>
      <c r="Q2">
        <v>1</v>
      </c>
      <c r="R2">
        <v>0</v>
      </c>
      <c r="S2">
        <v>0</v>
      </c>
    </row>
    <row r="3" spans="1:19">
      <c r="A3">
        <v>912005</v>
      </c>
      <c r="B3">
        <v>52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 s="13">
        <v>3</v>
      </c>
      <c r="J3" t="s">
        <v>20</v>
      </c>
      <c r="K3">
        <v>0</v>
      </c>
      <c r="L3">
        <v>3</v>
      </c>
      <c r="M3">
        <v>1.44</v>
      </c>
      <c r="N3">
        <v>0.0144</v>
      </c>
      <c r="O3">
        <v>0</v>
      </c>
      <c r="P3">
        <v>1</v>
      </c>
      <c r="Q3">
        <v>1</v>
      </c>
      <c r="R3">
        <v>0</v>
      </c>
      <c r="S3">
        <v>0</v>
      </c>
    </row>
    <row r="4" spans="1:19">
      <c r="A4">
        <v>912001</v>
      </c>
      <c r="B4">
        <v>26</v>
      </c>
      <c r="C4">
        <v>0</v>
      </c>
      <c r="D4">
        <v>0</v>
      </c>
      <c r="E4">
        <v>2</v>
      </c>
      <c r="F4">
        <v>0</v>
      </c>
      <c r="G4">
        <v>0</v>
      </c>
      <c r="H4">
        <v>0</v>
      </c>
      <c r="I4" s="11" t="s">
        <v>21</v>
      </c>
      <c r="J4" t="s">
        <v>22</v>
      </c>
      <c r="K4">
        <v>0</v>
      </c>
      <c r="L4">
        <v>12</v>
      </c>
      <c r="M4">
        <v>1.5</v>
      </c>
      <c r="N4">
        <v>0.015</v>
      </c>
      <c r="O4">
        <v>0</v>
      </c>
      <c r="P4">
        <v>1</v>
      </c>
      <c r="Q4">
        <v>1</v>
      </c>
      <c r="R4">
        <v>0</v>
      </c>
      <c r="S4">
        <v>1</v>
      </c>
    </row>
    <row r="5" spans="1:19">
      <c r="A5">
        <v>911002</v>
      </c>
      <c r="B5">
        <v>49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 s="11" t="s">
        <v>23</v>
      </c>
      <c r="J5" t="s">
        <v>24</v>
      </c>
      <c r="K5">
        <v>0</v>
      </c>
      <c r="L5">
        <v>12</v>
      </c>
      <c r="M5">
        <v>1.5</v>
      </c>
      <c r="N5">
        <v>0.015</v>
      </c>
      <c r="O5">
        <v>0</v>
      </c>
      <c r="P5">
        <v>1</v>
      </c>
      <c r="Q5">
        <v>1</v>
      </c>
      <c r="R5">
        <v>0</v>
      </c>
      <c r="S5">
        <v>0</v>
      </c>
    </row>
    <row r="6" spans="1:19">
      <c r="A6">
        <v>912001</v>
      </c>
      <c r="B6">
        <v>26</v>
      </c>
      <c r="C6">
        <v>1</v>
      </c>
      <c r="D6">
        <v>1</v>
      </c>
      <c r="E6">
        <v>2</v>
      </c>
      <c r="F6">
        <v>1</v>
      </c>
      <c r="G6">
        <v>1</v>
      </c>
      <c r="H6">
        <v>0</v>
      </c>
      <c r="I6" s="11" t="s">
        <v>21</v>
      </c>
      <c r="J6" t="s">
        <v>20</v>
      </c>
      <c r="K6">
        <v>0</v>
      </c>
      <c r="L6">
        <v>6</v>
      </c>
      <c r="M6">
        <v>1.5</v>
      </c>
      <c r="N6">
        <v>0.015</v>
      </c>
      <c r="O6">
        <v>1</v>
      </c>
      <c r="P6">
        <v>1</v>
      </c>
      <c r="Q6">
        <v>0</v>
      </c>
      <c r="R6">
        <v>1</v>
      </c>
      <c r="S6">
        <v>1</v>
      </c>
    </row>
    <row r="7" spans="1:19">
      <c r="A7">
        <v>912002</v>
      </c>
      <c r="B7">
        <v>24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 s="11" t="s">
        <v>25</v>
      </c>
      <c r="J7" t="s">
        <v>19</v>
      </c>
      <c r="K7">
        <v>0</v>
      </c>
      <c r="L7">
        <v>12</v>
      </c>
      <c r="M7">
        <v>1.5</v>
      </c>
      <c r="N7">
        <v>0.015</v>
      </c>
      <c r="O7">
        <v>0</v>
      </c>
      <c r="P7">
        <v>1</v>
      </c>
      <c r="Q7">
        <v>1</v>
      </c>
      <c r="R7">
        <v>0</v>
      </c>
      <c r="S7">
        <v>0</v>
      </c>
    </row>
    <row r="8" spans="1:19">
      <c r="A8">
        <v>912010</v>
      </c>
      <c r="B8">
        <v>47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 s="11" t="s">
        <v>26</v>
      </c>
      <c r="J8" t="s">
        <v>27</v>
      </c>
      <c r="K8">
        <v>0</v>
      </c>
      <c r="L8">
        <v>9</v>
      </c>
      <c r="M8">
        <v>1.53</v>
      </c>
      <c r="N8">
        <v>0.0153</v>
      </c>
      <c r="O8">
        <v>0</v>
      </c>
      <c r="P8">
        <v>1</v>
      </c>
      <c r="Q8">
        <v>1</v>
      </c>
      <c r="R8">
        <v>0</v>
      </c>
      <c r="S8">
        <v>0</v>
      </c>
    </row>
    <row r="9" spans="1:19">
      <c r="A9">
        <v>912003</v>
      </c>
      <c r="B9">
        <v>23</v>
      </c>
      <c r="C9">
        <v>0</v>
      </c>
      <c r="D9">
        <v>0</v>
      </c>
      <c r="E9">
        <v>2</v>
      </c>
      <c r="F9">
        <v>0</v>
      </c>
      <c r="G9">
        <v>1</v>
      </c>
      <c r="H9">
        <v>0</v>
      </c>
      <c r="I9" s="11" t="s">
        <v>25</v>
      </c>
      <c r="J9" t="s">
        <v>21</v>
      </c>
      <c r="K9">
        <v>0</v>
      </c>
      <c r="L9">
        <v>12</v>
      </c>
      <c r="M9">
        <v>1.53</v>
      </c>
      <c r="N9">
        <v>0.0153</v>
      </c>
      <c r="O9">
        <v>1</v>
      </c>
      <c r="P9">
        <v>1</v>
      </c>
      <c r="Q9">
        <v>0</v>
      </c>
      <c r="R9">
        <v>1</v>
      </c>
      <c r="S9">
        <v>0</v>
      </c>
    </row>
    <row r="10" spans="1:19">
      <c r="A10">
        <v>912007</v>
      </c>
      <c r="B10">
        <v>31</v>
      </c>
      <c r="C10">
        <v>1</v>
      </c>
      <c r="D10">
        <v>0</v>
      </c>
      <c r="E10">
        <v>2</v>
      </c>
      <c r="F10">
        <v>0</v>
      </c>
      <c r="G10">
        <v>0</v>
      </c>
      <c r="H10">
        <v>0</v>
      </c>
      <c r="I10" s="11" t="s">
        <v>28</v>
      </c>
      <c r="J10" t="s">
        <v>24</v>
      </c>
      <c r="K10">
        <v>0</v>
      </c>
      <c r="L10">
        <v>5</v>
      </c>
      <c r="M10">
        <v>1.47</v>
      </c>
      <c r="N10">
        <v>0.0147</v>
      </c>
      <c r="O10">
        <v>0</v>
      </c>
      <c r="P10">
        <v>1</v>
      </c>
      <c r="Q10">
        <v>1</v>
      </c>
      <c r="R10">
        <v>1</v>
      </c>
      <c r="S10">
        <v>0</v>
      </c>
    </row>
    <row r="11" spans="1:19">
      <c r="A11">
        <v>912011</v>
      </c>
      <c r="B11">
        <v>27</v>
      </c>
      <c r="C11">
        <v>0</v>
      </c>
      <c r="D11">
        <v>0</v>
      </c>
      <c r="E11">
        <v>2</v>
      </c>
      <c r="F11">
        <v>0</v>
      </c>
      <c r="G11">
        <v>0</v>
      </c>
      <c r="H11">
        <v>0</v>
      </c>
      <c r="I11" s="11" t="s">
        <v>29</v>
      </c>
      <c r="J11" t="s">
        <v>30</v>
      </c>
      <c r="K11">
        <v>0</v>
      </c>
      <c r="L11">
        <v>12</v>
      </c>
      <c r="M11">
        <v>1.5</v>
      </c>
      <c r="N11">
        <v>0.015</v>
      </c>
      <c r="O11">
        <v>0</v>
      </c>
      <c r="P11">
        <v>1</v>
      </c>
      <c r="Q11">
        <v>1</v>
      </c>
      <c r="R11">
        <v>0</v>
      </c>
      <c r="S11">
        <v>0</v>
      </c>
    </row>
    <row r="12" spans="1:19">
      <c r="A12">
        <v>1001001</v>
      </c>
      <c r="B12">
        <v>41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 s="11" t="s">
        <v>30</v>
      </c>
      <c r="J12" t="s">
        <v>31</v>
      </c>
      <c r="K12">
        <v>0</v>
      </c>
      <c r="L12">
        <v>6</v>
      </c>
      <c r="M12">
        <v>1.47</v>
      </c>
      <c r="N12">
        <v>0.0147</v>
      </c>
      <c r="O12">
        <v>0</v>
      </c>
      <c r="P12">
        <v>1</v>
      </c>
      <c r="Q12">
        <v>1</v>
      </c>
      <c r="R12">
        <v>0</v>
      </c>
      <c r="S12">
        <v>0</v>
      </c>
    </row>
    <row r="13" spans="1:19">
      <c r="A13">
        <v>1001002</v>
      </c>
      <c r="B13">
        <v>27</v>
      </c>
      <c r="C13">
        <v>1</v>
      </c>
      <c r="D13">
        <v>0</v>
      </c>
      <c r="E13">
        <v>4</v>
      </c>
      <c r="F13">
        <v>0</v>
      </c>
      <c r="G13">
        <v>0</v>
      </c>
      <c r="H13">
        <v>0</v>
      </c>
      <c r="I13" s="11" t="s">
        <v>32</v>
      </c>
      <c r="J13" t="s">
        <v>21</v>
      </c>
      <c r="K13">
        <v>1</v>
      </c>
      <c r="L13">
        <v>6</v>
      </c>
      <c r="M13">
        <v>1.47</v>
      </c>
      <c r="N13">
        <v>0.0147</v>
      </c>
      <c r="O13">
        <v>0</v>
      </c>
      <c r="P13">
        <v>1</v>
      </c>
      <c r="Q13">
        <v>1</v>
      </c>
      <c r="R13">
        <v>0</v>
      </c>
      <c r="S13">
        <v>0</v>
      </c>
    </row>
    <row r="14" spans="1:19">
      <c r="A14">
        <v>1001004</v>
      </c>
      <c r="B14">
        <v>40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 s="11" t="s">
        <v>33</v>
      </c>
      <c r="J14" t="s">
        <v>21</v>
      </c>
      <c r="K14">
        <v>0</v>
      </c>
      <c r="L14">
        <v>12</v>
      </c>
      <c r="M14">
        <v>1.5</v>
      </c>
      <c r="N14">
        <v>0.015</v>
      </c>
      <c r="O14">
        <v>0</v>
      </c>
      <c r="P14">
        <v>1</v>
      </c>
      <c r="Q14">
        <v>1</v>
      </c>
      <c r="R14">
        <v>0</v>
      </c>
      <c r="S14">
        <v>0</v>
      </c>
    </row>
    <row r="15" spans="1:19">
      <c r="A15">
        <v>1002001</v>
      </c>
      <c r="B15">
        <v>29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 s="11" t="s">
        <v>19</v>
      </c>
      <c r="J15" t="s">
        <v>24</v>
      </c>
      <c r="K15">
        <v>0</v>
      </c>
      <c r="L15">
        <v>12</v>
      </c>
      <c r="M15">
        <v>1.5</v>
      </c>
      <c r="N15">
        <v>0.015</v>
      </c>
      <c r="O15">
        <v>0</v>
      </c>
      <c r="P15">
        <v>1</v>
      </c>
      <c r="Q15">
        <v>1</v>
      </c>
      <c r="R15">
        <v>0</v>
      </c>
      <c r="S15">
        <v>0</v>
      </c>
    </row>
    <row r="16" spans="1:19">
      <c r="A16">
        <v>911003</v>
      </c>
      <c r="B16">
        <v>61</v>
      </c>
      <c r="C16">
        <v>1</v>
      </c>
      <c r="D16">
        <v>0</v>
      </c>
      <c r="E16">
        <v>3</v>
      </c>
      <c r="F16">
        <v>0</v>
      </c>
      <c r="G16">
        <v>0</v>
      </c>
      <c r="H16">
        <v>0</v>
      </c>
      <c r="I16" s="11" t="s">
        <v>27</v>
      </c>
      <c r="J16" t="s">
        <v>34</v>
      </c>
      <c r="K16">
        <v>1</v>
      </c>
      <c r="L16">
        <v>1.33</v>
      </c>
      <c r="M16">
        <v>1.44</v>
      </c>
      <c r="N16">
        <v>0.0144</v>
      </c>
      <c r="O16">
        <v>0</v>
      </c>
      <c r="P16">
        <v>1</v>
      </c>
      <c r="Q16">
        <v>1</v>
      </c>
      <c r="R16">
        <v>0</v>
      </c>
      <c r="S16">
        <v>0</v>
      </c>
    </row>
    <row r="17" spans="1:19">
      <c r="A17">
        <v>912006</v>
      </c>
      <c r="B17">
        <v>58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 s="11" t="s">
        <v>35</v>
      </c>
      <c r="J17" t="s">
        <v>31</v>
      </c>
      <c r="K17">
        <v>0</v>
      </c>
      <c r="L17">
        <v>3</v>
      </c>
      <c r="M17">
        <v>1.44</v>
      </c>
      <c r="N17">
        <v>0.0144</v>
      </c>
      <c r="O17">
        <v>0</v>
      </c>
      <c r="P17">
        <v>1</v>
      </c>
      <c r="Q17">
        <v>1</v>
      </c>
      <c r="R17">
        <v>0</v>
      </c>
      <c r="S17">
        <v>0</v>
      </c>
    </row>
    <row r="18" spans="1:19">
      <c r="A18">
        <v>1001003</v>
      </c>
      <c r="B18">
        <v>34</v>
      </c>
      <c r="C18">
        <v>1</v>
      </c>
      <c r="D18">
        <v>0</v>
      </c>
      <c r="E18">
        <v>3</v>
      </c>
      <c r="F18">
        <v>0</v>
      </c>
      <c r="G18">
        <v>0</v>
      </c>
      <c r="H18">
        <v>0</v>
      </c>
      <c r="I18" s="11" t="s">
        <v>36</v>
      </c>
      <c r="J18" t="s">
        <v>20</v>
      </c>
      <c r="K18">
        <v>1</v>
      </c>
      <c r="L18">
        <v>12</v>
      </c>
      <c r="M18">
        <v>1.5</v>
      </c>
      <c r="N18">
        <v>0.015</v>
      </c>
      <c r="O18">
        <v>0</v>
      </c>
      <c r="P18">
        <v>1</v>
      </c>
      <c r="Q18">
        <v>1</v>
      </c>
      <c r="R18">
        <v>0</v>
      </c>
      <c r="S18">
        <v>0</v>
      </c>
    </row>
    <row r="19" spans="1:19">
      <c r="A19">
        <v>1001006</v>
      </c>
      <c r="B19">
        <v>40</v>
      </c>
      <c r="C19">
        <v>1</v>
      </c>
      <c r="D19">
        <v>0</v>
      </c>
      <c r="E19">
        <v>1</v>
      </c>
      <c r="F19">
        <v>0</v>
      </c>
      <c r="G19">
        <v>0</v>
      </c>
      <c r="H19">
        <v>0</v>
      </c>
      <c r="I19" s="11" t="s">
        <v>20</v>
      </c>
      <c r="J19" t="s">
        <v>37</v>
      </c>
      <c r="K19">
        <v>0</v>
      </c>
      <c r="L19">
        <v>6</v>
      </c>
      <c r="M19">
        <v>1.47</v>
      </c>
      <c r="N19">
        <v>0.0147</v>
      </c>
      <c r="O19">
        <v>0</v>
      </c>
      <c r="P19">
        <v>1</v>
      </c>
      <c r="Q19">
        <v>1</v>
      </c>
      <c r="R19">
        <v>0</v>
      </c>
      <c r="S19">
        <v>0</v>
      </c>
    </row>
    <row r="20" spans="1:19">
      <c r="A20">
        <v>1002002</v>
      </c>
      <c r="B20">
        <v>52</v>
      </c>
      <c r="C20">
        <v>1</v>
      </c>
      <c r="D20">
        <v>0</v>
      </c>
      <c r="E20">
        <v>1</v>
      </c>
      <c r="F20">
        <v>0</v>
      </c>
      <c r="G20">
        <v>0</v>
      </c>
      <c r="H20">
        <v>0</v>
      </c>
      <c r="I20" s="11" t="s">
        <v>27</v>
      </c>
      <c r="J20" t="s">
        <v>32</v>
      </c>
      <c r="K20">
        <v>0</v>
      </c>
      <c r="L20">
        <v>12</v>
      </c>
      <c r="M20">
        <v>1.53</v>
      </c>
      <c r="N20">
        <v>0.0153</v>
      </c>
      <c r="O20">
        <v>1</v>
      </c>
      <c r="P20">
        <v>1</v>
      </c>
      <c r="Q20">
        <v>0</v>
      </c>
      <c r="R20">
        <v>1</v>
      </c>
      <c r="S20">
        <v>0</v>
      </c>
    </row>
    <row r="21" spans="1:19">
      <c r="A21" t="s">
        <v>38</v>
      </c>
      <c r="B21">
        <v>45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11" t="s">
        <v>37</v>
      </c>
      <c r="J21" t="s">
        <v>27</v>
      </c>
      <c r="K21">
        <v>1</v>
      </c>
      <c r="L21">
        <v>12</v>
      </c>
      <c r="M21">
        <v>1.5</v>
      </c>
      <c r="N21">
        <v>0.015</v>
      </c>
      <c r="O21">
        <v>0</v>
      </c>
      <c r="P21">
        <v>1</v>
      </c>
      <c r="Q21">
        <v>1</v>
      </c>
      <c r="R21">
        <v>0</v>
      </c>
      <c r="S21">
        <v>0</v>
      </c>
    </row>
    <row r="22" spans="1:19">
      <c r="A22">
        <v>1002004</v>
      </c>
      <c r="B22">
        <v>47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 s="11" t="s">
        <v>36</v>
      </c>
      <c r="J22" t="s">
        <v>39</v>
      </c>
      <c r="K22">
        <v>0</v>
      </c>
      <c r="L22">
        <v>6</v>
      </c>
      <c r="M22">
        <v>1.47</v>
      </c>
      <c r="N22">
        <v>0.0147</v>
      </c>
      <c r="O22">
        <v>0</v>
      </c>
      <c r="P22">
        <v>1</v>
      </c>
      <c r="Q22">
        <v>1</v>
      </c>
      <c r="R22">
        <v>0</v>
      </c>
      <c r="S22">
        <v>0</v>
      </c>
    </row>
    <row r="23" spans="1:19">
      <c r="A23">
        <v>1002007</v>
      </c>
      <c r="B23">
        <v>35</v>
      </c>
      <c r="C23">
        <v>1</v>
      </c>
      <c r="D23">
        <v>0</v>
      </c>
      <c r="E23">
        <v>2</v>
      </c>
      <c r="F23">
        <v>0</v>
      </c>
      <c r="G23">
        <v>0</v>
      </c>
      <c r="H23">
        <v>0</v>
      </c>
      <c r="I23" s="11" t="s">
        <v>25</v>
      </c>
      <c r="J23" t="s">
        <v>37</v>
      </c>
      <c r="K23">
        <v>0</v>
      </c>
      <c r="L23">
        <v>12</v>
      </c>
      <c r="M23">
        <v>1.53</v>
      </c>
      <c r="N23">
        <v>0.0153</v>
      </c>
      <c r="O23">
        <v>1</v>
      </c>
      <c r="P23">
        <v>1</v>
      </c>
      <c r="Q23">
        <v>0</v>
      </c>
      <c r="R23">
        <v>0</v>
      </c>
      <c r="S23">
        <v>0</v>
      </c>
    </row>
    <row r="24" spans="1:19">
      <c r="A24">
        <v>1002003</v>
      </c>
      <c r="B24">
        <v>28</v>
      </c>
      <c r="C24">
        <v>1</v>
      </c>
      <c r="D24">
        <v>1</v>
      </c>
      <c r="E24">
        <v>2</v>
      </c>
      <c r="F24">
        <v>2</v>
      </c>
      <c r="G24">
        <v>0</v>
      </c>
      <c r="H24">
        <v>0</v>
      </c>
      <c r="I24" s="11" t="s">
        <v>26</v>
      </c>
      <c r="J24" t="s">
        <v>40</v>
      </c>
      <c r="K24">
        <v>0</v>
      </c>
      <c r="L24">
        <v>6</v>
      </c>
      <c r="M24">
        <v>1.47</v>
      </c>
      <c r="N24">
        <v>0.0147</v>
      </c>
      <c r="O24">
        <v>0</v>
      </c>
      <c r="P24">
        <v>1</v>
      </c>
      <c r="Q24">
        <v>1</v>
      </c>
      <c r="R24">
        <v>0</v>
      </c>
      <c r="S24">
        <v>0</v>
      </c>
    </row>
    <row r="25" spans="1:19">
      <c r="A25">
        <v>1002006</v>
      </c>
      <c r="B25">
        <v>43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 s="11" t="s">
        <v>19</v>
      </c>
      <c r="J25" t="s">
        <v>41</v>
      </c>
      <c r="K25">
        <v>0</v>
      </c>
      <c r="L25">
        <v>12</v>
      </c>
      <c r="M25">
        <v>1.5</v>
      </c>
      <c r="N25">
        <v>0.015</v>
      </c>
      <c r="O25">
        <v>0</v>
      </c>
      <c r="P25">
        <v>1</v>
      </c>
      <c r="Q25">
        <v>1</v>
      </c>
      <c r="R25">
        <v>1</v>
      </c>
      <c r="S25">
        <v>1</v>
      </c>
    </row>
    <row r="26" spans="1:19">
      <c r="A26">
        <v>1002005</v>
      </c>
      <c r="B26">
        <v>53</v>
      </c>
      <c r="C26">
        <v>1</v>
      </c>
      <c r="D26">
        <v>0</v>
      </c>
      <c r="E26">
        <v>1</v>
      </c>
      <c r="F26">
        <v>0</v>
      </c>
      <c r="G26">
        <v>0</v>
      </c>
      <c r="H26">
        <v>0</v>
      </c>
      <c r="I26" s="11" t="s">
        <v>30</v>
      </c>
      <c r="J26" t="s">
        <v>42</v>
      </c>
      <c r="K26">
        <v>0</v>
      </c>
      <c r="L26">
        <v>12</v>
      </c>
      <c r="M26">
        <v>1.5</v>
      </c>
      <c r="N26">
        <v>0.015</v>
      </c>
      <c r="O26">
        <v>0</v>
      </c>
      <c r="P26">
        <v>1</v>
      </c>
      <c r="Q26">
        <v>1</v>
      </c>
      <c r="R26">
        <v>0</v>
      </c>
      <c r="S26">
        <v>0</v>
      </c>
    </row>
    <row r="27" spans="1:19">
      <c r="A27">
        <v>1002008</v>
      </c>
      <c r="B27">
        <v>42</v>
      </c>
      <c r="C27">
        <v>1</v>
      </c>
      <c r="D27">
        <v>0</v>
      </c>
      <c r="E27">
        <v>1</v>
      </c>
      <c r="F27">
        <v>0</v>
      </c>
      <c r="G27">
        <v>0</v>
      </c>
      <c r="H27">
        <v>0</v>
      </c>
      <c r="I27" s="11" t="s">
        <v>19</v>
      </c>
      <c r="J27" t="s">
        <v>34</v>
      </c>
      <c r="K27">
        <v>0</v>
      </c>
      <c r="L27">
        <v>12</v>
      </c>
      <c r="M27">
        <v>1.53</v>
      </c>
      <c r="N27">
        <v>0.0153</v>
      </c>
      <c r="O27">
        <v>0</v>
      </c>
      <c r="P27">
        <v>1</v>
      </c>
      <c r="Q27">
        <v>1</v>
      </c>
      <c r="R27">
        <v>0</v>
      </c>
      <c r="S27">
        <v>0</v>
      </c>
    </row>
    <row r="28" spans="1:19">
      <c r="A28">
        <v>1002028</v>
      </c>
      <c r="B28">
        <v>40</v>
      </c>
      <c r="C28">
        <v>1</v>
      </c>
      <c r="D28">
        <v>0</v>
      </c>
      <c r="E28">
        <v>2</v>
      </c>
      <c r="F28">
        <v>0</v>
      </c>
      <c r="G28">
        <v>0</v>
      </c>
      <c r="H28">
        <v>0</v>
      </c>
      <c r="I28" s="11" t="s">
        <v>30</v>
      </c>
      <c r="J28" t="s">
        <v>37</v>
      </c>
      <c r="K28">
        <v>0</v>
      </c>
      <c r="L28">
        <v>12</v>
      </c>
      <c r="M28">
        <v>1.5</v>
      </c>
      <c r="N28">
        <v>0.015</v>
      </c>
      <c r="O28">
        <v>0</v>
      </c>
      <c r="P28">
        <v>1</v>
      </c>
      <c r="Q28">
        <v>1</v>
      </c>
      <c r="R28">
        <v>0</v>
      </c>
      <c r="S28">
        <v>0</v>
      </c>
    </row>
    <row r="29" spans="1:19">
      <c r="A29">
        <v>1002013</v>
      </c>
      <c r="B29">
        <v>54</v>
      </c>
      <c r="C29">
        <v>0</v>
      </c>
      <c r="D29">
        <v>0</v>
      </c>
      <c r="E29">
        <v>2</v>
      </c>
      <c r="F29">
        <v>0</v>
      </c>
      <c r="G29">
        <v>0</v>
      </c>
      <c r="H29">
        <v>0</v>
      </c>
      <c r="I29" s="11" t="s">
        <v>43</v>
      </c>
      <c r="J29" t="s">
        <v>37</v>
      </c>
      <c r="K29">
        <v>1</v>
      </c>
      <c r="L29">
        <v>12</v>
      </c>
      <c r="M29">
        <v>1.53</v>
      </c>
      <c r="N29">
        <v>0.0153</v>
      </c>
      <c r="O29">
        <v>1</v>
      </c>
      <c r="P29">
        <v>1</v>
      </c>
      <c r="Q29">
        <v>0</v>
      </c>
      <c r="R29">
        <v>1</v>
      </c>
      <c r="S29">
        <v>0</v>
      </c>
    </row>
    <row r="30" spans="1:19">
      <c r="A30">
        <v>1002010</v>
      </c>
      <c r="B30">
        <v>45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 s="11" t="s">
        <v>21</v>
      </c>
      <c r="J30" t="s">
        <v>21</v>
      </c>
      <c r="K30">
        <v>0</v>
      </c>
      <c r="L30">
        <v>6</v>
      </c>
      <c r="M30">
        <v>1.5</v>
      </c>
      <c r="N30">
        <v>0.015</v>
      </c>
      <c r="O30">
        <v>0</v>
      </c>
      <c r="P30">
        <v>1</v>
      </c>
      <c r="Q30">
        <v>1</v>
      </c>
      <c r="R30">
        <v>0</v>
      </c>
      <c r="S30">
        <v>0</v>
      </c>
    </row>
    <row r="31" spans="1:19">
      <c r="A31">
        <v>1002012</v>
      </c>
      <c r="B31">
        <v>61</v>
      </c>
      <c r="C31">
        <v>1</v>
      </c>
      <c r="D31">
        <v>0</v>
      </c>
      <c r="E31">
        <v>1</v>
      </c>
      <c r="F31">
        <v>0</v>
      </c>
      <c r="G31">
        <v>0</v>
      </c>
      <c r="H31">
        <v>0</v>
      </c>
      <c r="I31" s="11" t="s">
        <v>19</v>
      </c>
      <c r="J31" t="s">
        <v>41</v>
      </c>
      <c r="K31">
        <v>0</v>
      </c>
      <c r="L31">
        <v>3</v>
      </c>
      <c r="M31">
        <v>1.44</v>
      </c>
      <c r="N31">
        <v>0.0144</v>
      </c>
      <c r="O31">
        <v>0</v>
      </c>
      <c r="P31">
        <v>1</v>
      </c>
      <c r="Q31">
        <v>1</v>
      </c>
      <c r="R31">
        <v>0</v>
      </c>
      <c r="S31">
        <v>0</v>
      </c>
    </row>
    <row r="32" spans="1:19">
      <c r="A32">
        <v>1002014</v>
      </c>
      <c r="B32">
        <v>40</v>
      </c>
      <c r="C32">
        <v>1</v>
      </c>
      <c r="D32">
        <v>0</v>
      </c>
      <c r="E32">
        <v>1</v>
      </c>
      <c r="F32">
        <v>0</v>
      </c>
      <c r="G32">
        <v>0</v>
      </c>
      <c r="H32">
        <v>0</v>
      </c>
      <c r="I32" s="11" t="s">
        <v>25</v>
      </c>
      <c r="J32" t="s">
        <v>19</v>
      </c>
      <c r="K32">
        <v>0</v>
      </c>
      <c r="L32">
        <v>12</v>
      </c>
      <c r="M32">
        <v>1.53</v>
      </c>
      <c r="N32">
        <v>0.0153</v>
      </c>
      <c r="O32">
        <v>1</v>
      </c>
      <c r="P32">
        <v>1</v>
      </c>
      <c r="Q32">
        <v>0</v>
      </c>
      <c r="R32">
        <v>1</v>
      </c>
      <c r="S32">
        <v>1</v>
      </c>
    </row>
    <row r="33" spans="1:19">
      <c r="A33">
        <v>1003002</v>
      </c>
      <c r="B33">
        <v>41</v>
      </c>
      <c r="C33">
        <v>1</v>
      </c>
      <c r="D33">
        <v>0</v>
      </c>
      <c r="E33">
        <v>1</v>
      </c>
      <c r="F33">
        <v>0</v>
      </c>
      <c r="G33">
        <v>0</v>
      </c>
      <c r="H33">
        <v>0</v>
      </c>
      <c r="I33" s="11" t="s">
        <v>44</v>
      </c>
      <c r="J33" t="s">
        <v>19</v>
      </c>
      <c r="K33">
        <v>1</v>
      </c>
      <c r="L33">
        <v>12</v>
      </c>
      <c r="M33">
        <v>1.53</v>
      </c>
      <c r="N33">
        <v>0.0153</v>
      </c>
      <c r="O33">
        <v>1</v>
      </c>
      <c r="P33">
        <v>1</v>
      </c>
      <c r="Q33">
        <v>0</v>
      </c>
      <c r="R33">
        <v>1</v>
      </c>
      <c r="S33">
        <v>0</v>
      </c>
    </row>
    <row r="34" spans="1:19">
      <c r="A34">
        <v>1003003</v>
      </c>
      <c r="B34">
        <v>29</v>
      </c>
      <c r="C34">
        <v>0</v>
      </c>
      <c r="D34">
        <v>1</v>
      </c>
      <c r="E34">
        <v>2</v>
      </c>
      <c r="F34">
        <v>0</v>
      </c>
      <c r="G34">
        <v>0</v>
      </c>
      <c r="H34">
        <v>0</v>
      </c>
      <c r="I34" s="11" t="s">
        <v>25</v>
      </c>
      <c r="J34" t="s">
        <v>24</v>
      </c>
      <c r="K34">
        <v>0</v>
      </c>
      <c r="L34">
        <v>12</v>
      </c>
      <c r="M34">
        <v>1.53</v>
      </c>
      <c r="N34">
        <v>0.0153</v>
      </c>
      <c r="O34">
        <v>0</v>
      </c>
      <c r="P34">
        <v>1</v>
      </c>
      <c r="Q34">
        <v>1</v>
      </c>
      <c r="R34">
        <v>0</v>
      </c>
      <c r="S34">
        <v>0</v>
      </c>
    </row>
    <row r="35" spans="1:19">
      <c r="A35">
        <v>1003001</v>
      </c>
      <c r="B35">
        <v>31</v>
      </c>
      <c r="C35">
        <v>1</v>
      </c>
      <c r="D35">
        <v>0</v>
      </c>
      <c r="E35">
        <v>1</v>
      </c>
      <c r="F35">
        <v>0</v>
      </c>
      <c r="G35">
        <v>0</v>
      </c>
      <c r="H35">
        <v>0</v>
      </c>
      <c r="I35" s="11" t="s">
        <v>21</v>
      </c>
      <c r="J35" t="s">
        <v>27</v>
      </c>
      <c r="K35">
        <v>0</v>
      </c>
      <c r="L35">
        <v>12</v>
      </c>
      <c r="M35">
        <v>1.5</v>
      </c>
      <c r="N35">
        <v>0.015</v>
      </c>
      <c r="O35">
        <v>0</v>
      </c>
      <c r="P35">
        <v>1</v>
      </c>
      <c r="Q35">
        <v>1</v>
      </c>
      <c r="R35">
        <v>0</v>
      </c>
      <c r="S35">
        <v>0</v>
      </c>
    </row>
    <row r="36" spans="1:19">
      <c r="A36">
        <v>1003005</v>
      </c>
      <c r="B36">
        <v>56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 s="11" t="s">
        <v>28</v>
      </c>
      <c r="J36" t="s">
        <v>24</v>
      </c>
      <c r="K36">
        <v>0</v>
      </c>
      <c r="L36">
        <v>3</v>
      </c>
      <c r="M36">
        <v>1.44</v>
      </c>
      <c r="N36">
        <v>0.0144</v>
      </c>
      <c r="O36">
        <v>0</v>
      </c>
      <c r="P36">
        <v>1</v>
      </c>
      <c r="Q36">
        <v>1</v>
      </c>
      <c r="R36">
        <v>0</v>
      </c>
      <c r="S36">
        <v>0</v>
      </c>
    </row>
    <row r="37" spans="1:19">
      <c r="A37">
        <v>1003010</v>
      </c>
      <c r="B37">
        <v>42</v>
      </c>
      <c r="C37">
        <v>1</v>
      </c>
      <c r="D37">
        <v>0</v>
      </c>
      <c r="E37">
        <v>1</v>
      </c>
      <c r="F37">
        <v>0</v>
      </c>
      <c r="G37">
        <v>0</v>
      </c>
      <c r="H37">
        <v>0</v>
      </c>
      <c r="I37" s="11" t="s">
        <v>19</v>
      </c>
      <c r="J37" t="s">
        <v>27</v>
      </c>
      <c r="K37">
        <v>0</v>
      </c>
      <c r="L37">
        <v>12</v>
      </c>
      <c r="M37">
        <v>1.5</v>
      </c>
      <c r="N37">
        <v>0.015</v>
      </c>
      <c r="O37">
        <v>0</v>
      </c>
      <c r="P37">
        <v>1</v>
      </c>
      <c r="Q37">
        <v>1</v>
      </c>
      <c r="R37">
        <v>0</v>
      </c>
      <c r="S37">
        <v>0</v>
      </c>
    </row>
    <row r="38" spans="1:19">
      <c r="A38">
        <v>1003011</v>
      </c>
      <c r="B38">
        <v>50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 s="11" t="s">
        <v>20</v>
      </c>
      <c r="J38" t="s">
        <v>45</v>
      </c>
      <c r="K38">
        <v>0</v>
      </c>
      <c r="L38">
        <v>12</v>
      </c>
      <c r="M38">
        <v>1.5</v>
      </c>
      <c r="N38">
        <v>0.015</v>
      </c>
      <c r="O38">
        <v>1</v>
      </c>
      <c r="P38">
        <v>1</v>
      </c>
      <c r="Q38">
        <v>0</v>
      </c>
      <c r="R38">
        <v>1</v>
      </c>
      <c r="S38">
        <v>1</v>
      </c>
    </row>
    <row r="39" spans="1:19">
      <c r="A39">
        <v>1003012</v>
      </c>
      <c r="B39">
        <v>26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 s="11" t="s">
        <v>20</v>
      </c>
      <c r="J39" t="s">
        <v>25</v>
      </c>
      <c r="K39">
        <v>1</v>
      </c>
      <c r="L39">
        <v>12</v>
      </c>
      <c r="M39">
        <v>1.53</v>
      </c>
      <c r="N39">
        <v>0.0153</v>
      </c>
      <c r="O39">
        <v>1</v>
      </c>
      <c r="P39">
        <v>1</v>
      </c>
      <c r="Q39">
        <v>0</v>
      </c>
      <c r="R39">
        <v>1</v>
      </c>
      <c r="S39">
        <v>0</v>
      </c>
    </row>
    <row r="40" spans="1:19">
      <c r="A40">
        <v>1003014</v>
      </c>
      <c r="B40">
        <v>48</v>
      </c>
      <c r="C40">
        <v>1</v>
      </c>
      <c r="D40">
        <v>0</v>
      </c>
      <c r="E40">
        <v>1</v>
      </c>
      <c r="F40">
        <v>0</v>
      </c>
      <c r="G40">
        <v>0</v>
      </c>
      <c r="H40">
        <v>0</v>
      </c>
      <c r="I40" s="11" t="s">
        <v>27</v>
      </c>
      <c r="J40" t="s">
        <v>44</v>
      </c>
      <c r="K40">
        <v>0</v>
      </c>
      <c r="L40">
        <v>12</v>
      </c>
      <c r="M40">
        <v>1.53</v>
      </c>
      <c r="N40">
        <v>0.0153</v>
      </c>
      <c r="O40">
        <v>1</v>
      </c>
      <c r="P40">
        <v>1</v>
      </c>
      <c r="Q40">
        <v>0</v>
      </c>
      <c r="R40">
        <v>1</v>
      </c>
      <c r="S40">
        <v>0</v>
      </c>
    </row>
    <row r="41" spans="1:19">
      <c r="A41">
        <v>1003016</v>
      </c>
      <c r="B41">
        <v>53</v>
      </c>
      <c r="C41">
        <v>1</v>
      </c>
      <c r="D41">
        <v>0</v>
      </c>
      <c r="E41">
        <v>0</v>
      </c>
      <c r="F41">
        <v>0</v>
      </c>
      <c r="G41">
        <v>0</v>
      </c>
      <c r="H41">
        <v>1</v>
      </c>
      <c r="I41" s="11" t="s">
        <v>32</v>
      </c>
      <c r="J41" t="s">
        <v>19</v>
      </c>
      <c r="K41">
        <v>0</v>
      </c>
      <c r="L41">
        <v>12</v>
      </c>
      <c r="M41">
        <v>1.5</v>
      </c>
      <c r="N41">
        <v>0.015</v>
      </c>
      <c r="O41">
        <v>0</v>
      </c>
      <c r="P41">
        <v>1</v>
      </c>
      <c r="Q41">
        <v>1</v>
      </c>
      <c r="R41">
        <v>0</v>
      </c>
      <c r="S41">
        <v>0</v>
      </c>
    </row>
    <row r="42" spans="1:19">
      <c r="A42">
        <v>1003015</v>
      </c>
      <c r="B42">
        <v>40</v>
      </c>
      <c r="C42">
        <v>1</v>
      </c>
      <c r="D42">
        <v>0</v>
      </c>
      <c r="E42">
        <v>1</v>
      </c>
      <c r="F42">
        <v>0</v>
      </c>
      <c r="G42">
        <v>0</v>
      </c>
      <c r="H42">
        <v>0</v>
      </c>
      <c r="I42" s="11" t="s">
        <v>19</v>
      </c>
      <c r="J42" t="s">
        <v>37</v>
      </c>
      <c r="K42">
        <v>0</v>
      </c>
      <c r="L42">
        <v>12</v>
      </c>
      <c r="M42">
        <v>1.5</v>
      </c>
      <c r="N42">
        <v>0.015</v>
      </c>
      <c r="O42">
        <v>0</v>
      </c>
      <c r="P42">
        <v>1</v>
      </c>
      <c r="Q42">
        <v>1</v>
      </c>
      <c r="R42">
        <v>0</v>
      </c>
      <c r="S42">
        <v>0</v>
      </c>
    </row>
    <row r="43" spans="1:19">
      <c r="A43">
        <v>1004001</v>
      </c>
      <c r="B43">
        <v>40</v>
      </c>
      <c r="C43">
        <v>1</v>
      </c>
      <c r="D43">
        <v>0</v>
      </c>
      <c r="E43">
        <v>2</v>
      </c>
      <c r="F43">
        <v>0</v>
      </c>
      <c r="G43">
        <v>0</v>
      </c>
      <c r="H43">
        <v>0</v>
      </c>
      <c r="I43" s="11" t="s">
        <v>30</v>
      </c>
      <c r="J43" t="s">
        <v>27</v>
      </c>
      <c r="K43">
        <v>0</v>
      </c>
      <c r="L43">
        <v>12</v>
      </c>
      <c r="M43">
        <v>1.5</v>
      </c>
      <c r="N43">
        <v>0.015</v>
      </c>
      <c r="O43">
        <v>0</v>
      </c>
      <c r="P43">
        <v>1</v>
      </c>
      <c r="Q43">
        <v>1</v>
      </c>
      <c r="R43">
        <v>0</v>
      </c>
      <c r="S43">
        <v>0</v>
      </c>
    </row>
    <row r="44" spans="1:19">
      <c r="A44">
        <v>1003013</v>
      </c>
      <c r="B44">
        <v>40</v>
      </c>
      <c r="C44">
        <v>0</v>
      </c>
      <c r="D44">
        <v>0</v>
      </c>
      <c r="E44">
        <v>2</v>
      </c>
      <c r="F44">
        <v>0</v>
      </c>
      <c r="G44">
        <v>0</v>
      </c>
      <c r="H44">
        <v>0</v>
      </c>
      <c r="I44" s="11" t="s">
        <v>25</v>
      </c>
      <c r="J44" t="s">
        <v>19</v>
      </c>
      <c r="K44">
        <v>0</v>
      </c>
      <c r="L44">
        <v>12</v>
      </c>
      <c r="M44">
        <v>1.5</v>
      </c>
      <c r="N44">
        <v>0.015</v>
      </c>
      <c r="O44">
        <v>0</v>
      </c>
      <c r="P44">
        <v>1</v>
      </c>
      <c r="Q44">
        <v>1</v>
      </c>
      <c r="R44">
        <v>0</v>
      </c>
      <c r="S44">
        <v>0</v>
      </c>
    </row>
    <row r="45" spans="1:19">
      <c r="A45">
        <v>1004002</v>
      </c>
      <c r="B45">
        <v>31</v>
      </c>
      <c r="C45">
        <v>1</v>
      </c>
      <c r="D45">
        <v>0</v>
      </c>
      <c r="E45">
        <v>2</v>
      </c>
      <c r="F45">
        <v>0</v>
      </c>
      <c r="G45">
        <v>0</v>
      </c>
      <c r="H45">
        <v>0</v>
      </c>
      <c r="I45" s="11" t="s">
        <v>25</v>
      </c>
      <c r="J45" t="s">
        <v>19</v>
      </c>
      <c r="K45">
        <v>0</v>
      </c>
      <c r="L45">
        <v>12</v>
      </c>
      <c r="M45">
        <v>1.53</v>
      </c>
      <c r="N45">
        <v>0.0153</v>
      </c>
      <c r="O45">
        <v>1</v>
      </c>
      <c r="P45">
        <v>1</v>
      </c>
      <c r="Q45">
        <v>0</v>
      </c>
      <c r="R45">
        <v>1</v>
      </c>
      <c r="S45">
        <v>0</v>
      </c>
    </row>
    <row r="46" spans="1:19">
      <c r="A46">
        <v>1004004</v>
      </c>
      <c r="B46">
        <v>60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 s="11" t="s">
        <v>20</v>
      </c>
      <c r="J46" t="s">
        <v>31</v>
      </c>
      <c r="K46">
        <v>0</v>
      </c>
      <c r="L46">
        <v>12</v>
      </c>
      <c r="M46">
        <v>1.5</v>
      </c>
      <c r="N46">
        <v>0.015</v>
      </c>
      <c r="O46">
        <v>0</v>
      </c>
      <c r="P46">
        <v>1</v>
      </c>
      <c r="Q46">
        <v>1</v>
      </c>
      <c r="R46">
        <v>0</v>
      </c>
      <c r="S46">
        <v>0</v>
      </c>
    </row>
    <row r="47" spans="1:19">
      <c r="A47">
        <v>1004005</v>
      </c>
      <c r="B47">
        <v>31</v>
      </c>
      <c r="C47">
        <v>1</v>
      </c>
      <c r="D47">
        <v>0</v>
      </c>
      <c r="E47">
        <v>3</v>
      </c>
      <c r="F47">
        <v>0</v>
      </c>
      <c r="G47">
        <v>0</v>
      </c>
      <c r="H47">
        <v>0</v>
      </c>
      <c r="I47" s="11" t="s">
        <v>20</v>
      </c>
      <c r="J47" t="s">
        <v>42</v>
      </c>
      <c r="K47">
        <v>1</v>
      </c>
      <c r="L47">
        <v>6</v>
      </c>
      <c r="M47">
        <v>1.47</v>
      </c>
      <c r="N47">
        <v>0.0147</v>
      </c>
      <c r="O47">
        <v>0</v>
      </c>
      <c r="P47">
        <v>1</v>
      </c>
      <c r="Q47">
        <v>1</v>
      </c>
      <c r="R47">
        <v>0</v>
      </c>
      <c r="S47">
        <v>0</v>
      </c>
    </row>
    <row r="48" spans="1:19">
      <c r="A48">
        <v>1004006</v>
      </c>
      <c r="B48">
        <v>42</v>
      </c>
      <c r="C48">
        <v>1</v>
      </c>
      <c r="D48">
        <v>2</v>
      </c>
      <c r="E48">
        <v>3</v>
      </c>
      <c r="F48">
        <v>0</v>
      </c>
      <c r="G48">
        <v>0</v>
      </c>
      <c r="H48">
        <v>0</v>
      </c>
      <c r="I48" s="11" t="s">
        <v>26</v>
      </c>
      <c r="J48" t="s">
        <v>24</v>
      </c>
      <c r="K48">
        <v>0</v>
      </c>
      <c r="L48">
        <v>12</v>
      </c>
      <c r="M48">
        <v>1.53</v>
      </c>
      <c r="N48">
        <v>0.0153</v>
      </c>
      <c r="O48">
        <v>1</v>
      </c>
      <c r="P48">
        <v>1</v>
      </c>
      <c r="Q48">
        <v>0</v>
      </c>
      <c r="R48">
        <v>1</v>
      </c>
      <c r="S48">
        <v>1</v>
      </c>
    </row>
    <row r="49" spans="1:19">
      <c r="A49">
        <v>1004007</v>
      </c>
      <c r="B49">
        <v>52</v>
      </c>
      <c r="C49">
        <v>1</v>
      </c>
      <c r="D49">
        <v>0</v>
      </c>
      <c r="E49">
        <v>1</v>
      </c>
      <c r="F49">
        <v>0</v>
      </c>
      <c r="G49">
        <v>0</v>
      </c>
      <c r="H49">
        <v>0</v>
      </c>
      <c r="I49" s="11" t="s">
        <v>29</v>
      </c>
      <c r="J49" t="s">
        <v>46</v>
      </c>
      <c r="K49">
        <v>0</v>
      </c>
      <c r="L49">
        <v>12</v>
      </c>
      <c r="M49">
        <v>1.5</v>
      </c>
      <c r="N49">
        <v>0.015</v>
      </c>
      <c r="O49">
        <v>0</v>
      </c>
      <c r="P49">
        <v>1</v>
      </c>
      <c r="Q49">
        <v>1</v>
      </c>
      <c r="R49">
        <v>0</v>
      </c>
      <c r="S49">
        <v>0</v>
      </c>
    </row>
    <row r="50" spans="1:19">
      <c r="A50">
        <v>1004008</v>
      </c>
      <c r="B50">
        <v>38</v>
      </c>
      <c r="C50">
        <v>0</v>
      </c>
      <c r="D50">
        <v>0</v>
      </c>
      <c r="E50">
        <v>2</v>
      </c>
      <c r="F50">
        <v>0</v>
      </c>
      <c r="G50">
        <v>0</v>
      </c>
      <c r="H50">
        <v>0</v>
      </c>
      <c r="I50" s="11" t="s">
        <v>47</v>
      </c>
      <c r="J50" t="s">
        <v>27</v>
      </c>
      <c r="K50">
        <v>0</v>
      </c>
      <c r="L50">
        <v>12</v>
      </c>
      <c r="M50">
        <v>1.5</v>
      </c>
      <c r="N50">
        <v>0.015</v>
      </c>
      <c r="O50">
        <v>0</v>
      </c>
      <c r="P50">
        <v>1</v>
      </c>
      <c r="Q50">
        <v>1</v>
      </c>
      <c r="R50">
        <v>0</v>
      </c>
      <c r="S50">
        <v>0</v>
      </c>
    </row>
    <row r="51" spans="1:19">
      <c r="A51">
        <v>1004009</v>
      </c>
      <c r="B51">
        <v>38</v>
      </c>
      <c r="C51">
        <v>0</v>
      </c>
      <c r="D51">
        <v>0</v>
      </c>
      <c r="E51">
        <v>2</v>
      </c>
      <c r="F51">
        <v>0</v>
      </c>
      <c r="G51">
        <v>0</v>
      </c>
      <c r="H51">
        <v>0</v>
      </c>
      <c r="I51" s="11" t="s">
        <v>47</v>
      </c>
      <c r="J51" t="s">
        <v>27</v>
      </c>
      <c r="K51">
        <v>0</v>
      </c>
      <c r="L51">
        <v>12</v>
      </c>
      <c r="M51">
        <v>1.5</v>
      </c>
      <c r="N51">
        <v>0.015</v>
      </c>
      <c r="O51">
        <v>0</v>
      </c>
      <c r="P51">
        <v>1</v>
      </c>
      <c r="Q51">
        <v>1</v>
      </c>
      <c r="R51">
        <v>0</v>
      </c>
      <c r="S51">
        <v>0</v>
      </c>
    </row>
    <row r="52" spans="1:19">
      <c r="A52">
        <v>1004010</v>
      </c>
      <c r="B52">
        <v>36</v>
      </c>
      <c r="C52">
        <v>1</v>
      </c>
      <c r="D52">
        <v>0</v>
      </c>
      <c r="E52">
        <v>1</v>
      </c>
      <c r="F52">
        <v>0</v>
      </c>
      <c r="G52">
        <v>0</v>
      </c>
      <c r="H52">
        <v>0</v>
      </c>
      <c r="I52" s="11" t="s">
        <v>21</v>
      </c>
      <c r="J52" t="s">
        <v>48</v>
      </c>
      <c r="K52">
        <v>0</v>
      </c>
      <c r="L52">
        <v>12</v>
      </c>
      <c r="M52">
        <v>1.5</v>
      </c>
      <c r="N52">
        <v>0.015</v>
      </c>
      <c r="O52">
        <v>0</v>
      </c>
      <c r="P52">
        <v>1</v>
      </c>
      <c r="Q52">
        <v>1</v>
      </c>
      <c r="R52">
        <v>0</v>
      </c>
      <c r="S52">
        <v>0</v>
      </c>
    </row>
    <row r="53" spans="1:19">
      <c r="A53">
        <v>1004011</v>
      </c>
      <c r="B53">
        <v>33</v>
      </c>
      <c r="C53">
        <v>1</v>
      </c>
      <c r="D53">
        <v>0</v>
      </c>
      <c r="E53">
        <v>3</v>
      </c>
      <c r="F53">
        <v>0</v>
      </c>
      <c r="G53">
        <v>0</v>
      </c>
      <c r="H53">
        <v>0</v>
      </c>
      <c r="I53" s="11" t="s">
        <v>25</v>
      </c>
      <c r="J53" t="s">
        <v>24</v>
      </c>
      <c r="K53">
        <v>0</v>
      </c>
      <c r="L53">
        <v>12</v>
      </c>
      <c r="M53">
        <v>1.5</v>
      </c>
      <c r="N53">
        <v>0.015</v>
      </c>
      <c r="O53">
        <v>0</v>
      </c>
      <c r="P53">
        <v>1</v>
      </c>
      <c r="Q53">
        <v>1</v>
      </c>
      <c r="R53">
        <v>0</v>
      </c>
      <c r="S53">
        <v>0</v>
      </c>
    </row>
    <row r="54" spans="1:19">
      <c r="A54">
        <v>1005001</v>
      </c>
      <c r="B54">
        <v>32</v>
      </c>
      <c r="C54">
        <v>0</v>
      </c>
      <c r="D54">
        <v>0</v>
      </c>
      <c r="E54">
        <v>2</v>
      </c>
      <c r="F54">
        <v>0</v>
      </c>
      <c r="G54">
        <v>0</v>
      </c>
      <c r="H54">
        <v>0</v>
      </c>
      <c r="I54" s="11" t="s">
        <v>25</v>
      </c>
      <c r="J54" t="s">
        <v>19</v>
      </c>
      <c r="K54">
        <v>0</v>
      </c>
      <c r="L54">
        <v>12</v>
      </c>
      <c r="M54">
        <v>1.5</v>
      </c>
      <c r="N54">
        <v>0.015</v>
      </c>
      <c r="O54">
        <v>0</v>
      </c>
      <c r="P54">
        <v>1</v>
      </c>
      <c r="Q54">
        <v>1</v>
      </c>
      <c r="R54">
        <v>0</v>
      </c>
      <c r="S54">
        <v>0</v>
      </c>
    </row>
    <row r="55" spans="1:19">
      <c r="A55">
        <v>1005002</v>
      </c>
      <c r="B55">
        <v>33</v>
      </c>
      <c r="C55">
        <v>1</v>
      </c>
      <c r="D55">
        <v>0</v>
      </c>
      <c r="E55">
        <v>1</v>
      </c>
      <c r="F55">
        <v>0</v>
      </c>
      <c r="G55">
        <v>0</v>
      </c>
      <c r="H55">
        <v>1</v>
      </c>
      <c r="I55" s="11" t="s">
        <v>25</v>
      </c>
      <c r="J55" t="s">
        <v>19</v>
      </c>
      <c r="K55">
        <v>0</v>
      </c>
      <c r="L55">
        <v>12</v>
      </c>
      <c r="M55">
        <v>1.5</v>
      </c>
      <c r="N55">
        <v>0.015</v>
      </c>
      <c r="O55">
        <v>0</v>
      </c>
      <c r="P55">
        <v>1</v>
      </c>
      <c r="Q55">
        <v>1</v>
      </c>
      <c r="R55">
        <v>0</v>
      </c>
      <c r="S55">
        <v>0</v>
      </c>
    </row>
    <row r="56" spans="1:19">
      <c r="A56">
        <v>1005003</v>
      </c>
      <c r="B56">
        <v>50</v>
      </c>
      <c r="C56">
        <v>1</v>
      </c>
      <c r="D56">
        <v>0</v>
      </c>
      <c r="E56">
        <v>0</v>
      </c>
      <c r="F56">
        <v>0</v>
      </c>
      <c r="G56">
        <v>0</v>
      </c>
      <c r="H56">
        <v>1</v>
      </c>
      <c r="I56" s="11" t="s">
        <v>35</v>
      </c>
      <c r="J56" t="s">
        <v>27</v>
      </c>
      <c r="K56">
        <v>0</v>
      </c>
      <c r="L56">
        <v>4</v>
      </c>
      <c r="M56">
        <v>1.47</v>
      </c>
      <c r="N56">
        <v>0.0147</v>
      </c>
      <c r="O56">
        <v>0</v>
      </c>
      <c r="P56">
        <v>1</v>
      </c>
      <c r="Q56">
        <v>1</v>
      </c>
      <c r="R56">
        <v>0</v>
      </c>
      <c r="S56">
        <v>0</v>
      </c>
    </row>
    <row r="57" spans="1:19">
      <c r="A57">
        <v>1005005</v>
      </c>
      <c r="B57">
        <v>29</v>
      </c>
      <c r="C57">
        <v>1</v>
      </c>
      <c r="D57">
        <v>0</v>
      </c>
      <c r="E57">
        <v>1</v>
      </c>
      <c r="F57">
        <v>0</v>
      </c>
      <c r="G57">
        <v>1</v>
      </c>
      <c r="H57">
        <v>0</v>
      </c>
      <c r="I57" s="11" t="s">
        <v>25</v>
      </c>
      <c r="J57" t="s">
        <v>19</v>
      </c>
      <c r="K57">
        <v>0</v>
      </c>
      <c r="L57">
        <v>12</v>
      </c>
      <c r="M57">
        <v>1.53</v>
      </c>
      <c r="N57">
        <v>0.0153</v>
      </c>
      <c r="O57">
        <v>1</v>
      </c>
      <c r="P57">
        <v>1</v>
      </c>
      <c r="Q57">
        <v>0</v>
      </c>
      <c r="R57">
        <v>1</v>
      </c>
      <c r="S57">
        <v>1</v>
      </c>
    </row>
    <row r="58" spans="1:19">
      <c r="A58">
        <v>1006001</v>
      </c>
      <c r="B58">
        <v>54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s="11" t="e">
        <v>#VALUE!</v>
      </c>
      <c r="J58" t="s">
        <v>44</v>
      </c>
      <c r="K58">
        <v>0</v>
      </c>
      <c r="L58">
        <v>12</v>
      </c>
      <c r="M58">
        <v>1.5</v>
      </c>
      <c r="N58">
        <v>0.015</v>
      </c>
      <c r="O58">
        <v>0</v>
      </c>
      <c r="P58">
        <v>1</v>
      </c>
      <c r="Q58">
        <v>1</v>
      </c>
      <c r="R58">
        <v>0</v>
      </c>
      <c r="S58">
        <v>1</v>
      </c>
    </row>
    <row r="59" spans="1:19">
      <c r="A59">
        <v>1006003</v>
      </c>
      <c r="B59">
        <v>25</v>
      </c>
      <c r="C59">
        <v>1</v>
      </c>
      <c r="D59">
        <v>0</v>
      </c>
      <c r="E59">
        <v>4</v>
      </c>
      <c r="F59">
        <v>2</v>
      </c>
      <c r="G59">
        <v>0</v>
      </c>
      <c r="H59">
        <v>0</v>
      </c>
      <c r="I59" s="11" t="s">
        <v>25</v>
      </c>
      <c r="J59" t="s">
        <v>36</v>
      </c>
      <c r="K59">
        <v>1</v>
      </c>
      <c r="L59">
        <v>12</v>
      </c>
      <c r="M59">
        <v>1.53</v>
      </c>
      <c r="N59">
        <v>0.0153</v>
      </c>
      <c r="O59">
        <v>1</v>
      </c>
      <c r="P59">
        <v>1</v>
      </c>
      <c r="Q59">
        <v>0</v>
      </c>
      <c r="R59">
        <v>1</v>
      </c>
      <c r="S59">
        <v>1</v>
      </c>
    </row>
    <row r="60" spans="1:19">
      <c r="A60">
        <v>1006004</v>
      </c>
      <c r="B60">
        <v>57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11" t="s">
        <v>25</v>
      </c>
      <c r="J60" t="s">
        <v>27</v>
      </c>
      <c r="K60">
        <v>0</v>
      </c>
      <c r="L60">
        <v>12</v>
      </c>
      <c r="M60">
        <v>1.53</v>
      </c>
      <c r="N60">
        <v>0.0153</v>
      </c>
      <c r="O60">
        <v>1</v>
      </c>
      <c r="P60">
        <v>1</v>
      </c>
      <c r="Q60">
        <v>0</v>
      </c>
      <c r="R60">
        <v>1</v>
      </c>
      <c r="S60">
        <v>0</v>
      </c>
    </row>
    <row r="61" spans="1:19">
      <c r="A61">
        <v>1006006</v>
      </c>
      <c r="B61">
        <v>48</v>
      </c>
      <c r="C61">
        <v>1</v>
      </c>
      <c r="D61">
        <v>0</v>
      </c>
      <c r="E61">
        <v>1</v>
      </c>
      <c r="F61">
        <v>0</v>
      </c>
      <c r="G61">
        <v>0</v>
      </c>
      <c r="H61">
        <v>0</v>
      </c>
      <c r="I61" s="11" t="s">
        <v>32</v>
      </c>
      <c r="J61" t="s">
        <v>34</v>
      </c>
      <c r="K61">
        <v>0</v>
      </c>
      <c r="L61">
        <v>12</v>
      </c>
      <c r="M61">
        <v>1.5</v>
      </c>
      <c r="N61">
        <v>0.015</v>
      </c>
      <c r="O61">
        <v>0</v>
      </c>
      <c r="P61">
        <v>1</v>
      </c>
      <c r="Q61">
        <v>1</v>
      </c>
      <c r="R61">
        <v>1</v>
      </c>
      <c r="S61">
        <v>0</v>
      </c>
    </row>
    <row r="62" spans="1:19">
      <c r="A62">
        <v>1006008</v>
      </c>
      <c r="B62">
        <v>39</v>
      </c>
      <c r="C62">
        <v>1</v>
      </c>
      <c r="D62">
        <v>0</v>
      </c>
      <c r="E62">
        <v>1</v>
      </c>
      <c r="F62">
        <v>0</v>
      </c>
      <c r="G62">
        <v>0</v>
      </c>
      <c r="H62">
        <v>0</v>
      </c>
      <c r="I62" s="11" t="s">
        <v>40</v>
      </c>
      <c r="J62" t="s">
        <v>20</v>
      </c>
      <c r="K62">
        <v>0</v>
      </c>
      <c r="L62">
        <v>12</v>
      </c>
      <c r="M62">
        <v>1.5</v>
      </c>
      <c r="N62">
        <v>0.015</v>
      </c>
      <c r="O62">
        <v>0</v>
      </c>
      <c r="P62">
        <v>1</v>
      </c>
      <c r="Q62">
        <v>1</v>
      </c>
      <c r="R62">
        <v>0</v>
      </c>
      <c r="S62">
        <v>0</v>
      </c>
    </row>
    <row r="63" spans="1:19">
      <c r="A63">
        <v>1006009</v>
      </c>
      <c r="B63">
        <v>31</v>
      </c>
      <c r="C63">
        <v>0</v>
      </c>
      <c r="D63">
        <v>0</v>
      </c>
      <c r="E63">
        <v>2</v>
      </c>
      <c r="F63">
        <v>0</v>
      </c>
      <c r="G63">
        <v>0</v>
      </c>
      <c r="H63">
        <v>0</v>
      </c>
      <c r="I63" s="11" t="s">
        <v>21</v>
      </c>
      <c r="J63" t="s">
        <v>27</v>
      </c>
      <c r="K63">
        <v>0</v>
      </c>
      <c r="L63">
        <v>12</v>
      </c>
      <c r="M63">
        <v>1.53</v>
      </c>
      <c r="N63">
        <v>0.0153</v>
      </c>
      <c r="O63">
        <v>1</v>
      </c>
      <c r="P63">
        <v>1</v>
      </c>
      <c r="Q63">
        <v>0</v>
      </c>
      <c r="R63">
        <v>1</v>
      </c>
      <c r="S63">
        <v>0</v>
      </c>
    </row>
    <row r="64" spans="1:19">
      <c r="A64">
        <v>1006010</v>
      </c>
      <c r="B64">
        <v>36</v>
      </c>
      <c r="C64">
        <v>1</v>
      </c>
      <c r="D64">
        <v>0</v>
      </c>
      <c r="E64">
        <v>4</v>
      </c>
      <c r="F64">
        <v>0</v>
      </c>
      <c r="G64">
        <v>0</v>
      </c>
      <c r="H64">
        <v>0</v>
      </c>
      <c r="I64" s="11" t="s">
        <v>30</v>
      </c>
      <c r="J64" t="s">
        <v>19</v>
      </c>
      <c r="K64">
        <v>0</v>
      </c>
      <c r="L64">
        <v>12</v>
      </c>
      <c r="M64">
        <v>1.5</v>
      </c>
      <c r="N64">
        <v>0.015</v>
      </c>
      <c r="O64">
        <v>0</v>
      </c>
      <c r="P64">
        <v>1</v>
      </c>
      <c r="Q64">
        <v>1</v>
      </c>
      <c r="R64">
        <v>0</v>
      </c>
      <c r="S64">
        <v>0</v>
      </c>
    </row>
    <row r="65" spans="1:19">
      <c r="A65">
        <v>1006013</v>
      </c>
      <c r="B65">
        <v>38</v>
      </c>
      <c r="C65">
        <v>1</v>
      </c>
      <c r="D65">
        <v>0</v>
      </c>
      <c r="E65">
        <v>1</v>
      </c>
      <c r="F65">
        <v>0</v>
      </c>
      <c r="G65">
        <v>0</v>
      </c>
      <c r="H65">
        <v>0</v>
      </c>
      <c r="I65" s="11" t="s">
        <v>44</v>
      </c>
      <c r="J65" t="s">
        <v>27</v>
      </c>
      <c r="K65">
        <v>0</v>
      </c>
      <c r="L65">
        <v>12</v>
      </c>
      <c r="M65">
        <v>1.53</v>
      </c>
      <c r="N65">
        <v>0.0153</v>
      </c>
      <c r="O65">
        <v>1</v>
      </c>
      <c r="P65">
        <v>1</v>
      </c>
      <c r="Q65">
        <v>0</v>
      </c>
      <c r="R65">
        <v>1</v>
      </c>
      <c r="S65">
        <v>0</v>
      </c>
    </row>
    <row r="66" spans="1:19">
      <c r="A66">
        <v>1007008</v>
      </c>
      <c r="B66">
        <v>52</v>
      </c>
      <c r="C66">
        <v>1</v>
      </c>
      <c r="D66">
        <v>0</v>
      </c>
      <c r="E66">
        <v>2</v>
      </c>
      <c r="F66">
        <v>0</v>
      </c>
      <c r="G66">
        <v>0</v>
      </c>
      <c r="H66">
        <v>0</v>
      </c>
      <c r="I66" s="11" t="s">
        <v>20</v>
      </c>
      <c r="J66" t="s">
        <v>31</v>
      </c>
      <c r="K66">
        <v>0</v>
      </c>
      <c r="L66">
        <v>12</v>
      </c>
      <c r="M66">
        <v>1.5</v>
      </c>
      <c r="N66">
        <v>0.015</v>
      </c>
      <c r="O66">
        <v>0</v>
      </c>
      <c r="P66">
        <v>1</v>
      </c>
      <c r="Q66">
        <v>1</v>
      </c>
      <c r="R66">
        <v>0</v>
      </c>
      <c r="S66">
        <v>0</v>
      </c>
    </row>
    <row r="67" spans="1:19">
      <c r="A67">
        <v>1007009</v>
      </c>
      <c r="B67">
        <v>31</v>
      </c>
      <c r="C67">
        <v>1</v>
      </c>
      <c r="D67">
        <v>0</v>
      </c>
      <c r="E67">
        <v>2</v>
      </c>
      <c r="F67">
        <v>0</v>
      </c>
      <c r="G67">
        <v>0</v>
      </c>
      <c r="H67">
        <v>0</v>
      </c>
      <c r="I67" s="11" t="s">
        <v>23</v>
      </c>
      <c r="J67" t="s">
        <v>24</v>
      </c>
      <c r="K67">
        <v>0</v>
      </c>
      <c r="L67">
        <v>12</v>
      </c>
      <c r="M67">
        <v>1.5</v>
      </c>
      <c r="N67">
        <v>0.015</v>
      </c>
      <c r="O67">
        <v>0</v>
      </c>
      <c r="P67">
        <v>1</v>
      </c>
      <c r="Q67">
        <v>1</v>
      </c>
      <c r="R67">
        <v>0</v>
      </c>
      <c r="S67">
        <v>0</v>
      </c>
    </row>
    <row r="68" spans="1:19">
      <c r="A68">
        <v>1007010</v>
      </c>
      <c r="B68">
        <v>32</v>
      </c>
      <c r="C68">
        <v>1</v>
      </c>
      <c r="D68">
        <v>0</v>
      </c>
      <c r="E68">
        <v>1</v>
      </c>
      <c r="F68">
        <v>0</v>
      </c>
      <c r="G68">
        <v>0</v>
      </c>
      <c r="H68">
        <v>0</v>
      </c>
      <c r="I68" s="11" t="s">
        <v>20</v>
      </c>
      <c r="J68" t="s">
        <v>37</v>
      </c>
      <c r="K68">
        <v>0</v>
      </c>
      <c r="L68">
        <v>12</v>
      </c>
      <c r="M68">
        <v>1.5</v>
      </c>
      <c r="N68">
        <v>0.015</v>
      </c>
      <c r="O68">
        <v>0</v>
      </c>
      <c r="P68">
        <v>1</v>
      </c>
      <c r="Q68">
        <v>1</v>
      </c>
      <c r="R68">
        <v>0</v>
      </c>
      <c r="S68">
        <v>0</v>
      </c>
    </row>
    <row r="69" spans="1:19">
      <c r="A69">
        <v>1007011</v>
      </c>
      <c r="B69">
        <v>40</v>
      </c>
      <c r="C69">
        <v>1</v>
      </c>
      <c r="D69">
        <v>0</v>
      </c>
      <c r="E69">
        <v>1</v>
      </c>
      <c r="F69">
        <v>0</v>
      </c>
      <c r="G69">
        <v>0</v>
      </c>
      <c r="H69">
        <v>1</v>
      </c>
      <c r="I69" s="11" t="s">
        <v>20</v>
      </c>
      <c r="J69" t="s">
        <v>27</v>
      </c>
      <c r="K69">
        <v>0</v>
      </c>
      <c r="L69">
        <v>12</v>
      </c>
      <c r="M69">
        <v>1.5</v>
      </c>
      <c r="N69">
        <v>0.015</v>
      </c>
      <c r="O69">
        <v>0</v>
      </c>
      <c r="P69">
        <v>1</v>
      </c>
      <c r="Q69">
        <v>1</v>
      </c>
      <c r="R69">
        <v>0</v>
      </c>
      <c r="S69">
        <v>0</v>
      </c>
    </row>
    <row r="70" spans="1:19">
      <c r="A70">
        <v>1007012</v>
      </c>
      <c r="B70">
        <v>43</v>
      </c>
      <c r="C70">
        <v>1</v>
      </c>
      <c r="D70">
        <v>0</v>
      </c>
      <c r="E70">
        <v>1</v>
      </c>
      <c r="F70">
        <v>0</v>
      </c>
      <c r="G70">
        <v>0</v>
      </c>
      <c r="H70">
        <v>0</v>
      </c>
      <c r="I70" s="11" t="s">
        <v>25</v>
      </c>
      <c r="J70" t="s">
        <v>24</v>
      </c>
      <c r="K70">
        <v>0</v>
      </c>
      <c r="L70">
        <v>12</v>
      </c>
      <c r="M70">
        <v>1.5</v>
      </c>
      <c r="N70">
        <v>0.015</v>
      </c>
      <c r="O70">
        <v>0</v>
      </c>
      <c r="P70">
        <v>1</v>
      </c>
      <c r="Q70">
        <v>1</v>
      </c>
      <c r="R70">
        <v>0</v>
      </c>
      <c r="S70">
        <v>0</v>
      </c>
    </row>
    <row r="71" spans="1:19">
      <c r="A71">
        <v>1007013</v>
      </c>
      <c r="B71">
        <v>41</v>
      </c>
      <c r="C71">
        <v>1</v>
      </c>
      <c r="D71">
        <v>0</v>
      </c>
      <c r="E71">
        <v>1</v>
      </c>
      <c r="F71">
        <v>0</v>
      </c>
      <c r="G71">
        <v>0</v>
      </c>
      <c r="H71">
        <v>1</v>
      </c>
      <c r="I71" s="11" t="s">
        <v>30</v>
      </c>
      <c r="J71" t="s">
        <v>31</v>
      </c>
      <c r="K71">
        <v>0</v>
      </c>
      <c r="L71">
        <v>12</v>
      </c>
      <c r="M71">
        <v>1.5</v>
      </c>
      <c r="N71">
        <v>0.015</v>
      </c>
      <c r="O71">
        <v>0</v>
      </c>
      <c r="P71">
        <v>1</v>
      </c>
      <c r="Q71">
        <v>1</v>
      </c>
      <c r="R71">
        <v>0</v>
      </c>
      <c r="S71">
        <v>0</v>
      </c>
    </row>
    <row r="72" spans="1:19">
      <c r="A72">
        <v>1007014</v>
      </c>
      <c r="B72">
        <v>47</v>
      </c>
      <c r="C72">
        <v>1</v>
      </c>
      <c r="D72">
        <v>0</v>
      </c>
      <c r="E72">
        <v>1</v>
      </c>
      <c r="F72">
        <v>0</v>
      </c>
      <c r="G72">
        <v>0</v>
      </c>
      <c r="H72">
        <v>0</v>
      </c>
      <c r="I72" s="11" t="s">
        <v>25</v>
      </c>
      <c r="J72" t="s">
        <v>36</v>
      </c>
      <c r="K72">
        <v>0</v>
      </c>
      <c r="L72">
        <v>12</v>
      </c>
      <c r="M72">
        <v>1.5</v>
      </c>
      <c r="N72">
        <v>0.015</v>
      </c>
      <c r="O72">
        <v>0</v>
      </c>
      <c r="P72">
        <v>1</v>
      </c>
      <c r="Q72">
        <v>1</v>
      </c>
      <c r="R72">
        <v>0</v>
      </c>
      <c r="S72">
        <v>0</v>
      </c>
    </row>
    <row r="73" spans="1:19">
      <c r="A73">
        <v>1007015</v>
      </c>
      <c r="B73">
        <v>27</v>
      </c>
      <c r="C73">
        <v>1</v>
      </c>
      <c r="D73">
        <v>0</v>
      </c>
      <c r="E73">
        <v>4</v>
      </c>
      <c r="F73">
        <v>0</v>
      </c>
      <c r="G73">
        <v>0</v>
      </c>
      <c r="H73">
        <v>1</v>
      </c>
      <c r="I73" s="11" t="s">
        <v>32</v>
      </c>
      <c r="J73" t="s">
        <v>21</v>
      </c>
      <c r="K73">
        <v>1</v>
      </c>
      <c r="L73">
        <v>12</v>
      </c>
      <c r="M73">
        <v>1.5</v>
      </c>
      <c r="N73">
        <v>0.015</v>
      </c>
      <c r="O73">
        <v>0</v>
      </c>
      <c r="P73">
        <v>1</v>
      </c>
      <c r="Q73">
        <v>1</v>
      </c>
      <c r="R73">
        <v>0</v>
      </c>
      <c r="S73">
        <v>0</v>
      </c>
    </row>
    <row r="74" spans="1:19">
      <c r="A74">
        <v>1007016</v>
      </c>
      <c r="B74">
        <v>52</v>
      </c>
      <c r="C74">
        <v>1</v>
      </c>
      <c r="D74">
        <v>0</v>
      </c>
      <c r="E74">
        <v>0</v>
      </c>
      <c r="F74">
        <v>1</v>
      </c>
      <c r="G74">
        <v>0</v>
      </c>
      <c r="H74">
        <v>0</v>
      </c>
      <c r="I74" s="11" t="s">
        <v>21</v>
      </c>
      <c r="J74" t="s">
        <v>21</v>
      </c>
      <c r="K74">
        <v>0</v>
      </c>
      <c r="L74">
        <v>6</v>
      </c>
      <c r="M74">
        <v>1.5</v>
      </c>
      <c r="N74">
        <v>0.015</v>
      </c>
      <c r="O74">
        <v>1</v>
      </c>
      <c r="P74">
        <v>1</v>
      </c>
      <c r="Q74">
        <v>0</v>
      </c>
      <c r="R74">
        <v>1</v>
      </c>
      <c r="S74">
        <v>1</v>
      </c>
    </row>
    <row r="75" spans="1:19">
      <c r="A75">
        <v>1008002</v>
      </c>
      <c r="B75">
        <v>47</v>
      </c>
      <c r="C75">
        <v>1</v>
      </c>
      <c r="D75">
        <v>0</v>
      </c>
      <c r="E75">
        <v>0</v>
      </c>
      <c r="F75">
        <v>0</v>
      </c>
      <c r="G75">
        <v>0</v>
      </c>
      <c r="H75">
        <v>1</v>
      </c>
      <c r="I75" s="11" t="s">
        <v>36</v>
      </c>
      <c r="J75" t="s">
        <v>31</v>
      </c>
      <c r="K75">
        <v>0</v>
      </c>
      <c r="L75">
        <v>12</v>
      </c>
      <c r="M75">
        <v>1.5</v>
      </c>
      <c r="N75">
        <v>0.015</v>
      </c>
      <c r="O75">
        <v>0</v>
      </c>
      <c r="P75">
        <v>1</v>
      </c>
      <c r="Q75">
        <v>1</v>
      </c>
      <c r="R75">
        <v>0</v>
      </c>
      <c r="S75">
        <v>0</v>
      </c>
    </row>
    <row r="76" spans="1:19">
      <c r="A76">
        <v>1007003</v>
      </c>
      <c r="B76">
        <v>37</v>
      </c>
      <c r="C76">
        <v>1</v>
      </c>
      <c r="D76">
        <v>0</v>
      </c>
      <c r="E76">
        <v>1</v>
      </c>
      <c r="F76">
        <v>0</v>
      </c>
      <c r="G76">
        <v>1</v>
      </c>
      <c r="H76">
        <v>0</v>
      </c>
      <c r="I76" s="11" t="s">
        <v>44</v>
      </c>
      <c r="J76" t="s">
        <v>25</v>
      </c>
      <c r="K76">
        <v>0</v>
      </c>
      <c r="L76">
        <v>12</v>
      </c>
      <c r="M76">
        <v>1.5</v>
      </c>
      <c r="N76">
        <v>0.015</v>
      </c>
      <c r="O76">
        <v>1</v>
      </c>
      <c r="P76">
        <v>1</v>
      </c>
      <c r="Q76">
        <v>0</v>
      </c>
      <c r="R76">
        <v>1</v>
      </c>
      <c r="S76">
        <v>0</v>
      </c>
    </row>
    <row r="77" spans="1:19">
      <c r="A77">
        <v>1007004</v>
      </c>
      <c r="B77">
        <v>53</v>
      </c>
      <c r="C77">
        <v>1</v>
      </c>
      <c r="D77">
        <v>0</v>
      </c>
      <c r="E77">
        <v>1</v>
      </c>
      <c r="F77">
        <v>0</v>
      </c>
      <c r="G77">
        <v>0</v>
      </c>
      <c r="H77">
        <v>1</v>
      </c>
      <c r="I77" s="11" t="s">
        <v>30</v>
      </c>
      <c r="J77" t="s">
        <v>48</v>
      </c>
      <c r="K77">
        <v>0</v>
      </c>
      <c r="L77">
        <v>12</v>
      </c>
      <c r="M77">
        <v>1.5</v>
      </c>
      <c r="N77">
        <v>0.015</v>
      </c>
      <c r="O77">
        <v>0</v>
      </c>
      <c r="P77">
        <v>1</v>
      </c>
      <c r="Q77">
        <v>1</v>
      </c>
      <c r="R77">
        <v>0</v>
      </c>
      <c r="S77">
        <v>0</v>
      </c>
    </row>
    <row r="78" spans="1:19">
      <c r="A78">
        <v>1007001</v>
      </c>
      <c r="B78">
        <v>48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 s="11" t="s">
        <v>19</v>
      </c>
      <c r="J78" t="s">
        <v>31</v>
      </c>
      <c r="K78">
        <v>0</v>
      </c>
      <c r="L78">
        <v>12</v>
      </c>
      <c r="M78">
        <v>1.5</v>
      </c>
      <c r="N78">
        <v>0.015</v>
      </c>
      <c r="O78">
        <v>0</v>
      </c>
      <c r="P78">
        <v>1</v>
      </c>
      <c r="Q78">
        <v>1</v>
      </c>
      <c r="R78">
        <v>0</v>
      </c>
      <c r="S78">
        <v>0</v>
      </c>
    </row>
    <row r="79" spans="1:19">
      <c r="A79">
        <v>1007002</v>
      </c>
      <c r="B79">
        <v>29</v>
      </c>
      <c r="C79">
        <v>1</v>
      </c>
      <c r="D79">
        <v>0</v>
      </c>
      <c r="E79">
        <v>1</v>
      </c>
      <c r="F79">
        <v>0</v>
      </c>
      <c r="G79">
        <v>0</v>
      </c>
      <c r="H79">
        <v>1</v>
      </c>
      <c r="I79" s="11" t="s">
        <v>19</v>
      </c>
      <c r="J79" t="s">
        <v>31</v>
      </c>
      <c r="K79">
        <v>0</v>
      </c>
      <c r="L79">
        <v>12</v>
      </c>
      <c r="M79">
        <v>1.5</v>
      </c>
      <c r="N79">
        <v>0.015</v>
      </c>
      <c r="O79">
        <v>0</v>
      </c>
      <c r="P79">
        <v>1</v>
      </c>
      <c r="Q79">
        <v>1</v>
      </c>
      <c r="R79">
        <v>0</v>
      </c>
      <c r="S79">
        <v>0</v>
      </c>
    </row>
    <row r="80" spans="1:19">
      <c r="A80">
        <v>1007005</v>
      </c>
      <c r="B80">
        <v>40</v>
      </c>
      <c r="C80">
        <v>1</v>
      </c>
      <c r="D80">
        <v>0</v>
      </c>
      <c r="E80">
        <v>1</v>
      </c>
      <c r="F80">
        <v>0</v>
      </c>
      <c r="G80">
        <v>0</v>
      </c>
      <c r="H80">
        <v>0</v>
      </c>
      <c r="I80" s="11" t="s">
        <v>21</v>
      </c>
      <c r="J80" t="s">
        <v>27</v>
      </c>
      <c r="K80">
        <v>0</v>
      </c>
      <c r="L80">
        <v>6</v>
      </c>
      <c r="M80">
        <v>1.47</v>
      </c>
      <c r="N80">
        <v>0.0147</v>
      </c>
      <c r="O80">
        <v>0</v>
      </c>
      <c r="P80">
        <v>1</v>
      </c>
      <c r="Q80">
        <v>1</v>
      </c>
      <c r="R80">
        <v>0</v>
      </c>
      <c r="S80">
        <v>0</v>
      </c>
    </row>
    <row r="81" spans="1:19">
      <c r="A81">
        <v>1006014</v>
      </c>
      <c r="B81">
        <v>27</v>
      </c>
      <c r="C81">
        <v>1</v>
      </c>
      <c r="D81">
        <v>1</v>
      </c>
      <c r="E81">
        <v>4</v>
      </c>
      <c r="F81">
        <v>0</v>
      </c>
      <c r="G81">
        <v>0</v>
      </c>
      <c r="H81">
        <v>0</v>
      </c>
      <c r="I81" s="11" t="s">
        <v>32</v>
      </c>
      <c r="J81" t="s">
        <v>49</v>
      </c>
      <c r="K81">
        <v>0</v>
      </c>
      <c r="L81">
        <v>3</v>
      </c>
      <c r="M81">
        <v>1.5</v>
      </c>
      <c r="N81">
        <v>0.015</v>
      </c>
      <c r="O81">
        <v>1</v>
      </c>
      <c r="P81">
        <v>1</v>
      </c>
      <c r="Q81">
        <v>0</v>
      </c>
      <c r="R81">
        <v>1</v>
      </c>
      <c r="S81">
        <v>0</v>
      </c>
    </row>
    <row r="82" spans="1:19">
      <c r="A82">
        <v>1007007</v>
      </c>
      <c r="B82">
        <v>33</v>
      </c>
      <c r="C82">
        <v>1</v>
      </c>
      <c r="D82">
        <v>0</v>
      </c>
      <c r="E82">
        <v>1</v>
      </c>
      <c r="F82">
        <v>0</v>
      </c>
      <c r="G82">
        <v>0</v>
      </c>
      <c r="H82">
        <v>0</v>
      </c>
      <c r="I82" s="11" t="s">
        <v>21</v>
      </c>
      <c r="J82" t="s">
        <v>41</v>
      </c>
      <c r="K82">
        <v>0</v>
      </c>
      <c r="L82">
        <v>12</v>
      </c>
      <c r="M82">
        <v>1.53</v>
      </c>
      <c r="N82">
        <v>0.0153</v>
      </c>
      <c r="O82">
        <v>1</v>
      </c>
      <c r="P82">
        <v>1</v>
      </c>
      <c r="Q82">
        <v>0</v>
      </c>
      <c r="R82">
        <v>1</v>
      </c>
      <c r="S82">
        <v>0</v>
      </c>
    </row>
    <row r="83" spans="1:19">
      <c r="A83">
        <v>1008004</v>
      </c>
      <c r="B83">
        <v>34</v>
      </c>
      <c r="C83">
        <v>1</v>
      </c>
      <c r="D83">
        <v>0</v>
      </c>
      <c r="E83">
        <v>2</v>
      </c>
      <c r="F83">
        <v>0</v>
      </c>
      <c r="G83">
        <v>0</v>
      </c>
      <c r="H83">
        <v>0</v>
      </c>
      <c r="I83" s="11" t="s">
        <v>50</v>
      </c>
      <c r="J83" t="s">
        <v>19</v>
      </c>
      <c r="K83">
        <v>0</v>
      </c>
      <c r="L83">
        <v>12</v>
      </c>
      <c r="M83">
        <v>1.53</v>
      </c>
      <c r="N83">
        <v>0.0153</v>
      </c>
      <c r="O83">
        <v>1</v>
      </c>
      <c r="P83">
        <v>1</v>
      </c>
      <c r="Q83">
        <v>0</v>
      </c>
      <c r="R83">
        <v>1</v>
      </c>
      <c r="S83">
        <v>0</v>
      </c>
    </row>
    <row r="84" spans="1:19">
      <c r="A84">
        <v>1008006</v>
      </c>
      <c r="B84">
        <v>28</v>
      </c>
      <c r="C84">
        <v>1</v>
      </c>
      <c r="D84">
        <v>0</v>
      </c>
      <c r="E84">
        <v>1</v>
      </c>
      <c r="F84">
        <v>0</v>
      </c>
      <c r="G84">
        <v>0</v>
      </c>
      <c r="H84">
        <v>0</v>
      </c>
      <c r="I84" s="11" t="s">
        <v>25</v>
      </c>
      <c r="J84" t="s">
        <v>27</v>
      </c>
      <c r="K84">
        <v>0</v>
      </c>
      <c r="L84">
        <v>12</v>
      </c>
      <c r="M84">
        <v>1.5</v>
      </c>
      <c r="N84">
        <v>0.015</v>
      </c>
      <c r="O84">
        <v>1</v>
      </c>
      <c r="P84">
        <v>1</v>
      </c>
      <c r="Q84">
        <v>0</v>
      </c>
      <c r="R84">
        <v>1</v>
      </c>
      <c r="S84">
        <v>0</v>
      </c>
    </row>
    <row r="85" spans="1:19">
      <c r="A85">
        <v>1008008</v>
      </c>
      <c r="B85">
        <v>27</v>
      </c>
      <c r="C85">
        <v>1</v>
      </c>
      <c r="D85">
        <v>1</v>
      </c>
      <c r="E85">
        <v>3</v>
      </c>
      <c r="F85">
        <v>0</v>
      </c>
      <c r="G85">
        <v>0</v>
      </c>
      <c r="H85">
        <v>0</v>
      </c>
      <c r="I85" s="11" t="s">
        <v>25</v>
      </c>
      <c r="J85" t="s">
        <v>19</v>
      </c>
      <c r="K85">
        <v>0</v>
      </c>
      <c r="L85">
        <v>12</v>
      </c>
      <c r="M85">
        <v>1.53</v>
      </c>
      <c r="N85">
        <v>0.0153</v>
      </c>
      <c r="O85">
        <v>0</v>
      </c>
      <c r="P85">
        <v>1</v>
      </c>
      <c r="Q85">
        <v>1</v>
      </c>
      <c r="R85">
        <v>0</v>
      </c>
      <c r="S85">
        <v>0</v>
      </c>
    </row>
    <row r="86" spans="1:19">
      <c r="A86">
        <v>1008007</v>
      </c>
      <c r="B86">
        <v>56</v>
      </c>
      <c r="C86">
        <v>1</v>
      </c>
      <c r="D86">
        <v>0</v>
      </c>
      <c r="E86">
        <v>1</v>
      </c>
      <c r="F86">
        <v>0</v>
      </c>
      <c r="G86">
        <v>0</v>
      </c>
      <c r="H86">
        <v>0</v>
      </c>
      <c r="I86" s="11" t="s">
        <v>32</v>
      </c>
      <c r="J86" t="s">
        <v>24</v>
      </c>
      <c r="K86">
        <v>0</v>
      </c>
      <c r="L86">
        <v>12</v>
      </c>
      <c r="M86">
        <v>1.5</v>
      </c>
      <c r="N86">
        <v>0.015</v>
      </c>
      <c r="O86">
        <v>1</v>
      </c>
      <c r="P86">
        <v>1</v>
      </c>
      <c r="Q86">
        <v>0</v>
      </c>
      <c r="R86">
        <v>1</v>
      </c>
      <c r="S86">
        <v>0</v>
      </c>
    </row>
    <row r="87" spans="1:19">
      <c r="A87">
        <v>1009001</v>
      </c>
      <c r="B87">
        <v>48</v>
      </c>
      <c r="C87">
        <v>1</v>
      </c>
      <c r="D87">
        <v>0</v>
      </c>
      <c r="E87">
        <v>1</v>
      </c>
      <c r="F87">
        <v>0</v>
      </c>
      <c r="G87">
        <v>0</v>
      </c>
      <c r="H87">
        <v>0</v>
      </c>
      <c r="I87" s="11" t="s">
        <v>32</v>
      </c>
      <c r="J87" t="s">
        <v>30</v>
      </c>
      <c r="K87">
        <v>0</v>
      </c>
      <c r="L87">
        <v>12</v>
      </c>
      <c r="M87">
        <v>1.5</v>
      </c>
      <c r="N87">
        <v>0.015</v>
      </c>
      <c r="O87">
        <v>0</v>
      </c>
      <c r="P87">
        <v>1</v>
      </c>
      <c r="Q87">
        <v>1</v>
      </c>
      <c r="R87">
        <v>0</v>
      </c>
      <c r="S87">
        <v>0</v>
      </c>
    </row>
    <row r="88" spans="1:19">
      <c r="A88">
        <v>1008014</v>
      </c>
      <c r="B88">
        <v>34</v>
      </c>
      <c r="C88">
        <v>1</v>
      </c>
      <c r="D88">
        <v>0</v>
      </c>
      <c r="E88">
        <v>1</v>
      </c>
      <c r="F88">
        <v>0</v>
      </c>
      <c r="G88">
        <v>0</v>
      </c>
      <c r="H88">
        <v>0</v>
      </c>
      <c r="I88" s="11" t="s">
        <v>32</v>
      </c>
      <c r="J88" t="s">
        <v>19</v>
      </c>
      <c r="K88">
        <v>0</v>
      </c>
      <c r="L88">
        <v>12</v>
      </c>
      <c r="M88">
        <v>1.53</v>
      </c>
      <c r="N88">
        <v>0.0153</v>
      </c>
      <c r="O88">
        <v>1</v>
      </c>
      <c r="P88">
        <v>1</v>
      </c>
      <c r="Q88">
        <v>0</v>
      </c>
      <c r="R88">
        <v>1</v>
      </c>
      <c r="S88">
        <v>0</v>
      </c>
    </row>
    <row r="89" spans="1:19">
      <c r="A89">
        <v>1008012</v>
      </c>
      <c r="B89">
        <v>33</v>
      </c>
      <c r="C89">
        <v>1</v>
      </c>
      <c r="D89">
        <v>0</v>
      </c>
      <c r="E89">
        <v>4</v>
      </c>
      <c r="F89">
        <v>0</v>
      </c>
      <c r="G89">
        <v>0</v>
      </c>
      <c r="H89">
        <v>0</v>
      </c>
      <c r="I89" s="11" t="s">
        <v>21</v>
      </c>
      <c r="J89" t="s">
        <v>24</v>
      </c>
      <c r="K89">
        <v>0</v>
      </c>
      <c r="L89">
        <v>3</v>
      </c>
      <c r="M89">
        <v>1.47</v>
      </c>
      <c r="N89">
        <v>0.0147</v>
      </c>
      <c r="O89">
        <v>0</v>
      </c>
      <c r="P89">
        <v>0</v>
      </c>
      <c r="Q89">
        <v>1</v>
      </c>
      <c r="R89">
        <v>0</v>
      </c>
      <c r="S89">
        <v>0</v>
      </c>
    </row>
    <row r="90" spans="1:19">
      <c r="A90">
        <v>1008009</v>
      </c>
      <c r="B90">
        <v>33</v>
      </c>
      <c r="C90">
        <v>1</v>
      </c>
      <c r="D90">
        <v>0</v>
      </c>
      <c r="E90">
        <v>2</v>
      </c>
      <c r="F90">
        <v>2</v>
      </c>
      <c r="G90">
        <v>0</v>
      </c>
      <c r="H90">
        <v>0</v>
      </c>
      <c r="I90" s="11" t="s">
        <v>25</v>
      </c>
      <c r="J90" t="s">
        <v>46</v>
      </c>
      <c r="K90">
        <v>0</v>
      </c>
      <c r="L90">
        <v>12</v>
      </c>
      <c r="M90">
        <v>1.5</v>
      </c>
      <c r="N90">
        <v>0.015</v>
      </c>
      <c r="O90">
        <v>0</v>
      </c>
      <c r="P90">
        <v>1</v>
      </c>
      <c r="Q90">
        <v>1</v>
      </c>
      <c r="R90">
        <v>1</v>
      </c>
      <c r="S90">
        <v>1</v>
      </c>
    </row>
    <row r="91" spans="1:19">
      <c r="A91">
        <v>1009006</v>
      </c>
      <c r="B91">
        <v>32</v>
      </c>
      <c r="C91">
        <v>0</v>
      </c>
      <c r="D91">
        <v>0</v>
      </c>
      <c r="E91">
        <v>2</v>
      </c>
      <c r="F91">
        <v>0</v>
      </c>
      <c r="G91">
        <v>0</v>
      </c>
      <c r="H91">
        <v>0</v>
      </c>
      <c r="I91" s="11" t="s">
        <v>21</v>
      </c>
      <c r="J91" t="s">
        <v>37</v>
      </c>
      <c r="K91">
        <v>0</v>
      </c>
      <c r="L91">
        <v>12</v>
      </c>
      <c r="M91">
        <v>1.53</v>
      </c>
      <c r="N91">
        <v>0.0153</v>
      </c>
      <c r="O91">
        <v>1</v>
      </c>
      <c r="P91">
        <v>0</v>
      </c>
      <c r="Q91">
        <v>1</v>
      </c>
      <c r="R91">
        <v>1</v>
      </c>
      <c r="S91">
        <v>0</v>
      </c>
    </row>
    <row r="92" spans="1:19">
      <c r="A92">
        <v>1009003</v>
      </c>
      <c r="B92">
        <v>59</v>
      </c>
      <c r="C92">
        <v>1</v>
      </c>
      <c r="D92">
        <v>0</v>
      </c>
      <c r="E92">
        <v>0</v>
      </c>
      <c r="F92">
        <v>0</v>
      </c>
      <c r="G92">
        <v>0</v>
      </c>
      <c r="H92">
        <v>1</v>
      </c>
      <c r="I92" s="11" t="s">
        <v>51</v>
      </c>
      <c r="J92" t="s">
        <v>48</v>
      </c>
      <c r="K92">
        <v>0</v>
      </c>
      <c r="L92">
        <v>12</v>
      </c>
      <c r="M92">
        <v>1.5</v>
      </c>
      <c r="N92">
        <v>0.015</v>
      </c>
      <c r="O92">
        <v>0</v>
      </c>
      <c r="P92">
        <v>1</v>
      </c>
      <c r="Q92">
        <v>1</v>
      </c>
      <c r="R92">
        <v>0</v>
      </c>
      <c r="S92">
        <v>0</v>
      </c>
    </row>
    <row r="93" spans="1:19">
      <c r="A93" t="s">
        <v>52</v>
      </c>
      <c r="B93">
        <v>31</v>
      </c>
      <c r="C93">
        <v>1</v>
      </c>
      <c r="D93">
        <v>0</v>
      </c>
      <c r="E93">
        <v>2</v>
      </c>
      <c r="F93">
        <v>0</v>
      </c>
      <c r="G93">
        <v>0</v>
      </c>
      <c r="H93">
        <v>0</v>
      </c>
      <c r="I93" s="11" t="s">
        <v>30</v>
      </c>
      <c r="J93" t="s">
        <v>19</v>
      </c>
      <c r="K93">
        <v>0</v>
      </c>
      <c r="L93">
        <v>12</v>
      </c>
      <c r="M93">
        <v>1.53</v>
      </c>
      <c r="N93">
        <v>0.0153</v>
      </c>
      <c r="O93">
        <v>1</v>
      </c>
      <c r="P93">
        <v>1</v>
      </c>
      <c r="Q93">
        <v>0</v>
      </c>
      <c r="R93">
        <v>1</v>
      </c>
      <c r="S93">
        <v>0</v>
      </c>
    </row>
    <row r="94" spans="1:19">
      <c r="A94" t="s">
        <v>53</v>
      </c>
      <c r="B94">
        <v>32</v>
      </c>
      <c r="C94">
        <v>1</v>
      </c>
      <c r="D94">
        <v>0</v>
      </c>
      <c r="E94">
        <v>2</v>
      </c>
      <c r="F94">
        <v>0</v>
      </c>
      <c r="G94">
        <v>0</v>
      </c>
      <c r="H94">
        <v>0</v>
      </c>
      <c r="I94" s="11" t="s">
        <v>25</v>
      </c>
      <c r="J94" t="s">
        <v>41</v>
      </c>
      <c r="K94">
        <v>0</v>
      </c>
      <c r="L94">
        <v>12</v>
      </c>
      <c r="M94">
        <v>1.5</v>
      </c>
      <c r="N94">
        <v>0.015</v>
      </c>
      <c r="O94">
        <v>0</v>
      </c>
      <c r="P94">
        <v>1</v>
      </c>
      <c r="Q94">
        <v>1</v>
      </c>
      <c r="R94">
        <v>0</v>
      </c>
      <c r="S94">
        <v>0</v>
      </c>
    </row>
    <row r="95" spans="1:19">
      <c r="A95">
        <v>1009004</v>
      </c>
      <c r="B95">
        <v>28</v>
      </c>
      <c r="C95">
        <v>0</v>
      </c>
      <c r="D95">
        <v>0</v>
      </c>
      <c r="E95">
        <v>2</v>
      </c>
      <c r="F95">
        <v>0</v>
      </c>
      <c r="G95">
        <v>0</v>
      </c>
      <c r="H95">
        <v>1</v>
      </c>
      <c r="I95" s="11" t="s">
        <v>26</v>
      </c>
      <c r="J95" t="s">
        <v>24</v>
      </c>
      <c r="K95">
        <v>0</v>
      </c>
      <c r="L95">
        <v>12</v>
      </c>
      <c r="M95">
        <v>1.5</v>
      </c>
      <c r="N95">
        <v>0.015</v>
      </c>
      <c r="O95">
        <v>0</v>
      </c>
      <c r="P95">
        <v>1</v>
      </c>
      <c r="Q95">
        <v>1</v>
      </c>
      <c r="R95">
        <v>0</v>
      </c>
      <c r="S95">
        <v>0</v>
      </c>
    </row>
    <row r="96" spans="1:19">
      <c r="A96">
        <v>1008016</v>
      </c>
      <c r="B96">
        <v>48</v>
      </c>
      <c r="C96">
        <v>1</v>
      </c>
      <c r="D96">
        <v>0</v>
      </c>
      <c r="E96">
        <v>0</v>
      </c>
      <c r="F96">
        <v>0</v>
      </c>
      <c r="G96">
        <v>0</v>
      </c>
      <c r="H96">
        <v>1</v>
      </c>
      <c r="I96" s="11" t="s">
        <v>25</v>
      </c>
      <c r="J96" t="s">
        <v>24</v>
      </c>
      <c r="K96">
        <v>0</v>
      </c>
      <c r="L96">
        <v>12</v>
      </c>
      <c r="M96">
        <v>1.53</v>
      </c>
      <c r="N96">
        <v>0.0153</v>
      </c>
      <c r="O96">
        <v>1</v>
      </c>
      <c r="P96">
        <v>1</v>
      </c>
      <c r="Q96">
        <v>0</v>
      </c>
      <c r="R96">
        <v>1</v>
      </c>
      <c r="S96">
        <v>0</v>
      </c>
    </row>
    <row r="97" spans="1:19">
      <c r="A97">
        <v>1008015</v>
      </c>
      <c r="B97">
        <v>32</v>
      </c>
      <c r="C97">
        <v>1</v>
      </c>
      <c r="D97">
        <v>0</v>
      </c>
      <c r="E97">
        <v>2</v>
      </c>
      <c r="F97">
        <v>0</v>
      </c>
      <c r="G97">
        <v>0</v>
      </c>
      <c r="H97">
        <v>0</v>
      </c>
      <c r="I97" s="11" t="s">
        <v>21</v>
      </c>
      <c r="J97" t="s">
        <v>31</v>
      </c>
      <c r="K97">
        <v>0</v>
      </c>
      <c r="L97">
        <v>12</v>
      </c>
      <c r="M97">
        <v>1.53</v>
      </c>
      <c r="N97">
        <v>0.0153</v>
      </c>
      <c r="O97">
        <v>1</v>
      </c>
      <c r="P97">
        <v>1</v>
      </c>
      <c r="Q97">
        <v>0</v>
      </c>
      <c r="R97">
        <v>1</v>
      </c>
      <c r="S97">
        <v>0</v>
      </c>
    </row>
    <row r="98" spans="1:19">
      <c r="A98">
        <v>1008013</v>
      </c>
      <c r="B98">
        <v>36</v>
      </c>
      <c r="C98">
        <v>1</v>
      </c>
      <c r="D98">
        <v>0</v>
      </c>
      <c r="E98">
        <v>1</v>
      </c>
      <c r="F98">
        <v>0</v>
      </c>
      <c r="G98">
        <v>0</v>
      </c>
      <c r="H98">
        <v>0</v>
      </c>
      <c r="I98" s="11" t="s">
        <v>20</v>
      </c>
      <c r="J98" t="s">
        <v>19</v>
      </c>
      <c r="K98">
        <v>0</v>
      </c>
      <c r="L98">
        <v>12</v>
      </c>
      <c r="M98">
        <v>1.53</v>
      </c>
      <c r="N98">
        <v>0.0153</v>
      </c>
      <c r="O98">
        <v>1</v>
      </c>
      <c r="P98">
        <v>1</v>
      </c>
      <c r="Q98">
        <v>0</v>
      </c>
      <c r="R98">
        <v>1</v>
      </c>
      <c r="S98">
        <v>0</v>
      </c>
    </row>
    <row r="99" spans="1:19">
      <c r="A99">
        <v>1009001</v>
      </c>
      <c r="B99">
        <v>40</v>
      </c>
      <c r="C99">
        <v>1</v>
      </c>
      <c r="D99">
        <v>0</v>
      </c>
      <c r="E99">
        <v>1</v>
      </c>
      <c r="F99">
        <v>1</v>
      </c>
      <c r="G99">
        <v>0</v>
      </c>
      <c r="H99">
        <v>0</v>
      </c>
      <c r="I99" s="11" t="s">
        <v>21</v>
      </c>
      <c r="J99" t="s">
        <v>20</v>
      </c>
      <c r="K99">
        <v>0</v>
      </c>
      <c r="L99">
        <v>6</v>
      </c>
      <c r="M99">
        <v>1.5</v>
      </c>
      <c r="N99">
        <v>0.015</v>
      </c>
      <c r="O99">
        <v>1</v>
      </c>
      <c r="P99">
        <v>1</v>
      </c>
      <c r="Q99">
        <v>0</v>
      </c>
      <c r="R99">
        <v>1</v>
      </c>
      <c r="S99">
        <v>1</v>
      </c>
    </row>
    <row r="100" spans="1:19">
      <c r="A100">
        <v>1009002</v>
      </c>
      <c r="B100">
        <v>27</v>
      </c>
      <c r="C100">
        <v>1</v>
      </c>
      <c r="D100">
        <v>0</v>
      </c>
      <c r="E100">
        <v>4</v>
      </c>
      <c r="F100">
        <v>0</v>
      </c>
      <c r="G100">
        <v>0</v>
      </c>
      <c r="H100">
        <v>0</v>
      </c>
      <c r="I100" s="11" t="s">
        <v>26</v>
      </c>
      <c r="J100" t="s">
        <v>27</v>
      </c>
      <c r="K100">
        <v>0</v>
      </c>
      <c r="L100">
        <v>6</v>
      </c>
      <c r="M100">
        <v>1.26</v>
      </c>
      <c r="N100">
        <v>0.0126</v>
      </c>
      <c r="O100">
        <v>1</v>
      </c>
      <c r="P100">
        <v>0</v>
      </c>
      <c r="Q100">
        <v>0</v>
      </c>
      <c r="R100">
        <v>1</v>
      </c>
      <c r="S100">
        <v>0</v>
      </c>
    </row>
    <row r="101" spans="1:19">
      <c r="A101">
        <v>1009003</v>
      </c>
      <c r="B101">
        <v>30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 s="11" t="s">
        <v>25</v>
      </c>
      <c r="J101" t="s">
        <v>19</v>
      </c>
      <c r="K101">
        <v>0</v>
      </c>
      <c r="L101">
        <v>6</v>
      </c>
      <c r="M101">
        <v>1.26</v>
      </c>
      <c r="N101">
        <v>0.0126</v>
      </c>
      <c r="O101">
        <v>1</v>
      </c>
      <c r="P101">
        <v>0</v>
      </c>
      <c r="Q101">
        <v>0</v>
      </c>
      <c r="R101">
        <v>1</v>
      </c>
      <c r="S101">
        <v>0</v>
      </c>
    </row>
    <row r="102" spans="1:19">
      <c r="A102">
        <v>1009004</v>
      </c>
      <c r="B102">
        <v>48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1</v>
      </c>
      <c r="I102" s="11" t="s">
        <v>101</v>
      </c>
      <c r="J102" t="s">
        <v>19</v>
      </c>
      <c r="K102">
        <v>0</v>
      </c>
      <c r="L102">
        <v>6</v>
      </c>
      <c r="M102">
        <v>1.26</v>
      </c>
      <c r="N102">
        <v>0.0126</v>
      </c>
      <c r="O102">
        <v>1</v>
      </c>
      <c r="P102">
        <v>0</v>
      </c>
      <c r="Q102">
        <v>0</v>
      </c>
      <c r="R102">
        <v>1</v>
      </c>
      <c r="S102">
        <v>0</v>
      </c>
    </row>
    <row r="103" spans="1:19">
      <c r="A103">
        <v>1009005</v>
      </c>
      <c r="B103">
        <v>55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 s="11" t="s">
        <v>27</v>
      </c>
      <c r="J103" t="s">
        <v>19</v>
      </c>
      <c r="K103">
        <v>0</v>
      </c>
      <c r="L103">
        <v>6</v>
      </c>
      <c r="M103">
        <v>1.26</v>
      </c>
      <c r="N103">
        <v>0.0126</v>
      </c>
      <c r="O103">
        <v>1</v>
      </c>
      <c r="P103">
        <v>0</v>
      </c>
      <c r="Q103">
        <v>0</v>
      </c>
      <c r="R103">
        <v>1</v>
      </c>
      <c r="S103">
        <v>0</v>
      </c>
    </row>
    <row r="104" spans="1:19">
      <c r="A104">
        <v>1009007</v>
      </c>
      <c r="B104">
        <v>33</v>
      </c>
      <c r="C104">
        <v>1</v>
      </c>
      <c r="D104">
        <v>0</v>
      </c>
      <c r="E104">
        <v>2</v>
      </c>
      <c r="F104">
        <v>0</v>
      </c>
      <c r="G104">
        <v>0</v>
      </c>
      <c r="H104">
        <v>0</v>
      </c>
      <c r="I104" s="11" t="s">
        <v>36</v>
      </c>
      <c r="J104" t="s">
        <v>37</v>
      </c>
      <c r="K104">
        <v>0</v>
      </c>
      <c r="L104">
        <v>12</v>
      </c>
      <c r="M104">
        <v>1.5</v>
      </c>
      <c r="N104">
        <v>0.015</v>
      </c>
      <c r="O104">
        <v>0</v>
      </c>
      <c r="P104">
        <v>1</v>
      </c>
      <c r="Q104">
        <v>0</v>
      </c>
      <c r="R104">
        <v>0</v>
      </c>
      <c r="S104">
        <v>0</v>
      </c>
    </row>
    <row r="105" spans="1:19">
      <c r="A105">
        <v>1009009</v>
      </c>
      <c r="B105">
        <v>48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1</v>
      </c>
      <c r="I105" s="11" t="s">
        <v>25</v>
      </c>
      <c r="J105" t="s">
        <v>27</v>
      </c>
      <c r="K105">
        <v>0</v>
      </c>
      <c r="L105">
        <v>12</v>
      </c>
      <c r="M105">
        <v>1.53</v>
      </c>
      <c r="N105">
        <v>0.0153</v>
      </c>
      <c r="O105">
        <v>1</v>
      </c>
      <c r="P105">
        <v>0</v>
      </c>
      <c r="Q105">
        <v>0</v>
      </c>
      <c r="R105">
        <v>1</v>
      </c>
      <c r="S105">
        <v>0</v>
      </c>
    </row>
    <row r="106" spans="1:19">
      <c r="A106">
        <v>1009010</v>
      </c>
      <c r="B106">
        <v>42</v>
      </c>
      <c r="C106">
        <v>1</v>
      </c>
      <c r="D106">
        <v>0</v>
      </c>
      <c r="E106">
        <v>1</v>
      </c>
      <c r="F106">
        <v>0</v>
      </c>
      <c r="G106">
        <v>0</v>
      </c>
      <c r="H106">
        <v>1</v>
      </c>
      <c r="I106" s="11" t="s">
        <v>19</v>
      </c>
      <c r="J106" t="s">
        <v>24</v>
      </c>
      <c r="K106">
        <v>0</v>
      </c>
      <c r="L106">
        <v>12</v>
      </c>
      <c r="M106">
        <v>1.53</v>
      </c>
      <c r="N106">
        <v>0.0153</v>
      </c>
      <c r="O106">
        <v>1</v>
      </c>
      <c r="P106">
        <v>0</v>
      </c>
      <c r="Q106">
        <v>0</v>
      </c>
      <c r="R106">
        <v>1</v>
      </c>
      <c r="S106">
        <v>0</v>
      </c>
    </row>
    <row r="107" spans="1:19">
      <c r="A107">
        <v>1009011</v>
      </c>
      <c r="B107">
        <v>27</v>
      </c>
      <c r="C107">
        <v>1</v>
      </c>
      <c r="D107">
        <v>0</v>
      </c>
      <c r="E107">
        <v>4</v>
      </c>
      <c r="F107">
        <v>0</v>
      </c>
      <c r="G107">
        <v>0</v>
      </c>
      <c r="H107">
        <v>0</v>
      </c>
      <c r="I107" s="11" t="s">
        <v>32</v>
      </c>
      <c r="J107" t="s">
        <v>31</v>
      </c>
      <c r="K107">
        <v>0</v>
      </c>
      <c r="L107">
        <v>3</v>
      </c>
      <c r="M107">
        <v>1.5</v>
      </c>
      <c r="N107">
        <v>0.015</v>
      </c>
      <c r="O107">
        <v>1</v>
      </c>
      <c r="P107">
        <v>1</v>
      </c>
      <c r="Q107">
        <v>0</v>
      </c>
      <c r="R107">
        <v>1</v>
      </c>
      <c r="S107">
        <v>0</v>
      </c>
    </row>
    <row r="108" spans="1:19">
      <c r="A108">
        <v>1010002</v>
      </c>
      <c r="B108">
        <v>47</v>
      </c>
      <c r="C108">
        <v>1</v>
      </c>
      <c r="D108">
        <v>0</v>
      </c>
      <c r="E108">
        <v>1</v>
      </c>
      <c r="F108">
        <v>0</v>
      </c>
      <c r="G108">
        <v>0</v>
      </c>
      <c r="H108">
        <v>0</v>
      </c>
      <c r="I108" s="11" t="s">
        <v>19</v>
      </c>
      <c r="J108" t="s">
        <v>34</v>
      </c>
      <c r="K108">
        <v>0</v>
      </c>
      <c r="L108">
        <v>12</v>
      </c>
      <c r="M108">
        <v>1.5</v>
      </c>
      <c r="N108">
        <v>0.015</v>
      </c>
      <c r="O108">
        <v>0</v>
      </c>
      <c r="P108">
        <v>1</v>
      </c>
      <c r="Q108">
        <v>1</v>
      </c>
      <c r="R108">
        <v>0</v>
      </c>
      <c r="S108">
        <v>0</v>
      </c>
    </row>
    <row r="109" spans="1:19">
      <c r="A109">
        <v>1010003</v>
      </c>
      <c r="B109">
        <v>23</v>
      </c>
      <c r="C109">
        <v>1</v>
      </c>
      <c r="D109">
        <v>1</v>
      </c>
      <c r="E109">
        <v>1</v>
      </c>
      <c r="F109">
        <v>0</v>
      </c>
      <c r="G109">
        <v>1</v>
      </c>
      <c r="H109">
        <v>0</v>
      </c>
      <c r="I109" s="11" t="s">
        <v>32</v>
      </c>
      <c r="J109" t="s">
        <v>19</v>
      </c>
      <c r="K109">
        <v>0</v>
      </c>
      <c r="L109">
        <v>6</v>
      </c>
      <c r="M109">
        <v>1.26</v>
      </c>
      <c r="N109">
        <v>0.0126</v>
      </c>
      <c r="O109">
        <v>1</v>
      </c>
      <c r="P109">
        <v>0</v>
      </c>
      <c r="Q109">
        <v>0</v>
      </c>
      <c r="R109">
        <v>1</v>
      </c>
      <c r="S109">
        <v>0</v>
      </c>
    </row>
    <row r="110" spans="1:19">
      <c r="A110">
        <v>1010004</v>
      </c>
      <c r="B110">
        <v>41</v>
      </c>
      <c r="C110">
        <v>1</v>
      </c>
      <c r="D110">
        <v>0</v>
      </c>
      <c r="E110">
        <v>1</v>
      </c>
      <c r="F110">
        <v>0</v>
      </c>
      <c r="G110">
        <v>0</v>
      </c>
      <c r="H110">
        <v>0</v>
      </c>
      <c r="I110" s="11" t="s">
        <v>19</v>
      </c>
      <c r="J110" t="s">
        <v>19</v>
      </c>
      <c r="K110">
        <v>0</v>
      </c>
      <c r="L110">
        <v>12</v>
      </c>
      <c r="M110">
        <v>1.5</v>
      </c>
      <c r="N110">
        <v>0.015</v>
      </c>
      <c r="O110">
        <v>0</v>
      </c>
      <c r="P110">
        <v>1</v>
      </c>
      <c r="Q110">
        <v>0</v>
      </c>
      <c r="R110">
        <v>0</v>
      </c>
      <c r="S110">
        <v>0</v>
      </c>
    </row>
    <row r="111" spans="1:19">
      <c r="A111">
        <v>1010005</v>
      </c>
      <c r="B111">
        <v>37</v>
      </c>
      <c r="C111">
        <v>1</v>
      </c>
      <c r="D111">
        <v>0</v>
      </c>
      <c r="E111">
        <v>2</v>
      </c>
      <c r="F111">
        <v>0</v>
      </c>
      <c r="G111">
        <v>0</v>
      </c>
      <c r="H111">
        <v>0</v>
      </c>
      <c r="I111" s="11" t="s">
        <v>32</v>
      </c>
      <c r="J111" t="s">
        <v>21</v>
      </c>
      <c r="K111">
        <v>0</v>
      </c>
      <c r="L111">
        <v>6</v>
      </c>
      <c r="M111">
        <v>1.26</v>
      </c>
      <c r="N111">
        <v>0.0126</v>
      </c>
      <c r="O111">
        <v>1</v>
      </c>
      <c r="P111">
        <v>1</v>
      </c>
      <c r="Q111">
        <v>1</v>
      </c>
      <c r="R111">
        <v>1</v>
      </c>
      <c r="S111">
        <v>0</v>
      </c>
    </row>
    <row r="112" spans="1:19">
      <c r="A112">
        <v>1010007</v>
      </c>
      <c r="B112">
        <v>45</v>
      </c>
      <c r="C112">
        <v>1</v>
      </c>
      <c r="D112">
        <v>0</v>
      </c>
      <c r="E112">
        <v>1</v>
      </c>
      <c r="F112">
        <v>0</v>
      </c>
      <c r="G112">
        <v>0</v>
      </c>
      <c r="H112">
        <v>0</v>
      </c>
      <c r="I112" s="11" t="s">
        <v>44</v>
      </c>
      <c r="J112" t="s">
        <v>31</v>
      </c>
      <c r="K112">
        <v>0</v>
      </c>
      <c r="L112">
        <v>12</v>
      </c>
      <c r="M112">
        <v>1.5</v>
      </c>
      <c r="N112">
        <v>0.015</v>
      </c>
      <c r="O112">
        <v>0</v>
      </c>
      <c r="P112">
        <v>1</v>
      </c>
      <c r="Q112">
        <v>0</v>
      </c>
      <c r="R112">
        <v>0</v>
      </c>
      <c r="S112">
        <v>0</v>
      </c>
    </row>
    <row r="113" spans="1:19">
      <c r="A113">
        <v>1010008</v>
      </c>
      <c r="B113">
        <v>41</v>
      </c>
      <c r="C113">
        <v>1</v>
      </c>
      <c r="D113">
        <v>0</v>
      </c>
      <c r="E113">
        <v>1</v>
      </c>
      <c r="F113">
        <v>0</v>
      </c>
      <c r="G113">
        <v>0</v>
      </c>
      <c r="H113">
        <v>0</v>
      </c>
      <c r="I113" s="11" t="s">
        <v>51</v>
      </c>
      <c r="J113" t="s">
        <v>37</v>
      </c>
      <c r="K113">
        <v>0</v>
      </c>
      <c r="L113">
        <v>6</v>
      </c>
      <c r="M113">
        <v>1.26</v>
      </c>
      <c r="N113">
        <v>0.0126</v>
      </c>
      <c r="O113">
        <v>1</v>
      </c>
      <c r="P113">
        <v>1</v>
      </c>
      <c r="Q113">
        <v>1</v>
      </c>
      <c r="R113">
        <v>1</v>
      </c>
      <c r="S113">
        <v>0</v>
      </c>
    </row>
    <row r="114" spans="1:19">
      <c r="A114">
        <v>1010009</v>
      </c>
      <c r="B114">
        <v>34</v>
      </c>
      <c r="C114">
        <v>1</v>
      </c>
      <c r="D114">
        <v>0</v>
      </c>
      <c r="E114">
        <v>2</v>
      </c>
      <c r="F114">
        <v>0</v>
      </c>
      <c r="G114">
        <v>0</v>
      </c>
      <c r="H114">
        <v>0</v>
      </c>
      <c r="I114" s="11" t="s">
        <v>20</v>
      </c>
      <c r="J114" t="s">
        <v>27</v>
      </c>
      <c r="K114">
        <v>0</v>
      </c>
      <c r="L114">
        <v>12</v>
      </c>
      <c r="M114">
        <v>1.53</v>
      </c>
      <c r="N114">
        <v>0.0153</v>
      </c>
      <c r="O114">
        <v>1</v>
      </c>
      <c r="P114">
        <v>1</v>
      </c>
      <c r="Q114">
        <v>0</v>
      </c>
      <c r="R114">
        <v>1</v>
      </c>
      <c r="S114">
        <v>0</v>
      </c>
    </row>
    <row r="115" spans="1:19">
      <c r="A115">
        <v>1010010</v>
      </c>
      <c r="B115">
        <v>25</v>
      </c>
      <c r="C115">
        <v>1</v>
      </c>
      <c r="D115">
        <v>1</v>
      </c>
      <c r="E115">
        <v>4</v>
      </c>
      <c r="F115">
        <v>0</v>
      </c>
      <c r="G115">
        <v>1</v>
      </c>
      <c r="H115">
        <v>0</v>
      </c>
      <c r="I115" s="11" t="s">
        <v>26</v>
      </c>
      <c r="J115" t="s">
        <v>32</v>
      </c>
      <c r="K115">
        <v>0</v>
      </c>
      <c r="L115">
        <v>12</v>
      </c>
      <c r="M115">
        <v>1.53</v>
      </c>
      <c r="N115">
        <v>0.0153</v>
      </c>
      <c r="O115">
        <v>1</v>
      </c>
      <c r="P115">
        <v>1</v>
      </c>
      <c r="Q115">
        <v>0</v>
      </c>
      <c r="R115">
        <v>1</v>
      </c>
      <c r="S115">
        <v>0</v>
      </c>
    </row>
    <row r="116" spans="1:19">
      <c r="A116">
        <v>1010011</v>
      </c>
      <c r="B116">
        <v>43</v>
      </c>
      <c r="C116">
        <v>1</v>
      </c>
      <c r="D116">
        <v>0</v>
      </c>
      <c r="E116">
        <v>1</v>
      </c>
      <c r="F116">
        <v>0</v>
      </c>
      <c r="G116">
        <v>0</v>
      </c>
      <c r="H116">
        <v>0</v>
      </c>
      <c r="I116" s="11" t="s">
        <v>19</v>
      </c>
      <c r="J116" t="s">
        <v>19</v>
      </c>
      <c r="K116">
        <v>0</v>
      </c>
      <c r="L116">
        <v>6</v>
      </c>
      <c r="M116">
        <v>1.26</v>
      </c>
      <c r="N116">
        <v>0.0126</v>
      </c>
      <c r="O116">
        <v>1</v>
      </c>
      <c r="P116">
        <v>1</v>
      </c>
      <c r="Q116">
        <v>1</v>
      </c>
      <c r="R116">
        <v>1</v>
      </c>
      <c r="S116">
        <v>0</v>
      </c>
    </row>
    <row r="117" spans="1:19">
      <c r="A117">
        <v>1011002</v>
      </c>
      <c r="B117">
        <v>34</v>
      </c>
      <c r="C117">
        <v>1</v>
      </c>
      <c r="D117">
        <v>0</v>
      </c>
      <c r="E117">
        <v>3</v>
      </c>
      <c r="F117">
        <v>0</v>
      </c>
      <c r="G117">
        <v>1</v>
      </c>
      <c r="H117">
        <v>0</v>
      </c>
      <c r="I117" s="11" t="s">
        <v>21</v>
      </c>
      <c r="J117" t="s">
        <v>19</v>
      </c>
      <c r="K117">
        <v>0</v>
      </c>
      <c r="L117">
        <v>6</v>
      </c>
      <c r="M117">
        <v>1.26</v>
      </c>
      <c r="N117">
        <v>0.0126</v>
      </c>
      <c r="O117">
        <v>1</v>
      </c>
      <c r="P117">
        <v>1</v>
      </c>
      <c r="Q117">
        <v>0</v>
      </c>
      <c r="R117">
        <v>1</v>
      </c>
      <c r="S117">
        <v>0</v>
      </c>
    </row>
    <row r="118" spans="1:19">
      <c r="A118">
        <v>1011003</v>
      </c>
      <c r="B118">
        <v>28</v>
      </c>
      <c r="C118">
        <v>1</v>
      </c>
      <c r="D118">
        <v>0</v>
      </c>
      <c r="E118">
        <v>3</v>
      </c>
      <c r="F118">
        <v>0</v>
      </c>
      <c r="G118">
        <v>0</v>
      </c>
      <c r="H118">
        <v>0</v>
      </c>
      <c r="I118" s="11" t="s">
        <v>21</v>
      </c>
      <c r="J118" t="s">
        <v>34</v>
      </c>
      <c r="K118">
        <v>0</v>
      </c>
      <c r="L118">
        <v>12</v>
      </c>
      <c r="M118">
        <v>1.5</v>
      </c>
      <c r="N118">
        <v>0.015</v>
      </c>
      <c r="O118">
        <v>0</v>
      </c>
      <c r="P118">
        <v>1</v>
      </c>
      <c r="Q118">
        <v>1</v>
      </c>
      <c r="R118">
        <v>0</v>
      </c>
      <c r="S118">
        <v>0</v>
      </c>
    </row>
    <row r="119" spans="1:19">
      <c r="A119">
        <v>1011004</v>
      </c>
      <c r="B119">
        <v>28</v>
      </c>
      <c r="C119">
        <v>1</v>
      </c>
      <c r="D119">
        <v>0</v>
      </c>
      <c r="E119">
        <v>3</v>
      </c>
      <c r="F119">
        <v>0</v>
      </c>
      <c r="G119">
        <v>0</v>
      </c>
      <c r="H119">
        <v>0</v>
      </c>
      <c r="I119" s="11" t="s">
        <v>21</v>
      </c>
      <c r="J119" t="s">
        <v>19</v>
      </c>
      <c r="K119">
        <v>0</v>
      </c>
      <c r="L119">
        <v>12</v>
      </c>
      <c r="M119">
        <v>1.5</v>
      </c>
      <c r="N119">
        <v>0.015</v>
      </c>
      <c r="O119">
        <v>0</v>
      </c>
      <c r="P119">
        <v>1</v>
      </c>
      <c r="Q119">
        <v>1</v>
      </c>
      <c r="R119">
        <v>0</v>
      </c>
      <c r="S119">
        <v>0</v>
      </c>
    </row>
    <row r="120" spans="1:19">
      <c r="A120">
        <v>1011006</v>
      </c>
      <c r="B120">
        <v>28</v>
      </c>
      <c r="C120">
        <v>1</v>
      </c>
      <c r="D120">
        <v>1</v>
      </c>
      <c r="E120">
        <v>3</v>
      </c>
      <c r="F120">
        <v>0</v>
      </c>
      <c r="G120">
        <v>1</v>
      </c>
      <c r="H120">
        <v>0</v>
      </c>
      <c r="I120" s="11" t="s">
        <v>25</v>
      </c>
      <c r="J120" t="s">
        <v>35</v>
      </c>
      <c r="K120">
        <v>0</v>
      </c>
      <c r="L120">
        <v>6</v>
      </c>
      <c r="M120">
        <v>1.26</v>
      </c>
      <c r="N120">
        <v>0.0126</v>
      </c>
      <c r="O120">
        <v>1</v>
      </c>
      <c r="P120">
        <v>1</v>
      </c>
      <c r="Q120">
        <v>0</v>
      </c>
      <c r="R120">
        <v>1</v>
      </c>
      <c r="S120">
        <v>0</v>
      </c>
    </row>
    <row r="121" spans="1:19">
      <c r="A121">
        <v>1011007</v>
      </c>
      <c r="B121">
        <v>36</v>
      </c>
      <c r="C121">
        <v>1</v>
      </c>
      <c r="D121">
        <v>0</v>
      </c>
      <c r="E121">
        <v>1</v>
      </c>
      <c r="F121">
        <v>0</v>
      </c>
      <c r="G121">
        <v>0</v>
      </c>
      <c r="H121">
        <v>1</v>
      </c>
      <c r="I121" s="11" t="s">
        <v>20</v>
      </c>
      <c r="J121" t="s">
        <v>19</v>
      </c>
      <c r="K121">
        <v>0</v>
      </c>
      <c r="L121">
        <v>12</v>
      </c>
      <c r="M121">
        <v>1.53</v>
      </c>
      <c r="N121">
        <v>0.0153</v>
      </c>
      <c r="O121">
        <v>1</v>
      </c>
      <c r="P121">
        <v>1</v>
      </c>
      <c r="Q121">
        <v>0</v>
      </c>
      <c r="R121">
        <v>1</v>
      </c>
      <c r="S121">
        <v>0</v>
      </c>
    </row>
    <row r="122" spans="1:19">
      <c r="A122">
        <v>1011008</v>
      </c>
      <c r="B122">
        <v>42</v>
      </c>
      <c r="C122">
        <v>1</v>
      </c>
      <c r="D122">
        <v>0</v>
      </c>
      <c r="E122">
        <v>1</v>
      </c>
      <c r="F122">
        <v>0</v>
      </c>
      <c r="G122">
        <v>0</v>
      </c>
      <c r="H122">
        <v>0</v>
      </c>
      <c r="I122" s="11" t="s">
        <v>19</v>
      </c>
      <c r="J122" t="s">
        <v>43</v>
      </c>
      <c r="K122">
        <v>0</v>
      </c>
      <c r="L122">
        <v>6</v>
      </c>
      <c r="M122">
        <v>1.26</v>
      </c>
      <c r="N122">
        <v>0.0126</v>
      </c>
      <c r="O122">
        <v>1</v>
      </c>
      <c r="P122">
        <v>0</v>
      </c>
      <c r="Q122">
        <v>0</v>
      </c>
      <c r="R122">
        <v>1</v>
      </c>
      <c r="S122">
        <v>0</v>
      </c>
    </row>
    <row r="123" spans="1:19">
      <c r="A123">
        <v>1010012</v>
      </c>
      <c r="B123">
        <v>29</v>
      </c>
      <c r="C123">
        <v>1</v>
      </c>
      <c r="D123">
        <v>0</v>
      </c>
      <c r="E123">
        <v>1</v>
      </c>
      <c r="F123">
        <v>0</v>
      </c>
      <c r="G123">
        <v>1</v>
      </c>
      <c r="H123">
        <v>0</v>
      </c>
      <c r="I123" s="11" t="s">
        <v>21</v>
      </c>
      <c r="J123" t="s">
        <v>30</v>
      </c>
      <c r="K123">
        <v>0</v>
      </c>
      <c r="L123">
        <v>6</v>
      </c>
      <c r="M123">
        <v>1.26</v>
      </c>
      <c r="N123">
        <v>0.0126</v>
      </c>
      <c r="O123">
        <v>1</v>
      </c>
      <c r="P123">
        <v>1</v>
      </c>
      <c r="Q123">
        <v>1</v>
      </c>
      <c r="R123">
        <v>1</v>
      </c>
      <c r="S123">
        <v>0</v>
      </c>
    </row>
    <row r="124" spans="1:19">
      <c r="A124">
        <v>1011014</v>
      </c>
      <c r="B124">
        <v>29</v>
      </c>
      <c r="C124">
        <v>1</v>
      </c>
      <c r="D124">
        <v>0</v>
      </c>
      <c r="E124">
        <v>1</v>
      </c>
      <c r="F124">
        <v>0</v>
      </c>
      <c r="G124">
        <v>0</v>
      </c>
      <c r="H124">
        <v>0</v>
      </c>
      <c r="I124" s="11" t="s">
        <v>32</v>
      </c>
      <c r="J124" t="s">
        <v>19</v>
      </c>
      <c r="K124">
        <v>0</v>
      </c>
      <c r="L124">
        <v>12</v>
      </c>
      <c r="M124">
        <v>1.53</v>
      </c>
      <c r="N124">
        <v>0.0153</v>
      </c>
      <c r="O124">
        <v>0</v>
      </c>
      <c r="P124">
        <v>1</v>
      </c>
      <c r="Q124">
        <v>0</v>
      </c>
      <c r="R124">
        <v>0</v>
      </c>
      <c r="S124">
        <v>0</v>
      </c>
    </row>
    <row r="125" spans="1:19">
      <c r="A125">
        <v>1011011</v>
      </c>
      <c r="B125">
        <v>35</v>
      </c>
      <c r="C125">
        <v>0</v>
      </c>
      <c r="D125">
        <v>2</v>
      </c>
      <c r="E125">
        <v>1</v>
      </c>
      <c r="F125">
        <v>0</v>
      </c>
      <c r="G125">
        <v>0</v>
      </c>
      <c r="H125">
        <v>0</v>
      </c>
      <c r="I125" s="11" t="s">
        <v>21</v>
      </c>
      <c r="J125" t="s">
        <v>54</v>
      </c>
      <c r="K125">
        <v>0</v>
      </c>
      <c r="L125">
        <v>12</v>
      </c>
      <c r="M125">
        <v>1.5</v>
      </c>
      <c r="N125">
        <v>0.015</v>
      </c>
      <c r="O125">
        <v>1</v>
      </c>
      <c r="P125">
        <v>1</v>
      </c>
      <c r="Q125">
        <v>1</v>
      </c>
      <c r="R125">
        <v>0</v>
      </c>
      <c r="S125">
        <v>0</v>
      </c>
    </row>
    <row r="126" spans="1:19">
      <c r="A126">
        <v>1011012</v>
      </c>
      <c r="B126">
        <v>43</v>
      </c>
      <c r="C126">
        <v>1</v>
      </c>
      <c r="D126">
        <v>0</v>
      </c>
      <c r="E126">
        <v>1</v>
      </c>
      <c r="F126">
        <v>0</v>
      </c>
      <c r="G126">
        <v>0</v>
      </c>
      <c r="H126">
        <v>0</v>
      </c>
      <c r="I126" s="11" t="s">
        <v>27</v>
      </c>
      <c r="J126" t="s">
        <v>27</v>
      </c>
      <c r="K126">
        <v>0</v>
      </c>
      <c r="L126">
        <v>3</v>
      </c>
      <c r="M126">
        <v>1.23</v>
      </c>
      <c r="N126">
        <v>0.0123</v>
      </c>
      <c r="O126">
        <v>1</v>
      </c>
      <c r="P126">
        <v>1</v>
      </c>
      <c r="Q126">
        <v>0</v>
      </c>
      <c r="R126">
        <v>1</v>
      </c>
      <c r="S126">
        <v>0</v>
      </c>
    </row>
    <row r="127" spans="1:19">
      <c r="A127">
        <v>1011013</v>
      </c>
      <c r="B127">
        <v>47</v>
      </c>
      <c r="C127">
        <v>1</v>
      </c>
      <c r="D127">
        <v>0</v>
      </c>
      <c r="E127">
        <v>0</v>
      </c>
      <c r="F127">
        <v>1</v>
      </c>
      <c r="G127">
        <v>0</v>
      </c>
      <c r="H127">
        <v>0</v>
      </c>
      <c r="I127" s="11" t="s">
        <v>26</v>
      </c>
      <c r="J127" t="s">
        <v>20</v>
      </c>
      <c r="K127">
        <v>0</v>
      </c>
      <c r="L127">
        <v>3</v>
      </c>
      <c r="M127">
        <v>1.35</v>
      </c>
      <c r="N127">
        <v>0.0135</v>
      </c>
      <c r="O127">
        <v>1</v>
      </c>
      <c r="P127">
        <v>1</v>
      </c>
      <c r="Q127">
        <v>0</v>
      </c>
      <c r="R127">
        <v>1</v>
      </c>
      <c r="S127">
        <v>1</v>
      </c>
    </row>
    <row r="128" spans="1:19">
      <c r="A128">
        <v>1011015</v>
      </c>
      <c r="B128">
        <v>41</v>
      </c>
      <c r="C128">
        <v>1</v>
      </c>
      <c r="D128">
        <v>0</v>
      </c>
      <c r="E128">
        <v>1</v>
      </c>
      <c r="F128">
        <v>0</v>
      </c>
      <c r="G128">
        <v>0</v>
      </c>
      <c r="H128">
        <v>0</v>
      </c>
      <c r="I128" s="11" t="s">
        <v>21</v>
      </c>
      <c r="J128" t="s">
        <v>30</v>
      </c>
      <c r="K128">
        <v>0</v>
      </c>
      <c r="L128">
        <v>6</v>
      </c>
      <c r="M128">
        <v>1.26</v>
      </c>
      <c r="N128">
        <v>0.0126</v>
      </c>
      <c r="O128">
        <v>1</v>
      </c>
      <c r="P128">
        <v>1</v>
      </c>
      <c r="Q128">
        <v>1</v>
      </c>
      <c r="R128">
        <v>1</v>
      </c>
      <c r="S128">
        <v>0</v>
      </c>
    </row>
    <row r="129" spans="1:19">
      <c r="A129">
        <v>1011016</v>
      </c>
      <c r="B129">
        <v>30</v>
      </c>
      <c r="C129">
        <v>1</v>
      </c>
      <c r="D129">
        <v>0</v>
      </c>
      <c r="E129">
        <v>4</v>
      </c>
      <c r="F129">
        <v>0</v>
      </c>
      <c r="G129">
        <v>0</v>
      </c>
      <c r="H129">
        <v>0</v>
      </c>
      <c r="I129" s="11" t="s">
        <v>20</v>
      </c>
      <c r="J129" t="s">
        <v>27</v>
      </c>
      <c r="K129">
        <v>0</v>
      </c>
      <c r="L129">
        <v>3</v>
      </c>
      <c r="M129">
        <v>1.23</v>
      </c>
      <c r="N129">
        <v>0.0123</v>
      </c>
      <c r="O129">
        <v>1</v>
      </c>
      <c r="P129">
        <v>1</v>
      </c>
      <c r="Q129">
        <v>1</v>
      </c>
      <c r="R129">
        <v>1</v>
      </c>
      <c r="S129">
        <v>0</v>
      </c>
    </row>
    <row r="130" spans="1:19">
      <c r="A130">
        <v>1011017</v>
      </c>
      <c r="B130">
        <v>49</v>
      </c>
      <c r="C130">
        <v>1</v>
      </c>
      <c r="D130">
        <v>2</v>
      </c>
      <c r="E130">
        <v>1</v>
      </c>
      <c r="F130">
        <v>0</v>
      </c>
      <c r="G130">
        <v>0</v>
      </c>
      <c r="H130">
        <v>0</v>
      </c>
      <c r="I130" s="11" t="s">
        <v>51</v>
      </c>
      <c r="J130" t="s">
        <v>37</v>
      </c>
      <c r="K130">
        <v>0</v>
      </c>
      <c r="L130">
        <v>4</v>
      </c>
      <c r="M130">
        <v>1.26</v>
      </c>
      <c r="N130">
        <v>0.0126</v>
      </c>
      <c r="O130">
        <v>1</v>
      </c>
      <c r="P130">
        <v>1</v>
      </c>
      <c r="Q130">
        <v>1</v>
      </c>
      <c r="R130">
        <v>1</v>
      </c>
      <c r="S130">
        <v>0</v>
      </c>
    </row>
    <row r="131" spans="1:19">
      <c r="A131">
        <v>1011018</v>
      </c>
      <c r="B131">
        <v>25</v>
      </c>
      <c r="C131">
        <v>1</v>
      </c>
      <c r="D131">
        <v>1</v>
      </c>
      <c r="E131">
        <v>4</v>
      </c>
      <c r="F131">
        <v>0</v>
      </c>
      <c r="G131">
        <v>1</v>
      </c>
      <c r="H131">
        <v>0</v>
      </c>
      <c r="I131" s="11" t="s">
        <v>25</v>
      </c>
      <c r="J131" t="s">
        <v>27</v>
      </c>
      <c r="K131">
        <v>0</v>
      </c>
      <c r="L131">
        <v>6</v>
      </c>
      <c r="M131">
        <v>1.26</v>
      </c>
      <c r="N131">
        <v>0.0126</v>
      </c>
      <c r="O131">
        <v>1</v>
      </c>
      <c r="P131">
        <v>1</v>
      </c>
      <c r="Q131">
        <v>1</v>
      </c>
      <c r="R131">
        <v>1</v>
      </c>
      <c r="S131">
        <v>0</v>
      </c>
    </row>
    <row r="132" spans="1:19">
      <c r="A132">
        <v>1011019</v>
      </c>
      <c r="B132">
        <v>32</v>
      </c>
      <c r="C132">
        <v>0</v>
      </c>
      <c r="D132">
        <v>0</v>
      </c>
      <c r="E132">
        <v>2</v>
      </c>
      <c r="F132">
        <v>0</v>
      </c>
      <c r="G132">
        <v>0</v>
      </c>
      <c r="H132">
        <v>1</v>
      </c>
      <c r="I132" s="11" t="s">
        <v>21</v>
      </c>
      <c r="J132" t="s">
        <v>24</v>
      </c>
      <c r="K132">
        <v>0</v>
      </c>
      <c r="L132">
        <v>12</v>
      </c>
      <c r="M132">
        <v>1.53</v>
      </c>
      <c r="N132">
        <v>0.0153</v>
      </c>
      <c r="O132">
        <v>1</v>
      </c>
      <c r="P132">
        <v>1</v>
      </c>
      <c r="Q132">
        <v>0</v>
      </c>
      <c r="R132">
        <v>1</v>
      </c>
      <c r="S132">
        <v>0</v>
      </c>
    </row>
    <row r="133" spans="1:19">
      <c r="A133">
        <v>1012003</v>
      </c>
      <c r="B133">
        <v>30</v>
      </c>
      <c r="C133">
        <v>1</v>
      </c>
      <c r="D133">
        <v>0</v>
      </c>
      <c r="E133">
        <v>2</v>
      </c>
      <c r="F133">
        <v>0</v>
      </c>
      <c r="G133">
        <v>0</v>
      </c>
      <c r="H133">
        <v>0</v>
      </c>
      <c r="I133" s="11" t="s">
        <v>44</v>
      </c>
      <c r="J133" t="s">
        <v>44</v>
      </c>
      <c r="K133">
        <v>0</v>
      </c>
      <c r="L133">
        <v>12</v>
      </c>
      <c r="M133">
        <v>1.5</v>
      </c>
      <c r="N133">
        <v>0.015</v>
      </c>
      <c r="O133">
        <v>0</v>
      </c>
      <c r="P133">
        <v>1</v>
      </c>
      <c r="Q133">
        <v>0</v>
      </c>
      <c r="R133">
        <v>0</v>
      </c>
      <c r="S133">
        <v>0</v>
      </c>
    </row>
    <row r="134" spans="1:19">
      <c r="A134">
        <v>1012004</v>
      </c>
      <c r="B134">
        <v>48</v>
      </c>
      <c r="C134">
        <v>1</v>
      </c>
      <c r="D134">
        <v>0</v>
      </c>
      <c r="E134">
        <v>1</v>
      </c>
      <c r="F134">
        <v>0</v>
      </c>
      <c r="G134">
        <v>0</v>
      </c>
      <c r="H134">
        <v>0</v>
      </c>
      <c r="I134" s="11" t="s">
        <v>44</v>
      </c>
      <c r="J134" t="s">
        <v>19</v>
      </c>
      <c r="K134">
        <v>0</v>
      </c>
      <c r="L134">
        <v>12</v>
      </c>
      <c r="M134">
        <v>1.53</v>
      </c>
      <c r="N134">
        <v>0.0153</v>
      </c>
      <c r="O134">
        <v>1</v>
      </c>
      <c r="P134">
        <v>1</v>
      </c>
      <c r="Q134">
        <v>0</v>
      </c>
      <c r="R134">
        <v>1</v>
      </c>
      <c r="S134">
        <v>0</v>
      </c>
    </row>
    <row r="135" spans="1:19">
      <c r="A135">
        <v>1012005</v>
      </c>
      <c r="B135">
        <v>28</v>
      </c>
      <c r="C135">
        <v>1</v>
      </c>
      <c r="D135">
        <v>1</v>
      </c>
      <c r="E135">
        <v>4</v>
      </c>
      <c r="F135">
        <v>0</v>
      </c>
      <c r="G135">
        <v>0</v>
      </c>
      <c r="H135">
        <v>0</v>
      </c>
      <c r="I135" s="11" t="s">
        <v>32</v>
      </c>
      <c r="J135" t="s">
        <v>21</v>
      </c>
      <c r="K135">
        <v>0</v>
      </c>
      <c r="L135">
        <v>3</v>
      </c>
      <c r="M135">
        <v>1.44</v>
      </c>
      <c r="N135">
        <v>0.0144</v>
      </c>
      <c r="O135">
        <v>0</v>
      </c>
      <c r="P135">
        <v>1</v>
      </c>
      <c r="Q135">
        <v>1</v>
      </c>
      <c r="R135">
        <v>0</v>
      </c>
      <c r="S135">
        <v>0</v>
      </c>
    </row>
    <row r="136" spans="1:19">
      <c r="A136">
        <v>1012009</v>
      </c>
      <c r="B136">
        <v>33</v>
      </c>
      <c r="C136">
        <v>1</v>
      </c>
      <c r="D136">
        <v>0</v>
      </c>
      <c r="E136">
        <v>1</v>
      </c>
      <c r="F136">
        <v>0</v>
      </c>
      <c r="G136">
        <v>0</v>
      </c>
      <c r="H136">
        <v>0</v>
      </c>
      <c r="I136" s="11" t="s">
        <v>32</v>
      </c>
      <c r="J136" t="s">
        <v>24</v>
      </c>
      <c r="K136">
        <v>0</v>
      </c>
      <c r="L136">
        <v>12</v>
      </c>
      <c r="M136">
        <v>1.53</v>
      </c>
      <c r="N136">
        <v>0.0153</v>
      </c>
      <c r="O136">
        <v>1</v>
      </c>
      <c r="P136">
        <v>1</v>
      </c>
      <c r="Q136">
        <v>0</v>
      </c>
      <c r="R136">
        <v>1</v>
      </c>
      <c r="S136">
        <v>0</v>
      </c>
    </row>
    <row r="137" spans="1:19">
      <c r="A137">
        <v>1012010</v>
      </c>
      <c r="B137">
        <v>36</v>
      </c>
      <c r="C137">
        <v>1</v>
      </c>
      <c r="D137">
        <v>0</v>
      </c>
      <c r="E137">
        <v>1</v>
      </c>
      <c r="F137">
        <v>0</v>
      </c>
      <c r="G137">
        <v>1</v>
      </c>
      <c r="H137">
        <v>0</v>
      </c>
      <c r="I137" s="11" t="s">
        <v>19</v>
      </c>
      <c r="J137" t="s">
        <v>34</v>
      </c>
      <c r="K137">
        <v>0</v>
      </c>
      <c r="L137">
        <v>4</v>
      </c>
      <c r="M137">
        <v>1.26</v>
      </c>
      <c r="N137">
        <v>0.0126</v>
      </c>
      <c r="O137">
        <v>1</v>
      </c>
      <c r="P137">
        <v>1</v>
      </c>
      <c r="Q137">
        <v>1</v>
      </c>
      <c r="R137">
        <v>1</v>
      </c>
      <c r="S137">
        <v>0</v>
      </c>
    </row>
    <row r="138" spans="1:19">
      <c r="A138">
        <v>1012011</v>
      </c>
      <c r="B138">
        <v>38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 s="11" t="s">
        <v>19</v>
      </c>
      <c r="J138" t="s">
        <v>55</v>
      </c>
      <c r="K138">
        <v>0</v>
      </c>
      <c r="L138">
        <v>4</v>
      </c>
      <c r="M138">
        <v>1.26</v>
      </c>
      <c r="N138">
        <v>0.0126</v>
      </c>
      <c r="O138">
        <v>1</v>
      </c>
      <c r="P138">
        <v>1</v>
      </c>
      <c r="Q138">
        <v>1</v>
      </c>
      <c r="R138">
        <v>1</v>
      </c>
      <c r="S138">
        <v>0</v>
      </c>
    </row>
    <row r="139" spans="1:19">
      <c r="A139">
        <v>1012012</v>
      </c>
      <c r="B139">
        <v>27</v>
      </c>
      <c r="C139">
        <v>1</v>
      </c>
      <c r="D139">
        <v>0</v>
      </c>
      <c r="E139">
        <v>4</v>
      </c>
      <c r="F139">
        <v>0</v>
      </c>
      <c r="G139">
        <v>0</v>
      </c>
      <c r="H139">
        <v>0</v>
      </c>
      <c r="I139" s="11" t="s">
        <v>25</v>
      </c>
      <c r="J139" t="s">
        <v>56</v>
      </c>
      <c r="K139">
        <v>0</v>
      </c>
      <c r="L139">
        <v>6</v>
      </c>
      <c r="M139">
        <v>1.323</v>
      </c>
      <c r="N139">
        <v>0.01323</v>
      </c>
      <c r="O139">
        <v>0</v>
      </c>
      <c r="P139">
        <v>1</v>
      </c>
      <c r="Q139">
        <v>0</v>
      </c>
      <c r="R139">
        <v>0</v>
      </c>
      <c r="S139">
        <v>0</v>
      </c>
    </row>
    <row r="140" spans="1:19">
      <c r="A140">
        <v>1012013</v>
      </c>
      <c r="B140">
        <v>32</v>
      </c>
      <c r="C140">
        <v>1</v>
      </c>
      <c r="D140">
        <v>0</v>
      </c>
      <c r="E140">
        <v>1</v>
      </c>
      <c r="F140">
        <v>0</v>
      </c>
      <c r="G140">
        <v>1</v>
      </c>
      <c r="H140">
        <v>0</v>
      </c>
      <c r="I140" s="11" t="s">
        <v>19</v>
      </c>
      <c r="J140" t="s">
        <v>27</v>
      </c>
      <c r="K140">
        <v>0</v>
      </c>
      <c r="L140">
        <v>3</v>
      </c>
      <c r="M140">
        <v>1.23</v>
      </c>
      <c r="N140">
        <v>0.0123</v>
      </c>
      <c r="O140">
        <v>1</v>
      </c>
      <c r="P140">
        <v>1</v>
      </c>
      <c r="Q140">
        <v>1</v>
      </c>
      <c r="R140">
        <v>1</v>
      </c>
      <c r="S140">
        <v>0</v>
      </c>
    </row>
    <row r="141" spans="1:19">
      <c r="A141">
        <v>1012015</v>
      </c>
      <c r="B141">
        <v>30</v>
      </c>
      <c r="C141">
        <v>1</v>
      </c>
      <c r="D141">
        <v>1</v>
      </c>
      <c r="E141">
        <v>2</v>
      </c>
      <c r="F141">
        <v>0</v>
      </c>
      <c r="G141">
        <v>0</v>
      </c>
      <c r="H141">
        <v>0</v>
      </c>
      <c r="I141" s="11" t="s">
        <v>32</v>
      </c>
      <c r="J141" t="s">
        <v>56</v>
      </c>
      <c r="K141">
        <v>0</v>
      </c>
      <c r="L141">
        <v>4</v>
      </c>
      <c r="M141">
        <v>1.26</v>
      </c>
      <c r="N141">
        <v>0.0126</v>
      </c>
      <c r="O141">
        <v>1</v>
      </c>
      <c r="P141">
        <v>1</v>
      </c>
      <c r="Q141">
        <v>1</v>
      </c>
      <c r="R141">
        <v>1</v>
      </c>
      <c r="S141">
        <v>0</v>
      </c>
    </row>
    <row r="142" spans="1:19">
      <c r="A142">
        <v>1012016</v>
      </c>
      <c r="B142">
        <v>42</v>
      </c>
      <c r="C142">
        <v>1</v>
      </c>
      <c r="D142">
        <v>0</v>
      </c>
      <c r="E142">
        <v>1</v>
      </c>
      <c r="F142">
        <v>0</v>
      </c>
      <c r="G142">
        <v>0</v>
      </c>
      <c r="H142">
        <v>0</v>
      </c>
      <c r="I142" s="11" t="s">
        <v>20</v>
      </c>
      <c r="J142" t="s">
        <v>31</v>
      </c>
      <c r="K142">
        <v>0</v>
      </c>
      <c r="L142">
        <v>12</v>
      </c>
      <c r="M142">
        <v>1.5</v>
      </c>
      <c r="N142">
        <v>0.015</v>
      </c>
      <c r="O142">
        <v>0</v>
      </c>
      <c r="P142">
        <v>1</v>
      </c>
      <c r="Q142">
        <v>0</v>
      </c>
      <c r="R142">
        <v>0</v>
      </c>
      <c r="S142">
        <v>0</v>
      </c>
    </row>
    <row r="143" spans="1:19">
      <c r="A143">
        <v>1012023</v>
      </c>
      <c r="B143">
        <v>34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 s="11" t="s">
        <v>20</v>
      </c>
      <c r="J143" t="s">
        <v>57</v>
      </c>
      <c r="K143">
        <v>0</v>
      </c>
      <c r="L143">
        <v>12</v>
      </c>
      <c r="M143">
        <v>1.5</v>
      </c>
      <c r="N143">
        <v>0.015</v>
      </c>
      <c r="O143">
        <v>0</v>
      </c>
      <c r="P143">
        <v>1</v>
      </c>
      <c r="Q143">
        <v>0</v>
      </c>
      <c r="R143">
        <v>0</v>
      </c>
      <c r="S143">
        <v>0</v>
      </c>
    </row>
    <row r="144" spans="1:19">
      <c r="A144">
        <v>1012025</v>
      </c>
      <c r="B144">
        <v>34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 s="11" t="s">
        <v>20</v>
      </c>
      <c r="J144" t="s">
        <v>37</v>
      </c>
      <c r="K144">
        <v>0</v>
      </c>
      <c r="L144">
        <v>12</v>
      </c>
      <c r="M144">
        <v>1.5</v>
      </c>
      <c r="N144">
        <v>0.015</v>
      </c>
      <c r="O144">
        <v>0</v>
      </c>
      <c r="P144">
        <v>1</v>
      </c>
      <c r="Q144">
        <v>0</v>
      </c>
      <c r="R144">
        <v>0</v>
      </c>
      <c r="S144">
        <v>0</v>
      </c>
    </row>
    <row r="145" spans="1:19">
      <c r="A145">
        <v>1012026</v>
      </c>
      <c r="B145">
        <v>53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 s="11" t="s">
        <v>25</v>
      </c>
      <c r="J145" t="s">
        <v>44</v>
      </c>
      <c r="K145">
        <v>0</v>
      </c>
      <c r="L145">
        <v>12</v>
      </c>
      <c r="M145">
        <v>1.53</v>
      </c>
      <c r="N145">
        <v>0.0153</v>
      </c>
      <c r="O145">
        <v>1</v>
      </c>
      <c r="P145">
        <v>1</v>
      </c>
      <c r="Q145">
        <v>0</v>
      </c>
      <c r="R145">
        <v>1</v>
      </c>
      <c r="S145">
        <v>0</v>
      </c>
    </row>
    <row r="146" spans="1:19">
      <c r="A146">
        <v>1012028</v>
      </c>
      <c r="B146">
        <v>40</v>
      </c>
      <c r="C146">
        <v>1</v>
      </c>
      <c r="D146">
        <v>0</v>
      </c>
      <c r="E146">
        <v>2</v>
      </c>
      <c r="F146">
        <v>0</v>
      </c>
      <c r="G146">
        <v>0</v>
      </c>
      <c r="H146">
        <v>1</v>
      </c>
      <c r="I146" s="11" t="s">
        <v>30</v>
      </c>
      <c r="J146" t="s">
        <v>43</v>
      </c>
      <c r="K146">
        <v>0</v>
      </c>
      <c r="L146">
        <v>12</v>
      </c>
      <c r="M146">
        <v>1.5</v>
      </c>
      <c r="N146">
        <v>0.015</v>
      </c>
      <c r="O146">
        <v>1</v>
      </c>
      <c r="P146">
        <v>1</v>
      </c>
      <c r="Q146">
        <v>0</v>
      </c>
      <c r="R146">
        <v>1</v>
      </c>
      <c r="S146">
        <v>0</v>
      </c>
    </row>
    <row r="147" spans="1:19">
      <c r="A147">
        <v>1012030</v>
      </c>
      <c r="B147">
        <v>41</v>
      </c>
      <c r="C147">
        <v>1</v>
      </c>
      <c r="D147">
        <v>0</v>
      </c>
      <c r="E147">
        <v>1</v>
      </c>
      <c r="F147">
        <v>0</v>
      </c>
      <c r="G147">
        <v>0</v>
      </c>
      <c r="H147">
        <v>1</v>
      </c>
      <c r="I147" s="11" t="s">
        <v>51</v>
      </c>
      <c r="J147" t="s">
        <v>27</v>
      </c>
      <c r="K147">
        <v>0</v>
      </c>
      <c r="L147">
        <v>6</v>
      </c>
      <c r="M147">
        <v>1.26</v>
      </c>
      <c r="N147">
        <v>0.0126</v>
      </c>
      <c r="O147">
        <v>1</v>
      </c>
      <c r="P147">
        <v>1</v>
      </c>
      <c r="Q147">
        <v>1</v>
      </c>
      <c r="R147">
        <v>1</v>
      </c>
      <c r="S147">
        <v>0</v>
      </c>
    </row>
    <row r="148" spans="1:19">
      <c r="A148">
        <v>1012031</v>
      </c>
      <c r="B148">
        <v>31</v>
      </c>
      <c r="C148">
        <v>1</v>
      </c>
      <c r="D148">
        <v>1</v>
      </c>
      <c r="E148">
        <v>2</v>
      </c>
      <c r="F148">
        <v>0</v>
      </c>
      <c r="G148">
        <v>0</v>
      </c>
      <c r="H148">
        <v>0</v>
      </c>
      <c r="I148" s="11" t="s">
        <v>25</v>
      </c>
      <c r="J148" t="s">
        <v>19</v>
      </c>
      <c r="K148">
        <v>0</v>
      </c>
      <c r="L148">
        <v>12</v>
      </c>
      <c r="M148">
        <v>1.53</v>
      </c>
      <c r="N148">
        <v>0.0153</v>
      </c>
      <c r="O148">
        <v>1</v>
      </c>
      <c r="P148">
        <v>1</v>
      </c>
      <c r="Q148">
        <v>0</v>
      </c>
      <c r="R148">
        <v>1</v>
      </c>
      <c r="S148">
        <v>0</v>
      </c>
    </row>
    <row r="149" spans="1:19">
      <c r="A149">
        <v>1012032</v>
      </c>
      <c r="B149">
        <v>34</v>
      </c>
      <c r="C149">
        <v>1</v>
      </c>
      <c r="D149">
        <v>0</v>
      </c>
      <c r="E149">
        <v>2</v>
      </c>
      <c r="F149">
        <v>0</v>
      </c>
      <c r="G149">
        <v>0</v>
      </c>
      <c r="H149">
        <v>0</v>
      </c>
      <c r="I149" s="11" t="s">
        <v>32</v>
      </c>
      <c r="J149" t="s">
        <v>34</v>
      </c>
      <c r="K149">
        <v>0</v>
      </c>
      <c r="L149">
        <v>6</v>
      </c>
      <c r="M149">
        <v>1.47</v>
      </c>
      <c r="N149">
        <v>0.0147</v>
      </c>
      <c r="O149">
        <v>0</v>
      </c>
      <c r="P149">
        <v>1</v>
      </c>
      <c r="Q149">
        <v>0</v>
      </c>
      <c r="R149">
        <v>0</v>
      </c>
      <c r="S149">
        <v>0</v>
      </c>
    </row>
    <row r="150" spans="1:19">
      <c r="A150">
        <v>1101001</v>
      </c>
      <c r="B150">
        <v>30</v>
      </c>
      <c r="C150">
        <v>1</v>
      </c>
      <c r="D150">
        <v>0</v>
      </c>
      <c r="E150">
        <v>4</v>
      </c>
      <c r="F150">
        <v>0</v>
      </c>
      <c r="G150">
        <v>0</v>
      </c>
      <c r="H150">
        <v>0</v>
      </c>
      <c r="I150" s="11" t="s">
        <v>25</v>
      </c>
      <c r="J150" t="s">
        <v>48</v>
      </c>
      <c r="K150">
        <v>0</v>
      </c>
      <c r="L150">
        <v>6</v>
      </c>
      <c r="M150">
        <v>1.47</v>
      </c>
      <c r="N150">
        <v>0.0147</v>
      </c>
      <c r="O150">
        <v>0</v>
      </c>
      <c r="P150">
        <v>1</v>
      </c>
      <c r="Q150">
        <v>0</v>
      </c>
      <c r="R150">
        <v>0</v>
      </c>
      <c r="S150">
        <v>0</v>
      </c>
    </row>
    <row r="151" spans="1:19">
      <c r="A151">
        <v>1101002</v>
      </c>
      <c r="B151">
        <v>34</v>
      </c>
      <c r="C151">
        <v>1</v>
      </c>
      <c r="D151">
        <v>0</v>
      </c>
      <c r="E151">
        <v>1</v>
      </c>
      <c r="F151">
        <v>0</v>
      </c>
      <c r="G151">
        <v>0</v>
      </c>
      <c r="H151">
        <v>1</v>
      </c>
      <c r="I151" s="11" t="s">
        <v>32</v>
      </c>
      <c r="J151" t="s">
        <v>48</v>
      </c>
      <c r="K151">
        <v>0</v>
      </c>
      <c r="L151">
        <v>12</v>
      </c>
      <c r="M151">
        <v>1.5</v>
      </c>
      <c r="N151">
        <v>0.015</v>
      </c>
      <c r="O151">
        <v>0</v>
      </c>
      <c r="P151">
        <v>1</v>
      </c>
      <c r="Q151">
        <v>0</v>
      </c>
      <c r="R151">
        <v>0</v>
      </c>
      <c r="S151">
        <v>0</v>
      </c>
    </row>
    <row r="152" spans="1:19">
      <c r="A152">
        <v>1101003</v>
      </c>
      <c r="B152">
        <v>25</v>
      </c>
      <c r="C152">
        <v>0</v>
      </c>
      <c r="D152">
        <v>0</v>
      </c>
      <c r="E152">
        <v>2</v>
      </c>
      <c r="F152">
        <v>0</v>
      </c>
      <c r="G152">
        <v>1</v>
      </c>
      <c r="H152">
        <v>1</v>
      </c>
      <c r="I152" s="11" t="s">
        <v>32</v>
      </c>
      <c r="J152" t="s">
        <v>20</v>
      </c>
      <c r="K152">
        <v>0</v>
      </c>
      <c r="L152">
        <v>12</v>
      </c>
      <c r="M152">
        <v>1.53</v>
      </c>
      <c r="N152">
        <v>0.0153</v>
      </c>
      <c r="O152">
        <v>1</v>
      </c>
      <c r="P152">
        <v>1</v>
      </c>
      <c r="Q152">
        <v>0</v>
      </c>
      <c r="R152">
        <v>1</v>
      </c>
      <c r="S152">
        <v>0</v>
      </c>
    </row>
    <row r="153" spans="1:19">
      <c r="A153">
        <v>1101004</v>
      </c>
      <c r="B153">
        <v>33</v>
      </c>
      <c r="C153">
        <v>1</v>
      </c>
      <c r="D153">
        <v>0</v>
      </c>
      <c r="E153">
        <v>1</v>
      </c>
      <c r="F153">
        <v>0</v>
      </c>
      <c r="G153">
        <v>0</v>
      </c>
      <c r="H153">
        <v>0</v>
      </c>
      <c r="I153" s="11" t="s">
        <v>51</v>
      </c>
      <c r="J153" t="s">
        <v>19</v>
      </c>
      <c r="K153">
        <v>0</v>
      </c>
      <c r="L153">
        <v>9</v>
      </c>
      <c r="M153">
        <v>1.29</v>
      </c>
      <c r="N153">
        <v>0.0129</v>
      </c>
      <c r="O153">
        <v>0</v>
      </c>
      <c r="P153">
        <v>1</v>
      </c>
      <c r="Q153">
        <v>0</v>
      </c>
      <c r="R153">
        <v>0</v>
      </c>
      <c r="S153">
        <v>0</v>
      </c>
    </row>
    <row r="154" spans="1:19">
      <c r="A154">
        <v>1101005</v>
      </c>
      <c r="B154">
        <v>29</v>
      </c>
      <c r="C154">
        <v>0</v>
      </c>
      <c r="D154">
        <v>0</v>
      </c>
      <c r="E154">
        <v>2</v>
      </c>
      <c r="F154">
        <v>0</v>
      </c>
      <c r="G154">
        <v>0</v>
      </c>
      <c r="H154">
        <v>0</v>
      </c>
      <c r="I154" s="11" t="s">
        <v>21</v>
      </c>
      <c r="J154" t="s">
        <v>37</v>
      </c>
      <c r="K154">
        <v>0</v>
      </c>
      <c r="L154">
        <v>3</v>
      </c>
      <c r="M154">
        <v>1.23</v>
      </c>
      <c r="N154">
        <v>0.0123</v>
      </c>
      <c r="O154">
        <v>1</v>
      </c>
      <c r="P154">
        <v>1</v>
      </c>
      <c r="Q154">
        <v>0</v>
      </c>
      <c r="R154">
        <v>1</v>
      </c>
      <c r="S154">
        <v>0</v>
      </c>
    </row>
    <row r="155" spans="1:19">
      <c r="A155">
        <v>1101006</v>
      </c>
      <c r="B155">
        <v>32</v>
      </c>
      <c r="C155">
        <v>0</v>
      </c>
      <c r="D155">
        <v>0</v>
      </c>
      <c r="E155">
        <v>2</v>
      </c>
      <c r="F155">
        <v>0</v>
      </c>
      <c r="G155">
        <v>0</v>
      </c>
      <c r="H155">
        <v>0</v>
      </c>
      <c r="I155" s="11" t="s">
        <v>20</v>
      </c>
      <c r="J155" t="s">
        <v>24</v>
      </c>
      <c r="K155">
        <v>0</v>
      </c>
      <c r="L155">
        <v>12</v>
      </c>
      <c r="M155">
        <v>1.5</v>
      </c>
      <c r="N155">
        <v>0.015</v>
      </c>
      <c r="O155">
        <v>0</v>
      </c>
      <c r="P155">
        <v>1</v>
      </c>
      <c r="Q155">
        <v>0</v>
      </c>
      <c r="R155">
        <v>0</v>
      </c>
      <c r="S155">
        <v>0</v>
      </c>
    </row>
    <row r="156" spans="1:19">
      <c r="A156">
        <v>1101007</v>
      </c>
      <c r="B156">
        <v>51</v>
      </c>
      <c r="C156">
        <v>1</v>
      </c>
      <c r="D156">
        <v>0</v>
      </c>
      <c r="E156">
        <v>0</v>
      </c>
      <c r="F156">
        <v>1</v>
      </c>
      <c r="G156">
        <v>0</v>
      </c>
      <c r="H156">
        <v>0</v>
      </c>
      <c r="I156" s="11" t="s">
        <v>20</v>
      </c>
      <c r="J156" t="s">
        <v>21</v>
      </c>
      <c r="K156">
        <v>0</v>
      </c>
      <c r="L156">
        <v>6</v>
      </c>
      <c r="M156">
        <v>1.5</v>
      </c>
      <c r="N156">
        <v>0.015</v>
      </c>
      <c r="O156">
        <v>1</v>
      </c>
      <c r="P156">
        <v>1</v>
      </c>
      <c r="Q156">
        <v>0</v>
      </c>
      <c r="R156">
        <v>1</v>
      </c>
      <c r="S156">
        <v>1</v>
      </c>
    </row>
    <row r="157" spans="1:19">
      <c r="A157">
        <v>1101008</v>
      </c>
      <c r="B157">
        <v>39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 s="11" t="s">
        <v>19</v>
      </c>
      <c r="J157" t="s">
        <v>24</v>
      </c>
      <c r="K157">
        <v>0</v>
      </c>
      <c r="L157">
        <v>6</v>
      </c>
      <c r="M157">
        <v>1.47</v>
      </c>
      <c r="N157">
        <v>0.0147</v>
      </c>
      <c r="O157">
        <v>0</v>
      </c>
      <c r="P157">
        <v>1</v>
      </c>
      <c r="Q157">
        <v>0</v>
      </c>
      <c r="R157">
        <v>0</v>
      </c>
      <c r="S157">
        <v>0</v>
      </c>
    </row>
    <row r="158" spans="1:19">
      <c r="A158">
        <v>1101009</v>
      </c>
      <c r="B158">
        <v>43</v>
      </c>
      <c r="C158">
        <v>1</v>
      </c>
      <c r="D158">
        <v>0</v>
      </c>
      <c r="E158">
        <v>1</v>
      </c>
      <c r="F158">
        <v>0</v>
      </c>
      <c r="G158">
        <v>0</v>
      </c>
      <c r="H158">
        <v>1</v>
      </c>
      <c r="I158" s="11" t="s">
        <v>23</v>
      </c>
      <c r="J158" t="s">
        <v>34</v>
      </c>
      <c r="K158">
        <v>0</v>
      </c>
      <c r="L158">
        <v>12</v>
      </c>
      <c r="M158">
        <v>1.53</v>
      </c>
      <c r="N158">
        <v>0.0153</v>
      </c>
      <c r="O158">
        <v>1</v>
      </c>
      <c r="P158">
        <v>1</v>
      </c>
      <c r="Q158">
        <v>0</v>
      </c>
      <c r="R158">
        <v>1</v>
      </c>
      <c r="S158">
        <v>0</v>
      </c>
    </row>
    <row r="159" spans="1:19">
      <c r="A159">
        <v>1101011</v>
      </c>
      <c r="B159">
        <v>52</v>
      </c>
      <c r="C159">
        <v>1</v>
      </c>
      <c r="D159">
        <v>0</v>
      </c>
      <c r="E159">
        <v>1</v>
      </c>
      <c r="F159">
        <v>0</v>
      </c>
      <c r="G159">
        <v>0</v>
      </c>
      <c r="H159">
        <v>0</v>
      </c>
      <c r="I159" s="11" t="s">
        <v>27</v>
      </c>
      <c r="J159" t="s">
        <v>27</v>
      </c>
      <c r="K159">
        <v>0</v>
      </c>
      <c r="L159">
        <v>6</v>
      </c>
      <c r="M159">
        <v>1.26</v>
      </c>
      <c r="N159">
        <v>0.0126</v>
      </c>
      <c r="O159">
        <v>1</v>
      </c>
      <c r="P159">
        <v>0</v>
      </c>
      <c r="Q159">
        <v>1</v>
      </c>
      <c r="R159">
        <v>1</v>
      </c>
      <c r="S159">
        <v>0</v>
      </c>
    </row>
    <row r="160" spans="1:19">
      <c r="A160">
        <v>1101012</v>
      </c>
      <c r="B160">
        <v>44</v>
      </c>
      <c r="C160">
        <v>1</v>
      </c>
      <c r="D160">
        <v>0</v>
      </c>
      <c r="E160">
        <v>1</v>
      </c>
      <c r="F160">
        <v>0</v>
      </c>
      <c r="G160">
        <v>0</v>
      </c>
      <c r="H160">
        <v>0</v>
      </c>
      <c r="I160" s="11" t="s">
        <v>20</v>
      </c>
      <c r="J160" t="s">
        <v>34</v>
      </c>
      <c r="K160">
        <v>0</v>
      </c>
      <c r="L160">
        <v>12</v>
      </c>
      <c r="M160">
        <v>1.53</v>
      </c>
      <c r="N160">
        <v>0.0153</v>
      </c>
      <c r="O160">
        <v>1</v>
      </c>
      <c r="P160">
        <v>0</v>
      </c>
      <c r="Q160">
        <v>0</v>
      </c>
      <c r="R160">
        <v>1</v>
      </c>
      <c r="S160">
        <v>0</v>
      </c>
    </row>
    <row r="161" spans="1:19">
      <c r="A161">
        <v>1101013</v>
      </c>
      <c r="B161">
        <v>54</v>
      </c>
      <c r="C161">
        <v>1</v>
      </c>
      <c r="D161">
        <v>0</v>
      </c>
      <c r="E161">
        <v>1</v>
      </c>
      <c r="F161">
        <v>0</v>
      </c>
      <c r="G161">
        <v>0</v>
      </c>
      <c r="H161">
        <v>1</v>
      </c>
      <c r="I161" s="11" t="s">
        <v>44</v>
      </c>
      <c r="J161" t="s">
        <v>42</v>
      </c>
      <c r="K161">
        <v>0</v>
      </c>
      <c r="L161">
        <v>12</v>
      </c>
      <c r="M161">
        <v>1.5</v>
      </c>
      <c r="N161">
        <v>0.015</v>
      </c>
      <c r="O161">
        <v>0</v>
      </c>
      <c r="P161">
        <v>1</v>
      </c>
      <c r="Q161">
        <v>1</v>
      </c>
      <c r="R161">
        <v>0</v>
      </c>
      <c r="S161">
        <v>0</v>
      </c>
    </row>
    <row r="162" spans="1:19">
      <c r="A162">
        <v>1101014</v>
      </c>
      <c r="B162">
        <v>43</v>
      </c>
      <c r="C162">
        <v>1</v>
      </c>
      <c r="D162">
        <v>0</v>
      </c>
      <c r="E162">
        <v>1</v>
      </c>
      <c r="F162">
        <v>0</v>
      </c>
      <c r="G162">
        <v>0</v>
      </c>
      <c r="H162">
        <v>1</v>
      </c>
      <c r="I162" s="11" t="s">
        <v>25</v>
      </c>
      <c r="J162" t="s">
        <v>19</v>
      </c>
      <c r="K162">
        <v>0</v>
      </c>
      <c r="L162">
        <v>12</v>
      </c>
      <c r="M162">
        <v>1.53</v>
      </c>
      <c r="N162">
        <v>0.0153</v>
      </c>
      <c r="O162">
        <v>1</v>
      </c>
      <c r="P162">
        <v>1</v>
      </c>
      <c r="Q162">
        <v>0</v>
      </c>
      <c r="R162">
        <v>1</v>
      </c>
      <c r="S162">
        <v>0</v>
      </c>
    </row>
    <row r="163" spans="1:19">
      <c r="A163">
        <v>1101015</v>
      </c>
      <c r="B163">
        <v>34</v>
      </c>
      <c r="C163">
        <v>1</v>
      </c>
      <c r="D163">
        <v>0</v>
      </c>
      <c r="E163">
        <v>4</v>
      </c>
      <c r="F163">
        <v>0</v>
      </c>
      <c r="G163">
        <v>0</v>
      </c>
      <c r="H163">
        <v>0</v>
      </c>
      <c r="I163" s="11" t="s">
        <v>30</v>
      </c>
      <c r="J163" t="s">
        <v>43</v>
      </c>
      <c r="K163">
        <v>0</v>
      </c>
      <c r="L163">
        <v>6</v>
      </c>
      <c r="M163">
        <v>1.5</v>
      </c>
      <c r="N163">
        <v>0.015</v>
      </c>
      <c r="O163">
        <v>1</v>
      </c>
      <c r="P163">
        <v>1</v>
      </c>
      <c r="Q163">
        <v>0</v>
      </c>
      <c r="R163">
        <v>1</v>
      </c>
      <c r="S163">
        <v>0</v>
      </c>
    </row>
    <row r="164" spans="1:19">
      <c r="A164">
        <v>1101017</v>
      </c>
      <c r="B164">
        <v>37</v>
      </c>
      <c r="C164">
        <v>1</v>
      </c>
      <c r="D164">
        <v>0</v>
      </c>
      <c r="E164">
        <v>1</v>
      </c>
      <c r="F164">
        <v>0</v>
      </c>
      <c r="G164">
        <v>1</v>
      </c>
      <c r="H164">
        <v>1</v>
      </c>
      <c r="I164" s="11" t="s">
        <v>19</v>
      </c>
      <c r="J164" t="s">
        <v>27</v>
      </c>
      <c r="K164">
        <v>0</v>
      </c>
      <c r="L164">
        <v>3</v>
      </c>
      <c r="M164">
        <v>1.44</v>
      </c>
      <c r="N164">
        <v>0.0144</v>
      </c>
      <c r="O164">
        <v>0</v>
      </c>
      <c r="P164">
        <v>1</v>
      </c>
      <c r="Q164">
        <v>0</v>
      </c>
      <c r="R164">
        <v>0</v>
      </c>
      <c r="S164">
        <v>0</v>
      </c>
    </row>
    <row r="165" spans="1:19">
      <c r="A165">
        <v>1101018</v>
      </c>
      <c r="B165">
        <v>40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 s="11" t="s">
        <v>19</v>
      </c>
      <c r="J165" t="s">
        <v>19</v>
      </c>
      <c r="K165">
        <v>0</v>
      </c>
      <c r="L165">
        <v>12</v>
      </c>
      <c r="M165">
        <v>1.5</v>
      </c>
      <c r="N165">
        <v>0.015</v>
      </c>
      <c r="O165">
        <v>0</v>
      </c>
      <c r="P165">
        <v>1</v>
      </c>
      <c r="Q165">
        <v>0</v>
      </c>
      <c r="R165">
        <v>0</v>
      </c>
      <c r="S165">
        <v>0</v>
      </c>
    </row>
    <row r="166" spans="1:19">
      <c r="A166">
        <v>1101019</v>
      </c>
      <c r="B166">
        <v>31</v>
      </c>
      <c r="C166">
        <v>0</v>
      </c>
      <c r="D166">
        <v>0</v>
      </c>
      <c r="E166">
        <v>4</v>
      </c>
      <c r="F166">
        <v>0</v>
      </c>
      <c r="G166">
        <v>0</v>
      </c>
      <c r="H166">
        <v>0</v>
      </c>
      <c r="I166" s="11" t="s">
        <v>30</v>
      </c>
      <c r="J166" t="s">
        <v>34</v>
      </c>
      <c r="K166">
        <v>0</v>
      </c>
      <c r="L166">
        <v>12</v>
      </c>
      <c r="M166">
        <v>1.5</v>
      </c>
      <c r="N166">
        <v>0.015</v>
      </c>
      <c r="O166">
        <v>0</v>
      </c>
      <c r="P166">
        <v>1</v>
      </c>
      <c r="Q166">
        <v>0</v>
      </c>
      <c r="R166">
        <v>0</v>
      </c>
      <c r="S166">
        <v>0</v>
      </c>
    </row>
    <row r="167" spans="1:19">
      <c r="A167">
        <v>1101020</v>
      </c>
      <c r="B167">
        <v>41</v>
      </c>
      <c r="C167">
        <v>1</v>
      </c>
      <c r="D167">
        <v>0</v>
      </c>
      <c r="E167">
        <v>1</v>
      </c>
      <c r="F167">
        <v>0</v>
      </c>
      <c r="G167">
        <v>0</v>
      </c>
      <c r="H167">
        <v>0</v>
      </c>
      <c r="I167" s="11" t="s">
        <v>36</v>
      </c>
      <c r="J167" t="s">
        <v>27</v>
      </c>
      <c r="K167">
        <v>0</v>
      </c>
      <c r="L167">
        <v>6</v>
      </c>
      <c r="M167">
        <v>1.26</v>
      </c>
      <c r="N167">
        <v>0.0126</v>
      </c>
      <c r="O167">
        <v>1</v>
      </c>
      <c r="P167">
        <v>0</v>
      </c>
      <c r="Q167">
        <v>0</v>
      </c>
      <c r="R167">
        <v>1</v>
      </c>
      <c r="S167">
        <v>0</v>
      </c>
    </row>
    <row r="168" spans="1:19">
      <c r="A168">
        <v>1101021</v>
      </c>
      <c r="B168">
        <v>34</v>
      </c>
      <c r="C168">
        <v>1</v>
      </c>
      <c r="D168">
        <v>0</v>
      </c>
      <c r="E168">
        <v>1</v>
      </c>
      <c r="F168">
        <v>0</v>
      </c>
      <c r="G168">
        <v>1</v>
      </c>
      <c r="H168">
        <v>0</v>
      </c>
      <c r="I168" s="11" t="s">
        <v>30</v>
      </c>
      <c r="J168" t="s">
        <v>37</v>
      </c>
      <c r="K168">
        <v>0</v>
      </c>
      <c r="L168">
        <v>6</v>
      </c>
      <c r="M168">
        <v>1.26</v>
      </c>
      <c r="N168">
        <v>0.0126</v>
      </c>
      <c r="O168">
        <v>0</v>
      </c>
      <c r="P168">
        <v>1</v>
      </c>
      <c r="Q168">
        <v>0</v>
      </c>
      <c r="R168">
        <v>0</v>
      </c>
      <c r="S168">
        <v>0</v>
      </c>
    </row>
    <row r="169" spans="1:19">
      <c r="A169">
        <v>1101022</v>
      </c>
      <c r="B169">
        <v>34</v>
      </c>
      <c r="C169">
        <v>1</v>
      </c>
      <c r="D169">
        <v>0</v>
      </c>
      <c r="E169">
        <v>3</v>
      </c>
      <c r="F169">
        <v>0</v>
      </c>
      <c r="G169">
        <v>0</v>
      </c>
      <c r="H169">
        <v>1</v>
      </c>
      <c r="I169" s="11" t="s">
        <v>21</v>
      </c>
      <c r="J169" t="s">
        <v>24</v>
      </c>
      <c r="K169">
        <v>0</v>
      </c>
      <c r="L169">
        <v>12</v>
      </c>
      <c r="M169">
        <v>1.5</v>
      </c>
      <c r="N169">
        <v>0.015</v>
      </c>
      <c r="O169">
        <v>0</v>
      </c>
      <c r="P169">
        <v>1</v>
      </c>
      <c r="Q169">
        <v>0</v>
      </c>
      <c r="R169">
        <v>0</v>
      </c>
      <c r="S169">
        <v>0</v>
      </c>
    </row>
    <row r="170" spans="1:19">
      <c r="A170">
        <v>1102001</v>
      </c>
      <c r="B170">
        <v>29</v>
      </c>
      <c r="C170">
        <v>1</v>
      </c>
      <c r="D170">
        <v>0</v>
      </c>
      <c r="E170">
        <v>2</v>
      </c>
      <c r="F170">
        <v>0</v>
      </c>
      <c r="G170">
        <v>0</v>
      </c>
      <c r="H170">
        <v>1</v>
      </c>
      <c r="I170" s="11" t="s">
        <v>20</v>
      </c>
      <c r="J170" t="s">
        <v>58</v>
      </c>
      <c r="K170">
        <v>0</v>
      </c>
      <c r="L170">
        <v>12</v>
      </c>
      <c r="M170">
        <v>1.5</v>
      </c>
      <c r="N170">
        <v>0.015</v>
      </c>
      <c r="O170">
        <v>0</v>
      </c>
      <c r="P170">
        <v>1</v>
      </c>
      <c r="Q170">
        <v>0</v>
      </c>
      <c r="R170">
        <v>0</v>
      </c>
      <c r="S170">
        <v>0</v>
      </c>
    </row>
    <row r="171" spans="1:19">
      <c r="A171">
        <v>1102002</v>
      </c>
      <c r="B171">
        <v>43</v>
      </c>
      <c r="C171">
        <v>1</v>
      </c>
      <c r="D171">
        <v>0</v>
      </c>
      <c r="E171">
        <v>1</v>
      </c>
      <c r="F171">
        <v>0</v>
      </c>
      <c r="G171">
        <v>0</v>
      </c>
      <c r="H171">
        <v>1</v>
      </c>
      <c r="I171" s="11" t="s">
        <v>30</v>
      </c>
      <c r="J171" t="s">
        <v>27</v>
      </c>
      <c r="K171">
        <v>0</v>
      </c>
      <c r="L171">
        <v>12</v>
      </c>
      <c r="M171">
        <v>1.5</v>
      </c>
      <c r="N171">
        <v>0.015</v>
      </c>
      <c r="O171">
        <v>0</v>
      </c>
      <c r="P171">
        <v>1</v>
      </c>
      <c r="Q171">
        <v>0</v>
      </c>
      <c r="R171">
        <v>0</v>
      </c>
      <c r="S171">
        <v>0</v>
      </c>
    </row>
    <row r="172" spans="1:19">
      <c r="A172">
        <v>1103001</v>
      </c>
      <c r="B172">
        <v>45</v>
      </c>
      <c r="C172">
        <v>1</v>
      </c>
      <c r="D172">
        <v>0</v>
      </c>
      <c r="E172">
        <v>1</v>
      </c>
      <c r="F172">
        <v>0</v>
      </c>
      <c r="G172">
        <v>0</v>
      </c>
      <c r="H172">
        <v>0</v>
      </c>
      <c r="I172" s="11" t="s">
        <v>19</v>
      </c>
      <c r="J172" t="s">
        <v>20</v>
      </c>
      <c r="K172">
        <v>0</v>
      </c>
      <c r="L172">
        <v>3</v>
      </c>
      <c r="M172">
        <v>1.5</v>
      </c>
      <c r="N172">
        <v>0.015</v>
      </c>
      <c r="O172">
        <v>0</v>
      </c>
      <c r="P172">
        <v>1</v>
      </c>
      <c r="Q172">
        <v>0</v>
      </c>
      <c r="R172">
        <v>0</v>
      </c>
      <c r="S172">
        <v>0</v>
      </c>
    </row>
    <row r="173" spans="1:19">
      <c r="A173">
        <v>1103004</v>
      </c>
      <c r="B173">
        <v>48</v>
      </c>
      <c r="C173">
        <v>1</v>
      </c>
      <c r="D173">
        <v>0</v>
      </c>
      <c r="E173">
        <v>2</v>
      </c>
      <c r="F173">
        <v>1</v>
      </c>
      <c r="G173">
        <v>0</v>
      </c>
      <c r="H173">
        <v>0</v>
      </c>
      <c r="I173" s="11" t="s">
        <v>44</v>
      </c>
      <c r="J173" t="s">
        <v>31</v>
      </c>
      <c r="K173">
        <v>0</v>
      </c>
      <c r="L173">
        <v>12</v>
      </c>
      <c r="M173">
        <v>1.5</v>
      </c>
      <c r="N173">
        <v>0.015</v>
      </c>
      <c r="O173">
        <v>0</v>
      </c>
      <c r="P173">
        <v>1</v>
      </c>
      <c r="Q173">
        <v>0</v>
      </c>
      <c r="R173">
        <v>0</v>
      </c>
      <c r="S173">
        <v>0</v>
      </c>
    </row>
    <row r="174" spans="1:19">
      <c r="A174">
        <v>1103005</v>
      </c>
      <c r="B174">
        <v>34</v>
      </c>
      <c r="C174">
        <v>1</v>
      </c>
      <c r="D174">
        <v>0</v>
      </c>
      <c r="E174">
        <v>3</v>
      </c>
      <c r="F174">
        <v>0</v>
      </c>
      <c r="G174">
        <v>0</v>
      </c>
      <c r="H174">
        <v>1</v>
      </c>
      <c r="I174" s="11" t="s">
        <v>21</v>
      </c>
      <c r="J174" t="s">
        <v>27</v>
      </c>
      <c r="K174">
        <v>0</v>
      </c>
      <c r="L174">
        <v>12</v>
      </c>
      <c r="M174">
        <v>1.5</v>
      </c>
      <c r="N174">
        <v>0.015</v>
      </c>
      <c r="O174">
        <v>0</v>
      </c>
      <c r="P174">
        <v>1</v>
      </c>
      <c r="Q174">
        <v>0</v>
      </c>
      <c r="R174">
        <v>0</v>
      </c>
      <c r="S174">
        <v>0</v>
      </c>
    </row>
    <row r="175" spans="1:19">
      <c r="A175">
        <v>1103007</v>
      </c>
      <c r="B175">
        <v>50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 s="11" t="s">
        <v>51</v>
      </c>
      <c r="J175" t="s">
        <v>43</v>
      </c>
      <c r="K175">
        <v>0</v>
      </c>
      <c r="L175">
        <v>12</v>
      </c>
      <c r="M175">
        <v>1.29</v>
      </c>
      <c r="N175">
        <v>0.0129</v>
      </c>
      <c r="O175">
        <v>0</v>
      </c>
      <c r="P175">
        <v>1</v>
      </c>
      <c r="Q175">
        <v>0</v>
      </c>
      <c r="R175">
        <v>0</v>
      </c>
      <c r="S175">
        <v>0</v>
      </c>
    </row>
    <row r="176" spans="1:19">
      <c r="A176">
        <v>1103009</v>
      </c>
      <c r="B176">
        <v>50</v>
      </c>
      <c r="C176">
        <v>1</v>
      </c>
      <c r="D176">
        <v>2</v>
      </c>
      <c r="E176">
        <v>1</v>
      </c>
      <c r="F176">
        <v>0</v>
      </c>
      <c r="G176">
        <v>0</v>
      </c>
      <c r="H176">
        <v>1</v>
      </c>
      <c r="I176" s="11" t="s">
        <v>51</v>
      </c>
      <c r="J176" t="s">
        <v>37</v>
      </c>
      <c r="K176">
        <v>0</v>
      </c>
      <c r="L176">
        <v>12</v>
      </c>
      <c r="M176">
        <v>1.29</v>
      </c>
      <c r="N176">
        <v>0.0129</v>
      </c>
      <c r="O176">
        <v>1</v>
      </c>
      <c r="P176">
        <v>1</v>
      </c>
      <c r="Q176">
        <v>1</v>
      </c>
      <c r="R176">
        <v>1</v>
      </c>
      <c r="S176">
        <v>0</v>
      </c>
    </row>
    <row r="177" spans="1:19">
      <c r="A177">
        <v>1103010</v>
      </c>
      <c r="B177">
        <v>33</v>
      </c>
      <c r="C177">
        <v>1</v>
      </c>
      <c r="D177">
        <v>0</v>
      </c>
      <c r="E177">
        <v>3</v>
      </c>
      <c r="F177">
        <v>0</v>
      </c>
      <c r="G177">
        <v>0</v>
      </c>
      <c r="H177">
        <v>0</v>
      </c>
      <c r="I177" s="11" t="s">
        <v>44</v>
      </c>
      <c r="J177" t="s">
        <v>41</v>
      </c>
      <c r="K177">
        <v>0</v>
      </c>
      <c r="L177">
        <v>6</v>
      </c>
      <c r="M177">
        <v>1.47</v>
      </c>
      <c r="N177">
        <v>0.0147</v>
      </c>
      <c r="O177">
        <v>0</v>
      </c>
      <c r="P177">
        <v>1</v>
      </c>
      <c r="Q177">
        <v>0</v>
      </c>
      <c r="R177">
        <v>0</v>
      </c>
      <c r="S177">
        <v>0</v>
      </c>
    </row>
    <row r="178" spans="1:19">
      <c r="A178">
        <v>1104001</v>
      </c>
      <c r="B178">
        <v>56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1</v>
      </c>
      <c r="I178" s="11" t="s">
        <v>27</v>
      </c>
      <c r="J178" t="s">
        <v>37</v>
      </c>
      <c r="K178">
        <v>0</v>
      </c>
      <c r="L178">
        <v>12</v>
      </c>
      <c r="M178">
        <v>1.29</v>
      </c>
      <c r="N178">
        <v>0.0129</v>
      </c>
      <c r="O178">
        <v>1</v>
      </c>
      <c r="P178">
        <v>1</v>
      </c>
      <c r="Q178">
        <v>0</v>
      </c>
      <c r="R178">
        <v>1</v>
      </c>
      <c r="S178">
        <v>0</v>
      </c>
    </row>
    <row r="179" spans="1:19">
      <c r="A179">
        <v>1104002</v>
      </c>
      <c r="B179">
        <v>44</v>
      </c>
      <c r="C179">
        <v>1</v>
      </c>
      <c r="D179">
        <v>0</v>
      </c>
      <c r="E179">
        <v>1</v>
      </c>
      <c r="F179">
        <v>1</v>
      </c>
      <c r="G179">
        <v>0</v>
      </c>
      <c r="H179">
        <v>0</v>
      </c>
      <c r="I179" s="11" t="s">
        <v>21</v>
      </c>
      <c r="J179" t="s">
        <v>51</v>
      </c>
      <c r="K179">
        <v>0</v>
      </c>
      <c r="L179">
        <v>6</v>
      </c>
      <c r="M179">
        <v>1.5</v>
      </c>
      <c r="N179">
        <v>0.015</v>
      </c>
      <c r="O179">
        <v>1</v>
      </c>
      <c r="P179">
        <v>1</v>
      </c>
      <c r="Q179">
        <v>0</v>
      </c>
      <c r="R179">
        <v>1</v>
      </c>
      <c r="S179">
        <v>1</v>
      </c>
    </row>
    <row r="180" spans="1:19">
      <c r="A180">
        <v>1104003</v>
      </c>
      <c r="B180">
        <v>33</v>
      </c>
      <c r="C180">
        <v>1</v>
      </c>
      <c r="D180">
        <v>0</v>
      </c>
      <c r="E180">
        <v>1</v>
      </c>
      <c r="F180">
        <v>0</v>
      </c>
      <c r="G180">
        <v>1</v>
      </c>
      <c r="H180">
        <v>0</v>
      </c>
      <c r="I180" s="11" t="s">
        <v>19</v>
      </c>
      <c r="J180" t="s">
        <v>19</v>
      </c>
      <c r="K180">
        <v>0</v>
      </c>
      <c r="L180">
        <v>6</v>
      </c>
      <c r="M180">
        <v>1.26</v>
      </c>
      <c r="N180">
        <v>0.0126</v>
      </c>
      <c r="O180">
        <v>1</v>
      </c>
      <c r="P180">
        <v>1</v>
      </c>
      <c r="Q180">
        <v>0</v>
      </c>
      <c r="R180">
        <v>1</v>
      </c>
      <c r="S180">
        <v>0</v>
      </c>
    </row>
    <row r="181" spans="1:19">
      <c r="A181">
        <v>1104004</v>
      </c>
      <c r="B181">
        <v>38</v>
      </c>
      <c r="C181">
        <v>1</v>
      </c>
      <c r="D181">
        <v>0</v>
      </c>
      <c r="E181">
        <v>1</v>
      </c>
      <c r="F181">
        <v>0</v>
      </c>
      <c r="G181">
        <v>0</v>
      </c>
      <c r="H181">
        <v>0</v>
      </c>
      <c r="I181" s="11" t="s">
        <v>32</v>
      </c>
      <c r="J181" t="s">
        <v>21</v>
      </c>
      <c r="K181">
        <v>0</v>
      </c>
      <c r="L181">
        <v>6</v>
      </c>
      <c r="M181">
        <v>1.26</v>
      </c>
      <c r="N181">
        <v>0.0126</v>
      </c>
      <c r="O181">
        <v>1</v>
      </c>
      <c r="P181">
        <v>1</v>
      </c>
      <c r="Q181">
        <v>1</v>
      </c>
      <c r="R181">
        <v>1</v>
      </c>
      <c r="S181">
        <v>0</v>
      </c>
    </row>
    <row r="182" spans="1:19">
      <c r="A182">
        <v>1104005</v>
      </c>
      <c r="B182">
        <v>30</v>
      </c>
      <c r="C182">
        <v>0</v>
      </c>
      <c r="D182">
        <v>0</v>
      </c>
      <c r="E182">
        <v>2</v>
      </c>
      <c r="F182">
        <v>0</v>
      </c>
      <c r="G182">
        <v>0</v>
      </c>
      <c r="H182">
        <v>1</v>
      </c>
      <c r="I182" s="11" t="s">
        <v>21</v>
      </c>
      <c r="J182" t="s">
        <v>27</v>
      </c>
      <c r="K182">
        <v>0</v>
      </c>
      <c r="L182">
        <v>12</v>
      </c>
      <c r="M182">
        <v>1.5</v>
      </c>
      <c r="N182">
        <v>0.015</v>
      </c>
      <c r="O182">
        <v>0</v>
      </c>
      <c r="P182">
        <v>1</v>
      </c>
      <c r="Q182">
        <v>0</v>
      </c>
      <c r="R182">
        <v>0</v>
      </c>
      <c r="S182">
        <v>0</v>
      </c>
    </row>
    <row r="183" spans="1:19">
      <c r="A183">
        <v>1104006</v>
      </c>
      <c r="B183">
        <v>41</v>
      </c>
      <c r="C183">
        <v>1</v>
      </c>
      <c r="D183">
        <v>0</v>
      </c>
      <c r="E183">
        <v>2</v>
      </c>
      <c r="F183">
        <v>0</v>
      </c>
      <c r="G183">
        <v>0</v>
      </c>
      <c r="H183">
        <v>1</v>
      </c>
      <c r="I183" s="11" t="s">
        <v>44</v>
      </c>
      <c r="J183" t="s">
        <v>27</v>
      </c>
      <c r="K183">
        <v>0</v>
      </c>
      <c r="L183">
        <v>12</v>
      </c>
      <c r="M183">
        <v>1.5</v>
      </c>
      <c r="N183">
        <v>0.015</v>
      </c>
      <c r="O183">
        <v>0</v>
      </c>
      <c r="P183">
        <v>1</v>
      </c>
      <c r="Q183">
        <v>0</v>
      </c>
      <c r="R183">
        <v>0</v>
      </c>
      <c r="S183">
        <v>0</v>
      </c>
    </row>
    <row r="184" spans="1:19">
      <c r="A184">
        <v>1104007</v>
      </c>
      <c r="B184">
        <v>39</v>
      </c>
      <c r="C184">
        <v>0</v>
      </c>
      <c r="D184">
        <v>0</v>
      </c>
      <c r="E184">
        <v>2</v>
      </c>
      <c r="F184">
        <v>0</v>
      </c>
      <c r="G184">
        <v>0</v>
      </c>
      <c r="H184">
        <v>1</v>
      </c>
      <c r="I184" s="11" t="s">
        <v>47</v>
      </c>
      <c r="J184" t="s">
        <v>56</v>
      </c>
      <c r="K184">
        <v>0</v>
      </c>
      <c r="L184">
        <v>12</v>
      </c>
      <c r="M184">
        <v>1.5</v>
      </c>
      <c r="N184">
        <v>0.015</v>
      </c>
      <c r="O184">
        <v>0</v>
      </c>
      <c r="P184">
        <v>1</v>
      </c>
      <c r="Q184">
        <v>0</v>
      </c>
      <c r="R184">
        <v>0</v>
      </c>
      <c r="S184">
        <v>0</v>
      </c>
    </row>
    <row r="185" spans="1:19">
      <c r="A185">
        <v>1104009</v>
      </c>
      <c r="B185">
        <v>27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 s="11" t="s">
        <v>51</v>
      </c>
      <c r="J185" t="s">
        <v>34</v>
      </c>
      <c r="K185">
        <v>0</v>
      </c>
      <c r="L185">
        <v>12</v>
      </c>
      <c r="M185">
        <v>1.29</v>
      </c>
      <c r="N185">
        <v>0.0129</v>
      </c>
      <c r="O185">
        <v>1</v>
      </c>
      <c r="P185">
        <v>1</v>
      </c>
      <c r="Q185">
        <v>0</v>
      </c>
      <c r="R185">
        <v>1</v>
      </c>
      <c r="S185">
        <v>0</v>
      </c>
    </row>
    <row r="186" spans="1:19">
      <c r="A186">
        <v>1104010</v>
      </c>
      <c r="B186">
        <v>39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1</v>
      </c>
      <c r="I186" s="11" t="s">
        <v>19</v>
      </c>
      <c r="J186" t="s">
        <v>56</v>
      </c>
      <c r="K186">
        <v>0</v>
      </c>
      <c r="L186">
        <v>12</v>
      </c>
      <c r="M186">
        <v>1.29</v>
      </c>
      <c r="N186">
        <v>0.0129</v>
      </c>
      <c r="O186">
        <v>1</v>
      </c>
      <c r="P186">
        <v>0</v>
      </c>
      <c r="Q186">
        <v>0</v>
      </c>
      <c r="R186">
        <v>1</v>
      </c>
      <c r="S186">
        <v>0</v>
      </c>
    </row>
    <row r="187" spans="1:19">
      <c r="A187">
        <v>1104011</v>
      </c>
      <c r="B187">
        <v>44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1</v>
      </c>
      <c r="I187" s="11" t="s">
        <v>37</v>
      </c>
      <c r="J187" t="s">
        <v>41</v>
      </c>
      <c r="K187">
        <v>0</v>
      </c>
      <c r="L187">
        <v>12</v>
      </c>
      <c r="M187">
        <v>1.29</v>
      </c>
      <c r="N187">
        <v>0.0129</v>
      </c>
      <c r="O187">
        <v>1</v>
      </c>
      <c r="P187">
        <v>0</v>
      </c>
      <c r="Q187">
        <v>0</v>
      </c>
      <c r="R187">
        <v>1</v>
      </c>
      <c r="S187">
        <v>0</v>
      </c>
    </row>
    <row r="188" spans="1:19">
      <c r="A188">
        <v>1104012</v>
      </c>
      <c r="B188">
        <v>37</v>
      </c>
      <c r="C188">
        <v>1</v>
      </c>
      <c r="D188">
        <v>0</v>
      </c>
      <c r="E188">
        <v>1</v>
      </c>
      <c r="F188">
        <v>0</v>
      </c>
      <c r="G188">
        <v>1</v>
      </c>
      <c r="H188">
        <v>1</v>
      </c>
      <c r="I188" s="11" t="s">
        <v>19</v>
      </c>
      <c r="J188" t="s">
        <v>27</v>
      </c>
      <c r="K188">
        <v>0</v>
      </c>
      <c r="L188">
        <v>12</v>
      </c>
      <c r="M188">
        <v>1.29</v>
      </c>
      <c r="N188">
        <v>0.0129</v>
      </c>
      <c r="O188">
        <v>1</v>
      </c>
      <c r="P188">
        <v>0</v>
      </c>
      <c r="Q188">
        <v>0</v>
      </c>
      <c r="R188">
        <v>1</v>
      </c>
      <c r="S188">
        <v>0</v>
      </c>
    </row>
    <row r="189" spans="1:19">
      <c r="A189">
        <v>1104013</v>
      </c>
      <c r="B189">
        <v>31</v>
      </c>
      <c r="C189">
        <v>1</v>
      </c>
      <c r="D189">
        <v>1</v>
      </c>
      <c r="E189">
        <v>2</v>
      </c>
      <c r="F189">
        <v>0</v>
      </c>
      <c r="G189">
        <v>0</v>
      </c>
      <c r="H189">
        <v>1</v>
      </c>
      <c r="I189" s="11" t="s">
        <v>32</v>
      </c>
      <c r="J189" t="s">
        <v>56</v>
      </c>
      <c r="K189">
        <v>0</v>
      </c>
      <c r="L189">
        <v>12</v>
      </c>
      <c r="M189">
        <v>1.29</v>
      </c>
      <c r="N189">
        <v>0.0129</v>
      </c>
      <c r="O189">
        <v>1</v>
      </c>
      <c r="P189">
        <v>0</v>
      </c>
      <c r="Q189">
        <v>0</v>
      </c>
      <c r="R189">
        <v>1</v>
      </c>
      <c r="S189">
        <v>0</v>
      </c>
    </row>
    <row r="190" spans="1:19">
      <c r="A190">
        <v>1104014</v>
      </c>
      <c r="B190">
        <v>30</v>
      </c>
      <c r="C190">
        <v>1</v>
      </c>
      <c r="D190">
        <v>0</v>
      </c>
      <c r="E190">
        <v>1</v>
      </c>
      <c r="F190">
        <v>0</v>
      </c>
      <c r="G190">
        <v>0</v>
      </c>
      <c r="H190">
        <v>1</v>
      </c>
      <c r="I190" s="11" t="s">
        <v>19</v>
      </c>
      <c r="J190" t="s">
        <v>56</v>
      </c>
      <c r="K190">
        <v>0</v>
      </c>
      <c r="L190">
        <v>12</v>
      </c>
      <c r="M190">
        <v>1.29</v>
      </c>
      <c r="N190">
        <v>0.0129</v>
      </c>
      <c r="O190">
        <v>1</v>
      </c>
      <c r="P190">
        <v>0</v>
      </c>
      <c r="Q190">
        <v>0</v>
      </c>
      <c r="R190">
        <v>1</v>
      </c>
      <c r="S190">
        <v>0</v>
      </c>
    </row>
    <row r="191" spans="1:19">
      <c r="A191">
        <v>1104015</v>
      </c>
      <c r="B191">
        <v>61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  <c r="I191" s="11" t="s">
        <v>30</v>
      </c>
      <c r="J191" t="s">
        <v>31</v>
      </c>
      <c r="K191">
        <v>0</v>
      </c>
      <c r="L191">
        <v>12</v>
      </c>
      <c r="M191">
        <v>1.5</v>
      </c>
      <c r="N191">
        <v>0.015</v>
      </c>
      <c r="O191">
        <v>0</v>
      </c>
      <c r="P191">
        <v>1</v>
      </c>
      <c r="Q191">
        <v>0</v>
      </c>
      <c r="R191">
        <v>0</v>
      </c>
      <c r="S191">
        <v>0</v>
      </c>
    </row>
    <row r="192" spans="1:19">
      <c r="A192">
        <v>1104016</v>
      </c>
      <c r="B192">
        <v>45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 s="11" t="s">
        <v>19</v>
      </c>
      <c r="J192" t="s">
        <v>19</v>
      </c>
      <c r="K192">
        <v>0</v>
      </c>
      <c r="L192">
        <v>12</v>
      </c>
      <c r="M192">
        <v>1.53</v>
      </c>
      <c r="N192">
        <v>0.0153</v>
      </c>
      <c r="O192">
        <v>1</v>
      </c>
      <c r="P192">
        <v>1</v>
      </c>
      <c r="Q192">
        <v>0</v>
      </c>
      <c r="R192">
        <v>1</v>
      </c>
      <c r="S192">
        <v>0</v>
      </c>
    </row>
    <row r="193" spans="1:19">
      <c r="A193">
        <v>1104017</v>
      </c>
      <c r="B193">
        <v>33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  <c r="I193" s="11" t="s">
        <v>25</v>
      </c>
      <c r="J193" t="s">
        <v>37</v>
      </c>
      <c r="K193">
        <v>0</v>
      </c>
      <c r="L193">
        <v>12</v>
      </c>
      <c r="M193">
        <v>1.5</v>
      </c>
      <c r="N193">
        <v>0.015</v>
      </c>
      <c r="O193">
        <v>1</v>
      </c>
      <c r="P193">
        <v>1</v>
      </c>
      <c r="Q193">
        <v>0</v>
      </c>
      <c r="R193">
        <v>1</v>
      </c>
      <c r="S193">
        <v>0</v>
      </c>
    </row>
    <row r="194" spans="1:19">
      <c r="A194">
        <v>1104018</v>
      </c>
      <c r="B194">
        <v>57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1</v>
      </c>
      <c r="I194" s="11" t="s">
        <v>47</v>
      </c>
      <c r="J194" t="s">
        <v>19</v>
      </c>
      <c r="K194">
        <v>0</v>
      </c>
      <c r="L194">
        <v>12</v>
      </c>
      <c r="M194">
        <v>1.29</v>
      </c>
      <c r="N194">
        <v>0.0129</v>
      </c>
      <c r="O194">
        <v>1</v>
      </c>
      <c r="P194">
        <v>1</v>
      </c>
      <c r="Q194">
        <v>0</v>
      </c>
      <c r="R194">
        <v>1</v>
      </c>
      <c r="S194">
        <v>0</v>
      </c>
    </row>
    <row r="195" spans="1:19">
      <c r="A195">
        <v>1104019</v>
      </c>
      <c r="B195">
        <v>57</v>
      </c>
      <c r="C195">
        <v>0</v>
      </c>
      <c r="D195">
        <v>0</v>
      </c>
      <c r="E195">
        <v>2</v>
      </c>
      <c r="F195">
        <v>0</v>
      </c>
      <c r="G195">
        <v>0</v>
      </c>
      <c r="H195">
        <v>0</v>
      </c>
      <c r="I195" s="11" t="s">
        <v>19</v>
      </c>
      <c r="J195" t="s">
        <v>34</v>
      </c>
      <c r="K195">
        <v>0</v>
      </c>
      <c r="L195">
        <v>12</v>
      </c>
      <c r="M195">
        <v>1.5</v>
      </c>
      <c r="N195">
        <v>0.015</v>
      </c>
      <c r="O195">
        <v>0</v>
      </c>
      <c r="P195">
        <v>1</v>
      </c>
      <c r="Q195">
        <v>0</v>
      </c>
      <c r="R195">
        <v>0</v>
      </c>
      <c r="S195">
        <v>0</v>
      </c>
    </row>
    <row r="196" spans="1:19">
      <c r="A196">
        <v>1104021</v>
      </c>
      <c r="B196">
        <v>29</v>
      </c>
      <c r="C196">
        <v>0</v>
      </c>
      <c r="D196">
        <v>1</v>
      </c>
      <c r="E196">
        <v>2</v>
      </c>
      <c r="F196">
        <v>0</v>
      </c>
      <c r="G196">
        <v>0</v>
      </c>
      <c r="H196">
        <v>1</v>
      </c>
      <c r="I196" s="11" t="s">
        <v>32</v>
      </c>
      <c r="J196" t="s">
        <v>37</v>
      </c>
      <c r="K196">
        <v>0</v>
      </c>
      <c r="L196">
        <v>12</v>
      </c>
      <c r="M196">
        <v>1.29</v>
      </c>
      <c r="N196">
        <v>0.0129</v>
      </c>
      <c r="O196">
        <v>1</v>
      </c>
      <c r="P196">
        <v>1</v>
      </c>
      <c r="Q196">
        <v>0</v>
      </c>
      <c r="R196">
        <v>1</v>
      </c>
      <c r="S196">
        <v>0</v>
      </c>
    </row>
    <row r="197" spans="1:19">
      <c r="A197">
        <v>1104022</v>
      </c>
      <c r="B197">
        <v>24</v>
      </c>
      <c r="C197">
        <v>1</v>
      </c>
      <c r="D197">
        <v>1</v>
      </c>
      <c r="E197">
        <v>1</v>
      </c>
      <c r="F197">
        <v>0</v>
      </c>
      <c r="G197">
        <v>1</v>
      </c>
      <c r="H197">
        <v>1</v>
      </c>
      <c r="I197" s="11" t="s">
        <v>20</v>
      </c>
      <c r="J197" t="s">
        <v>19</v>
      </c>
      <c r="K197">
        <v>0</v>
      </c>
      <c r="L197">
        <v>12</v>
      </c>
      <c r="M197">
        <v>1.29</v>
      </c>
      <c r="N197">
        <v>0.0129</v>
      </c>
      <c r="O197">
        <v>1</v>
      </c>
      <c r="P197">
        <v>1</v>
      </c>
      <c r="Q197">
        <v>0</v>
      </c>
      <c r="R197">
        <v>1</v>
      </c>
      <c r="S197">
        <v>0</v>
      </c>
    </row>
    <row r="198" spans="1:19">
      <c r="A198">
        <v>1104023</v>
      </c>
      <c r="B198">
        <v>32</v>
      </c>
      <c r="C198">
        <v>0</v>
      </c>
      <c r="D198">
        <v>2</v>
      </c>
      <c r="E198">
        <v>2</v>
      </c>
      <c r="F198">
        <v>0</v>
      </c>
      <c r="G198">
        <v>0</v>
      </c>
      <c r="H198">
        <v>0</v>
      </c>
      <c r="I198" s="11" t="s">
        <v>19</v>
      </c>
      <c r="J198" t="s">
        <v>27</v>
      </c>
      <c r="K198">
        <v>0</v>
      </c>
      <c r="L198">
        <v>6</v>
      </c>
      <c r="M198">
        <v>1.5</v>
      </c>
      <c r="N198">
        <v>0.015</v>
      </c>
      <c r="O198">
        <v>1</v>
      </c>
      <c r="P198">
        <v>1</v>
      </c>
      <c r="Q198">
        <v>0</v>
      </c>
      <c r="R198">
        <v>1</v>
      </c>
      <c r="S198">
        <v>0</v>
      </c>
    </row>
    <row r="199" spans="1:19">
      <c r="A199">
        <v>1105001</v>
      </c>
      <c r="B199">
        <v>43</v>
      </c>
      <c r="C199">
        <v>1</v>
      </c>
      <c r="D199">
        <v>0</v>
      </c>
      <c r="E199">
        <v>1</v>
      </c>
      <c r="F199">
        <v>0</v>
      </c>
      <c r="G199">
        <v>0</v>
      </c>
      <c r="H199">
        <v>1</v>
      </c>
      <c r="I199" s="11" t="s">
        <v>19</v>
      </c>
      <c r="J199" t="s">
        <v>37</v>
      </c>
      <c r="K199">
        <v>0</v>
      </c>
      <c r="L199">
        <v>12</v>
      </c>
      <c r="M199">
        <v>1.29</v>
      </c>
      <c r="N199">
        <v>0.0129</v>
      </c>
      <c r="O199">
        <v>1</v>
      </c>
      <c r="P199">
        <v>1</v>
      </c>
      <c r="Q199">
        <v>0</v>
      </c>
      <c r="R199">
        <v>1</v>
      </c>
      <c r="S199">
        <v>0</v>
      </c>
    </row>
    <row r="200" spans="1:19">
      <c r="A200">
        <v>1105002</v>
      </c>
      <c r="B200">
        <v>42</v>
      </c>
      <c r="C200">
        <v>1</v>
      </c>
      <c r="D200">
        <v>0</v>
      </c>
      <c r="E200">
        <v>1</v>
      </c>
      <c r="F200">
        <v>0</v>
      </c>
      <c r="G200">
        <v>0</v>
      </c>
      <c r="H200">
        <v>1</v>
      </c>
      <c r="I200" s="11" t="s">
        <v>21</v>
      </c>
      <c r="J200" t="s">
        <v>37</v>
      </c>
      <c r="K200">
        <v>0</v>
      </c>
      <c r="L200">
        <v>6</v>
      </c>
      <c r="M200">
        <v>1.26</v>
      </c>
      <c r="N200">
        <v>0.0126</v>
      </c>
      <c r="O200">
        <v>1</v>
      </c>
      <c r="P200">
        <v>1</v>
      </c>
      <c r="Q200">
        <v>0</v>
      </c>
      <c r="R200">
        <v>1</v>
      </c>
      <c r="S200">
        <v>0</v>
      </c>
    </row>
    <row r="201" spans="1:19">
      <c r="A201">
        <v>1105003</v>
      </c>
      <c r="B201">
        <v>33</v>
      </c>
      <c r="C201">
        <v>1</v>
      </c>
      <c r="D201">
        <v>0</v>
      </c>
      <c r="E201">
        <v>1</v>
      </c>
      <c r="F201">
        <v>0</v>
      </c>
      <c r="G201">
        <v>0</v>
      </c>
      <c r="H201">
        <v>0</v>
      </c>
      <c r="I201" s="11" t="s">
        <v>30</v>
      </c>
      <c r="J201" t="s">
        <v>19</v>
      </c>
      <c r="K201">
        <v>0</v>
      </c>
      <c r="L201">
        <v>12</v>
      </c>
      <c r="M201">
        <v>1.29</v>
      </c>
      <c r="N201">
        <v>0.0129</v>
      </c>
      <c r="O201">
        <v>0</v>
      </c>
      <c r="P201">
        <v>1</v>
      </c>
      <c r="Q201">
        <v>0</v>
      </c>
      <c r="R201">
        <v>0</v>
      </c>
      <c r="S201">
        <v>0</v>
      </c>
    </row>
    <row r="202" spans="1:19">
      <c r="A202">
        <v>1005004</v>
      </c>
      <c r="B202">
        <v>53</v>
      </c>
      <c r="C202">
        <v>1</v>
      </c>
      <c r="D202">
        <v>0</v>
      </c>
      <c r="E202">
        <v>1</v>
      </c>
      <c r="F202">
        <v>0</v>
      </c>
      <c r="G202">
        <v>0</v>
      </c>
      <c r="H202">
        <v>1</v>
      </c>
      <c r="I202" s="11" t="s">
        <v>26</v>
      </c>
      <c r="J202" t="s">
        <v>46</v>
      </c>
      <c r="K202">
        <v>0</v>
      </c>
      <c r="L202">
        <v>12</v>
      </c>
      <c r="M202">
        <v>1.5</v>
      </c>
      <c r="N202">
        <v>0.015</v>
      </c>
      <c r="O202">
        <v>0</v>
      </c>
      <c r="P202">
        <v>1</v>
      </c>
      <c r="Q202">
        <v>0</v>
      </c>
      <c r="R202">
        <v>0</v>
      </c>
      <c r="S202">
        <v>0</v>
      </c>
    </row>
    <row r="203" spans="1:19">
      <c r="A203">
        <v>1005005</v>
      </c>
      <c r="B203">
        <v>25</v>
      </c>
      <c r="C203">
        <v>1</v>
      </c>
      <c r="D203">
        <v>2</v>
      </c>
      <c r="E203">
        <v>4</v>
      </c>
      <c r="F203">
        <v>0</v>
      </c>
      <c r="G203">
        <v>0</v>
      </c>
      <c r="H203">
        <v>1</v>
      </c>
      <c r="I203" s="11" t="s">
        <v>25</v>
      </c>
      <c r="J203" t="s">
        <v>58</v>
      </c>
      <c r="K203">
        <v>0</v>
      </c>
      <c r="L203">
        <v>12</v>
      </c>
      <c r="M203">
        <v>1.53</v>
      </c>
      <c r="N203">
        <v>0.0153</v>
      </c>
      <c r="O203">
        <v>1</v>
      </c>
      <c r="P203">
        <v>1</v>
      </c>
      <c r="Q203">
        <v>0</v>
      </c>
      <c r="R203">
        <v>1</v>
      </c>
      <c r="S203">
        <v>0</v>
      </c>
    </row>
    <row r="204" spans="1:19">
      <c r="A204">
        <v>1106001</v>
      </c>
      <c r="B204">
        <v>44</v>
      </c>
      <c r="C204">
        <v>1</v>
      </c>
      <c r="D204">
        <v>0</v>
      </c>
      <c r="E204">
        <v>1</v>
      </c>
      <c r="F204">
        <v>0</v>
      </c>
      <c r="G204">
        <v>0</v>
      </c>
      <c r="H204">
        <v>1</v>
      </c>
      <c r="I204" s="11" t="s">
        <v>27</v>
      </c>
      <c r="J204" t="s">
        <v>27</v>
      </c>
      <c r="K204">
        <v>0</v>
      </c>
      <c r="L204">
        <v>3</v>
      </c>
      <c r="M204">
        <v>1.23</v>
      </c>
      <c r="N204">
        <v>0.0123</v>
      </c>
      <c r="O204">
        <v>1</v>
      </c>
      <c r="P204">
        <v>1</v>
      </c>
      <c r="Q204">
        <v>0</v>
      </c>
      <c r="R204">
        <v>1</v>
      </c>
      <c r="S204">
        <v>0</v>
      </c>
    </row>
    <row r="205" spans="1:19">
      <c r="A205">
        <v>1106005</v>
      </c>
      <c r="B205">
        <v>49</v>
      </c>
      <c r="C205">
        <v>1</v>
      </c>
      <c r="D205">
        <v>0</v>
      </c>
      <c r="E205">
        <v>1</v>
      </c>
      <c r="F205">
        <v>0</v>
      </c>
      <c r="G205">
        <v>0</v>
      </c>
      <c r="H205">
        <v>1</v>
      </c>
      <c r="I205" s="11" t="s">
        <v>32</v>
      </c>
      <c r="J205" t="s">
        <v>31</v>
      </c>
      <c r="K205">
        <v>0</v>
      </c>
      <c r="L205">
        <v>12</v>
      </c>
      <c r="M205">
        <v>1.5</v>
      </c>
      <c r="N205">
        <v>0.015</v>
      </c>
      <c r="O205">
        <v>0</v>
      </c>
      <c r="P205">
        <v>1</v>
      </c>
      <c r="Q205">
        <v>1</v>
      </c>
      <c r="R205">
        <v>0</v>
      </c>
      <c r="S205">
        <v>0</v>
      </c>
    </row>
    <row r="206" spans="1:19">
      <c r="A206">
        <v>1106006</v>
      </c>
      <c r="B206">
        <v>24</v>
      </c>
      <c r="C206">
        <v>1</v>
      </c>
      <c r="D206">
        <v>1</v>
      </c>
      <c r="E206">
        <v>2</v>
      </c>
      <c r="F206">
        <v>0</v>
      </c>
      <c r="G206">
        <v>0</v>
      </c>
      <c r="H206">
        <v>0</v>
      </c>
      <c r="I206" s="11" t="s">
        <v>26</v>
      </c>
      <c r="J206" t="s">
        <v>31</v>
      </c>
      <c r="K206">
        <v>0</v>
      </c>
      <c r="L206">
        <v>12</v>
      </c>
      <c r="M206">
        <v>1.5</v>
      </c>
      <c r="N206">
        <v>0.015</v>
      </c>
      <c r="O206">
        <v>0</v>
      </c>
      <c r="P206">
        <v>1</v>
      </c>
      <c r="Q206">
        <v>0</v>
      </c>
      <c r="R206">
        <v>0</v>
      </c>
      <c r="S206">
        <v>0</v>
      </c>
    </row>
    <row r="207" spans="1:19">
      <c r="A207">
        <v>1106007</v>
      </c>
      <c r="B207">
        <v>55</v>
      </c>
      <c r="C207">
        <v>1</v>
      </c>
      <c r="D207">
        <v>0</v>
      </c>
      <c r="E207">
        <v>1</v>
      </c>
      <c r="F207">
        <v>0</v>
      </c>
      <c r="G207">
        <v>0</v>
      </c>
      <c r="H207">
        <v>0</v>
      </c>
      <c r="I207" s="11" t="s">
        <v>19</v>
      </c>
      <c r="J207" t="s">
        <v>27</v>
      </c>
      <c r="K207">
        <v>0</v>
      </c>
      <c r="L207">
        <v>6</v>
      </c>
      <c r="M207">
        <v>1.26</v>
      </c>
      <c r="N207">
        <v>0.0126</v>
      </c>
      <c r="O207">
        <v>1</v>
      </c>
      <c r="P207">
        <v>1</v>
      </c>
      <c r="Q207">
        <v>0</v>
      </c>
      <c r="R207">
        <v>1</v>
      </c>
      <c r="S207">
        <v>0</v>
      </c>
    </row>
    <row r="208" spans="1:19">
      <c r="A208">
        <v>1106008</v>
      </c>
      <c r="B208">
        <v>28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1</v>
      </c>
      <c r="I208" s="11" t="s">
        <v>51</v>
      </c>
      <c r="J208" t="s">
        <v>42</v>
      </c>
      <c r="K208">
        <v>0</v>
      </c>
      <c r="L208">
        <v>12</v>
      </c>
      <c r="M208">
        <v>1.29</v>
      </c>
      <c r="N208">
        <v>0.0129</v>
      </c>
      <c r="O208">
        <v>1</v>
      </c>
      <c r="P208">
        <v>1</v>
      </c>
      <c r="Q208">
        <v>0</v>
      </c>
      <c r="R208">
        <v>1</v>
      </c>
      <c r="S208">
        <v>0</v>
      </c>
    </row>
    <row r="209" spans="1:19">
      <c r="A209">
        <v>1106009</v>
      </c>
      <c r="B209">
        <v>42</v>
      </c>
      <c r="C209">
        <v>1</v>
      </c>
      <c r="D209">
        <v>0</v>
      </c>
      <c r="E209">
        <v>1</v>
      </c>
      <c r="F209">
        <v>1</v>
      </c>
      <c r="G209">
        <v>0</v>
      </c>
      <c r="H209">
        <v>0</v>
      </c>
      <c r="I209" s="11" t="s">
        <v>20</v>
      </c>
      <c r="J209" t="s">
        <v>21</v>
      </c>
      <c r="K209">
        <v>0</v>
      </c>
      <c r="L209">
        <v>12</v>
      </c>
      <c r="M209">
        <v>1.5</v>
      </c>
      <c r="N209">
        <v>0.015</v>
      </c>
      <c r="O209">
        <v>1</v>
      </c>
      <c r="P209">
        <v>1</v>
      </c>
      <c r="Q209">
        <v>0</v>
      </c>
      <c r="R209">
        <v>1</v>
      </c>
      <c r="S209">
        <v>1</v>
      </c>
    </row>
    <row r="210" spans="1:19">
      <c r="A210">
        <v>1106012</v>
      </c>
      <c r="B210">
        <v>49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</v>
      </c>
      <c r="I210" s="11" t="s">
        <v>19</v>
      </c>
      <c r="J210" t="s">
        <v>31</v>
      </c>
      <c r="K210">
        <v>0</v>
      </c>
      <c r="L210">
        <v>12</v>
      </c>
      <c r="M210">
        <v>1.5</v>
      </c>
      <c r="N210">
        <v>0.015</v>
      </c>
      <c r="O210">
        <v>0</v>
      </c>
      <c r="P210">
        <v>1</v>
      </c>
      <c r="Q210">
        <v>0</v>
      </c>
      <c r="R210">
        <v>0</v>
      </c>
      <c r="S210">
        <v>0</v>
      </c>
    </row>
    <row r="211" spans="1:19">
      <c r="A211">
        <v>1106013</v>
      </c>
      <c r="B211">
        <v>25</v>
      </c>
      <c r="C211">
        <v>1</v>
      </c>
      <c r="D211">
        <v>0</v>
      </c>
      <c r="E211">
        <v>2</v>
      </c>
      <c r="F211">
        <v>1</v>
      </c>
      <c r="G211">
        <v>0</v>
      </c>
      <c r="H211">
        <v>0</v>
      </c>
      <c r="I211" s="11" t="s">
        <v>32</v>
      </c>
      <c r="J211" t="s">
        <v>57</v>
      </c>
      <c r="K211">
        <v>0</v>
      </c>
      <c r="L211">
        <v>9</v>
      </c>
      <c r="M211">
        <v>1.29</v>
      </c>
      <c r="N211">
        <v>0.0129</v>
      </c>
      <c r="O211">
        <v>0</v>
      </c>
      <c r="P211">
        <v>1</v>
      </c>
      <c r="Q211">
        <v>0</v>
      </c>
      <c r="R211">
        <v>0</v>
      </c>
      <c r="S211">
        <v>0</v>
      </c>
    </row>
    <row r="212" spans="1:19">
      <c r="A212">
        <v>1106014</v>
      </c>
      <c r="B212">
        <v>35</v>
      </c>
      <c r="C212">
        <v>1</v>
      </c>
      <c r="D212">
        <v>0</v>
      </c>
      <c r="E212">
        <v>2</v>
      </c>
      <c r="F212">
        <v>0</v>
      </c>
      <c r="G212">
        <v>0</v>
      </c>
      <c r="H212">
        <v>1</v>
      </c>
      <c r="I212" s="11" t="s">
        <v>20</v>
      </c>
      <c r="J212" t="s">
        <v>24</v>
      </c>
      <c r="K212">
        <v>0</v>
      </c>
      <c r="L212">
        <v>6</v>
      </c>
      <c r="M212">
        <v>1.5</v>
      </c>
      <c r="N212">
        <v>0.015</v>
      </c>
      <c r="O212">
        <v>0</v>
      </c>
      <c r="P212">
        <v>1</v>
      </c>
      <c r="Q212">
        <v>0</v>
      </c>
      <c r="R212">
        <v>0</v>
      </c>
      <c r="S212">
        <v>0</v>
      </c>
    </row>
    <row r="213" spans="1:19">
      <c r="A213">
        <v>1107003</v>
      </c>
      <c r="B213">
        <v>39</v>
      </c>
      <c r="C213">
        <v>1</v>
      </c>
      <c r="D213">
        <v>0</v>
      </c>
      <c r="E213">
        <v>1</v>
      </c>
      <c r="F213">
        <v>0</v>
      </c>
      <c r="G213">
        <v>0</v>
      </c>
      <c r="H213">
        <v>0</v>
      </c>
      <c r="I213" s="11" t="s">
        <v>59</v>
      </c>
      <c r="J213" t="s">
        <v>34</v>
      </c>
      <c r="K213">
        <v>0</v>
      </c>
      <c r="L213">
        <v>12</v>
      </c>
      <c r="M213">
        <v>1.5</v>
      </c>
      <c r="N213">
        <v>0.015</v>
      </c>
      <c r="O213">
        <v>0</v>
      </c>
      <c r="P213">
        <v>1</v>
      </c>
      <c r="Q213">
        <v>0</v>
      </c>
      <c r="R213">
        <v>1</v>
      </c>
      <c r="S213">
        <v>0</v>
      </c>
    </row>
    <row r="214" spans="1:19">
      <c r="A214">
        <v>1107004</v>
      </c>
      <c r="B214">
        <v>25</v>
      </c>
      <c r="C214">
        <v>1</v>
      </c>
      <c r="D214">
        <v>0</v>
      </c>
      <c r="E214">
        <v>2</v>
      </c>
      <c r="F214">
        <v>1</v>
      </c>
      <c r="G214">
        <v>0</v>
      </c>
      <c r="H214">
        <v>1</v>
      </c>
      <c r="I214" s="11" t="s">
        <v>32</v>
      </c>
      <c r="J214" t="s">
        <v>34</v>
      </c>
      <c r="K214">
        <v>0</v>
      </c>
      <c r="L214">
        <v>12</v>
      </c>
      <c r="M214">
        <v>1.29</v>
      </c>
      <c r="N214">
        <v>0.0129</v>
      </c>
      <c r="O214">
        <v>1</v>
      </c>
      <c r="P214">
        <v>1</v>
      </c>
      <c r="Q214">
        <v>0</v>
      </c>
      <c r="R214">
        <v>1</v>
      </c>
      <c r="S214">
        <v>0</v>
      </c>
    </row>
    <row r="215" spans="1:19">
      <c r="A215">
        <v>1107004</v>
      </c>
      <c r="B215">
        <v>48</v>
      </c>
      <c r="C215">
        <v>1</v>
      </c>
      <c r="D215">
        <v>0</v>
      </c>
      <c r="E215">
        <v>2</v>
      </c>
      <c r="F215">
        <v>1</v>
      </c>
      <c r="G215">
        <v>0</v>
      </c>
      <c r="H215">
        <v>1</v>
      </c>
      <c r="I215" s="11" t="s">
        <v>44</v>
      </c>
      <c r="J215" t="s">
        <v>31</v>
      </c>
      <c r="K215">
        <v>0</v>
      </c>
      <c r="L215">
        <v>12</v>
      </c>
      <c r="M215">
        <v>1.5</v>
      </c>
      <c r="N215">
        <v>0.015</v>
      </c>
      <c r="O215">
        <v>0</v>
      </c>
      <c r="P215">
        <v>1</v>
      </c>
      <c r="Q215">
        <v>0</v>
      </c>
      <c r="R215">
        <v>0</v>
      </c>
      <c r="S215">
        <v>0</v>
      </c>
    </row>
    <row r="216" spans="1:19">
      <c r="A216">
        <v>1107005</v>
      </c>
      <c r="B216">
        <v>34</v>
      </c>
      <c r="C216">
        <v>1</v>
      </c>
      <c r="D216">
        <v>0</v>
      </c>
      <c r="E216">
        <v>3</v>
      </c>
      <c r="F216">
        <v>0</v>
      </c>
      <c r="G216">
        <v>0</v>
      </c>
      <c r="H216">
        <v>0</v>
      </c>
      <c r="I216" s="11" t="s">
        <v>44</v>
      </c>
      <c r="J216" t="s">
        <v>48</v>
      </c>
      <c r="K216">
        <v>0</v>
      </c>
      <c r="L216">
        <v>12</v>
      </c>
      <c r="M216">
        <v>1.53</v>
      </c>
      <c r="N216">
        <v>0.0153</v>
      </c>
      <c r="O216">
        <v>1</v>
      </c>
      <c r="P216">
        <v>1</v>
      </c>
      <c r="Q216">
        <v>0</v>
      </c>
      <c r="R216">
        <v>1</v>
      </c>
      <c r="S216">
        <v>1</v>
      </c>
    </row>
    <row r="217" spans="1:19">
      <c r="A217">
        <v>1107005</v>
      </c>
      <c r="B217">
        <v>41</v>
      </c>
      <c r="C217">
        <v>1</v>
      </c>
      <c r="D217">
        <v>0</v>
      </c>
      <c r="E217">
        <v>2</v>
      </c>
      <c r="F217">
        <v>0</v>
      </c>
      <c r="G217">
        <v>0</v>
      </c>
      <c r="H217">
        <v>1</v>
      </c>
      <c r="I217" s="11" t="s">
        <v>22</v>
      </c>
      <c r="J217" t="s">
        <v>24</v>
      </c>
      <c r="K217">
        <v>0</v>
      </c>
      <c r="L217">
        <v>12</v>
      </c>
      <c r="M217">
        <v>1.5</v>
      </c>
      <c r="N217">
        <v>0.015</v>
      </c>
      <c r="O217">
        <v>1</v>
      </c>
      <c r="P217">
        <v>1</v>
      </c>
      <c r="Q217">
        <v>0</v>
      </c>
      <c r="R217">
        <v>1</v>
      </c>
      <c r="S217">
        <v>0</v>
      </c>
    </row>
    <row r="218" spans="1:19">
      <c r="A218">
        <v>1108002</v>
      </c>
      <c r="B218">
        <v>52</v>
      </c>
      <c r="C218">
        <v>1</v>
      </c>
      <c r="D218">
        <v>0</v>
      </c>
      <c r="E218">
        <v>1</v>
      </c>
      <c r="F218">
        <v>0</v>
      </c>
      <c r="G218">
        <v>0</v>
      </c>
      <c r="H218">
        <v>1</v>
      </c>
      <c r="I218" s="11" t="s">
        <v>27</v>
      </c>
      <c r="J218" t="s">
        <v>24</v>
      </c>
      <c r="K218">
        <v>0</v>
      </c>
      <c r="L218">
        <v>6</v>
      </c>
      <c r="M218">
        <v>1.5</v>
      </c>
      <c r="N218">
        <v>0.015</v>
      </c>
      <c r="O218">
        <v>1</v>
      </c>
      <c r="P218">
        <v>0</v>
      </c>
      <c r="Q218">
        <v>0</v>
      </c>
      <c r="R218">
        <v>1</v>
      </c>
      <c r="S218">
        <v>0</v>
      </c>
    </row>
    <row r="219" spans="1:19">
      <c r="A219">
        <v>1108003</v>
      </c>
      <c r="B219">
        <v>48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1</v>
      </c>
      <c r="I219" s="11" t="s">
        <v>40</v>
      </c>
      <c r="J219" t="s">
        <v>60</v>
      </c>
      <c r="K219">
        <v>0</v>
      </c>
      <c r="L219">
        <v>6</v>
      </c>
      <c r="M219">
        <v>1.5</v>
      </c>
      <c r="N219">
        <v>0.015</v>
      </c>
      <c r="O219">
        <v>0</v>
      </c>
      <c r="P219">
        <v>1</v>
      </c>
      <c r="Q219">
        <v>1</v>
      </c>
      <c r="R219">
        <v>0</v>
      </c>
      <c r="S219">
        <v>0</v>
      </c>
    </row>
    <row r="220" spans="1:19">
      <c r="A220">
        <v>1108005</v>
      </c>
      <c r="B220">
        <v>32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0</v>
      </c>
      <c r="I220" s="11" t="s">
        <v>32</v>
      </c>
      <c r="J220" t="s">
        <v>27</v>
      </c>
      <c r="K220">
        <v>0</v>
      </c>
      <c r="L220">
        <v>12</v>
      </c>
      <c r="M220">
        <v>1.29</v>
      </c>
      <c r="N220">
        <v>0.0129</v>
      </c>
      <c r="O220">
        <v>0</v>
      </c>
      <c r="P220">
        <v>1</v>
      </c>
      <c r="Q220">
        <v>0</v>
      </c>
      <c r="R220">
        <v>0</v>
      </c>
      <c r="S220">
        <v>0</v>
      </c>
    </row>
    <row r="221" spans="1:19">
      <c r="A221">
        <v>1108006</v>
      </c>
      <c r="B221">
        <v>33</v>
      </c>
      <c r="C221">
        <v>1</v>
      </c>
      <c r="D221">
        <v>0</v>
      </c>
      <c r="E221">
        <v>2</v>
      </c>
      <c r="F221">
        <v>0</v>
      </c>
      <c r="G221">
        <v>0</v>
      </c>
      <c r="H221">
        <v>1</v>
      </c>
      <c r="I221" s="11" t="s">
        <v>32</v>
      </c>
      <c r="J221" t="s">
        <v>31</v>
      </c>
      <c r="K221">
        <v>0</v>
      </c>
      <c r="L221">
        <v>12</v>
      </c>
      <c r="M221">
        <v>1.53</v>
      </c>
      <c r="N221">
        <v>0.0153</v>
      </c>
      <c r="O221">
        <v>1</v>
      </c>
      <c r="P221">
        <v>1</v>
      </c>
      <c r="Q221">
        <v>0</v>
      </c>
      <c r="R221">
        <v>1</v>
      </c>
      <c r="S221">
        <v>1</v>
      </c>
    </row>
    <row r="222" spans="1:19">
      <c r="A222">
        <v>1108007</v>
      </c>
      <c r="B222">
        <v>41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1</v>
      </c>
      <c r="I222" s="11" t="s">
        <v>36</v>
      </c>
      <c r="J222" t="s">
        <v>27</v>
      </c>
      <c r="K222">
        <v>0</v>
      </c>
      <c r="L222">
        <v>12</v>
      </c>
      <c r="M222">
        <v>1.29</v>
      </c>
      <c r="N222">
        <v>0.0129</v>
      </c>
      <c r="O222">
        <v>0</v>
      </c>
      <c r="P222">
        <v>1</v>
      </c>
      <c r="Q222">
        <v>0</v>
      </c>
      <c r="R222">
        <v>0</v>
      </c>
      <c r="S222">
        <v>0</v>
      </c>
    </row>
    <row r="223" spans="1:19">
      <c r="A223">
        <v>1108008</v>
      </c>
      <c r="B223">
        <v>37</v>
      </c>
      <c r="C223">
        <v>1</v>
      </c>
      <c r="D223">
        <v>0</v>
      </c>
      <c r="E223">
        <v>1</v>
      </c>
      <c r="F223">
        <v>0</v>
      </c>
      <c r="G223">
        <v>1</v>
      </c>
      <c r="H223">
        <v>1</v>
      </c>
      <c r="I223" s="11" t="s">
        <v>30</v>
      </c>
      <c r="J223" t="s">
        <v>37</v>
      </c>
      <c r="K223">
        <v>0</v>
      </c>
      <c r="L223">
        <v>12</v>
      </c>
      <c r="M223">
        <v>1.29</v>
      </c>
      <c r="N223">
        <v>0.0129</v>
      </c>
      <c r="O223">
        <v>0</v>
      </c>
      <c r="P223">
        <v>1</v>
      </c>
      <c r="Q223">
        <v>0</v>
      </c>
      <c r="R223">
        <v>0</v>
      </c>
      <c r="S223">
        <v>0</v>
      </c>
    </row>
    <row r="224" spans="1:19">
      <c r="A224">
        <v>1108009</v>
      </c>
      <c r="B224">
        <v>29</v>
      </c>
      <c r="C224">
        <v>1</v>
      </c>
      <c r="D224">
        <v>0</v>
      </c>
      <c r="E224">
        <v>4</v>
      </c>
      <c r="F224">
        <v>0</v>
      </c>
      <c r="G224">
        <v>0</v>
      </c>
      <c r="H224">
        <v>0</v>
      </c>
      <c r="I224" s="11" t="s">
        <v>20</v>
      </c>
      <c r="J224" t="s">
        <v>31</v>
      </c>
      <c r="K224">
        <v>0</v>
      </c>
      <c r="L224">
        <v>12</v>
      </c>
      <c r="M224">
        <v>1.5</v>
      </c>
      <c r="N224">
        <v>0.015</v>
      </c>
      <c r="O224">
        <v>0</v>
      </c>
      <c r="P224">
        <v>1</v>
      </c>
      <c r="Q224">
        <v>0</v>
      </c>
      <c r="R224">
        <v>0</v>
      </c>
      <c r="S224">
        <v>0</v>
      </c>
    </row>
    <row r="225" spans="1:19">
      <c r="A225">
        <v>1108010</v>
      </c>
      <c r="B225">
        <v>36</v>
      </c>
      <c r="C225">
        <v>1</v>
      </c>
      <c r="D225">
        <v>0</v>
      </c>
      <c r="E225">
        <v>2</v>
      </c>
      <c r="F225">
        <v>0</v>
      </c>
      <c r="G225">
        <v>0</v>
      </c>
      <c r="H225">
        <v>0</v>
      </c>
      <c r="I225" s="11" t="s">
        <v>37</v>
      </c>
      <c r="J225" t="s">
        <v>34</v>
      </c>
      <c r="K225">
        <v>0</v>
      </c>
      <c r="L225">
        <v>12</v>
      </c>
      <c r="M225">
        <v>1.29</v>
      </c>
      <c r="N225">
        <v>0.0129</v>
      </c>
      <c r="O225">
        <v>0</v>
      </c>
      <c r="P225">
        <v>1</v>
      </c>
      <c r="Q225">
        <v>1</v>
      </c>
      <c r="R225">
        <v>0</v>
      </c>
      <c r="S225">
        <v>0</v>
      </c>
    </row>
    <row r="226" spans="1:19">
      <c r="A226">
        <v>1109001</v>
      </c>
      <c r="B226">
        <v>28</v>
      </c>
      <c r="C226">
        <v>0</v>
      </c>
      <c r="D226">
        <v>1</v>
      </c>
      <c r="E226">
        <v>3</v>
      </c>
      <c r="F226">
        <v>0</v>
      </c>
      <c r="G226">
        <v>1</v>
      </c>
      <c r="H226">
        <v>0</v>
      </c>
      <c r="I226" s="11" t="s">
        <v>32</v>
      </c>
      <c r="J226" t="s">
        <v>19</v>
      </c>
      <c r="K226">
        <v>0</v>
      </c>
      <c r="L226">
        <v>12</v>
      </c>
      <c r="M226">
        <v>1.53</v>
      </c>
      <c r="N226">
        <v>0.0153</v>
      </c>
      <c r="O226">
        <v>1</v>
      </c>
      <c r="P226">
        <v>1</v>
      </c>
      <c r="Q226">
        <v>0</v>
      </c>
      <c r="R226">
        <v>1</v>
      </c>
      <c r="S226">
        <v>0</v>
      </c>
    </row>
    <row r="227" spans="1:19">
      <c r="A227">
        <v>1109002</v>
      </c>
      <c r="B227">
        <v>45</v>
      </c>
      <c r="C227">
        <v>1</v>
      </c>
      <c r="D227">
        <v>0</v>
      </c>
      <c r="E227">
        <v>1</v>
      </c>
      <c r="F227">
        <v>0</v>
      </c>
      <c r="G227">
        <v>0</v>
      </c>
      <c r="H227">
        <v>1</v>
      </c>
      <c r="I227" s="11" t="s">
        <v>19</v>
      </c>
      <c r="J227" t="s">
        <v>41</v>
      </c>
      <c r="K227">
        <v>0</v>
      </c>
      <c r="L227">
        <v>12</v>
      </c>
      <c r="M227">
        <v>1.53</v>
      </c>
      <c r="N227">
        <v>0.0153</v>
      </c>
      <c r="O227">
        <v>0</v>
      </c>
      <c r="P227">
        <v>1</v>
      </c>
      <c r="Q227">
        <v>0</v>
      </c>
      <c r="R227">
        <v>0</v>
      </c>
      <c r="S227">
        <v>0</v>
      </c>
    </row>
    <row r="228" spans="1:19">
      <c r="A228">
        <v>1109003</v>
      </c>
      <c r="B228">
        <v>49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 s="11" t="s">
        <v>21</v>
      </c>
      <c r="J228" t="s">
        <v>24</v>
      </c>
      <c r="K228">
        <v>0</v>
      </c>
      <c r="L228">
        <v>12</v>
      </c>
      <c r="M228">
        <v>1.53</v>
      </c>
      <c r="N228">
        <v>0.0153</v>
      </c>
      <c r="O228">
        <v>1</v>
      </c>
      <c r="P228">
        <v>1</v>
      </c>
      <c r="Q228">
        <v>0</v>
      </c>
      <c r="R228">
        <v>1</v>
      </c>
      <c r="S228">
        <v>0</v>
      </c>
    </row>
    <row r="229" spans="1:19">
      <c r="A229">
        <v>1109004</v>
      </c>
      <c r="B229">
        <v>44</v>
      </c>
      <c r="C229">
        <v>1</v>
      </c>
      <c r="D229">
        <v>0</v>
      </c>
      <c r="E229">
        <v>1</v>
      </c>
      <c r="F229">
        <v>0</v>
      </c>
      <c r="G229">
        <v>0</v>
      </c>
      <c r="H229">
        <v>1</v>
      </c>
      <c r="I229" s="11" t="s">
        <v>21</v>
      </c>
      <c r="J229" t="s">
        <v>24</v>
      </c>
      <c r="K229">
        <v>0</v>
      </c>
      <c r="L229">
        <v>12</v>
      </c>
      <c r="M229">
        <v>1.5</v>
      </c>
      <c r="N229">
        <v>0.015</v>
      </c>
      <c r="O229">
        <v>0</v>
      </c>
      <c r="P229">
        <v>1</v>
      </c>
      <c r="Q229">
        <v>0</v>
      </c>
      <c r="R229">
        <v>0</v>
      </c>
      <c r="S229">
        <v>0</v>
      </c>
    </row>
    <row r="230" spans="1:19">
      <c r="A230">
        <v>1109006</v>
      </c>
      <c r="B230">
        <v>38</v>
      </c>
      <c r="C230">
        <v>1</v>
      </c>
      <c r="D230">
        <v>0</v>
      </c>
      <c r="E230">
        <v>1</v>
      </c>
      <c r="F230">
        <v>0</v>
      </c>
      <c r="G230">
        <v>0</v>
      </c>
      <c r="H230">
        <v>0</v>
      </c>
      <c r="I230" s="11" t="s">
        <v>35</v>
      </c>
      <c r="J230" t="s">
        <v>34</v>
      </c>
      <c r="K230">
        <v>0</v>
      </c>
      <c r="L230">
        <v>6</v>
      </c>
      <c r="M230">
        <v>1.26</v>
      </c>
      <c r="N230">
        <v>0.0126</v>
      </c>
      <c r="O230">
        <v>0</v>
      </c>
      <c r="P230">
        <v>1</v>
      </c>
      <c r="Q230">
        <v>0</v>
      </c>
      <c r="R230">
        <v>0</v>
      </c>
      <c r="S230">
        <v>0</v>
      </c>
    </row>
    <row r="231" spans="1:19">
      <c r="A231">
        <v>1109007</v>
      </c>
      <c r="B231">
        <v>47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 s="11" t="s">
        <v>27</v>
      </c>
      <c r="J231" t="s">
        <v>19</v>
      </c>
      <c r="K231">
        <v>0</v>
      </c>
      <c r="L231">
        <v>6</v>
      </c>
      <c r="M231">
        <v>1.26</v>
      </c>
      <c r="N231">
        <v>0.0126</v>
      </c>
      <c r="O231">
        <v>1</v>
      </c>
      <c r="P231">
        <v>1</v>
      </c>
      <c r="Q231">
        <v>0</v>
      </c>
      <c r="R231">
        <v>1</v>
      </c>
      <c r="S231">
        <v>0</v>
      </c>
    </row>
    <row r="232" spans="1:19">
      <c r="A232">
        <v>1109008</v>
      </c>
      <c r="B232">
        <v>44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1</v>
      </c>
      <c r="I232" s="11" t="s">
        <v>37</v>
      </c>
      <c r="J232" t="s">
        <v>27</v>
      </c>
      <c r="K232">
        <v>0</v>
      </c>
      <c r="L232">
        <v>3</v>
      </c>
      <c r="M232">
        <v>1.23</v>
      </c>
      <c r="N232">
        <v>0.0123</v>
      </c>
      <c r="O232">
        <v>0</v>
      </c>
      <c r="P232">
        <v>1</v>
      </c>
      <c r="Q232">
        <v>0</v>
      </c>
      <c r="R232">
        <v>0</v>
      </c>
      <c r="S232">
        <v>0</v>
      </c>
    </row>
    <row r="233" spans="1:19">
      <c r="A233">
        <v>1109009</v>
      </c>
      <c r="B233">
        <v>28</v>
      </c>
      <c r="C233">
        <v>0</v>
      </c>
      <c r="D233">
        <v>0</v>
      </c>
      <c r="E233">
        <v>4</v>
      </c>
      <c r="F233">
        <v>0</v>
      </c>
      <c r="G233">
        <v>0</v>
      </c>
      <c r="H233">
        <v>0</v>
      </c>
      <c r="I233" s="11" t="s">
        <v>21</v>
      </c>
      <c r="J233" t="s">
        <v>55</v>
      </c>
      <c r="K233">
        <v>0</v>
      </c>
      <c r="L233">
        <v>12</v>
      </c>
      <c r="M233">
        <v>1.5</v>
      </c>
      <c r="N233">
        <v>0.015</v>
      </c>
      <c r="O233">
        <v>0</v>
      </c>
      <c r="P233">
        <v>1</v>
      </c>
      <c r="Q233">
        <v>0</v>
      </c>
      <c r="R233">
        <v>0</v>
      </c>
      <c r="S233">
        <v>0</v>
      </c>
    </row>
    <row r="234" spans="1:19">
      <c r="A234">
        <v>1109010</v>
      </c>
      <c r="B234">
        <v>49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1</v>
      </c>
      <c r="I234" s="11" t="s">
        <v>21</v>
      </c>
      <c r="J234" t="s">
        <v>41</v>
      </c>
      <c r="K234">
        <v>0</v>
      </c>
      <c r="L234">
        <v>12</v>
      </c>
      <c r="M234">
        <v>1.53</v>
      </c>
      <c r="N234">
        <v>0.0153</v>
      </c>
      <c r="O234">
        <v>0</v>
      </c>
      <c r="P234">
        <v>1</v>
      </c>
      <c r="Q234">
        <v>0</v>
      </c>
      <c r="R234">
        <v>0</v>
      </c>
      <c r="S234">
        <v>0</v>
      </c>
    </row>
    <row r="235" spans="1:19">
      <c r="A235">
        <v>1109014</v>
      </c>
      <c r="B235">
        <v>34</v>
      </c>
      <c r="C235">
        <v>1</v>
      </c>
      <c r="D235">
        <v>0</v>
      </c>
      <c r="E235">
        <v>4</v>
      </c>
      <c r="F235">
        <v>0</v>
      </c>
      <c r="G235">
        <v>0</v>
      </c>
      <c r="H235">
        <v>1</v>
      </c>
      <c r="I235" s="11" t="s">
        <v>30</v>
      </c>
      <c r="J235" t="s">
        <v>58</v>
      </c>
      <c r="K235">
        <v>0</v>
      </c>
      <c r="L235">
        <v>6</v>
      </c>
      <c r="M235">
        <v>1.47</v>
      </c>
      <c r="N235">
        <v>0.0147</v>
      </c>
      <c r="O235">
        <v>0</v>
      </c>
      <c r="P235">
        <v>1</v>
      </c>
      <c r="Q235">
        <v>1</v>
      </c>
      <c r="R235">
        <v>0</v>
      </c>
      <c r="S235">
        <v>0</v>
      </c>
    </row>
    <row r="236" spans="1:19">
      <c r="A236">
        <v>1109014</v>
      </c>
      <c r="B236">
        <v>50</v>
      </c>
      <c r="C236">
        <v>1</v>
      </c>
      <c r="D236">
        <v>0</v>
      </c>
      <c r="E236">
        <v>2</v>
      </c>
      <c r="F236">
        <v>0</v>
      </c>
      <c r="G236">
        <v>0</v>
      </c>
      <c r="H236">
        <v>0</v>
      </c>
      <c r="I236" s="11" t="s">
        <v>27</v>
      </c>
      <c r="J236" t="s">
        <v>19</v>
      </c>
      <c r="K236">
        <v>0</v>
      </c>
      <c r="L236">
        <v>2</v>
      </c>
      <c r="M236">
        <v>1.47</v>
      </c>
      <c r="N236">
        <v>0.0147</v>
      </c>
      <c r="O236">
        <v>1</v>
      </c>
      <c r="P236">
        <v>1</v>
      </c>
      <c r="Q236">
        <v>0</v>
      </c>
      <c r="R236">
        <v>1</v>
      </c>
      <c r="S236">
        <v>0</v>
      </c>
    </row>
    <row r="237" spans="1:19">
      <c r="A237">
        <v>1110002</v>
      </c>
      <c r="B237">
        <v>43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1</v>
      </c>
      <c r="I237" s="11" t="s">
        <v>23</v>
      </c>
      <c r="J237" t="s">
        <v>24</v>
      </c>
      <c r="K237">
        <v>0</v>
      </c>
      <c r="L237">
        <v>12</v>
      </c>
      <c r="M237">
        <v>1.53</v>
      </c>
      <c r="N237">
        <v>0.0153</v>
      </c>
      <c r="O237">
        <v>1</v>
      </c>
      <c r="P237">
        <v>0</v>
      </c>
      <c r="Q237">
        <v>0</v>
      </c>
      <c r="R237">
        <v>1</v>
      </c>
      <c r="S237">
        <v>0</v>
      </c>
    </row>
    <row r="238" spans="1:19">
      <c r="A238">
        <v>1111001</v>
      </c>
      <c r="B238">
        <v>49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1</v>
      </c>
      <c r="I238" s="11" t="s">
        <v>27</v>
      </c>
      <c r="J238" t="s">
        <v>27</v>
      </c>
      <c r="K238">
        <v>0</v>
      </c>
      <c r="L238">
        <v>9</v>
      </c>
      <c r="M238">
        <v>1.29</v>
      </c>
      <c r="N238">
        <v>0.0129</v>
      </c>
      <c r="O238">
        <v>1</v>
      </c>
      <c r="P238">
        <v>1</v>
      </c>
      <c r="Q238">
        <v>0</v>
      </c>
      <c r="R238">
        <v>1</v>
      </c>
      <c r="S238">
        <v>0</v>
      </c>
    </row>
    <row r="239" spans="1:19">
      <c r="A239">
        <v>1111002</v>
      </c>
      <c r="B239">
        <v>31</v>
      </c>
      <c r="C239">
        <v>1</v>
      </c>
      <c r="D239">
        <v>0</v>
      </c>
      <c r="E239">
        <v>4</v>
      </c>
      <c r="F239">
        <v>0</v>
      </c>
      <c r="G239">
        <v>0</v>
      </c>
      <c r="H239">
        <v>1</v>
      </c>
      <c r="I239" s="11" t="s">
        <v>30</v>
      </c>
      <c r="J239" t="s">
        <v>27</v>
      </c>
      <c r="K239">
        <v>0</v>
      </c>
      <c r="L239">
        <v>9</v>
      </c>
      <c r="M239">
        <v>1.29</v>
      </c>
      <c r="N239">
        <v>0.0129</v>
      </c>
      <c r="O239">
        <v>1</v>
      </c>
      <c r="P239">
        <v>1</v>
      </c>
      <c r="Q239">
        <v>0</v>
      </c>
      <c r="R239">
        <v>1</v>
      </c>
      <c r="S239">
        <v>0</v>
      </c>
    </row>
    <row r="240" spans="1:19">
      <c r="A240">
        <v>1111003</v>
      </c>
      <c r="B240">
        <v>46</v>
      </c>
      <c r="C240">
        <v>1</v>
      </c>
      <c r="D240">
        <v>0</v>
      </c>
      <c r="E240">
        <v>1</v>
      </c>
      <c r="F240">
        <v>0</v>
      </c>
      <c r="G240">
        <v>0</v>
      </c>
      <c r="H240">
        <v>1</v>
      </c>
      <c r="I240" s="11" t="s">
        <v>36</v>
      </c>
      <c r="J240" t="s">
        <v>31</v>
      </c>
      <c r="K240">
        <v>0</v>
      </c>
      <c r="L240">
        <v>12</v>
      </c>
      <c r="M240">
        <v>1.5</v>
      </c>
      <c r="N240">
        <v>0.015</v>
      </c>
      <c r="O240">
        <v>0</v>
      </c>
      <c r="P240">
        <v>1</v>
      </c>
      <c r="Q240">
        <v>0</v>
      </c>
      <c r="R240">
        <v>0</v>
      </c>
      <c r="S240">
        <v>0</v>
      </c>
    </row>
    <row r="241" spans="1:19">
      <c r="A241">
        <v>1111003</v>
      </c>
      <c r="B241">
        <v>33</v>
      </c>
      <c r="C241">
        <v>1</v>
      </c>
      <c r="D241">
        <v>0</v>
      </c>
      <c r="E241">
        <v>1</v>
      </c>
      <c r="F241">
        <v>0</v>
      </c>
      <c r="G241">
        <v>1</v>
      </c>
      <c r="H241">
        <v>1</v>
      </c>
      <c r="I241" s="11" t="s">
        <v>23</v>
      </c>
      <c r="J241" t="s">
        <v>34</v>
      </c>
      <c r="K241">
        <v>0</v>
      </c>
      <c r="L241">
        <v>9</v>
      </c>
      <c r="M241">
        <v>1.29</v>
      </c>
      <c r="N241">
        <v>0.0129</v>
      </c>
      <c r="O241">
        <v>1</v>
      </c>
      <c r="P241">
        <v>1</v>
      </c>
      <c r="Q241">
        <v>0</v>
      </c>
      <c r="R241">
        <v>1</v>
      </c>
      <c r="S241">
        <v>0</v>
      </c>
    </row>
    <row r="242" spans="1:19">
      <c r="A242">
        <v>1111005</v>
      </c>
      <c r="B242">
        <v>58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1</v>
      </c>
      <c r="I242" s="11" t="s">
        <v>21</v>
      </c>
      <c r="J242" t="s">
        <v>27</v>
      </c>
      <c r="K242">
        <v>0</v>
      </c>
      <c r="L242">
        <v>12</v>
      </c>
      <c r="M242">
        <v>1.53</v>
      </c>
      <c r="N242">
        <v>0.0153</v>
      </c>
      <c r="O242">
        <v>1</v>
      </c>
      <c r="P242">
        <v>1</v>
      </c>
      <c r="Q242">
        <v>0</v>
      </c>
      <c r="R242">
        <v>1</v>
      </c>
      <c r="S242">
        <v>0</v>
      </c>
    </row>
    <row r="243" spans="1:19">
      <c r="A243">
        <v>1111006</v>
      </c>
      <c r="B243">
        <v>48</v>
      </c>
      <c r="C243">
        <v>1</v>
      </c>
      <c r="D243">
        <v>0</v>
      </c>
      <c r="E243">
        <v>1</v>
      </c>
      <c r="F243">
        <v>0</v>
      </c>
      <c r="G243">
        <v>0</v>
      </c>
      <c r="H243">
        <v>0</v>
      </c>
      <c r="I243" s="11" t="s">
        <v>19</v>
      </c>
      <c r="J243" t="s">
        <v>27</v>
      </c>
      <c r="K243">
        <v>0</v>
      </c>
      <c r="L243">
        <v>12</v>
      </c>
      <c r="M243">
        <v>1.53</v>
      </c>
      <c r="N243">
        <v>0.0153</v>
      </c>
      <c r="O243">
        <v>1</v>
      </c>
      <c r="P243">
        <v>1</v>
      </c>
      <c r="Q243">
        <v>0</v>
      </c>
      <c r="R243">
        <v>1</v>
      </c>
      <c r="S243">
        <v>0</v>
      </c>
    </row>
    <row r="244" spans="1:19">
      <c r="A244">
        <v>1111007</v>
      </c>
      <c r="B244">
        <v>29</v>
      </c>
      <c r="C244">
        <v>0</v>
      </c>
      <c r="D244">
        <v>0</v>
      </c>
      <c r="E244">
        <v>2</v>
      </c>
      <c r="F244">
        <v>0</v>
      </c>
      <c r="G244">
        <v>0</v>
      </c>
      <c r="H244">
        <v>1</v>
      </c>
      <c r="I244" s="11" t="s">
        <v>25</v>
      </c>
      <c r="J244" t="s">
        <v>34</v>
      </c>
      <c r="K244">
        <v>0</v>
      </c>
      <c r="L244">
        <v>12</v>
      </c>
      <c r="M244">
        <v>1.53</v>
      </c>
      <c r="N244">
        <v>0.0153</v>
      </c>
      <c r="O244">
        <v>0</v>
      </c>
      <c r="P244">
        <v>1</v>
      </c>
      <c r="Q244">
        <v>0</v>
      </c>
      <c r="R244">
        <v>0</v>
      </c>
      <c r="S244">
        <v>0</v>
      </c>
    </row>
    <row r="245" spans="1:19">
      <c r="A245">
        <v>1111008</v>
      </c>
      <c r="B245">
        <v>49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1</v>
      </c>
      <c r="I245" s="11" t="s">
        <v>21</v>
      </c>
      <c r="J245" t="s">
        <v>34</v>
      </c>
      <c r="K245">
        <v>0</v>
      </c>
      <c r="L245">
        <v>12</v>
      </c>
      <c r="M245">
        <v>1.53</v>
      </c>
      <c r="N245">
        <v>0.0153</v>
      </c>
      <c r="O245">
        <v>1</v>
      </c>
      <c r="P245">
        <v>1</v>
      </c>
      <c r="Q245">
        <v>0</v>
      </c>
      <c r="R245">
        <v>1</v>
      </c>
      <c r="S245">
        <v>0</v>
      </c>
    </row>
    <row r="246" spans="1:19">
      <c r="A246">
        <v>1111010</v>
      </c>
      <c r="B246">
        <v>50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 s="11" t="s">
        <v>25</v>
      </c>
      <c r="J246" t="s">
        <v>27</v>
      </c>
      <c r="K246">
        <v>0</v>
      </c>
      <c r="L246">
        <v>12</v>
      </c>
      <c r="M246">
        <v>1.53</v>
      </c>
      <c r="N246">
        <v>0.0153</v>
      </c>
      <c r="O246">
        <v>1</v>
      </c>
      <c r="P246">
        <v>1</v>
      </c>
      <c r="Q246">
        <v>0</v>
      </c>
      <c r="R246">
        <v>1</v>
      </c>
      <c r="S246">
        <v>1</v>
      </c>
    </row>
    <row r="247" spans="1:19">
      <c r="A247">
        <v>1111011</v>
      </c>
      <c r="B247">
        <v>52</v>
      </c>
      <c r="C247">
        <v>1</v>
      </c>
      <c r="D247">
        <v>0</v>
      </c>
      <c r="E247">
        <v>0</v>
      </c>
      <c r="F247">
        <v>1</v>
      </c>
      <c r="G247">
        <v>0</v>
      </c>
      <c r="H247">
        <v>0</v>
      </c>
      <c r="I247" s="11" t="s">
        <v>19</v>
      </c>
      <c r="J247" t="s">
        <v>21</v>
      </c>
      <c r="K247">
        <v>0</v>
      </c>
      <c r="L247">
        <v>6</v>
      </c>
      <c r="M247">
        <v>1.5</v>
      </c>
      <c r="N247">
        <v>0.015</v>
      </c>
      <c r="O247">
        <v>1</v>
      </c>
      <c r="P247">
        <v>1</v>
      </c>
      <c r="Q247">
        <v>0</v>
      </c>
      <c r="R247">
        <v>1</v>
      </c>
      <c r="S247">
        <v>1</v>
      </c>
    </row>
    <row r="248" spans="1:19">
      <c r="A248">
        <v>1111012</v>
      </c>
      <c r="B248">
        <v>53</v>
      </c>
      <c r="C248">
        <v>1</v>
      </c>
      <c r="D248">
        <v>0</v>
      </c>
      <c r="E248">
        <v>1</v>
      </c>
      <c r="F248">
        <v>0</v>
      </c>
      <c r="G248">
        <v>0</v>
      </c>
      <c r="H248">
        <v>1</v>
      </c>
      <c r="I248" s="11" t="s">
        <v>27</v>
      </c>
      <c r="J248" t="s">
        <v>44</v>
      </c>
      <c r="K248">
        <v>0</v>
      </c>
      <c r="L248">
        <v>12</v>
      </c>
      <c r="M248">
        <v>1.53</v>
      </c>
      <c r="N248">
        <v>0.0153</v>
      </c>
      <c r="O248">
        <v>1</v>
      </c>
      <c r="P248">
        <v>1</v>
      </c>
      <c r="Q248">
        <v>0</v>
      </c>
      <c r="R248">
        <v>1</v>
      </c>
      <c r="S248">
        <v>0</v>
      </c>
    </row>
    <row r="249" spans="1:19">
      <c r="A249">
        <v>1111013</v>
      </c>
      <c r="B249">
        <v>30</v>
      </c>
      <c r="C249">
        <v>1</v>
      </c>
      <c r="D249">
        <v>0</v>
      </c>
      <c r="E249">
        <v>1</v>
      </c>
      <c r="F249">
        <v>0</v>
      </c>
      <c r="G249">
        <v>0</v>
      </c>
      <c r="H249">
        <v>1</v>
      </c>
      <c r="I249" s="11" t="s">
        <v>20</v>
      </c>
      <c r="J249" t="s">
        <v>19</v>
      </c>
      <c r="K249">
        <v>0</v>
      </c>
      <c r="L249">
        <v>12</v>
      </c>
      <c r="M249">
        <v>1.53</v>
      </c>
      <c r="N249">
        <v>0.0153</v>
      </c>
      <c r="O249">
        <v>0</v>
      </c>
      <c r="P249">
        <v>1</v>
      </c>
      <c r="Q249">
        <v>0</v>
      </c>
      <c r="R249">
        <v>0</v>
      </c>
      <c r="S249">
        <v>0</v>
      </c>
    </row>
    <row r="250" spans="1:19">
      <c r="A250">
        <v>1112002</v>
      </c>
      <c r="B250">
        <v>43</v>
      </c>
      <c r="C250">
        <v>1</v>
      </c>
      <c r="D250">
        <v>0</v>
      </c>
      <c r="E250">
        <v>1</v>
      </c>
      <c r="F250">
        <v>0</v>
      </c>
      <c r="G250">
        <v>0</v>
      </c>
      <c r="H250">
        <v>0</v>
      </c>
      <c r="I250" s="11" t="s">
        <v>51</v>
      </c>
      <c r="J250" t="s">
        <v>31</v>
      </c>
      <c r="K250">
        <v>0</v>
      </c>
      <c r="L250">
        <v>12</v>
      </c>
      <c r="M250">
        <v>1.29</v>
      </c>
      <c r="N250">
        <v>0.0129</v>
      </c>
      <c r="O250">
        <v>0</v>
      </c>
      <c r="P250">
        <v>1</v>
      </c>
      <c r="Q250">
        <v>0</v>
      </c>
      <c r="R250">
        <v>0</v>
      </c>
      <c r="S250">
        <v>0</v>
      </c>
    </row>
    <row r="251" spans="1:19">
      <c r="A251">
        <v>1112003</v>
      </c>
      <c r="B251">
        <v>23</v>
      </c>
      <c r="C251">
        <v>1</v>
      </c>
      <c r="D251">
        <v>1</v>
      </c>
      <c r="E251">
        <v>1</v>
      </c>
      <c r="F251">
        <v>0</v>
      </c>
      <c r="G251">
        <v>1</v>
      </c>
      <c r="H251">
        <v>0</v>
      </c>
      <c r="I251" s="11" t="s">
        <v>21</v>
      </c>
      <c r="J251" t="s">
        <v>37</v>
      </c>
      <c r="K251">
        <v>0</v>
      </c>
      <c r="L251">
        <v>6</v>
      </c>
      <c r="M251">
        <v>1.26</v>
      </c>
      <c r="N251">
        <v>0.0126</v>
      </c>
      <c r="O251">
        <v>1</v>
      </c>
      <c r="P251">
        <v>0</v>
      </c>
      <c r="Q251">
        <v>0</v>
      </c>
      <c r="R251">
        <v>1</v>
      </c>
      <c r="S251">
        <v>0</v>
      </c>
    </row>
    <row r="252" spans="1:19">
      <c r="A252">
        <v>1112005</v>
      </c>
      <c r="B252">
        <v>44</v>
      </c>
      <c r="C252">
        <v>1</v>
      </c>
      <c r="D252">
        <v>0</v>
      </c>
      <c r="E252">
        <v>3</v>
      </c>
      <c r="F252">
        <v>0</v>
      </c>
      <c r="G252">
        <v>0</v>
      </c>
      <c r="H252">
        <v>0</v>
      </c>
      <c r="I252" s="11" t="s">
        <v>30</v>
      </c>
      <c r="J252" t="s">
        <v>24</v>
      </c>
      <c r="K252">
        <v>0</v>
      </c>
      <c r="L252">
        <v>12</v>
      </c>
      <c r="M252">
        <v>1.5</v>
      </c>
      <c r="N252">
        <v>0.015</v>
      </c>
      <c r="O252">
        <v>0</v>
      </c>
      <c r="P252">
        <v>1</v>
      </c>
      <c r="Q252">
        <v>0</v>
      </c>
      <c r="R252">
        <v>0</v>
      </c>
      <c r="S252">
        <v>0</v>
      </c>
    </row>
    <row r="253" spans="1:19">
      <c r="A253">
        <v>1112006</v>
      </c>
      <c r="B253">
        <v>39</v>
      </c>
      <c r="C253">
        <v>1</v>
      </c>
      <c r="D253">
        <v>0</v>
      </c>
      <c r="E253">
        <v>4</v>
      </c>
      <c r="F253">
        <v>0</v>
      </c>
      <c r="G253">
        <v>0</v>
      </c>
      <c r="H253">
        <v>0</v>
      </c>
      <c r="I253" s="11" t="s">
        <v>20</v>
      </c>
      <c r="J253" t="s">
        <v>61</v>
      </c>
      <c r="K253">
        <v>0</v>
      </c>
      <c r="L253">
        <v>12</v>
      </c>
      <c r="M253">
        <v>1.5</v>
      </c>
      <c r="N253">
        <v>0.015</v>
      </c>
      <c r="O253">
        <v>0</v>
      </c>
      <c r="P253">
        <v>1</v>
      </c>
      <c r="Q253">
        <v>1</v>
      </c>
      <c r="R253">
        <v>0</v>
      </c>
      <c r="S253">
        <v>0</v>
      </c>
    </row>
    <row r="254" spans="1:19">
      <c r="A254">
        <v>1112008</v>
      </c>
      <c r="B254">
        <v>42</v>
      </c>
      <c r="C254">
        <v>1</v>
      </c>
      <c r="D254">
        <v>0</v>
      </c>
      <c r="E254">
        <v>4</v>
      </c>
      <c r="F254">
        <v>0</v>
      </c>
      <c r="G254">
        <v>0</v>
      </c>
      <c r="H254">
        <v>0</v>
      </c>
      <c r="I254" s="11" t="s">
        <v>21</v>
      </c>
      <c r="J254" t="s">
        <v>61</v>
      </c>
      <c r="K254">
        <v>0</v>
      </c>
      <c r="L254">
        <v>6</v>
      </c>
      <c r="M254">
        <v>1.35</v>
      </c>
      <c r="N254">
        <v>0.0135</v>
      </c>
      <c r="O254">
        <v>1</v>
      </c>
      <c r="P254">
        <v>1</v>
      </c>
      <c r="Q254">
        <v>0</v>
      </c>
      <c r="R254">
        <v>1</v>
      </c>
      <c r="S254">
        <v>0</v>
      </c>
    </row>
    <row r="255" spans="1:19">
      <c r="A255">
        <v>1112009</v>
      </c>
      <c r="B255">
        <v>41</v>
      </c>
      <c r="C255">
        <v>1</v>
      </c>
      <c r="D255">
        <v>0</v>
      </c>
      <c r="E255">
        <v>4</v>
      </c>
      <c r="F255">
        <v>0</v>
      </c>
      <c r="G255">
        <v>0</v>
      </c>
      <c r="H255">
        <v>0</v>
      </c>
      <c r="I255" s="11" t="s">
        <v>26</v>
      </c>
      <c r="J255" t="s">
        <v>61</v>
      </c>
      <c r="K255">
        <v>0</v>
      </c>
      <c r="L255">
        <v>6</v>
      </c>
      <c r="M255">
        <v>1.35</v>
      </c>
      <c r="N255">
        <v>0.0135</v>
      </c>
      <c r="O255">
        <v>1</v>
      </c>
      <c r="P255">
        <v>1</v>
      </c>
      <c r="Q255">
        <v>0</v>
      </c>
      <c r="R255">
        <v>1</v>
      </c>
      <c r="S255">
        <v>0</v>
      </c>
    </row>
    <row r="256" spans="1:19">
      <c r="A256">
        <v>1112010</v>
      </c>
      <c r="B256">
        <v>43</v>
      </c>
      <c r="C256">
        <v>1</v>
      </c>
      <c r="D256">
        <v>0</v>
      </c>
      <c r="E256">
        <v>4</v>
      </c>
      <c r="F256">
        <v>0</v>
      </c>
      <c r="G256">
        <v>0</v>
      </c>
      <c r="H256">
        <v>0</v>
      </c>
      <c r="I256" s="11" t="s">
        <v>26</v>
      </c>
      <c r="J256" t="s">
        <v>62</v>
      </c>
      <c r="K256">
        <v>0</v>
      </c>
      <c r="L256">
        <v>6</v>
      </c>
      <c r="M256">
        <v>1.35</v>
      </c>
      <c r="N256">
        <v>0.0135</v>
      </c>
      <c r="O256">
        <v>1</v>
      </c>
      <c r="P256">
        <v>1</v>
      </c>
      <c r="Q256">
        <v>0</v>
      </c>
      <c r="R256">
        <v>1</v>
      </c>
      <c r="S256">
        <v>0</v>
      </c>
    </row>
    <row r="257" spans="1:19">
      <c r="A257">
        <v>1112011</v>
      </c>
      <c r="B257">
        <v>48</v>
      </c>
      <c r="C257">
        <v>1</v>
      </c>
      <c r="D257">
        <v>0</v>
      </c>
      <c r="E257">
        <v>3</v>
      </c>
      <c r="F257">
        <v>0</v>
      </c>
      <c r="G257">
        <v>0</v>
      </c>
      <c r="H257">
        <v>0</v>
      </c>
      <c r="I257" s="11" t="s">
        <v>44</v>
      </c>
      <c r="J257" t="s">
        <v>62</v>
      </c>
      <c r="K257">
        <v>0</v>
      </c>
      <c r="L257">
        <v>6</v>
      </c>
      <c r="M257">
        <v>1.35</v>
      </c>
      <c r="N257">
        <v>0.0135</v>
      </c>
      <c r="O257">
        <v>1</v>
      </c>
      <c r="P257">
        <v>1</v>
      </c>
      <c r="Q257">
        <v>0</v>
      </c>
      <c r="R257">
        <v>1</v>
      </c>
      <c r="S257">
        <v>0</v>
      </c>
    </row>
    <row r="258" spans="1:19">
      <c r="A258">
        <v>1112012</v>
      </c>
      <c r="B258">
        <v>43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 s="11" t="s">
        <v>36</v>
      </c>
      <c r="J258" t="s">
        <v>61</v>
      </c>
      <c r="K258">
        <v>0</v>
      </c>
      <c r="L258">
        <v>12</v>
      </c>
      <c r="M258">
        <v>1.5</v>
      </c>
      <c r="N258">
        <v>0.015</v>
      </c>
      <c r="O258">
        <v>0</v>
      </c>
      <c r="P258">
        <v>1</v>
      </c>
      <c r="Q258">
        <v>0</v>
      </c>
      <c r="R258">
        <v>0</v>
      </c>
      <c r="S258">
        <v>0</v>
      </c>
    </row>
    <row r="259" spans="1:19">
      <c r="A259">
        <v>1112015</v>
      </c>
      <c r="B259">
        <v>48</v>
      </c>
      <c r="C259">
        <v>1</v>
      </c>
      <c r="D259">
        <v>0</v>
      </c>
      <c r="E259">
        <v>4</v>
      </c>
      <c r="F259">
        <v>0</v>
      </c>
      <c r="G259">
        <v>0</v>
      </c>
      <c r="H259">
        <v>0</v>
      </c>
      <c r="I259" s="11" t="s">
        <v>19</v>
      </c>
      <c r="J259" t="s">
        <v>63</v>
      </c>
      <c r="K259">
        <v>0</v>
      </c>
      <c r="L259">
        <v>12</v>
      </c>
      <c r="M259">
        <v>1.35</v>
      </c>
      <c r="N259">
        <v>0.0135</v>
      </c>
      <c r="O259">
        <v>1</v>
      </c>
      <c r="P259">
        <v>1</v>
      </c>
      <c r="Q259">
        <v>0</v>
      </c>
      <c r="R259">
        <v>1</v>
      </c>
      <c r="S259">
        <v>0</v>
      </c>
    </row>
    <row r="260" spans="1:19">
      <c r="A260">
        <v>1112006</v>
      </c>
      <c r="B260">
        <v>32</v>
      </c>
      <c r="C260">
        <v>0</v>
      </c>
      <c r="D260">
        <v>0</v>
      </c>
      <c r="E260">
        <v>2</v>
      </c>
      <c r="F260">
        <v>0</v>
      </c>
      <c r="G260">
        <v>0</v>
      </c>
      <c r="H260">
        <v>1</v>
      </c>
      <c r="I260" s="11" t="s">
        <v>32</v>
      </c>
      <c r="J260" t="s">
        <v>24</v>
      </c>
      <c r="K260">
        <v>0</v>
      </c>
      <c r="L260">
        <v>12</v>
      </c>
      <c r="M260">
        <v>1.53</v>
      </c>
      <c r="N260">
        <v>0.0153</v>
      </c>
      <c r="O260">
        <v>1</v>
      </c>
      <c r="P260">
        <v>1</v>
      </c>
      <c r="Q260">
        <v>0</v>
      </c>
      <c r="R260">
        <v>1</v>
      </c>
      <c r="S260">
        <v>0</v>
      </c>
    </row>
    <row r="261" spans="1:19">
      <c r="A261">
        <v>1112018</v>
      </c>
      <c r="B261">
        <v>41</v>
      </c>
      <c r="C261">
        <v>1</v>
      </c>
      <c r="D261">
        <v>0</v>
      </c>
      <c r="E261">
        <v>1</v>
      </c>
      <c r="F261">
        <v>0</v>
      </c>
      <c r="G261">
        <v>0</v>
      </c>
      <c r="H261">
        <v>0</v>
      </c>
      <c r="I261" s="11" t="s">
        <v>21</v>
      </c>
      <c r="J261" t="s">
        <v>31</v>
      </c>
      <c r="K261">
        <v>0</v>
      </c>
      <c r="L261">
        <v>12</v>
      </c>
      <c r="M261">
        <v>1.29</v>
      </c>
      <c r="N261">
        <v>0.0129</v>
      </c>
      <c r="O261">
        <v>0</v>
      </c>
      <c r="P261">
        <v>1</v>
      </c>
      <c r="Q261">
        <v>0</v>
      </c>
      <c r="R261">
        <v>0</v>
      </c>
      <c r="S261">
        <v>0</v>
      </c>
    </row>
    <row r="262" spans="1:19">
      <c r="A262">
        <v>1112019</v>
      </c>
      <c r="B262">
        <v>42</v>
      </c>
      <c r="C262">
        <v>0</v>
      </c>
      <c r="D262">
        <v>0</v>
      </c>
      <c r="E262">
        <v>1</v>
      </c>
      <c r="F262">
        <v>0</v>
      </c>
      <c r="G262">
        <v>0</v>
      </c>
      <c r="H262">
        <v>0</v>
      </c>
      <c r="I262" s="11" t="s">
        <v>37</v>
      </c>
      <c r="J262" t="s">
        <v>31</v>
      </c>
      <c r="K262">
        <v>0</v>
      </c>
      <c r="L262">
        <v>12</v>
      </c>
      <c r="M262">
        <v>1.5</v>
      </c>
      <c r="N262">
        <v>0.015</v>
      </c>
      <c r="O262">
        <v>0</v>
      </c>
      <c r="P262">
        <v>1</v>
      </c>
      <c r="Q262">
        <v>0</v>
      </c>
      <c r="R262">
        <v>0</v>
      </c>
      <c r="S262">
        <v>0</v>
      </c>
    </row>
    <row r="263" spans="1:19">
      <c r="A263">
        <v>1112020</v>
      </c>
      <c r="B263">
        <v>38</v>
      </c>
      <c r="C263">
        <v>1</v>
      </c>
      <c r="D263">
        <v>0</v>
      </c>
      <c r="E263">
        <v>1</v>
      </c>
      <c r="F263">
        <v>0</v>
      </c>
      <c r="G263">
        <v>0</v>
      </c>
      <c r="H263">
        <v>0</v>
      </c>
      <c r="I263" s="11" t="s">
        <v>35</v>
      </c>
      <c r="J263" t="s">
        <v>46</v>
      </c>
      <c r="K263">
        <v>0</v>
      </c>
      <c r="L263">
        <v>12</v>
      </c>
      <c r="M263">
        <v>1.29</v>
      </c>
      <c r="N263">
        <v>0.0129</v>
      </c>
      <c r="O263">
        <v>1</v>
      </c>
      <c r="P263">
        <v>0</v>
      </c>
      <c r="Q263">
        <v>0</v>
      </c>
      <c r="R263">
        <v>1</v>
      </c>
      <c r="S263">
        <v>0</v>
      </c>
    </row>
    <row r="264" spans="1:19">
      <c r="A264">
        <v>1112021</v>
      </c>
      <c r="B264">
        <v>32</v>
      </c>
      <c r="C264">
        <v>1</v>
      </c>
      <c r="D264">
        <v>1</v>
      </c>
      <c r="E264">
        <v>2</v>
      </c>
      <c r="F264">
        <v>0</v>
      </c>
      <c r="G264">
        <v>0</v>
      </c>
      <c r="H264">
        <v>1</v>
      </c>
      <c r="I264" s="11" t="s">
        <v>21</v>
      </c>
      <c r="J264" t="s">
        <v>37</v>
      </c>
      <c r="K264">
        <v>0</v>
      </c>
      <c r="L264">
        <v>12</v>
      </c>
      <c r="M264">
        <v>1.53</v>
      </c>
      <c r="N264">
        <v>0.0153</v>
      </c>
      <c r="O264">
        <v>1</v>
      </c>
      <c r="P264">
        <v>0</v>
      </c>
      <c r="Q264">
        <v>0</v>
      </c>
      <c r="R264">
        <v>1</v>
      </c>
      <c r="S264">
        <v>0</v>
      </c>
    </row>
    <row r="265" spans="1:19">
      <c r="A265">
        <v>1112022</v>
      </c>
      <c r="B265">
        <v>43</v>
      </c>
      <c r="C265">
        <v>1</v>
      </c>
      <c r="D265">
        <v>0</v>
      </c>
      <c r="E265">
        <v>1</v>
      </c>
      <c r="F265">
        <v>0</v>
      </c>
      <c r="G265">
        <v>0</v>
      </c>
      <c r="H265">
        <v>1</v>
      </c>
      <c r="I265" s="11" t="s">
        <v>19</v>
      </c>
      <c r="J265" t="s">
        <v>37</v>
      </c>
      <c r="K265">
        <v>0</v>
      </c>
      <c r="L265">
        <v>12</v>
      </c>
      <c r="M265">
        <v>1.29</v>
      </c>
      <c r="N265">
        <v>0.0129</v>
      </c>
      <c r="O265">
        <v>1</v>
      </c>
      <c r="P265">
        <v>0</v>
      </c>
      <c r="Q265">
        <v>0</v>
      </c>
      <c r="R265">
        <v>1</v>
      </c>
      <c r="S265">
        <v>0</v>
      </c>
    </row>
    <row r="266" spans="1:19">
      <c r="A266">
        <v>1112023</v>
      </c>
      <c r="B266">
        <v>41</v>
      </c>
      <c r="C266">
        <v>1</v>
      </c>
      <c r="D266">
        <v>0</v>
      </c>
      <c r="E266">
        <v>2</v>
      </c>
      <c r="F266">
        <v>0</v>
      </c>
      <c r="G266">
        <v>0</v>
      </c>
      <c r="H266">
        <v>1</v>
      </c>
      <c r="I266" s="11" t="s">
        <v>22</v>
      </c>
      <c r="J266" t="s">
        <v>57</v>
      </c>
      <c r="K266">
        <v>0</v>
      </c>
      <c r="L266">
        <v>12</v>
      </c>
      <c r="M266">
        <v>1.29</v>
      </c>
      <c r="N266">
        <v>0.0129</v>
      </c>
      <c r="O266">
        <v>1</v>
      </c>
      <c r="P266">
        <v>0</v>
      </c>
      <c r="Q266">
        <v>0</v>
      </c>
      <c r="R266">
        <v>1</v>
      </c>
      <c r="S266">
        <v>0</v>
      </c>
    </row>
    <row r="267" spans="1:19">
      <c r="A267">
        <v>1112024</v>
      </c>
      <c r="B267">
        <v>36</v>
      </c>
      <c r="C267">
        <v>0</v>
      </c>
      <c r="D267">
        <v>2</v>
      </c>
      <c r="E267">
        <v>1</v>
      </c>
      <c r="F267">
        <v>0</v>
      </c>
      <c r="G267">
        <v>0</v>
      </c>
      <c r="H267">
        <v>1</v>
      </c>
      <c r="I267" s="11" t="s">
        <v>32</v>
      </c>
      <c r="J267" t="s">
        <v>54</v>
      </c>
      <c r="K267">
        <v>0</v>
      </c>
      <c r="L267">
        <v>12</v>
      </c>
      <c r="M267">
        <v>1.5</v>
      </c>
      <c r="N267">
        <v>0.015</v>
      </c>
      <c r="O267">
        <v>1</v>
      </c>
      <c r="P267">
        <v>1</v>
      </c>
      <c r="Q267">
        <v>1</v>
      </c>
      <c r="R267">
        <v>0</v>
      </c>
      <c r="S267">
        <v>0</v>
      </c>
    </row>
    <row r="268" spans="1:19">
      <c r="A268">
        <v>1112025</v>
      </c>
      <c r="B268">
        <v>30</v>
      </c>
      <c r="C268">
        <v>1</v>
      </c>
      <c r="D268">
        <v>0</v>
      </c>
      <c r="E268">
        <v>1</v>
      </c>
      <c r="F268">
        <v>0</v>
      </c>
      <c r="G268">
        <v>0</v>
      </c>
      <c r="H268">
        <v>1</v>
      </c>
      <c r="I268" s="11" t="s">
        <v>19</v>
      </c>
      <c r="J268" t="s">
        <v>56</v>
      </c>
      <c r="K268">
        <v>0</v>
      </c>
      <c r="L268">
        <v>12</v>
      </c>
      <c r="M268">
        <v>1.5</v>
      </c>
      <c r="N268">
        <v>0.015</v>
      </c>
      <c r="O268">
        <v>0</v>
      </c>
      <c r="P268">
        <v>1</v>
      </c>
      <c r="Q268">
        <v>1</v>
      </c>
      <c r="R268">
        <v>0</v>
      </c>
      <c r="S268">
        <v>0</v>
      </c>
    </row>
    <row r="269" spans="1:19">
      <c r="A269">
        <v>1112026</v>
      </c>
      <c r="B269">
        <v>37</v>
      </c>
      <c r="C269">
        <v>1</v>
      </c>
      <c r="D269">
        <v>0</v>
      </c>
      <c r="E269">
        <v>1</v>
      </c>
      <c r="F269">
        <v>0</v>
      </c>
      <c r="G269">
        <v>0</v>
      </c>
      <c r="H269">
        <v>0</v>
      </c>
      <c r="I269" s="11" t="s">
        <v>35</v>
      </c>
      <c r="J269" t="s">
        <v>31</v>
      </c>
      <c r="K269">
        <v>0</v>
      </c>
      <c r="L269">
        <v>12</v>
      </c>
      <c r="M269">
        <v>1.29</v>
      </c>
      <c r="N269">
        <v>0.0129</v>
      </c>
      <c r="O269">
        <v>0</v>
      </c>
      <c r="P269">
        <v>1</v>
      </c>
      <c r="Q269">
        <v>0</v>
      </c>
      <c r="R269">
        <v>0</v>
      </c>
      <c r="S269">
        <v>0</v>
      </c>
    </row>
    <row r="270" spans="1:19">
      <c r="A270">
        <v>1112028</v>
      </c>
      <c r="B270">
        <v>54</v>
      </c>
      <c r="C270">
        <v>0</v>
      </c>
      <c r="D270">
        <v>0</v>
      </c>
      <c r="E270">
        <v>2</v>
      </c>
      <c r="F270">
        <v>0</v>
      </c>
      <c r="G270">
        <v>0</v>
      </c>
      <c r="H270">
        <v>1</v>
      </c>
      <c r="I270" s="11" t="s">
        <v>19</v>
      </c>
      <c r="J270" t="s">
        <v>31</v>
      </c>
      <c r="K270">
        <v>0</v>
      </c>
      <c r="L270">
        <v>12</v>
      </c>
      <c r="M270">
        <v>1.5</v>
      </c>
      <c r="N270">
        <v>0.015</v>
      </c>
      <c r="O270">
        <v>0</v>
      </c>
      <c r="P270">
        <v>1</v>
      </c>
      <c r="Q270">
        <v>0</v>
      </c>
      <c r="R270">
        <v>0</v>
      </c>
      <c r="S270">
        <v>0</v>
      </c>
    </row>
    <row r="271" spans="1:19">
      <c r="A271">
        <v>1112030</v>
      </c>
      <c r="B271">
        <v>44</v>
      </c>
      <c r="C271">
        <v>1</v>
      </c>
      <c r="D271">
        <v>0</v>
      </c>
      <c r="E271">
        <v>4</v>
      </c>
      <c r="F271">
        <v>0</v>
      </c>
      <c r="G271">
        <v>0</v>
      </c>
      <c r="H271">
        <v>0</v>
      </c>
      <c r="I271" s="11" t="s">
        <v>20</v>
      </c>
      <c r="J271" t="s">
        <v>61</v>
      </c>
      <c r="K271">
        <v>0</v>
      </c>
      <c r="L271">
        <v>12</v>
      </c>
      <c r="M271">
        <v>1.5</v>
      </c>
      <c r="N271">
        <v>0.015</v>
      </c>
      <c r="O271">
        <v>1</v>
      </c>
      <c r="P271">
        <v>0</v>
      </c>
      <c r="Q271">
        <v>0</v>
      </c>
      <c r="R271">
        <v>1</v>
      </c>
      <c r="S271">
        <v>0</v>
      </c>
    </row>
    <row r="272" spans="1:19">
      <c r="A272">
        <v>1112032</v>
      </c>
      <c r="B272">
        <v>25</v>
      </c>
      <c r="C272">
        <v>1</v>
      </c>
      <c r="D272">
        <v>0</v>
      </c>
      <c r="E272">
        <v>2</v>
      </c>
      <c r="F272">
        <v>1</v>
      </c>
      <c r="G272">
        <v>0</v>
      </c>
      <c r="H272">
        <v>1</v>
      </c>
      <c r="I272" s="11" t="s">
        <v>32</v>
      </c>
      <c r="J272" t="s">
        <v>57</v>
      </c>
      <c r="K272">
        <v>0</v>
      </c>
      <c r="L272">
        <v>12</v>
      </c>
      <c r="M272">
        <v>1.29</v>
      </c>
      <c r="N272">
        <v>0.0129</v>
      </c>
      <c r="O272">
        <v>1</v>
      </c>
      <c r="P272">
        <v>0</v>
      </c>
      <c r="Q272">
        <v>0</v>
      </c>
      <c r="R272">
        <v>1</v>
      </c>
      <c r="S272">
        <v>0</v>
      </c>
    </row>
    <row r="273" spans="1:19">
      <c r="A273">
        <v>1112034</v>
      </c>
      <c r="B273">
        <v>33</v>
      </c>
      <c r="C273">
        <v>1</v>
      </c>
      <c r="D273">
        <v>0</v>
      </c>
      <c r="E273">
        <v>2</v>
      </c>
      <c r="F273">
        <v>0</v>
      </c>
      <c r="G273">
        <v>0</v>
      </c>
      <c r="H273">
        <v>1</v>
      </c>
      <c r="I273" s="11" t="s">
        <v>32</v>
      </c>
      <c r="J273" t="s">
        <v>24</v>
      </c>
      <c r="K273">
        <v>0</v>
      </c>
      <c r="L273">
        <v>12</v>
      </c>
      <c r="M273">
        <v>1.5</v>
      </c>
      <c r="N273">
        <v>0.015</v>
      </c>
      <c r="O273">
        <v>0</v>
      </c>
      <c r="P273">
        <v>1</v>
      </c>
      <c r="Q273">
        <v>0</v>
      </c>
      <c r="R273">
        <v>0</v>
      </c>
      <c r="S273">
        <v>0</v>
      </c>
    </row>
    <row r="274" spans="1:19">
      <c r="A274">
        <v>1112035</v>
      </c>
      <c r="B274">
        <v>32</v>
      </c>
      <c r="C274">
        <v>1</v>
      </c>
      <c r="D274">
        <v>0</v>
      </c>
      <c r="E274">
        <v>1</v>
      </c>
      <c r="F274">
        <v>0</v>
      </c>
      <c r="G274">
        <v>0</v>
      </c>
      <c r="H274">
        <v>0</v>
      </c>
      <c r="I274" s="11" t="s">
        <v>30</v>
      </c>
      <c r="J274" t="s">
        <v>19</v>
      </c>
      <c r="K274">
        <v>0</v>
      </c>
      <c r="L274">
        <v>12</v>
      </c>
      <c r="M274">
        <v>1.53</v>
      </c>
      <c r="N274">
        <v>0.0153</v>
      </c>
      <c r="O274">
        <v>0</v>
      </c>
      <c r="P274">
        <v>1</v>
      </c>
      <c r="Q274">
        <v>0</v>
      </c>
      <c r="R274">
        <v>1</v>
      </c>
      <c r="S274">
        <v>0</v>
      </c>
    </row>
    <row r="275" spans="1:19">
      <c r="A275">
        <v>1112036</v>
      </c>
      <c r="B275">
        <v>35</v>
      </c>
      <c r="C275">
        <v>0</v>
      </c>
      <c r="D275">
        <v>0</v>
      </c>
      <c r="E275">
        <v>2</v>
      </c>
      <c r="F275">
        <v>0</v>
      </c>
      <c r="G275">
        <v>0</v>
      </c>
      <c r="H275">
        <v>0</v>
      </c>
      <c r="I275" s="11" t="s">
        <v>30</v>
      </c>
      <c r="J275" t="s">
        <v>37</v>
      </c>
      <c r="K275">
        <v>0</v>
      </c>
      <c r="L275">
        <v>12</v>
      </c>
      <c r="M275">
        <v>1.5</v>
      </c>
      <c r="N275">
        <v>0.015</v>
      </c>
      <c r="O275">
        <v>0</v>
      </c>
      <c r="P275">
        <v>1</v>
      </c>
      <c r="Q275">
        <v>0</v>
      </c>
      <c r="R275">
        <v>1</v>
      </c>
      <c r="S275">
        <v>0</v>
      </c>
    </row>
    <row r="276" spans="1:19">
      <c r="A276">
        <v>1112037</v>
      </c>
      <c r="B276">
        <v>35</v>
      </c>
      <c r="C276">
        <v>1</v>
      </c>
      <c r="D276">
        <v>0</v>
      </c>
      <c r="E276">
        <v>2</v>
      </c>
      <c r="F276">
        <v>0</v>
      </c>
      <c r="G276">
        <v>0</v>
      </c>
      <c r="H276">
        <v>1</v>
      </c>
      <c r="I276" s="11" t="s">
        <v>20</v>
      </c>
      <c r="J276" t="s">
        <v>31</v>
      </c>
      <c r="K276">
        <v>0</v>
      </c>
      <c r="L276">
        <v>12</v>
      </c>
      <c r="M276">
        <v>1.5</v>
      </c>
      <c r="N276">
        <v>0.015</v>
      </c>
      <c r="O276">
        <v>0</v>
      </c>
      <c r="P276">
        <v>1</v>
      </c>
      <c r="Q276">
        <v>0</v>
      </c>
      <c r="R276">
        <v>1</v>
      </c>
      <c r="S276">
        <v>0</v>
      </c>
    </row>
    <row r="277" spans="1:19">
      <c r="A277">
        <v>1112038</v>
      </c>
      <c r="B277">
        <v>41</v>
      </c>
      <c r="C277">
        <v>1</v>
      </c>
      <c r="D277">
        <v>0</v>
      </c>
      <c r="E277">
        <v>2</v>
      </c>
      <c r="F277">
        <v>0</v>
      </c>
      <c r="G277">
        <v>0</v>
      </c>
      <c r="H277">
        <v>0</v>
      </c>
      <c r="I277" s="11" t="s">
        <v>19</v>
      </c>
      <c r="J277" t="s">
        <v>46</v>
      </c>
      <c r="K277">
        <v>0</v>
      </c>
      <c r="L277">
        <v>12</v>
      </c>
      <c r="M277">
        <v>1.5</v>
      </c>
      <c r="N277">
        <v>0.015</v>
      </c>
      <c r="O277">
        <v>0</v>
      </c>
      <c r="P277">
        <v>1</v>
      </c>
      <c r="Q277">
        <v>0</v>
      </c>
      <c r="R277">
        <v>0</v>
      </c>
      <c r="S277">
        <v>0</v>
      </c>
    </row>
    <row r="278" spans="1:19">
      <c r="A278">
        <v>1112039</v>
      </c>
      <c r="B278">
        <v>32</v>
      </c>
      <c r="C278">
        <v>1</v>
      </c>
      <c r="D278">
        <v>0</v>
      </c>
      <c r="E278">
        <v>2</v>
      </c>
      <c r="F278">
        <v>0</v>
      </c>
      <c r="G278">
        <v>0</v>
      </c>
      <c r="H278">
        <v>0</v>
      </c>
      <c r="I278" s="11" t="s">
        <v>20</v>
      </c>
      <c r="J278" t="s">
        <v>46</v>
      </c>
      <c r="K278">
        <v>0</v>
      </c>
      <c r="L278">
        <v>12</v>
      </c>
      <c r="M278">
        <v>1.5</v>
      </c>
      <c r="N278">
        <v>0.015</v>
      </c>
      <c r="O278">
        <v>0</v>
      </c>
      <c r="P278">
        <v>1</v>
      </c>
      <c r="Q278">
        <v>0</v>
      </c>
      <c r="R278">
        <v>0</v>
      </c>
      <c r="S278">
        <v>0</v>
      </c>
    </row>
    <row r="279" spans="1:19">
      <c r="A279">
        <v>1112040</v>
      </c>
      <c r="B279">
        <v>46</v>
      </c>
      <c r="C279">
        <v>1</v>
      </c>
      <c r="D279">
        <v>0</v>
      </c>
      <c r="E279">
        <v>0</v>
      </c>
      <c r="F279">
        <v>1</v>
      </c>
      <c r="G279">
        <v>0</v>
      </c>
      <c r="H279">
        <v>0</v>
      </c>
      <c r="I279" s="11" t="s">
        <v>20</v>
      </c>
      <c r="J279" t="s">
        <v>21</v>
      </c>
      <c r="K279">
        <v>0</v>
      </c>
      <c r="L279">
        <v>12</v>
      </c>
      <c r="M279">
        <v>1.5</v>
      </c>
      <c r="N279">
        <v>0.015</v>
      </c>
      <c r="O279">
        <v>1</v>
      </c>
      <c r="P279">
        <v>1</v>
      </c>
      <c r="Q279">
        <v>0</v>
      </c>
      <c r="R279">
        <v>1</v>
      </c>
      <c r="S279">
        <v>1</v>
      </c>
    </row>
    <row r="280" spans="1:19">
      <c r="A280">
        <v>1112041</v>
      </c>
      <c r="B280">
        <v>57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 s="11" t="s">
        <v>27</v>
      </c>
      <c r="J280" t="s">
        <v>34</v>
      </c>
      <c r="K280">
        <v>0</v>
      </c>
      <c r="L280">
        <v>6</v>
      </c>
      <c r="M280">
        <v>1.47</v>
      </c>
      <c r="N280">
        <v>0.0147</v>
      </c>
      <c r="O280">
        <v>0</v>
      </c>
      <c r="P280">
        <v>1</v>
      </c>
      <c r="Q280">
        <v>0</v>
      </c>
      <c r="R280">
        <v>0</v>
      </c>
      <c r="S280">
        <v>0</v>
      </c>
    </row>
    <row r="281" spans="1:19">
      <c r="A281">
        <v>1112042</v>
      </c>
      <c r="B281">
        <v>39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1</v>
      </c>
      <c r="I281" s="11" t="s">
        <v>19</v>
      </c>
      <c r="J281" t="s">
        <v>56</v>
      </c>
      <c r="K281">
        <v>0</v>
      </c>
      <c r="L281">
        <v>12</v>
      </c>
      <c r="M281">
        <v>1.29</v>
      </c>
      <c r="N281">
        <v>0.0129</v>
      </c>
      <c r="O281">
        <v>0</v>
      </c>
      <c r="P281">
        <v>1</v>
      </c>
      <c r="Q281">
        <v>0</v>
      </c>
      <c r="R281">
        <v>0</v>
      </c>
      <c r="S281">
        <v>0</v>
      </c>
    </row>
    <row r="282" spans="1:19">
      <c r="A282">
        <v>1201001</v>
      </c>
      <c r="B282">
        <v>40</v>
      </c>
      <c r="C282">
        <v>1</v>
      </c>
      <c r="D282">
        <v>0</v>
      </c>
      <c r="E282">
        <v>2</v>
      </c>
      <c r="F282">
        <v>0</v>
      </c>
      <c r="G282">
        <v>0</v>
      </c>
      <c r="H282">
        <v>1</v>
      </c>
      <c r="I282" s="11" t="s">
        <v>36</v>
      </c>
      <c r="J282" t="s">
        <v>27</v>
      </c>
      <c r="K282">
        <v>0</v>
      </c>
      <c r="L282">
        <v>12</v>
      </c>
      <c r="M282">
        <v>1.5</v>
      </c>
      <c r="N282">
        <v>0.015</v>
      </c>
      <c r="O282">
        <v>0</v>
      </c>
      <c r="P282">
        <v>1</v>
      </c>
      <c r="Q282">
        <v>1</v>
      </c>
      <c r="R282">
        <v>0</v>
      </c>
      <c r="S282">
        <v>0</v>
      </c>
    </row>
    <row r="283" spans="1:19">
      <c r="A283">
        <v>1201002</v>
      </c>
      <c r="B283">
        <v>44</v>
      </c>
      <c r="C283">
        <v>1</v>
      </c>
      <c r="D283">
        <v>0</v>
      </c>
      <c r="E283">
        <v>1</v>
      </c>
      <c r="F283">
        <v>0</v>
      </c>
      <c r="G283">
        <v>0</v>
      </c>
      <c r="H283">
        <v>1</v>
      </c>
      <c r="I283" s="11" t="s">
        <v>35</v>
      </c>
      <c r="J283" t="s">
        <v>34</v>
      </c>
      <c r="K283">
        <v>0</v>
      </c>
      <c r="L283">
        <v>12</v>
      </c>
      <c r="M283">
        <v>1.53</v>
      </c>
      <c r="N283">
        <v>0.0153</v>
      </c>
      <c r="O283">
        <v>1</v>
      </c>
      <c r="P283">
        <v>1</v>
      </c>
      <c r="Q283">
        <v>0</v>
      </c>
      <c r="R283">
        <v>1</v>
      </c>
      <c r="S283">
        <v>0</v>
      </c>
    </row>
    <row r="284" spans="1:19">
      <c r="A284">
        <v>1201003</v>
      </c>
      <c r="B284">
        <v>55</v>
      </c>
      <c r="C284">
        <v>1</v>
      </c>
      <c r="D284">
        <v>0</v>
      </c>
      <c r="E284">
        <v>1</v>
      </c>
      <c r="F284">
        <v>0</v>
      </c>
      <c r="G284">
        <v>0</v>
      </c>
      <c r="H284">
        <v>1</v>
      </c>
      <c r="I284" s="11" t="s">
        <v>36</v>
      </c>
      <c r="J284" t="s">
        <v>42</v>
      </c>
      <c r="K284">
        <v>0</v>
      </c>
      <c r="L284">
        <v>12</v>
      </c>
      <c r="M284">
        <v>1.5</v>
      </c>
      <c r="N284">
        <v>0.015</v>
      </c>
      <c r="O284">
        <v>0</v>
      </c>
      <c r="P284">
        <v>1</v>
      </c>
      <c r="Q284">
        <v>0</v>
      </c>
      <c r="R284">
        <v>0</v>
      </c>
      <c r="S284">
        <v>0</v>
      </c>
    </row>
    <row r="285" spans="1:19">
      <c r="A285">
        <v>1201004</v>
      </c>
      <c r="B285">
        <v>26</v>
      </c>
      <c r="C285">
        <v>0</v>
      </c>
      <c r="D285">
        <v>0</v>
      </c>
      <c r="E285">
        <v>2</v>
      </c>
      <c r="F285">
        <v>0</v>
      </c>
      <c r="G285">
        <v>1</v>
      </c>
      <c r="H285">
        <v>1</v>
      </c>
      <c r="I285" s="11" t="s">
        <v>20</v>
      </c>
      <c r="J285" t="s">
        <v>20</v>
      </c>
      <c r="K285">
        <v>0</v>
      </c>
      <c r="L285">
        <v>12</v>
      </c>
      <c r="M285">
        <v>1.53</v>
      </c>
      <c r="N285">
        <v>0.0153</v>
      </c>
      <c r="O285">
        <v>1</v>
      </c>
      <c r="P285">
        <v>1</v>
      </c>
      <c r="Q285">
        <v>0</v>
      </c>
      <c r="R285">
        <v>1</v>
      </c>
      <c r="S285">
        <v>0</v>
      </c>
    </row>
    <row r="286" spans="1:19">
      <c r="A286">
        <v>1201006</v>
      </c>
      <c r="B286">
        <v>29</v>
      </c>
      <c r="C286">
        <v>1</v>
      </c>
      <c r="D286">
        <v>0</v>
      </c>
      <c r="E286">
        <v>4</v>
      </c>
      <c r="F286">
        <v>0</v>
      </c>
      <c r="G286">
        <v>0</v>
      </c>
      <c r="H286">
        <v>1</v>
      </c>
      <c r="I286" s="11" t="s">
        <v>32</v>
      </c>
      <c r="J286" t="s">
        <v>46</v>
      </c>
      <c r="K286">
        <v>0</v>
      </c>
      <c r="L286">
        <v>9</v>
      </c>
      <c r="M286">
        <v>1.323</v>
      </c>
      <c r="N286">
        <v>0.01323</v>
      </c>
      <c r="O286">
        <v>0</v>
      </c>
      <c r="P286">
        <v>1</v>
      </c>
      <c r="Q286">
        <v>0</v>
      </c>
      <c r="R286">
        <v>0</v>
      </c>
      <c r="S286">
        <v>0</v>
      </c>
    </row>
    <row r="287" spans="1:19">
      <c r="A287">
        <v>1201007</v>
      </c>
      <c r="B287">
        <v>29</v>
      </c>
      <c r="C287">
        <v>1</v>
      </c>
      <c r="D287">
        <v>0</v>
      </c>
      <c r="E287">
        <v>4</v>
      </c>
      <c r="F287">
        <v>0</v>
      </c>
      <c r="G287">
        <v>0</v>
      </c>
      <c r="H287">
        <v>1</v>
      </c>
      <c r="I287" s="11" t="s">
        <v>21</v>
      </c>
      <c r="J287" t="s">
        <v>31</v>
      </c>
      <c r="K287">
        <v>0</v>
      </c>
      <c r="L287">
        <v>12</v>
      </c>
      <c r="M287">
        <v>1.35</v>
      </c>
      <c r="N287">
        <v>0.0135</v>
      </c>
      <c r="O287">
        <v>1</v>
      </c>
      <c r="P287">
        <v>1</v>
      </c>
      <c r="Q287">
        <v>1</v>
      </c>
      <c r="R287">
        <v>1</v>
      </c>
      <c r="S287">
        <v>0</v>
      </c>
    </row>
    <row r="288" spans="1:19">
      <c r="A288">
        <v>1202001</v>
      </c>
      <c r="B288">
        <v>35</v>
      </c>
      <c r="C288">
        <v>1</v>
      </c>
      <c r="D288">
        <v>0</v>
      </c>
      <c r="E288">
        <v>1</v>
      </c>
      <c r="F288">
        <v>0</v>
      </c>
      <c r="G288">
        <v>0</v>
      </c>
      <c r="H288">
        <v>1</v>
      </c>
      <c r="I288" s="11" t="s">
        <v>20</v>
      </c>
      <c r="J288" t="s">
        <v>48</v>
      </c>
      <c r="K288">
        <v>0</v>
      </c>
      <c r="L288">
        <v>12</v>
      </c>
      <c r="M288">
        <v>1.5</v>
      </c>
      <c r="N288">
        <v>0.015</v>
      </c>
      <c r="O288">
        <v>0</v>
      </c>
      <c r="P288">
        <v>1</v>
      </c>
      <c r="Q288">
        <v>0</v>
      </c>
      <c r="R288">
        <v>0</v>
      </c>
      <c r="S288">
        <v>0</v>
      </c>
    </row>
    <row r="289" spans="1:19">
      <c r="A289">
        <v>1202002</v>
      </c>
      <c r="B289">
        <v>44</v>
      </c>
      <c r="C289">
        <v>1</v>
      </c>
      <c r="D289">
        <v>0</v>
      </c>
      <c r="E289">
        <v>4</v>
      </c>
      <c r="F289">
        <v>0</v>
      </c>
      <c r="G289">
        <v>0</v>
      </c>
      <c r="H289">
        <v>0</v>
      </c>
      <c r="I289" s="11" t="s">
        <v>21</v>
      </c>
      <c r="J289" t="s">
        <v>31</v>
      </c>
      <c r="K289">
        <v>0</v>
      </c>
      <c r="L289">
        <v>6</v>
      </c>
      <c r="M289">
        <v>1.5</v>
      </c>
      <c r="N289">
        <v>0.015</v>
      </c>
      <c r="O289">
        <v>1</v>
      </c>
      <c r="P289">
        <v>1</v>
      </c>
      <c r="Q289">
        <v>0</v>
      </c>
      <c r="R289">
        <v>1</v>
      </c>
      <c r="S289">
        <v>0</v>
      </c>
    </row>
    <row r="290" spans="1:19">
      <c r="A290">
        <v>1202003</v>
      </c>
      <c r="B290">
        <v>49</v>
      </c>
      <c r="C290">
        <v>1</v>
      </c>
      <c r="D290">
        <v>0</v>
      </c>
      <c r="E290">
        <v>2</v>
      </c>
      <c r="F290">
        <v>1</v>
      </c>
      <c r="G290">
        <v>0</v>
      </c>
      <c r="H290">
        <v>1</v>
      </c>
      <c r="I290" s="11" t="s">
        <v>36</v>
      </c>
      <c r="J290" t="s">
        <v>31</v>
      </c>
      <c r="K290">
        <v>0</v>
      </c>
      <c r="L290">
        <v>12</v>
      </c>
      <c r="M290">
        <v>1.5</v>
      </c>
      <c r="N290">
        <v>0.015</v>
      </c>
      <c r="O290">
        <v>0</v>
      </c>
      <c r="P290">
        <v>1</v>
      </c>
      <c r="Q290">
        <v>0</v>
      </c>
      <c r="R290">
        <v>1</v>
      </c>
      <c r="S290">
        <v>0</v>
      </c>
    </row>
    <row r="291" spans="1:19">
      <c r="A291">
        <v>1202004</v>
      </c>
      <c r="B291">
        <v>35</v>
      </c>
      <c r="C291">
        <v>1</v>
      </c>
      <c r="D291">
        <v>0</v>
      </c>
      <c r="E291">
        <v>3</v>
      </c>
      <c r="F291">
        <v>0</v>
      </c>
      <c r="G291">
        <v>0</v>
      </c>
      <c r="H291">
        <v>1</v>
      </c>
      <c r="I291" s="11" t="s">
        <v>32</v>
      </c>
      <c r="J291" t="s">
        <v>24</v>
      </c>
      <c r="K291">
        <v>0</v>
      </c>
      <c r="L291">
        <v>12</v>
      </c>
      <c r="M291">
        <v>1.5</v>
      </c>
      <c r="N291">
        <v>0.015</v>
      </c>
      <c r="O291">
        <v>0</v>
      </c>
      <c r="P291">
        <v>1</v>
      </c>
      <c r="Q291">
        <v>0</v>
      </c>
      <c r="R291">
        <v>0</v>
      </c>
      <c r="S291">
        <v>0</v>
      </c>
    </row>
    <row r="292" spans="1:19">
      <c r="A292">
        <v>1202005</v>
      </c>
      <c r="B292">
        <v>36</v>
      </c>
      <c r="C292">
        <v>1</v>
      </c>
      <c r="D292">
        <v>0</v>
      </c>
      <c r="E292">
        <v>2</v>
      </c>
      <c r="F292">
        <v>0</v>
      </c>
      <c r="G292">
        <v>0</v>
      </c>
      <c r="H292">
        <v>1</v>
      </c>
      <c r="I292" s="11" t="s">
        <v>44</v>
      </c>
      <c r="J292" t="s">
        <v>24</v>
      </c>
      <c r="K292">
        <v>0</v>
      </c>
      <c r="L292">
        <v>12</v>
      </c>
      <c r="M292">
        <v>1.5</v>
      </c>
      <c r="N292">
        <v>0.015</v>
      </c>
      <c r="O292">
        <v>0</v>
      </c>
      <c r="P292">
        <v>1</v>
      </c>
      <c r="Q292">
        <v>0</v>
      </c>
      <c r="R292">
        <v>0</v>
      </c>
      <c r="S292">
        <v>0</v>
      </c>
    </row>
    <row r="293" spans="1:19">
      <c r="A293">
        <v>1203003</v>
      </c>
      <c r="B293">
        <v>51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1</v>
      </c>
      <c r="I293" s="11" t="s">
        <v>51</v>
      </c>
      <c r="J293" t="s">
        <v>43</v>
      </c>
      <c r="K293">
        <v>0</v>
      </c>
      <c r="L293">
        <v>12</v>
      </c>
      <c r="M293">
        <v>1.29</v>
      </c>
      <c r="N293">
        <v>0.0129</v>
      </c>
      <c r="O293">
        <v>0</v>
      </c>
      <c r="P293">
        <v>1</v>
      </c>
      <c r="Q293">
        <v>0</v>
      </c>
      <c r="R293">
        <v>1</v>
      </c>
      <c r="S293">
        <v>0</v>
      </c>
    </row>
    <row r="294" spans="1:19">
      <c r="A294">
        <v>1203004</v>
      </c>
      <c r="B294">
        <v>26</v>
      </c>
      <c r="C294">
        <v>1</v>
      </c>
      <c r="D294">
        <v>0</v>
      </c>
      <c r="E294">
        <v>2</v>
      </c>
      <c r="F294">
        <v>1</v>
      </c>
      <c r="G294">
        <v>0</v>
      </c>
      <c r="H294">
        <v>1</v>
      </c>
      <c r="I294" s="11" t="s">
        <v>20</v>
      </c>
      <c r="J294" t="s">
        <v>31</v>
      </c>
      <c r="K294">
        <v>0</v>
      </c>
      <c r="L294">
        <v>12</v>
      </c>
      <c r="M294">
        <v>1.29</v>
      </c>
      <c r="N294">
        <v>0.0129</v>
      </c>
      <c r="O294">
        <v>1</v>
      </c>
      <c r="P294">
        <v>0</v>
      </c>
      <c r="Q294">
        <v>0</v>
      </c>
      <c r="R294">
        <v>1</v>
      </c>
      <c r="S294">
        <v>0</v>
      </c>
    </row>
    <row r="295" spans="1:19">
      <c r="A295">
        <v>1203005</v>
      </c>
      <c r="B295">
        <v>30</v>
      </c>
      <c r="C295">
        <v>1</v>
      </c>
      <c r="D295">
        <v>0</v>
      </c>
      <c r="E295">
        <v>2</v>
      </c>
      <c r="F295">
        <v>0</v>
      </c>
      <c r="G295">
        <v>0</v>
      </c>
      <c r="H295">
        <v>0</v>
      </c>
      <c r="I295" s="11" t="s">
        <v>19</v>
      </c>
      <c r="J295" t="s">
        <v>41</v>
      </c>
      <c r="K295">
        <v>0</v>
      </c>
      <c r="L295">
        <v>12</v>
      </c>
      <c r="M295">
        <v>1.29</v>
      </c>
      <c r="N295">
        <v>0.0129</v>
      </c>
      <c r="O295">
        <v>0</v>
      </c>
      <c r="P295">
        <v>1</v>
      </c>
      <c r="Q295">
        <v>0</v>
      </c>
      <c r="R295">
        <v>1</v>
      </c>
      <c r="S295">
        <v>0</v>
      </c>
    </row>
    <row r="296" spans="1:19">
      <c r="A296">
        <v>1204001</v>
      </c>
      <c r="B296">
        <v>31</v>
      </c>
      <c r="C296">
        <v>1</v>
      </c>
      <c r="D296">
        <v>1</v>
      </c>
      <c r="E296">
        <v>2</v>
      </c>
      <c r="F296">
        <v>0</v>
      </c>
      <c r="G296">
        <v>0</v>
      </c>
      <c r="H296">
        <v>1</v>
      </c>
      <c r="I296" s="11" t="s">
        <v>20</v>
      </c>
      <c r="J296" t="s">
        <v>31</v>
      </c>
      <c r="K296">
        <v>0</v>
      </c>
      <c r="L296">
        <v>12</v>
      </c>
      <c r="M296">
        <v>1.29</v>
      </c>
      <c r="N296">
        <v>0.0129</v>
      </c>
      <c r="O296">
        <v>1</v>
      </c>
      <c r="P296">
        <v>1</v>
      </c>
      <c r="Q296">
        <v>0</v>
      </c>
      <c r="R296">
        <v>1</v>
      </c>
      <c r="S296">
        <v>0</v>
      </c>
    </row>
    <row r="297" spans="1:19">
      <c r="A297">
        <v>1204002</v>
      </c>
      <c r="B297">
        <v>40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1</v>
      </c>
      <c r="I297" s="11" t="s">
        <v>23</v>
      </c>
      <c r="J297" t="s">
        <v>31</v>
      </c>
      <c r="K297">
        <v>0</v>
      </c>
      <c r="L297">
        <v>12</v>
      </c>
      <c r="M297">
        <v>1.29</v>
      </c>
      <c r="N297">
        <v>0.0129</v>
      </c>
      <c r="O297">
        <v>0</v>
      </c>
      <c r="P297">
        <v>1</v>
      </c>
      <c r="Q297">
        <v>0</v>
      </c>
      <c r="R297">
        <v>0</v>
      </c>
      <c r="S297">
        <v>0</v>
      </c>
    </row>
    <row r="298" spans="1:19">
      <c r="A298">
        <v>1204003</v>
      </c>
      <c r="B298">
        <v>35</v>
      </c>
      <c r="C298">
        <v>1</v>
      </c>
      <c r="D298">
        <v>0</v>
      </c>
      <c r="E298">
        <v>4</v>
      </c>
      <c r="F298">
        <v>0</v>
      </c>
      <c r="G298">
        <v>0</v>
      </c>
      <c r="H298">
        <v>1</v>
      </c>
      <c r="I298" s="11" t="s">
        <v>44</v>
      </c>
      <c r="J298" t="s">
        <v>24</v>
      </c>
      <c r="K298">
        <v>0</v>
      </c>
      <c r="L298">
        <v>12</v>
      </c>
      <c r="M298">
        <v>1.5</v>
      </c>
      <c r="N298">
        <v>0.015</v>
      </c>
      <c r="O298">
        <v>0</v>
      </c>
      <c r="P298">
        <v>1</v>
      </c>
      <c r="Q298">
        <v>1</v>
      </c>
      <c r="R298">
        <v>0</v>
      </c>
      <c r="S298">
        <v>0</v>
      </c>
    </row>
    <row r="299" spans="1:19">
      <c r="A299">
        <v>1204004</v>
      </c>
      <c r="B299">
        <v>32</v>
      </c>
      <c r="C299">
        <v>1</v>
      </c>
      <c r="D299">
        <v>1</v>
      </c>
      <c r="E299">
        <v>2</v>
      </c>
      <c r="F299">
        <v>0</v>
      </c>
      <c r="G299">
        <v>0</v>
      </c>
      <c r="H299">
        <v>1</v>
      </c>
      <c r="I299" s="11" t="s">
        <v>30</v>
      </c>
      <c r="J299" t="s">
        <v>64</v>
      </c>
      <c r="K299">
        <v>0</v>
      </c>
      <c r="L299">
        <v>12</v>
      </c>
      <c r="M299">
        <v>1.29</v>
      </c>
      <c r="N299">
        <v>0.0129</v>
      </c>
      <c r="O299">
        <v>0</v>
      </c>
      <c r="P299">
        <v>1</v>
      </c>
      <c r="Q299">
        <v>0</v>
      </c>
      <c r="R299">
        <v>0</v>
      </c>
      <c r="S299">
        <v>0</v>
      </c>
    </row>
    <row r="300" spans="1:19">
      <c r="A300">
        <v>1204005</v>
      </c>
      <c r="B300">
        <v>51</v>
      </c>
      <c r="C300">
        <v>1</v>
      </c>
      <c r="D300">
        <v>2</v>
      </c>
      <c r="E300">
        <v>1</v>
      </c>
      <c r="F300">
        <v>0</v>
      </c>
      <c r="G300">
        <v>0</v>
      </c>
      <c r="H300">
        <v>1</v>
      </c>
      <c r="I300" s="11" t="s">
        <v>50</v>
      </c>
      <c r="J300" t="s">
        <v>37</v>
      </c>
      <c r="K300">
        <v>0</v>
      </c>
      <c r="L300">
        <v>12</v>
      </c>
      <c r="M300">
        <v>1.29</v>
      </c>
      <c r="N300">
        <v>0.0129</v>
      </c>
      <c r="O300">
        <v>1</v>
      </c>
      <c r="P300">
        <v>1</v>
      </c>
      <c r="Q300">
        <v>1</v>
      </c>
      <c r="R300">
        <v>1</v>
      </c>
      <c r="S300">
        <v>0</v>
      </c>
    </row>
    <row r="301" spans="1:19">
      <c r="A301">
        <v>1204006</v>
      </c>
      <c r="B301">
        <v>45</v>
      </c>
      <c r="C301">
        <v>1</v>
      </c>
      <c r="D301">
        <v>0</v>
      </c>
      <c r="E301">
        <v>1</v>
      </c>
      <c r="F301">
        <v>0</v>
      </c>
      <c r="G301">
        <v>0</v>
      </c>
      <c r="H301">
        <v>1</v>
      </c>
      <c r="I301" s="11" t="s">
        <v>47</v>
      </c>
      <c r="J301" t="s">
        <v>24</v>
      </c>
      <c r="K301">
        <v>0</v>
      </c>
      <c r="L301">
        <v>12</v>
      </c>
      <c r="M301">
        <v>1.29</v>
      </c>
      <c r="N301">
        <v>0.0129</v>
      </c>
      <c r="O301">
        <v>0</v>
      </c>
      <c r="P301">
        <v>1</v>
      </c>
      <c r="Q301">
        <v>0</v>
      </c>
      <c r="R301">
        <v>0</v>
      </c>
      <c r="S301">
        <v>0</v>
      </c>
    </row>
    <row r="302" spans="1:19">
      <c r="A302">
        <v>1204007</v>
      </c>
      <c r="B302">
        <v>28</v>
      </c>
      <c r="C302">
        <v>1</v>
      </c>
      <c r="D302">
        <v>0</v>
      </c>
      <c r="E302">
        <v>2</v>
      </c>
      <c r="F302">
        <v>0</v>
      </c>
      <c r="G302">
        <v>0</v>
      </c>
      <c r="H302">
        <v>1</v>
      </c>
      <c r="I302" s="11" t="s">
        <v>51</v>
      </c>
      <c r="J302" t="s">
        <v>34</v>
      </c>
      <c r="K302">
        <v>0</v>
      </c>
      <c r="L302">
        <v>12</v>
      </c>
      <c r="M302">
        <v>1.29</v>
      </c>
      <c r="N302">
        <v>0.0129</v>
      </c>
      <c r="O302">
        <v>0</v>
      </c>
      <c r="P302">
        <v>1</v>
      </c>
      <c r="Q302">
        <v>0</v>
      </c>
      <c r="R302">
        <v>0</v>
      </c>
      <c r="S302">
        <v>0</v>
      </c>
    </row>
    <row r="303" spans="1:19">
      <c r="A303">
        <v>1204008</v>
      </c>
      <c r="B303">
        <v>35</v>
      </c>
      <c r="C303">
        <v>1</v>
      </c>
      <c r="D303">
        <v>0</v>
      </c>
      <c r="E303">
        <v>4</v>
      </c>
      <c r="F303">
        <v>0</v>
      </c>
      <c r="G303">
        <v>0</v>
      </c>
      <c r="H303">
        <v>0</v>
      </c>
      <c r="I303" s="11" t="s">
        <v>36</v>
      </c>
      <c r="J303" t="s">
        <v>56</v>
      </c>
      <c r="K303">
        <v>0</v>
      </c>
      <c r="L303">
        <v>12</v>
      </c>
      <c r="M303">
        <v>1.29</v>
      </c>
      <c r="N303">
        <v>0.0129</v>
      </c>
      <c r="O303">
        <v>0</v>
      </c>
      <c r="P303">
        <v>1</v>
      </c>
      <c r="Q303">
        <v>0</v>
      </c>
      <c r="R303">
        <v>0</v>
      </c>
      <c r="S303">
        <v>0</v>
      </c>
    </row>
    <row r="304" spans="1:19">
      <c r="A304">
        <v>1204009</v>
      </c>
      <c r="B304">
        <v>38</v>
      </c>
      <c r="C304">
        <v>1</v>
      </c>
      <c r="D304">
        <v>0</v>
      </c>
      <c r="E304">
        <v>1</v>
      </c>
      <c r="F304">
        <v>0</v>
      </c>
      <c r="G304">
        <v>1</v>
      </c>
      <c r="H304">
        <v>1</v>
      </c>
      <c r="I304" s="11" t="s">
        <v>19</v>
      </c>
      <c r="J304" t="s">
        <v>24</v>
      </c>
      <c r="K304">
        <v>0</v>
      </c>
      <c r="L304">
        <v>12</v>
      </c>
      <c r="M304">
        <v>1.29</v>
      </c>
      <c r="N304">
        <v>0.0129</v>
      </c>
      <c r="O304">
        <v>1</v>
      </c>
      <c r="P304">
        <v>1</v>
      </c>
      <c r="Q304">
        <v>1</v>
      </c>
      <c r="R304">
        <v>1</v>
      </c>
      <c r="S304">
        <v>0</v>
      </c>
    </row>
    <row r="305" spans="1:19">
      <c r="A305">
        <v>1204010</v>
      </c>
      <c r="B305">
        <v>37</v>
      </c>
      <c r="C305">
        <v>1</v>
      </c>
      <c r="D305">
        <v>0</v>
      </c>
      <c r="E305">
        <v>1</v>
      </c>
      <c r="F305">
        <v>1</v>
      </c>
      <c r="G305">
        <v>0</v>
      </c>
      <c r="H305">
        <v>0</v>
      </c>
      <c r="I305" s="11" t="s">
        <v>21</v>
      </c>
      <c r="J305" t="s">
        <v>21</v>
      </c>
      <c r="K305">
        <v>0</v>
      </c>
      <c r="L305">
        <v>6</v>
      </c>
      <c r="M305">
        <v>1.5</v>
      </c>
      <c r="N305">
        <v>0.015</v>
      </c>
      <c r="O305">
        <v>1</v>
      </c>
      <c r="P305">
        <v>1</v>
      </c>
      <c r="Q305">
        <v>0</v>
      </c>
      <c r="R305">
        <v>1</v>
      </c>
      <c r="S305">
        <v>1</v>
      </c>
    </row>
    <row r="306" spans="1:19">
      <c r="A306">
        <v>1204012</v>
      </c>
      <c r="B306">
        <v>50</v>
      </c>
      <c r="C306">
        <v>1</v>
      </c>
      <c r="D306">
        <v>0</v>
      </c>
      <c r="E306">
        <v>1</v>
      </c>
      <c r="F306">
        <v>0</v>
      </c>
      <c r="G306">
        <v>0</v>
      </c>
      <c r="H306">
        <v>1</v>
      </c>
      <c r="I306" s="11" t="s">
        <v>27</v>
      </c>
      <c r="J306" t="s">
        <v>24</v>
      </c>
      <c r="K306">
        <v>0</v>
      </c>
      <c r="L306">
        <v>12</v>
      </c>
      <c r="M306">
        <v>1.29</v>
      </c>
      <c r="N306">
        <v>0.0129</v>
      </c>
      <c r="O306">
        <v>1</v>
      </c>
      <c r="P306">
        <v>1</v>
      </c>
      <c r="Q306">
        <v>1</v>
      </c>
      <c r="R306">
        <v>1</v>
      </c>
      <c r="S306">
        <v>0</v>
      </c>
    </row>
    <row r="307" spans="1:19">
      <c r="A307">
        <v>1204013</v>
      </c>
      <c r="B307">
        <v>54</v>
      </c>
      <c r="C307">
        <v>1</v>
      </c>
      <c r="D307">
        <v>0</v>
      </c>
      <c r="E307">
        <v>1</v>
      </c>
      <c r="F307">
        <v>0</v>
      </c>
      <c r="G307">
        <v>0</v>
      </c>
      <c r="H307">
        <v>1</v>
      </c>
      <c r="I307" s="11" t="s">
        <v>21</v>
      </c>
      <c r="J307" t="s">
        <v>46</v>
      </c>
      <c r="K307">
        <v>0</v>
      </c>
      <c r="L307">
        <v>12</v>
      </c>
      <c r="M307">
        <v>1.5</v>
      </c>
      <c r="N307">
        <v>0.015</v>
      </c>
      <c r="O307">
        <v>0</v>
      </c>
      <c r="P307">
        <v>1</v>
      </c>
      <c r="Q307">
        <v>0</v>
      </c>
      <c r="R307">
        <v>0</v>
      </c>
      <c r="S307">
        <v>0</v>
      </c>
    </row>
    <row r="308" spans="1:19">
      <c r="A308">
        <v>1204014</v>
      </c>
      <c r="B308">
        <v>58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1</v>
      </c>
      <c r="I308" s="11" t="s">
        <v>59</v>
      </c>
      <c r="J308" t="s">
        <v>19</v>
      </c>
      <c r="K308">
        <v>0</v>
      </c>
      <c r="L308">
        <v>12</v>
      </c>
      <c r="M308">
        <v>1.29</v>
      </c>
      <c r="N308">
        <v>0.0129</v>
      </c>
      <c r="O308">
        <v>1</v>
      </c>
      <c r="P308">
        <v>1</v>
      </c>
      <c r="Q308">
        <v>0</v>
      </c>
      <c r="R308">
        <v>1</v>
      </c>
      <c r="S308">
        <v>0</v>
      </c>
    </row>
    <row r="309" spans="1:19">
      <c r="A309">
        <v>1204015</v>
      </c>
      <c r="B309">
        <v>25</v>
      </c>
      <c r="C309">
        <v>1</v>
      </c>
      <c r="D309">
        <v>1</v>
      </c>
      <c r="E309">
        <v>1</v>
      </c>
      <c r="F309">
        <v>0</v>
      </c>
      <c r="G309">
        <v>1</v>
      </c>
      <c r="H309">
        <v>1</v>
      </c>
      <c r="I309" s="11" t="s">
        <v>30</v>
      </c>
      <c r="J309" t="s">
        <v>27</v>
      </c>
      <c r="K309">
        <v>0</v>
      </c>
      <c r="L309">
        <v>12</v>
      </c>
      <c r="M309">
        <v>1.29</v>
      </c>
      <c r="N309">
        <v>0.0129</v>
      </c>
      <c r="O309">
        <v>1</v>
      </c>
      <c r="P309">
        <v>0</v>
      </c>
      <c r="Q309">
        <v>0</v>
      </c>
      <c r="R309">
        <v>1</v>
      </c>
      <c r="S309">
        <v>0</v>
      </c>
    </row>
    <row r="310" spans="1:19">
      <c r="A310">
        <v>1204016</v>
      </c>
      <c r="B310">
        <v>30</v>
      </c>
      <c r="C310">
        <v>0</v>
      </c>
      <c r="D310">
        <v>1</v>
      </c>
      <c r="E310">
        <v>2</v>
      </c>
      <c r="F310">
        <v>0</v>
      </c>
      <c r="G310">
        <v>0</v>
      </c>
      <c r="H310">
        <v>1</v>
      </c>
      <c r="I310" s="11" t="s">
        <v>20</v>
      </c>
      <c r="J310" t="s">
        <v>37</v>
      </c>
      <c r="K310">
        <v>0</v>
      </c>
      <c r="L310">
        <v>12</v>
      </c>
      <c r="M310">
        <v>1.29</v>
      </c>
      <c r="N310">
        <v>0.0129</v>
      </c>
      <c r="O310">
        <v>1</v>
      </c>
      <c r="P310">
        <v>0</v>
      </c>
      <c r="Q310">
        <v>0</v>
      </c>
      <c r="R310">
        <v>1</v>
      </c>
      <c r="S310">
        <v>0</v>
      </c>
    </row>
    <row r="311" spans="1:19">
      <c r="A311">
        <v>1204017</v>
      </c>
      <c r="B311">
        <v>34</v>
      </c>
      <c r="C311">
        <v>0</v>
      </c>
      <c r="D311">
        <v>0</v>
      </c>
      <c r="E311">
        <v>1</v>
      </c>
      <c r="F311">
        <v>0</v>
      </c>
      <c r="G311">
        <v>0</v>
      </c>
      <c r="H311">
        <v>1</v>
      </c>
      <c r="I311" s="11" t="s">
        <v>21</v>
      </c>
      <c r="J311" t="s">
        <v>37</v>
      </c>
      <c r="K311">
        <v>0</v>
      </c>
      <c r="L311">
        <v>12</v>
      </c>
      <c r="M311">
        <v>1.5</v>
      </c>
      <c r="N311">
        <v>0.015</v>
      </c>
      <c r="O311">
        <v>1</v>
      </c>
      <c r="P311">
        <v>1</v>
      </c>
      <c r="Q311">
        <v>0</v>
      </c>
      <c r="R311">
        <v>1</v>
      </c>
      <c r="S311">
        <v>0</v>
      </c>
    </row>
    <row r="312" spans="1:19">
      <c r="A312">
        <v>1204018</v>
      </c>
      <c r="B312">
        <v>39</v>
      </c>
      <c r="C312">
        <v>1</v>
      </c>
      <c r="D312">
        <v>0</v>
      </c>
      <c r="E312">
        <v>2</v>
      </c>
      <c r="F312">
        <v>0</v>
      </c>
      <c r="G312">
        <v>0</v>
      </c>
      <c r="H312">
        <v>0</v>
      </c>
      <c r="I312" s="11" t="s">
        <v>40</v>
      </c>
      <c r="J312" t="s">
        <v>31</v>
      </c>
      <c r="K312">
        <v>0</v>
      </c>
      <c r="L312">
        <v>12</v>
      </c>
      <c r="M312">
        <v>1.5</v>
      </c>
      <c r="N312">
        <v>0.015</v>
      </c>
      <c r="O312">
        <v>0</v>
      </c>
      <c r="P312">
        <v>1</v>
      </c>
      <c r="Q312">
        <v>0</v>
      </c>
      <c r="R312">
        <v>0</v>
      </c>
      <c r="S312">
        <v>0</v>
      </c>
    </row>
    <row r="313" spans="1:19">
      <c r="A313">
        <v>1205002</v>
      </c>
      <c r="B313">
        <v>54</v>
      </c>
      <c r="C313">
        <v>1</v>
      </c>
      <c r="D313">
        <v>0</v>
      </c>
      <c r="E313">
        <v>2</v>
      </c>
      <c r="F313">
        <v>0</v>
      </c>
      <c r="G313">
        <v>0</v>
      </c>
      <c r="H313">
        <v>0</v>
      </c>
      <c r="I313" s="11" t="s">
        <v>23</v>
      </c>
      <c r="J313" t="s">
        <v>31</v>
      </c>
      <c r="K313">
        <v>0</v>
      </c>
      <c r="L313">
        <v>3</v>
      </c>
      <c r="M313">
        <v>1.47</v>
      </c>
      <c r="N313">
        <v>0.0147</v>
      </c>
      <c r="O313">
        <v>1</v>
      </c>
      <c r="P313">
        <v>1</v>
      </c>
      <c r="Q313">
        <v>0</v>
      </c>
      <c r="R313">
        <v>1</v>
      </c>
      <c r="S313">
        <v>0</v>
      </c>
    </row>
    <row r="314" spans="1:19">
      <c r="A314">
        <v>1205003</v>
      </c>
      <c r="B314">
        <v>56</v>
      </c>
      <c r="C314">
        <v>1</v>
      </c>
      <c r="D314">
        <v>0</v>
      </c>
      <c r="E314">
        <v>1</v>
      </c>
      <c r="F314">
        <v>0</v>
      </c>
      <c r="G314">
        <v>0</v>
      </c>
      <c r="H314">
        <v>0</v>
      </c>
      <c r="I314" s="11" t="s">
        <v>27</v>
      </c>
      <c r="J314" t="s">
        <v>34</v>
      </c>
      <c r="K314">
        <v>0</v>
      </c>
      <c r="L314">
        <v>6</v>
      </c>
      <c r="M314">
        <v>1.47</v>
      </c>
      <c r="N314">
        <v>0.0147</v>
      </c>
      <c r="O314">
        <v>0</v>
      </c>
      <c r="P314">
        <v>1</v>
      </c>
      <c r="Q314">
        <v>0</v>
      </c>
      <c r="R314">
        <v>0</v>
      </c>
      <c r="S314">
        <v>0</v>
      </c>
    </row>
    <row r="315" spans="1:19">
      <c r="A315">
        <v>1205004</v>
      </c>
      <c r="B315">
        <v>29</v>
      </c>
      <c r="C315">
        <v>1</v>
      </c>
      <c r="D315">
        <v>0</v>
      </c>
      <c r="E315">
        <v>4</v>
      </c>
      <c r="F315">
        <v>0</v>
      </c>
      <c r="G315">
        <v>0</v>
      </c>
      <c r="H315">
        <v>1</v>
      </c>
      <c r="I315" s="11" t="s">
        <v>32</v>
      </c>
      <c r="J315" t="s">
        <v>31</v>
      </c>
      <c r="K315">
        <v>0</v>
      </c>
      <c r="L315">
        <v>12</v>
      </c>
      <c r="M315">
        <v>1.17</v>
      </c>
      <c r="N315">
        <v>0.0117</v>
      </c>
      <c r="O315">
        <v>0</v>
      </c>
      <c r="P315">
        <v>1</v>
      </c>
      <c r="Q315">
        <v>0</v>
      </c>
      <c r="R315">
        <v>0</v>
      </c>
      <c r="S315">
        <v>0</v>
      </c>
    </row>
    <row r="316" spans="1:19">
      <c r="A316">
        <v>1206001</v>
      </c>
      <c r="B316">
        <v>29</v>
      </c>
      <c r="C316">
        <v>1</v>
      </c>
      <c r="D316">
        <v>0</v>
      </c>
      <c r="E316">
        <v>2</v>
      </c>
      <c r="F316">
        <v>1</v>
      </c>
      <c r="G316">
        <v>0</v>
      </c>
      <c r="H316">
        <v>1</v>
      </c>
      <c r="I316" s="11" t="s">
        <v>44</v>
      </c>
      <c r="J316" t="s">
        <v>42</v>
      </c>
      <c r="K316">
        <v>0</v>
      </c>
      <c r="L316">
        <v>12</v>
      </c>
      <c r="M316">
        <v>1.29</v>
      </c>
      <c r="N316">
        <v>0.0129</v>
      </c>
      <c r="O316">
        <v>1</v>
      </c>
      <c r="P316">
        <v>1</v>
      </c>
      <c r="Q316">
        <v>0</v>
      </c>
      <c r="R316">
        <v>1</v>
      </c>
      <c r="S316">
        <v>0</v>
      </c>
    </row>
    <row r="317" spans="1:19">
      <c r="A317">
        <v>1206002</v>
      </c>
      <c r="B317">
        <v>56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1</v>
      </c>
      <c r="I317" s="11" t="s">
        <v>22</v>
      </c>
      <c r="J317" t="s">
        <v>34</v>
      </c>
      <c r="K317">
        <v>0</v>
      </c>
      <c r="L317">
        <v>6</v>
      </c>
      <c r="M317">
        <v>1.26</v>
      </c>
      <c r="N317">
        <v>0.0126</v>
      </c>
      <c r="O317">
        <v>1</v>
      </c>
      <c r="P317">
        <v>1</v>
      </c>
      <c r="Q317">
        <v>0</v>
      </c>
      <c r="R317">
        <v>1</v>
      </c>
      <c r="S317">
        <v>0</v>
      </c>
    </row>
    <row r="318" spans="1:19">
      <c r="A318">
        <v>1207003</v>
      </c>
      <c r="B318">
        <v>50</v>
      </c>
      <c r="C318">
        <v>1</v>
      </c>
      <c r="D318">
        <v>0</v>
      </c>
      <c r="E318">
        <v>1</v>
      </c>
      <c r="F318">
        <v>0</v>
      </c>
      <c r="G318">
        <v>0</v>
      </c>
      <c r="H318">
        <v>1</v>
      </c>
      <c r="I318" s="11" t="s">
        <v>20</v>
      </c>
      <c r="J318" t="s">
        <v>24</v>
      </c>
      <c r="K318">
        <v>0</v>
      </c>
      <c r="L318">
        <v>12</v>
      </c>
      <c r="M318">
        <v>1.41</v>
      </c>
      <c r="N318">
        <v>0.0141</v>
      </c>
      <c r="O318">
        <v>0</v>
      </c>
      <c r="P318">
        <v>1</v>
      </c>
      <c r="Q318">
        <v>0</v>
      </c>
      <c r="R318">
        <v>0</v>
      </c>
      <c r="S318">
        <v>0</v>
      </c>
    </row>
    <row r="319" spans="1:19">
      <c r="A319">
        <v>1207004</v>
      </c>
      <c r="B319">
        <v>49</v>
      </c>
      <c r="C319">
        <v>1</v>
      </c>
      <c r="D319">
        <v>0</v>
      </c>
      <c r="E319">
        <v>2</v>
      </c>
      <c r="F319">
        <v>1</v>
      </c>
      <c r="G319">
        <v>0</v>
      </c>
      <c r="H319">
        <v>1</v>
      </c>
      <c r="I319" s="11" t="s">
        <v>36</v>
      </c>
      <c r="J319" t="s">
        <v>31</v>
      </c>
      <c r="K319">
        <v>0</v>
      </c>
      <c r="L319">
        <v>12</v>
      </c>
      <c r="M319">
        <v>1.41</v>
      </c>
      <c r="N319">
        <v>0.0141</v>
      </c>
      <c r="O319">
        <v>0</v>
      </c>
      <c r="P319">
        <v>1</v>
      </c>
      <c r="Q319">
        <v>0</v>
      </c>
      <c r="R319">
        <v>1</v>
      </c>
      <c r="S319">
        <v>0</v>
      </c>
    </row>
    <row r="320" spans="1:19">
      <c r="A320">
        <v>1207005</v>
      </c>
      <c r="B320">
        <v>36</v>
      </c>
      <c r="C320">
        <v>1</v>
      </c>
      <c r="D320">
        <v>0</v>
      </c>
      <c r="E320">
        <v>2</v>
      </c>
      <c r="F320">
        <v>0</v>
      </c>
      <c r="G320">
        <v>0</v>
      </c>
      <c r="H320">
        <v>1</v>
      </c>
      <c r="I320" s="11" t="s">
        <v>20</v>
      </c>
      <c r="J320" t="s">
        <v>65</v>
      </c>
      <c r="K320">
        <v>0</v>
      </c>
      <c r="L320">
        <v>12</v>
      </c>
      <c r="M320">
        <v>1.41</v>
      </c>
      <c r="N320">
        <v>0.0141</v>
      </c>
      <c r="O320">
        <v>0</v>
      </c>
      <c r="P320">
        <v>1</v>
      </c>
      <c r="Q320">
        <v>0</v>
      </c>
      <c r="R320">
        <v>0</v>
      </c>
      <c r="S320">
        <v>0</v>
      </c>
    </row>
    <row r="321" spans="1:19">
      <c r="A321">
        <v>1207006</v>
      </c>
      <c r="B321">
        <v>40</v>
      </c>
      <c r="C321">
        <v>1</v>
      </c>
      <c r="D321">
        <v>0</v>
      </c>
      <c r="E321">
        <v>4</v>
      </c>
      <c r="F321">
        <v>0</v>
      </c>
      <c r="G321">
        <v>0</v>
      </c>
      <c r="H321">
        <v>1</v>
      </c>
      <c r="I321" s="11" t="s">
        <v>30</v>
      </c>
      <c r="J321" t="s">
        <v>61</v>
      </c>
      <c r="K321">
        <v>0</v>
      </c>
      <c r="L321">
        <v>12</v>
      </c>
      <c r="M321">
        <v>1.47</v>
      </c>
      <c r="N321">
        <v>0.0147</v>
      </c>
      <c r="O321">
        <v>0</v>
      </c>
      <c r="P321">
        <v>1</v>
      </c>
      <c r="Q321">
        <v>1</v>
      </c>
      <c r="R321">
        <v>0</v>
      </c>
      <c r="S321">
        <v>0</v>
      </c>
    </row>
    <row r="322" spans="1:19">
      <c r="A322">
        <v>1208001</v>
      </c>
      <c r="B322">
        <v>42</v>
      </c>
      <c r="C322">
        <v>1</v>
      </c>
      <c r="D322">
        <v>0</v>
      </c>
      <c r="E322">
        <v>2</v>
      </c>
      <c r="F322">
        <v>0</v>
      </c>
      <c r="G322">
        <v>0</v>
      </c>
      <c r="H322">
        <v>1</v>
      </c>
      <c r="I322" s="11" t="s">
        <v>22</v>
      </c>
      <c r="J322" t="s">
        <v>24</v>
      </c>
      <c r="K322">
        <v>0</v>
      </c>
      <c r="L322">
        <v>12</v>
      </c>
      <c r="M322">
        <v>1.41</v>
      </c>
      <c r="N322">
        <v>0.0141</v>
      </c>
      <c r="O322">
        <v>0</v>
      </c>
      <c r="P322">
        <v>1</v>
      </c>
      <c r="Q322">
        <v>0</v>
      </c>
      <c r="R322">
        <v>0</v>
      </c>
      <c r="S322">
        <v>0</v>
      </c>
    </row>
    <row r="323" spans="1:19">
      <c r="A323">
        <v>1208002</v>
      </c>
      <c r="B323">
        <v>34</v>
      </c>
      <c r="C323">
        <v>1</v>
      </c>
      <c r="D323">
        <v>0</v>
      </c>
      <c r="E323">
        <v>4</v>
      </c>
      <c r="F323">
        <v>0</v>
      </c>
      <c r="G323">
        <v>0</v>
      </c>
      <c r="H323">
        <v>0</v>
      </c>
      <c r="I323" s="11" t="s">
        <v>21</v>
      </c>
      <c r="J323" t="s">
        <v>24</v>
      </c>
      <c r="K323">
        <v>0</v>
      </c>
      <c r="L323">
        <v>6</v>
      </c>
      <c r="M323">
        <v>1.47</v>
      </c>
      <c r="N323">
        <v>0.0147</v>
      </c>
      <c r="O323">
        <v>1</v>
      </c>
      <c r="P323">
        <v>1</v>
      </c>
      <c r="Q323">
        <v>0</v>
      </c>
      <c r="R323">
        <v>1</v>
      </c>
      <c r="S323">
        <v>0</v>
      </c>
    </row>
    <row r="324" spans="1:19">
      <c r="A324">
        <v>1208004</v>
      </c>
      <c r="B324">
        <v>50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1</v>
      </c>
      <c r="I324" s="11" t="s">
        <v>27</v>
      </c>
      <c r="J324" t="s">
        <v>43</v>
      </c>
      <c r="K324">
        <v>0</v>
      </c>
      <c r="L324">
        <v>12</v>
      </c>
      <c r="M324">
        <v>1.26</v>
      </c>
      <c r="N324">
        <v>0.0126</v>
      </c>
      <c r="O324">
        <v>1</v>
      </c>
      <c r="P324">
        <v>1</v>
      </c>
      <c r="Q324">
        <v>0</v>
      </c>
      <c r="R324">
        <v>1</v>
      </c>
      <c r="S324">
        <v>0</v>
      </c>
    </row>
    <row r="325" spans="1:19">
      <c r="A325">
        <v>1208005</v>
      </c>
      <c r="B325">
        <v>45</v>
      </c>
      <c r="C325">
        <v>1</v>
      </c>
      <c r="D325">
        <v>0</v>
      </c>
      <c r="E325">
        <v>4</v>
      </c>
      <c r="F325">
        <v>0</v>
      </c>
      <c r="G325">
        <v>0</v>
      </c>
      <c r="H325">
        <v>1</v>
      </c>
      <c r="I325" s="11" t="s">
        <v>30</v>
      </c>
      <c r="J325" t="s">
        <v>61</v>
      </c>
      <c r="K325">
        <v>0</v>
      </c>
      <c r="L325">
        <v>12</v>
      </c>
      <c r="M325">
        <v>1.5</v>
      </c>
      <c r="N325">
        <v>0.015</v>
      </c>
      <c r="O325">
        <v>1</v>
      </c>
      <c r="P325">
        <v>0</v>
      </c>
      <c r="Q325">
        <v>0</v>
      </c>
      <c r="R325">
        <v>1</v>
      </c>
      <c r="S325">
        <v>0</v>
      </c>
    </row>
    <row r="326" spans="1:19">
      <c r="A326">
        <v>1208007</v>
      </c>
      <c r="B326">
        <v>45</v>
      </c>
      <c r="C326">
        <v>1</v>
      </c>
      <c r="D326">
        <v>0</v>
      </c>
      <c r="E326">
        <v>1</v>
      </c>
      <c r="F326">
        <v>0</v>
      </c>
      <c r="G326">
        <v>0</v>
      </c>
      <c r="H326">
        <v>0</v>
      </c>
      <c r="I326" s="11" t="s">
        <v>32</v>
      </c>
      <c r="J326" t="s">
        <v>37</v>
      </c>
      <c r="K326">
        <v>0</v>
      </c>
      <c r="L326">
        <v>12</v>
      </c>
      <c r="M326">
        <v>1.26</v>
      </c>
      <c r="N326">
        <v>0.0126</v>
      </c>
      <c r="O326">
        <v>0</v>
      </c>
      <c r="P326">
        <v>1</v>
      </c>
      <c r="Q326">
        <v>0</v>
      </c>
      <c r="R326">
        <v>1</v>
      </c>
      <c r="S326">
        <v>0</v>
      </c>
    </row>
    <row r="327" spans="1:19">
      <c r="A327">
        <v>1208009</v>
      </c>
      <c r="B327">
        <v>38</v>
      </c>
      <c r="C327">
        <v>1</v>
      </c>
      <c r="D327">
        <v>0</v>
      </c>
      <c r="E327">
        <v>2</v>
      </c>
      <c r="F327">
        <v>0</v>
      </c>
      <c r="G327">
        <v>0</v>
      </c>
      <c r="H327">
        <v>0</v>
      </c>
      <c r="I327" s="11" t="s">
        <v>47</v>
      </c>
      <c r="J327" t="s">
        <v>34</v>
      </c>
      <c r="K327">
        <v>0</v>
      </c>
      <c r="L327">
        <v>3</v>
      </c>
      <c r="M327">
        <v>1.44</v>
      </c>
      <c r="N327">
        <v>0.0144</v>
      </c>
      <c r="O327">
        <v>1</v>
      </c>
      <c r="P327">
        <v>1</v>
      </c>
      <c r="Q327">
        <v>0</v>
      </c>
      <c r="R327">
        <v>1</v>
      </c>
      <c r="S327">
        <v>0</v>
      </c>
    </row>
    <row r="328" spans="1:19">
      <c r="A328">
        <v>1209002</v>
      </c>
      <c r="B328">
        <v>38</v>
      </c>
      <c r="C328">
        <v>1</v>
      </c>
      <c r="D328">
        <v>0</v>
      </c>
      <c r="E328">
        <v>1</v>
      </c>
      <c r="F328">
        <v>0</v>
      </c>
      <c r="G328">
        <v>1</v>
      </c>
      <c r="H328">
        <v>1</v>
      </c>
      <c r="I328" s="11" t="s">
        <v>44</v>
      </c>
      <c r="J328" t="s">
        <v>37</v>
      </c>
      <c r="K328">
        <v>0</v>
      </c>
      <c r="L328">
        <v>12</v>
      </c>
      <c r="M328">
        <v>1.26</v>
      </c>
      <c r="N328">
        <v>0.0126</v>
      </c>
      <c r="O328">
        <v>0</v>
      </c>
      <c r="P328">
        <v>1</v>
      </c>
      <c r="Q328">
        <v>0</v>
      </c>
      <c r="R328">
        <v>0</v>
      </c>
      <c r="S328">
        <v>0</v>
      </c>
    </row>
    <row r="329" spans="1:19">
      <c r="A329">
        <v>1209004</v>
      </c>
      <c r="B329">
        <v>44</v>
      </c>
      <c r="C329">
        <v>1</v>
      </c>
      <c r="D329">
        <v>0</v>
      </c>
      <c r="E329">
        <v>1</v>
      </c>
      <c r="F329">
        <v>0</v>
      </c>
      <c r="G329">
        <v>0</v>
      </c>
      <c r="H329">
        <v>1</v>
      </c>
      <c r="I329" s="11" t="s">
        <v>19</v>
      </c>
      <c r="J329" t="s">
        <v>34</v>
      </c>
      <c r="K329">
        <v>0</v>
      </c>
      <c r="L329">
        <v>12</v>
      </c>
      <c r="M329">
        <v>1.26</v>
      </c>
      <c r="N329">
        <v>0.0126</v>
      </c>
      <c r="O329">
        <v>1</v>
      </c>
      <c r="P329">
        <v>0</v>
      </c>
      <c r="Q329">
        <v>0</v>
      </c>
      <c r="R329">
        <v>1</v>
      </c>
      <c r="S329">
        <v>0</v>
      </c>
    </row>
    <row r="330" spans="1:19">
      <c r="A330">
        <v>1209007</v>
      </c>
      <c r="B330">
        <v>50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1</v>
      </c>
      <c r="I330" s="11" t="s">
        <v>32</v>
      </c>
      <c r="J330" t="s">
        <v>24</v>
      </c>
      <c r="K330">
        <v>0</v>
      </c>
      <c r="L330">
        <v>12</v>
      </c>
      <c r="M330">
        <v>1.5</v>
      </c>
      <c r="N330">
        <v>0.015</v>
      </c>
      <c r="O330">
        <v>1</v>
      </c>
      <c r="P330">
        <v>1</v>
      </c>
      <c r="Q330">
        <v>0</v>
      </c>
      <c r="R330">
        <v>1</v>
      </c>
      <c r="S330">
        <v>0</v>
      </c>
    </row>
    <row r="331" spans="1:19">
      <c r="A331">
        <v>1209009</v>
      </c>
      <c r="B331">
        <v>49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 s="11" t="s">
        <v>30</v>
      </c>
      <c r="J331" t="s">
        <v>46</v>
      </c>
      <c r="K331">
        <v>0</v>
      </c>
      <c r="L331">
        <v>12</v>
      </c>
      <c r="M331">
        <v>1.5</v>
      </c>
      <c r="N331">
        <v>0.015</v>
      </c>
      <c r="O331">
        <v>1</v>
      </c>
      <c r="P331">
        <v>1</v>
      </c>
      <c r="Q331">
        <v>0</v>
      </c>
      <c r="R331">
        <v>1</v>
      </c>
      <c r="S331">
        <v>0</v>
      </c>
    </row>
    <row r="332" spans="1:19">
      <c r="A332">
        <v>1209010</v>
      </c>
      <c r="B332">
        <v>47</v>
      </c>
      <c r="C332">
        <v>1</v>
      </c>
      <c r="D332">
        <v>0</v>
      </c>
      <c r="E332">
        <v>3</v>
      </c>
      <c r="F332">
        <v>0</v>
      </c>
      <c r="G332">
        <v>0</v>
      </c>
      <c r="H332">
        <v>0</v>
      </c>
      <c r="I332" s="11" t="s">
        <v>47</v>
      </c>
      <c r="J332" t="s">
        <v>31</v>
      </c>
      <c r="K332">
        <v>0</v>
      </c>
      <c r="L332">
        <v>12</v>
      </c>
      <c r="M332">
        <v>1.5</v>
      </c>
      <c r="N332">
        <v>0.015</v>
      </c>
      <c r="O332">
        <v>0</v>
      </c>
      <c r="P332">
        <v>1</v>
      </c>
      <c r="Q332">
        <v>0</v>
      </c>
      <c r="R332">
        <v>0</v>
      </c>
      <c r="S332">
        <v>0</v>
      </c>
    </row>
    <row r="333" spans="1:19">
      <c r="A333">
        <v>1209011</v>
      </c>
      <c r="B333">
        <v>46</v>
      </c>
      <c r="C333">
        <v>1</v>
      </c>
      <c r="D333">
        <v>0</v>
      </c>
      <c r="E333">
        <v>1</v>
      </c>
      <c r="F333">
        <v>0</v>
      </c>
      <c r="G333">
        <v>0</v>
      </c>
      <c r="H333">
        <v>1</v>
      </c>
      <c r="I333" s="11" t="s">
        <v>19</v>
      </c>
      <c r="J333" t="s">
        <v>24</v>
      </c>
      <c r="K333">
        <v>0</v>
      </c>
      <c r="L333">
        <v>12</v>
      </c>
      <c r="M333">
        <v>1.41</v>
      </c>
      <c r="N333">
        <v>0.0141</v>
      </c>
      <c r="O333">
        <v>1</v>
      </c>
      <c r="P333">
        <v>1</v>
      </c>
      <c r="Q333">
        <v>0</v>
      </c>
      <c r="R333">
        <v>1</v>
      </c>
      <c r="S333">
        <v>0</v>
      </c>
    </row>
    <row r="334" spans="1:19">
      <c r="A334">
        <v>1209012</v>
      </c>
      <c r="B334">
        <v>31</v>
      </c>
      <c r="C334">
        <v>1</v>
      </c>
      <c r="D334">
        <v>0</v>
      </c>
      <c r="E334">
        <v>2</v>
      </c>
      <c r="F334">
        <v>1</v>
      </c>
      <c r="G334">
        <v>1</v>
      </c>
      <c r="H334">
        <v>0</v>
      </c>
      <c r="I334" s="11" t="s">
        <v>32</v>
      </c>
      <c r="J334" t="s">
        <v>32</v>
      </c>
      <c r="K334">
        <v>0</v>
      </c>
      <c r="L334">
        <v>3</v>
      </c>
      <c r="M334">
        <v>1.35</v>
      </c>
      <c r="N334">
        <v>0.0135</v>
      </c>
      <c r="O334">
        <v>1</v>
      </c>
      <c r="P334">
        <v>1</v>
      </c>
      <c r="Q334">
        <v>0</v>
      </c>
      <c r="R334">
        <v>1</v>
      </c>
      <c r="S334">
        <v>1</v>
      </c>
    </row>
    <row r="335" spans="1:19">
      <c r="A335">
        <v>1209013</v>
      </c>
      <c r="B335">
        <v>35</v>
      </c>
      <c r="C335">
        <v>0</v>
      </c>
      <c r="D335">
        <v>2</v>
      </c>
      <c r="E335">
        <v>2</v>
      </c>
      <c r="F335">
        <v>0</v>
      </c>
      <c r="G335">
        <v>0</v>
      </c>
      <c r="H335">
        <v>0</v>
      </c>
      <c r="I335" s="11" t="s">
        <v>44</v>
      </c>
      <c r="J335" t="s">
        <v>48</v>
      </c>
      <c r="K335">
        <v>0</v>
      </c>
      <c r="L335">
        <v>12</v>
      </c>
      <c r="M335">
        <v>1.5</v>
      </c>
      <c r="N335">
        <v>0.015</v>
      </c>
      <c r="O335">
        <v>1</v>
      </c>
      <c r="P335">
        <v>1</v>
      </c>
      <c r="Q335">
        <v>0</v>
      </c>
      <c r="R335">
        <v>1</v>
      </c>
      <c r="S335">
        <v>0</v>
      </c>
    </row>
    <row r="336" spans="1:19">
      <c r="A336">
        <v>1209016</v>
      </c>
      <c r="B336">
        <v>29</v>
      </c>
      <c r="C336">
        <v>0</v>
      </c>
      <c r="D336">
        <v>1</v>
      </c>
      <c r="E336">
        <v>3</v>
      </c>
      <c r="F336">
        <v>0</v>
      </c>
      <c r="G336">
        <v>1</v>
      </c>
      <c r="H336">
        <v>1</v>
      </c>
      <c r="I336" s="11" t="s">
        <v>20</v>
      </c>
      <c r="J336" t="s">
        <v>20</v>
      </c>
      <c r="K336">
        <v>0</v>
      </c>
      <c r="L336">
        <v>12</v>
      </c>
      <c r="M336">
        <v>1.5</v>
      </c>
      <c r="N336">
        <v>0.015</v>
      </c>
      <c r="O336">
        <v>1</v>
      </c>
      <c r="P336">
        <v>1</v>
      </c>
      <c r="Q336">
        <v>0</v>
      </c>
      <c r="R336">
        <v>1</v>
      </c>
      <c r="S336">
        <v>0</v>
      </c>
    </row>
    <row r="337" spans="1:19">
      <c r="A337">
        <v>1210001</v>
      </c>
      <c r="B337">
        <v>57</v>
      </c>
      <c r="C337">
        <v>1</v>
      </c>
      <c r="D337">
        <v>0</v>
      </c>
      <c r="E337">
        <v>0</v>
      </c>
      <c r="F337">
        <v>0</v>
      </c>
      <c r="G337">
        <v>1</v>
      </c>
      <c r="H337">
        <v>0</v>
      </c>
      <c r="I337" s="11" t="s">
        <v>23</v>
      </c>
      <c r="J337" t="s">
        <v>27</v>
      </c>
      <c r="K337">
        <v>0</v>
      </c>
      <c r="L337">
        <v>7</v>
      </c>
      <c r="M337">
        <v>1.26</v>
      </c>
      <c r="N337">
        <v>0.0126</v>
      </c>
      <c r="O337">
        <v>1</v>
      </c>
      <c r="P337">
        <v>1</v>
      </c>
      <c r="Q337">
        <v>0</v>
      </c>
      <c r="R337">
        <v>1</v>
      </c>
      <c r="S337">
        <v>0</v>
      </c>
    </row>
    <row r="338" spans="1:19">
      <c r="A338">
        <v>1210003</v>
      </c>
      <c r="B338">
        <v>42</v>
      </c>
      <c r="C338">
        <v>1</v>
      </c>
      <c r="D338">
        <v>0</v>
      </c>
      <c r="E338">
        <v>2</v>
      </c>
      <c r="F338">
        <v>0</v>
      </c>
      <c r="G338">
        <v>0</v>
      </c>
      <c r="H338">
        <v>0</v>
      </c>
      <c r="I338" s="11" t="s">
        <v>37</v>
      </c>
      <c r="J338" t="s">
        <v>46</v>
      </c>
      <c r="K338">
        <v>0</v>
      </c>
      <c r="L338">
        <v>12</v>
      </c>
      <c r="M338">
        <v>1.5</v>
      </c>
      <c r="N338">
        <v>0.015</v>
      </c>
      <c r="O338">
        <v>0</v>
      </c>
      <c r="P338">
        <v>1</v>
      </c>
      <c r="Q338">
        <v>0</v>
      </c>
      <c r="R338">
        <v>0</v>
      </c>
      <c r="S338">
        <v>0</v>
      </c>
    </row>
    <row r="339" spans="1:19">
      <c r="A339">
        <v>1210004</v>
      </c>
      <c r="B339">
        <v>45</v>
      </c>
      <c r="C339">
        <v>0</v>
      </c>
      <c r="D339">
        <v>0</v>
      </c>
      <c r="E339">
        <v>2</v>
      </c>
      <c r="F339">
        <v>0</v>
      </c>
      <c r="G339">
        <v>0</v>
      </c>
      <c r="H339">
        <v>0</v>
      </c>
      <c r="I339" s="11" t="s">
        <v>19</v>
      </c>
      <c r="J339" t="s">
        <v>46</v>
      </c>
      <c r="K339">
        <v>0</v>
      </c>
      <c r="L339">
        <v>12</v>
      </c>
      <c r="M339">
        <v>1.5</v>
      </c>
      <c r="N339">
        <v>0.015</v>
      </c>
      <c r="O339">
        <v>1</v>
      </c>
      <c r="P339">
        <v>1</v>
      </c>
      <c r="Q339">
        <v>0</v>
      </c>
      <c r="R339">
        <v>1</v>
      </c>
      <c r="S339">
        <v>0</v>
      </c>
    </row>
    <row r="340" spans="1:19">
      <c r="A340">
        <v>1211001</v>
      </c>
      <c r="B340">
        <v>45</v>
      </c>
      <c r="C340">
        <v>1</v>
      </c>
      <c r="D340">
        <v>0</v>
      </c>
      <c r="E340">
        <v>1</v>
      </c>
      <c r="F340">
        <v>2</v>
      </c>
      <c r="G340">
        <v>0</v>
      </c>
      <c r="H340">
        <v>0</v>
      </c>
      <c r="I340" s="11" t="s">
        <v>44</v>
      </c>
      <c r="J340" t="s">
        <v>43</v>
      </c>
      <c r="K340">
        <v>0</v>
      </c>
      <c r="L340">
        <v>12</v>
      </c>
      <c r="M340">
        <v>1.41</v>
      </c>
      <c r="N340">
        <v>0.0141</v>
      </c>
      <c r="O340">
        <v>0</v>
      </c>
      <c r="P340">
        <v>1</v>
      </c>
      <c r="Q340">
        <v>0</v>
      </c>
      <c r="R340">
        <v>0</v>
      </c>
      <c r="S340">
        <v>0</v>
      </c>
    </row>
    <row r="341" spans="1:19">
      <c r="A341">
        <v>1211004</v>
      </c>
      <c r="B341">
        <v>33</v>
      </c>
      <c r="C341">
        <v>1</v>
      </c>
      <c r="D341">
        <v>1</v>
      </c>
      <c r="E341">
        <v>2</v>
      </c>
      <c r="F341">
        <v>0</v>
      </c>
      <c r="G341">
        <v>0</v>
      </c>
      <c r="H341">
        <v>1</v>
      </c>
      <c r="I341" s="11" t="s">
        <v>32</v>
      </c>
      <c r="J341" t="s">
        <v>37</v>
      </c>
      <c r="K341">
        <v>0</v>
      </c>
      <c r="L341">
        <v>12</v>
      </c>
      <c r="M341">
        <v>1.5</v>
      </c>
      <c r="N341">
        <v>0.015</v>
      </c>
      <c r="O341">
        <v>1</v>
      </c>
      <c r="P341">
        <v>0</v>
      </c>
      <c r="Q341">
        <v>0</v>
      </c>
      <c r="R341">
        <v>1</v>
      </c>
      <c r="S341">
        <v>0</v>
      </c>
    </row>
    <row r="342" spans="1:19">
      <c r="A342">
        <v>1211006</v>
      </c>
      <c r="B342">
        <v>29</v>
      </c>
      <c r="C342">
        <v>1</v>
      </c>
      <c r="D342">
        <v>1</v>
      </c>
      <c r="E342">
        <v>4</v>
      </c>
      <c r="F342">
        <v>0</v>
      </c>
      <c r="G342">
        <v>1</v>
      </c>
      <c r="H342">
        <v>0</v>
      </c>
      <c r="I342" s="11" t="s">
        <v>32</v>
      </c>
      <c r="J342" t="s">
        <v>19</v>
      </c>
      <c r="K342">
        <v>0</v>
      </c>
      <c r="L342">
        <v>12</v>
      </c>
      <c r="M342">
        <v>1.5</v>
      </c>
      <c r="N342">
        <v>0.015</v>
      </c>
      <c r="O342">
        <v>1</v>
      </c>
      <c r="P342">
        <v>1</v>
      </c>
      <c r="Q342">
        <v>0</v>
      </c>
      <c r="R342">
        <v>1</v>
      </c>
      <c r="S342">
        <v>0</v>
      </c>
    </row>
    <row r="343" spans="1:19">
      <c r="A343">
        <v>1211007</v>
      </c>
      <c r="B343">
        <v>55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 s="11" t="s">
        <v>27</v>
      </c>
      <c r="J343" t="s">
        <v>19</v>
      </c>
      <c r="K343">
        <v>0</v>
      </c>
      <c r="L343">
        <v>12</v>
      </c>
      <c r="M343">
        <v>1.5</v>
      </c>
      <c r="N343">
        <v>0.015</v>
      </c>
      <c r="O343">
        <v>1</v>
      </c>
      <c r="P343">
        <v>1</v>
      </c>
      <c r="Q343">
        <v>0</v>
      </c>
      <c r="R343">
        <v>1</v>
      </c>
      <c r="S343">
        <v>0</v>
      </c>
    </row>
    <row r="344" spans="1:19">
      <c r="A344">
        <v>1211009</v>
      </c>
      <c r="B344">
        <v>31</v>
      </c>
      <c r="C344">
        <v>1</v>
      </c>
      <c r="D344">
        <v>0</v>
      </c>
      <c r="E344">
        <v>1</v>
      </c>
      <c r="F344">
        <v>0</v>
      </c>
      <c r="G344">
        <v>0</v>
      </c>
      <c r="H344">
        <v>1</v>
      </c>
      <c r="I344" s="11" t="s">
        <v>30</v>
      </c>
      <c r="J344" t="s">
        <v>19</v>
      </c>
      <c r="K344">
        <v>0</v>
      </c>
      <c r="L344">
        <v>12</v>
      </c>
      <c r="M344">
        <v>1.5</v>
      </c>
      <c r="N344">
        <v>0.015</v>
      </c>
      <c r="O344">
        <v>1</v>
      </c>
      <c r="P344">
        <v>1</v>
      </c>
      <c r="Q344">
        <v>0</v>
      </c>
      <c r="R344">
        <v>1</v>
      </c>
      <c r="S344">
        <v>1</v>
      </c>
    </row>
    <row r="345" spans="1:19">
      <c r="A345">
        <v>1211010</v>
      </c>
      <c r="B345">
        <v>38</v>
      </c>
      <c r="C345">
        <v>1</v>
      </c>
      <c r="D345">
        <v>0</v>
      </c>
      <c r="E345">
        <v>1</v>
      </c>
      <c r="F345">
        <v>0</v>
      </c>
      <c r="G345">
        <v>0</v>
      </c>
      <c r="H345">
        <v>1</v>
      </c>
      <c r="I345" s="11" t="s">
        <v>51</v>
      </c>
      <c r="J345" t="s">
        <v>31</v>
      </c>
      <c r="K345">
        <v>0</v>
      </c>
      <c r="L345">
        <v>12</v>
      </c>
      <c r="M345">
        <v>1.26</v>
      </c>
      <c r="N345">
        <v>0.0126</v>
      </c>
      <c r="O345">
        <v>1</v>
      </c>
      <c r="P345">
        <v>1</v>
      </c>
      <c r="Q345">
        <v>0</v>
      </c>
      <c r="R345">
        <v>1</v>
      </c>
      <c r="S345">
        <v>0</v>
      </c>
    </row>
    <row r="346" spans="1:19">
      <c r="A346">
        <v>1211012</v>
      </c>
      <c r="B346">
        <v>33</v>
      </c>
      <c r="C346">
        <v>1</v>
      </c>
      <c r="D346">
        <v>0</v>
      </c>
      <c r="E346">
        <v>0</v>
      </c>
      <c r="F346">
        <v>2</v>
      </c>
      <c r="G346">
        <v>0</v>
      </c>
      <c r="H346">
        <v>0</v>
      </c>
      <c r="I346" s="11" t="s">
        <v>20</v>
      </c>
      <c r="J346" t="s">
        <v>34</v>
      </c>
      <c r="K346">
        <v>0</v>
      </c>
      <c r="L346">
        <v>6</v>
      </c>
      <c r="M346">
        <v>1.38</v>
      </c>
      <c r="N346">
        <v>0.0138</v>
      </c>
      <c r="O346">
        <v>0</v>
      </c>
      <c r="P346">
        <v>1</v>
      </c>
      <c r="Q346">
        <v>0</v>
      </c>
      <c r="R346">
        <v>0</v>
      </c>
      <c r="S346">
        <v>0</v>
      </c>
    </row>
    <row r="347" spans="1:19">
      <c r="A347">
        <v>1212001</v>
      </c>
      <c r="B347">
        <v>43</v>
      </c>
      <c r="C347">
        <v>0</v>
      </c>
      <c r="D347">
        <v>0</v>
      </c>
      <c r="E347">
        <v>1</v>
      </c>
      <c r="F347">
        <v>0</v>
      </c>
      <c r="G347">
        <v>0</v>
      </c>
      <c r="H347">
        <v>1</v>
      </c>
      <c r="I347" s="11" t="s">
        <v>47</v>
      </c>
      <c r="J347" t="s">
        <v>37</v>
      </c>
      <c r="K347">
        <v>0</v>
      </c>
      <c r="L347">
        <v>12</v>
      </c>
      <c r="M347">
        <v>1.5</v>
      </c>
      <c r="N347">
        <v>0.015</v>
      </c>
      <c r="O347">
        <v>0</v>
      </c>
      <c r="P347">
        <v>1</v>
      </c>
      <c r="Q347">
        <v>0</v>
      </c>
      <c r="R347">
        <v>0</v>
      </c>
      <c r="S347">
        <v>0</v>
      </c>
    </row>
    <row r="348" spans="1:19">
      <c r="A348">
        <v>1212002</v>
      </c>
      <c r="B348">
        <v>30</v>
      </c>
      <c r="C348">
        <v>0</v>
      </c>
      <c r="D348">
        <v>0</v>
      </c>
      <c r="E348">
        <v>2</v>
      </c>
      <c r="F348">
        <v>0</v>
      </c>
      <c r="G348">
        <v>0</v>
      </c>
      <c r="H348">
        <v>1</v>
      </c>
      <c r="I348" s="11" t="s">
        <v>21</v>
      </c>
      <c r="J348" t="s">
        <v>34</v>
      </c>
      <c r="K348">
        <v>0</v>
      </c>
      <c r="L348">
        <v>12</v>
      </c>
      <c r="M348">
        <v>1.5</v>
      </c>
      <c r="N348">
        <v>0.015</v>
      </c>
      <c r="O348">
        <v>0</v>
      </c>
      <c r="P348">
        <v>1</v>
      </c>
      <c r="Q348">
        <v>0</v>
      </c>
      <c r="R348">
        <v>0</v>
      </c>
      <c r="S348">
        <v>0</v>
      </c>
    </row>
    <row r="349" spans="1:19">
      <c r="A349">
        <v>1212003</v>
      </c>
      <c r="B349">
        <v>30</v>
      </c>
      <c r="C349">
        <v>1</v>
      </c>
      <c r="D349">
        <v>0</v>
      </c>
      <c r="E349">
        <v>1</v>
      </c>
      <c r="F349">
        <v>0</v>
      </c>
      <c r="G349">
        <v>0</v>
      </c>
      <c r="H349">
        <v>1</v>
      </c>
      <c r="I349" s="11" t="s">
        <v>19</v>
      </c>
      <c r="J349" t="s">
        <v>42</v>
      </c>
      <c r="K349">
        <v>0</v>
      </c>
      <c r="L349">
        <v>12</v>
      </c>
      <c r="M349">
        <v>1.41</v>
      </c>
      <c r="N349">
        <v>0.0141</v>
      </c>
      <c r="O349">
        <v>0</v>
      </c>
      <c r="P349">
        <v>1</v>
      </c>
      <c r="Q349">
        <v>1</v>
      </c>
      <c r="R349">
        <v>0</v>
      </c>
      <c r="S349">
        <v>0</v>
      </c>
    </row>
    <row r="350" spans="1:19">
      <c r="A350">
        <v>1212004</v>
      </c>
      <c r="B350">
        <v>44</v>
      </c>
      <c r="C350">
        <v>1</v>
      </c>
      <c r="D350">
        <v>0</v>
      </c>
      <c r="E350">
        <v>1</v>
      </c>
      <c r="F350">
        <v>0</v>
      </c>
      <c r="G350">
        <v>0</v>
      </c>
      <c r="H350">
        <v>1</v>
      </c>
      <c r="I350" s="11" t="s">
        <v>50</v>
      </c>
      <c r="J350" t="s">
        <v>31</v>
      </c>
      <c r="K350">
        <v>0</v>
      </c>
      <c r="L350">
        <v>12</v>
      </c>
      <c r="M350">
        <v>1.26</v>
      </c>
      <c r="N350">
        <v>0.0126</v>
      </c>
      <c r="O350">
        <v>1</v>
      </c>
      <c r="P350">
        <v>1</v>
      </c>
      <c r="Q350">
        <v>0</v>
      </c>
      <c r="R350">
        <v>1</v>
      </c>
      <c r="S350">
        <v>0</v>
      </c>
    </row>
    <row r="351" spans="1:19">
      <c r="A351">
        <v>1212005</v>
      </c>
      <c r="B351">
        <v>50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1</v>
      </c>
      <c r="I351" s="11" t="s">
        <v>32</v>
      </c>
      <c r="J351" t="s">
        <v>34</v>
      </c>
      <c r="K351">
        <v>0</v>
      </c>
      <c r="L351">
        <v>12</v>
      </c>
      <c r="M351">
        <v>1.5</v>
      </c>
      <c r="N351">
        <v>0.015</v>
      </c>
      <c r="O351">
        <v>1</v>
      </c>
      <c r="P351">
        <v>1</v>
      </c>
      <c r="Q351">
        <v>0</v>
      </c>
      <c r="R351">
        <v>1</v>
      </c>
      <c r="S351">
        <v>0</v>
      </c>
    </row>
    <row r="352" spans="1:19">
      <c r="A352">
        <v>1212006</v>
      </c>
      <c r="B352">
        <v>28</v>
      </c>
      <c r="C352">
        <v>1</v>
      </c>
      <c r="D352">
        <v>0</v>
      </c>
      <c r="E352">
        <v>3</v>
      </c>
      <c r="F352">
        <v>0</v>
      </c>
      <c r="G352">
        <v>0</v>
      </c>
      <c r="H352">
        <v>0</v>
      </c>
      <c r="I352" s="11" t="s">
        <v>32</v>
      </c>
      <c r="J352" t="s">
        <v>24</v>
      </c>
      <c r="K352">
        <v>0</v>
      </c>
      <c r="L352">
        <v>12</v>
      </c>
      <c r="M352">
        <v>1.41</v>
      </c>
      <c r="N352">
        <v>0.0141</v>
      </c>
      <c r="O352">
        <v>0</v>
      </c>
      <c r="P352">
        <v>1</v>
      </c>
      <c r="Q352">
        <v>0</v>
      </c>
      <c r="R352">
        <v>0</v>
      </c>
      <c r="S352">
        <v>0</v>
      </c>
    </row>
    <row r="353" spans="1:19">
      <c r="A353">
        <v>1212007</v>
      </c>
      <c r="B353">
        <v>49</v>
      </c>
      <c r="C353">
        <v>1</v>
      </c>
      <c r="D353">
        <v>0</v>
      </c>
      <c r="E353">
        <v>4</v>
      </c>
      <c r="F353">
        <v>0</v>
      </c>
      <c r="G353">
        <v>0</v>
      </c>
      <c r="H353">
        <v>1</v>
      </c>
      <c r="I353" s="11" t="s">
        <v>19</v>
      </c>
      <c r="J353" t="s">
        <v>63</v>
      </c>
      <c r="K353">
        <v>0</v>
      </c>
      <c r="L353">
        <v>12</v>
      </c>
      <c r="M353">
        <v>1.35</v>
      </c>
      <c r="N353">
        <v>0.0135</v>
      </c>
      <c r="O353">
        <v>1</v>
      </c>
      <c r="P353">
        <v>1</v>
      </c>
      <c r="Q353">
        <v>0</v>
      </c>
      <c r="R353">
        <v>1</v>
      </c>
      <c r="S353">
        <v>0</v>
      </c>
    </row>
    <row r="354" spans="1:19">
      <c r="A354">
        <v>1212009</v>
      </c>
      <c r="B354">
        <v>56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1</v>
      </c>
      <c r="I354" s="11" t="s">
        <v>22</v>
      </c>
      <c r="J354" t="s">
        <v>34</v>
      </c>
      <c r="K354">
        <v>0</v>
      </c>
      <c r="L354">
        <v>6</v>
      </c>
      <c r="M354">
        <v>1.23</v>
      </c>
      <c r="N354">
        <v>0.0123</v>
      </c>
      <c r="O354">
        <v>1</v>
      </c>
      <c r="P354">
        <v>1</v>
      </c>
      <c r="Q354">
        <v>0</v>
      </c>
      <c r="R354">
        <v>1</v>
      </c>
      <c r="S354">
        <v>0</v>
      </c>
    </row>
    <row r="355" spans="1:19">
      <c r="A355">
        <v>1212010</v>
      </c>
      <c r="B355">
        <v>33</v>
      </c>
      <c r="C355">
        <v>0</v>
      </c>
      <c r="D355">
        <v>0</v>
      </c>
      <c r="E355">
        <v>2</v>
      </c>
      <c r="F355">
        <v>0</v>
      </c>
      <c r="G355">
        <v>0</v>
      </c>
      <c r="H355">
        <v>1</v>
      </c>
      <c r="I355" s="11" t="s">
        <v>20</v>
      </c>
      <c r="J355" t="s">
        <v>34</v>
      </c>
      <c r="K355">
        <v>0</v>
      </c>
      <c r="L355">
        <v>12</v>
      </c>
      <c r="M355">
        <v>1.5</v>
      </c>
      <c r="N355">
        <v>0.015</v>
      </c>
      <c r="O355">
        <v>1</v>
      </c>
      <c r="P355">
        <v>1</v>
      </c>
      <c r="Q355">
        <v>0</v>
      </c>
      <c r="R355">
        <v>1</v>
      </c>
      <c r="S355">
        <v>0</v>
      </c>
    </row>
    <row r="356" spans="1:19">
      <c r="A356">
        <v>1212011</v>
      </c>
      <c r="B356">
        <v>42</v>
      </c>
      <c r="C356">
        <v>1</v>
      </c>
      <c r="D356">
        <v>0</v>
      </c>
      <c r="E356">
        <v>2</v>
      </c>
      <c r="F356">
        <v>0</v>
      </c>
      <c r="G356">
        <v>0</v>
      </c>
      <c r="H356">
        <v>1</v>
      </c>
      <c r="I356" s="11" t="s">
        <v>22</v>
      </c>
      <c r="J356" t="s">
        <v>57</v>
      </c>
      <c r="K356">
        <v>0</v>
      </c>
      <c r="L356">
        <v>12</v>
      </c>
      <c r="M356">
        <v>1.26</v>
      </c>
      <c r="N356">
        <v>0.0126</v>
      </c>
      <c r="O356">
        <v>1</v>
      </c>
      <c r="P356">
        <v>1</v>
      </c>
      <c r="Q356">
        <v>0</v>
      </c>
      <c r="R356">
        <v>1</v>
      </c>
      <c r="S356">
        <v>0</v>
      </c>
    </row>
    <row r="357" spans="1:19">
      <c r="A357">
        <v>1212012</v>
      </c>
      <c r="B357">
        <v>36</v>
      </c>
      <c r="C357">
        <v>0</v>
      </c>
      <c r="D357">
        <v>2</v>
      </c>
      <c r="E357">
        <v>1</v>
      </c>
      <c r="F357">
        <v>0</v>
      </c>
      <c r="G357">
        <v>0</v>
      </c>
      <c r="H357">
        <v>1</v>
      </c>
      <c r="I357" s="11" t="s">
        <v>20</v>
      </c>
      <c r="J357" t="s">
        <v>54</v>
      </c>
      <c r="K357">
        <v>0</v>
      </c>
      <c r="L357">
        <v>12</v>
      </c>
      <c r="M357">
        <v>1.41</v>
      </c>
      <c r="N357">
        <v>0.0141</v>
      </c>
      <c r="O357">
        <v>1</v>
      </c>
      <c r="P357">
        <v>1</v>
      </c>
      <c r="Q357">
        <v>0</v>
      </c>
      <c r="R357">
        <v>0</v>
      </c>
      <c r="S357">
        <v>0</v>
      </c>
    </row>
    <row r="358" spans="1:19">
      <c r="A358">
        <v>1212014</v>
      </c>
      <c r="B358">
        <v>34</v>
      </c>
      <c r="C358">
        <v>1</v>
      </c>
      <c r="D358">
        <v>0</v>
      </c>
      <c r="E358">
        <v>2</v>
      </c>
      <c r="F358">
        <v>0</v>
      </c>
      <c r="G358">
        <v>0</v>
      </c>
      <c r="H358">
        <v>1</v>
      </c>
      <c r="I358" s="11" t="s">
        <v>20</v>
      </c>
      <c r="J358" t="s">
        <v>31</v>
      </c>
      <c r="K358">
        <v>0</v>
      </c>
      <c r="L358">
        <v>12</v>
      </c>
      <c r="M358">
        <v>1.41</v>
      </c>
      <c r="N358">
        <v>0.0141</v>
      </c>
      <c r="O358">
        <v>0</v>
      </c>
      <c r="P358">
        <v>1</v>
      </c>
      <c r="Q358">
        <v>0</v>
      </c>
      <c r="R358">
        <v>0</v>
      </c>
      <c r="S358">
        <v>0</v>
      </c>
    </row>
    <row r="359" spans="1:19">
      <c r="A359">
        <v>1212015</v>
      </c>
      <c r="B359">
        <v>26</v>
      </c>
      <c r="C359">
        <v>1</v>
      </c>
      <c r="D359">
        <v>0</v>
      </c>
      <c r="E359">
        <v>2</v>
      </c>
      <c r="F359">
        <v>1</v>
      </c>
      <c r="G359">
        <v>0</v>
      </c>
      <c r="H359">
        <v>1</v>
      </c>
      <c r="I359" s="11" t="s">
        <v>20</v>
      </c>
      <c r="J359" t="s">
        <v>57</v>
      </c>
      <c r="K359">
        <v>0</v>
      </c>
      <c r="L359">
        <v>12</v>
      </c>
      <c r="M359">
        <v>1.26</v>
      </c>
      <c r="N359">
        <v>0.0126</v>
      </c>
      <c r="O359">
        <v>1</v>
      </c>
      <c r="P359">
        <v>1</v>
      </c>
      <c r="Q359">
        <v>0</v>
      </c>
      <c r="R359">
        <v>1</v>
      </c>
      <c r="S359">
        <v>0</v>
      </c>
    </row>
    <row r="360" spans="1:19">
      <c r="A360">
        <v>1212016</v>
      </c>
      <c r="B360">
        <v>30</v>
      </c>
      <c r="C360">
        <v>1</v>
      </c>
      <c r="D360">
        <v>0</v>
      </c>
      <c r="E360">
        <v>1</v>
      </c>
      <c r="F360">
        <v>0</v>
      </c>
      <c r="G360">
        <v>0</v>
      </c>
      <c r="H360">
        <v>1</v>
      </c>
      <c r="I360" s="11" t="s">
        <v>19</v>
      </c>
      <c r="J360" t="s">
        <v>56</v>
      </c>
      <c r="K360">
        <v>0</v>
      </c>
      <c r="L360">
        <v>12</v>
      </c>
      <c r="M360">
        <v>1.41</v>
      </c>
      <c r="N360">
        <v>0.0141</v>
      </c>
      <c r="O360">
        <v>0</v>
      </c>
      <c r="P360">
        <v>1</v>
      </c>
      <c r="Q360">
        <v>1</v>
      </c>
      <c r="R360">
        <v>0</v>
      </c>
      <c r="S360">
        <v>0</v>
      </c>
    </row>
    <row r="361" spans="1:19">
      <c r="A361">
        <v>1212017</v>
      </c>
      <c r="B361">
        <v>40</v>
      </c>
      <c r="C361">
        <v>1</v>
      </c>
      <c r="D361">
        <v>0</v>
      </c>
      <c r="E361">
        <v>1</v>
      </c>
      <c r="F361">
        <v>0</v>
      </c>
      <c r="G361">
        <v>0</v>
      </c>
      <c r="H361">
        <v>1</v>
      </c>
      <c r="I361" s="11" t="s">
        <v>27</v>
      </c>
      <c r="J361" t="s">
        <v>31</v>
      </c>
      <c r="K361">
        <v>0</v>
      </c>
      <c r="L361">
        <v>12</v>
      </c>
      <c r="M361">
        <v>1.26</v>
      </c>
      <c r="N361">
        <v>0.0126</v>
      </c>
      <c r="O361">
        <v>1</v>
      </c>
      <c r="P361">
        <v>1</v>
      </c>
      <c r="Q361">
        <v>0</v>
      </c>
      <c r="R361">
        <v>1</v>
      </c>
      <c r="S361">
        <v>0</v>
      </c>
    </row>
    <row r="362" spans="1:19">
      <c r="A362">
        <v>1212019</v>
      </c>
      <c r="B362">
        <v>42</v>
      </c>
      <c r="C362">
        <v>1</v>
      </c>
      <c r="D362">
        <v>0</v>
      </c>
      <c r="E362">
        <v>1</v>
      </c>
      <c r="F362">
        <v>0</v>
      </c>
      <c r="G362">
        <v>0</v>
      </c>
      <c r="H362">
        <v>1</v>
      </c>
      <c r="I362" s="11" t="s">
        <v>32</v>
      </c>
      <c r="J362" t="s">
        <v>20</v>
      </c>
      <c r="K362">
        <v>0</v>
      </c>
      <c r="L362">
        <v>12</v>
      </c>
      <c r="M362">
        <v>1.23</v>
      </c>
      <c r="N362">
        <v>0.0123</v>
      </c>
      <c r="O362">
        <v>1</v>
      </c>
      <c r="P362">
        <v>1</v>
      </c>
      <c r="Q362">
        <v>0</v>
      </c>
      <c r="R362">
        <v>1</v>
      </c>
      <c r="S362">
        <v>0</v>
      </c>
    </row>
    <row r="363" spans="1:19">
      <c r="A363">
        <v>1212020</v>
      </c>
      <c r="B363">
        <v>33</v>
      </c>
      <c r="C363">
        <v>1</v>
      </c>
      <c r="D363">
        <v>0</v>
      </c>
      <c r="E363">
        <v>1</v>
      </c>
      <c r="F363">
        <v>0</v>
      </c>
      <c r="G363">
        <v>0</v>
      </c>
      <c r="H363">
        <v>1</v>
      </c>
      <c r="I363" s="11" t="s">
        <v>44</v>
      </c>
      <c r="J363" t="s">
        <v>19</v>
      </c>
      <c r="K363">
        <v>0</v>
      </c>
      <c r="L363">
        <v>12</v>
      </c>
      <c r="M363">
        <v>1.5</v>
      </c>
      <c r="N363">
        <v>0.015</v>
      </c>
      <c r="O363">
        <v>0</v>
      </c>
      <c r="P363">
        <v>1</v>
      </c>
      <c r="Q363">
        <v>0</v>
      </c>
      <c r="R363">
        <v>1</v>
      </c>
      <c r="S363">
        <v>0</v>
      </c>
    </row>
    <row r="364" spans="1:19">
      <c r="A364">
        <v>1212021</v>
      </c>
      <c r="B364">
        <v>27</v>
      </c>
      <c r="C364">
        <v>0</v>
      </c>
      <c r="D364">
        <v>0</v>
      </c>
      <c r="E364">
        <v>3</v>
      </c>
      <c r="F364">
        <v>0</v>
      </c>
      <c r="G364">
        <v>0</v>
      </c>
      <c r="H364">
        <v>0</v>
      </c>
      <c r="I364" s="11" t="s">
        <v>21</v>
      </c>
      <c r="J364" t="s">
        <v>24</v>
      </c>
      <c r="K364">
        <v>0</v>
      </c>
      <c r="L364">
        <v>6</v>
      </c>
      <c r="M364">
        <v>1.47</v>
      </c>
      <c r="N364">
        <v>0.0147</v>
      </c>
      <c r="O364">
        <v>0</v>
      </c>
      <c r="P364">
        <v>1</v>
      </c>
      <c r="Q364">
        <v>0</v>
      </c>
      <c r="R364">
        <v>0</v>
      </c>
      <c r="S364">
        <v>0</v>
      </c>
    </row>
    <row r="365" spans="1:19">
      <c r="A365">
        <v>1212022</v>
      </c>
      <c r="B365">
        <v>34</v>
      </c>
      <c r="C365">
        <v>1</v>
      </c>
      <c r="D365">
        <v>0</v>
      </c>
      <c r="E365">
        <v>2</v>
      </c>
      <c r="F365">
        <v>0</v>
      </c>
      <c r="G365">
        <v>0</v>
      </c>
      <c r="H365">
        <v>0</v>
      </c>
      <c r="I365" s="11" t="s">
        <v>36</v>
      </c>
      <c r="J365" t="s">
        <v>27</v>
      </c>
      <c r="K365">
        <v>0</v>
      </c>
      <c r="L365">
        <v>9</v>
      </c>
      <c r="M365">
        <v>1.5</v>
      </c>
      <c r="N365">
        <v>0.015</v>
      </c>
      <c r="O365">
        <v>0</v>
      </c>
      <c r="P365">
        <v>1</v>
      </c>
      <c r="Q365">
        <v>0</v>
      </c>
      <c r="R365">
        <v>0</v>
      </c>
      <c r="S365">
        <v>0</v>
      </c>
    </row>
    <row r="366" spans="1:19">
      <c r="A366">
        <v>1212023</v>
      </c>
      <c r="B366">
        <v>24</v>
      </c>
      <c r="C366">
        <v>1</v>
      </c>
      <c r="D366">
        <v>1</v>
      </c>
      <c r="E366">
        <v>4</v>
      </c>
      <c r="F366">
        <v>0</v>
      </c>
      <c r="G366">
        <v>0</v>
      </c>
      <c r="H366">
        <v>1</v>
      </c>
      <c r="I366" s="11" t="s">
        <v>25</v>
      </c>
      <c r="J366" t="s">
        <v>61</v>
      </c>
      <c r="K366">
        <v>0</v>
      </c>
      <c r="L366">
        <v>12</v>
      </c>
      <c r="M366">
        <v>1.41</v>
      </c>
      <c r="N366">
        <v>0.0141</v>
      </c>
      <c r="O366">
        <v>0</v>
      </c>
      <c r="P366">
        <v>1</v>
      </c>
      <c r="Q366">
        <v>0</v>
      </c>
      <c r="R366">
        <v>0</v>
      </c>
      <c r="S366">
        <v>0</v>
      </c>
    </row>
    <row r="367" spans="1:19">
      <c r="A367">
        <v>1212025</v>
      </c>
      <c r="B367">
        <v>45</v>
      </c>
      <c r="C367">
        <v>1</v>
      </c>
      <c r="D367">
        <v>0</v>
      </c>
      <c r="E367">
        <v>1</v>
      </c>
      <c r="F367">
        <v>0</v>
      </c>
      <c r="G367">
        <v>0</v>
      </c>
      <c r="H367">
        <v>1</v>
      </c>
      <c r="I367" s="11" t="s">
        <v>32</v>
      </c>
      <c r="J367" t="s">
        <v>21</v>
      </c>
      <c r="K367">
        <v>0</v>
      </c>
      <c r="L367">
        <v>12</v>
      </c>
      <c r="M367">
        <v>1.5</v>
      </c>
      <c r="N367">
        <v>0.015</v>
      </c>
      <c r="O367">
        <v>1</v>
      </c>
      <c r="P367">
        <v>1</v>
      </c>
      <c r="Q367">
        <v>0</v>
      </c>
      <c r="R367">
        <v>1</v>
      </c>
      <c r="S367">
        <v>0</v>
      </c>
    </row>
    <row r="368" spans="1:19">
      <c r="A368">
        <v>1301003</v>
      </c>
      <c r="B368">
        <v>41</v>
      </c>
      <c r="C368">
        <v>1</v>
      </c>
      <c r="D368">
        <v>0</v>
      </c>
      <c r="E368">
        <v>2</v>
      </c>
      <c r="F368">
        <v>0</v>
      </c>
      <c r="G368">
        <v>0</v>
      </c>
      <c r="H368">
        <v>1</v>
      </c>
      <c r="I368" s="11" t="s">
        <v>40</v>
      </c>
      <c r="J368" t="s">
        <v>43</v>
      </c>
      <c r="K368">
        <v>0</v>
      </c>
      <c r="L368">
        <v>12</v>
      </c>
      <c r="M368">
        <v>1.5</v>
      </c>
      <c r="N368">
        <v>0.015</v>
      </c>
      <c r="O368">
        <v>1</v>
      </c>
      <c r="P368">
        <v>1</v>
      </c>
      <c r="Q368">
        <v>0</v>
      </c>
      <c r="R368">
        <v>1</v>
      </c>
      <c r="S368">
        <v>0</v>
      </c>
    </row>
    <row r="369" spans="1:19">
      <c r="A369">
        <v>1301004</v>
      </c>
      <c r="B369">
        <v>37</v>
      </c>
      <c r="C369">
        <v>1</v>
      </c>
      <c r="D369">
        <v>0</v>
      </c>
      <c r="E369">
        <v>2</v>
      </c>
      <c r="F369">
        <v>0</v>
      </c>
      <c r="G369">
        <v>0</v>
      </c>
      <c r="H369">
        <v>1</v>
      </c>
      <c r="I369" s="11" t="s">
        <v>44</v>
      </c>
      <c r="J369" t="s">
        <v>31</v>
      </c>
      <c r="K369">
        <v>0</v>
      </c>
      <c r="L369">
        <v>12</v>
      </c>
      <c r="M369">
        <v>1.41</v>
      </c>
      <c r="N369">
        <v>0.0141</v>
      </c>
      <c r="O369">
        <v>0</v>
      </c>
      <c r="P369">
        <v>1</v>
      </c>
      <c r="Q369">
        <v>0</v>
      </c>
      <c r="R369">
        <v>1</v>
      </c>
      <c r="S369">
        <v>0</v>
      </c>
    </row>
    <row r="370" spans="1:19">
      <c r="A370">
        <v>1301006</v>
      </c>
      <c r="B370">
        <v>41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1</v>
      </c>
      <c r="I370" s="11" t="s">
        <v>35</v>
      </c>
      <c r="J370" t="s">
        <v>56</v>
      </c>
      <c r="K370">
        <v>0</v>
      </c>
      <c r="L370">
        <v>12</v>
      </c>
      <c r="M370">
        <v>1.26</v>
      </c>
      <c r="N370">
        <v>0.0126</v>
      </c>
      <c r="O370">
        <v>0</v>
      </c>
      <c r="P370">
        <v>1</v>
      </c>
      <c r="Q370">
        <v>0</v>
      </c>
      <c r="R370">
        <v>0</v>
      </c>
      <c r="S370">
        <v>0</v>
      </c>
    </row>
    <row r="371" spans="1:19">
      <c r="A371">
        <v>1301007</v>
      </c>
      <c r="B371">
        <v>44</v>
      </c>
      <c r="C371">
        <v>0</v>
      </c>
      <c r="D371">
        <v>0</v>
      </c>
      <c r="E371">
        <v>1</v>
      </c>
      <c r="F371">
        <v>0</v>
      </c>
      <c r="G371">
        <v>0</v>
      </c>
      <c r="H371">
        <v>1</v>
      </c>
      <c r="I371" s="11" t="s">
        <v>47</v>
      </c>
      <c r="J371" t="s">
        <v>48</v>
      </c>
      <c r="K371">
        <v>0</v>
      </c>
      <c r="L371">
        <v>12</v>
      </c>
      <c r="M371">
        <v>1.5</v>
      </c>
      <c r="N371">
        <v>0.015</v>
      </c>
      <c r="O371">
        <v>0</v>
      </c>
      <c r="P371">
        <v>1</v>
      </c>
      <c r="Q371">
        <v>0</v>
      </c>
      <c r="R371">
        <v>0</v>
      </c>
      <c r="S371">
        <v>0</v>
      </c>
    </row>
    <row r="372" spans="1:19">
      <c r="A372">
        <v>1301008</v>
      </c>
      <c r="B372">
        <v>40</v>
      </c>
      <c r="C372">
        <v>0</v>
      </c>
      <c r="D372">
        <v>0</v>
      </c>
      <c r="E372">
        <v>2</v>
      </c>
      <c r="F372">
        <v>0</v>
      </c>
      <c r="G372">
        <v>0</v>
      </c>
      <c r="H372">
        <v>0</v>
      </c>
      <c r="I372" s="11" t="s">
        <v>19</v>
      </c>
      <c r="J372" t="s">
        <v>31</v>
      </c>
      <c r="K372">
        <v>0</v>
      </c>
      <c r="L372">
        <v>12</v>
      </c>
      <c r="M372">
        <v>1.41</v>
      </c>
      <c r="N372">
        <v>0.0141</v>
      </c>
      <c r="O372">
        <v>0</v>
      </c>
      <c r="P372">
        <v>1</v>
      </c>
      <c r="Q372">
        <v>0</v>
      </c>
      <c r="R372">
        <v>0</v>
      </c>
      <c r="S372">
        <v>0</v>
      </c>
    </row>
    <row r="373" spans="1:19">
      <c r="A373">
        <v>1301009</v>
      </c>
      <c r="B373">
        <v>45</v>
      </c>
      <c r="C373">
        <v>1</v>
      </c>
      <c r="D373">
        <v>0</v>
      </c>
      <c r="E373">
        <v>1</v>
      </c>
      <c r="F373">
        <v>0</v>
      </c>
      <c r="G373">
        <v>0</v>
      </c>
      <c r="H373">
        <v>1</v>
      </c>
      <c r="I373" s="11" t="s">
        <v>51</v>
      </c>
      <c r="J373" t="s">
        <v>34</v>
      </c>
      <c r="K373">
        <v>0</v>
      </c>
      <c r="L373">
        <v>12</v>
      </c>
      <c r="M373">
        <v>1.5</v>
      </c>
      <c r="N373">
        <v>0.015</v>
      </c>
      <c r="O373">
        <v>1</v>
      </c>
      <c r="P373">
        <v>1</v>
      </c>
      <c r="Q373">
        <v>0</v>
      </c>
      <c r="R373">
        <v>1</v>
      </c>
      <c r="S373">
        <v>0</v>
      </c>
    </row>
    <row r="374" spans="1:19">
      <c r="A374">
        <v>1302001</v>
      </c>
      <c r="B374">
        <v>46</v>
      </c>
      <c r="C374">
        <v>0</v>
      </c>
      <c r="D374">
        <v>2</v>
      </c>
      <c r="E374">
        <v>2</v>
      </c>
      <c r="F374">
        <v>0</v>
      </c>
      <c r="G374">
        <v>0</v>
      </c>
      <c r="H374">
        <v>1</v>
      </c>
      <c r="I374" s="11" t="s">
        <v>36</v>
      </c>
      <c r="J374" t="s">
        <v>48</v>
      </c>
      <c r="K374">
        <v>0</v>
      </c>
      <c r="L374">
        <v>12</v>
      </c>
      <c r="M374">
        <v>1.47</v>
      </c>
      <c r="N374">
        <v>0.0147</v>
      </c>
      <c r="O374">
        <v>1</v>
      </c>
      <c r="P374">
        <v>1</v>
      </c>
      <c r="Q374">
        <v>0</v>
      </c>
      <c r="R374">
        <v>1</v>
      </c>
      <c r="S374">
        <v>0</v>
      </c>
    </row>
    <row r="375" spans="1:19">
      <c r="A375">
        <v>1303001</v>
      </c>
      <c r="B375">
        <v>50</v>
      </c>
      <c r="C375">
        <v>1</v>
      </c>
      <c r="D375">
        <v>0</v>
      </c>
      <c r="E375">
        <v>2</v>
      </c>
      <c r="F375">
        <v>1</v>
      </c>
      <c r="G375">
        <v>0</v>
      </c>
      <c r="H375">
        <v>1</v>
      </c>
      <c r="I375" s="11" t="s">
        <v>40</v>
      </c>
      <c r="J375" t="s">
        <v>31</v>
      </c>
      <c r="K375">
        <v>0</v>
      </c>
      <c r="L375">
        <v>12</v>
      </c>
      <c r="M375">
        <v>1.41</v>
      </c>
      <c r="N375">
        <v>0.0141</v>
      </c>
      <c r="O375">
        <v>0</v>
      </c>
      <c r="P375">
        <v>1</v>
      </c>
      <c r="Q375">
        <v>0</v>
      </c>
      <c r="R375">
        <v>0</v>
      </c>
      <c r="S375">
        <v>0</v>
      </c>
    </row>
    <row r="376" spans="1:19">
      <c r="A376">
        <v>1303004</v>
      </c>
      <c r="B376">
        <v>44</v>
      </c>
      <c r="C376">
        <v>1</v>
      </c>
      <c r="D376">
        <v>0</v>
      </c>
      <c r="E376">
        <v>1</v>
      </c>
      <c r="F376">
        <v>0</v>
      </c>
      <c r="G376">
        <v>0</v>
      </c>
      <c r="H376">
        <v>1</v>
      </c>
      <c r="I376" s="11">
        <v>20</v>
      </c>
      <c r="J376" t="s">
        <v>31</v>
      </c>
      <c r="K376">
        <v>0</v>
      </c>
      <c r="L376">
        <v>6</v>
      </c>
      <c r="M376">
        <v>1.23</v>
      </c>
      <c r="N376">
        <v>0.0123</v>
      </c>
      <c r="O376">
        <v>0</v>
      </c>
      <c r="P376">
        <v>1</v>
      </c>
      <c r="Q376">
        <v>0</v>
      </c>
      <c r="R376">
        <v>0</v>
      </c>
      <c r="S376">
        <v>0</v>
      </c>
    </row>
    <row r="377" spans="1:19">
      <c r="A377">
        <v>1303006</v>
      </c>
      <c r="B377">
        <v>32</v>
      </c>
      <c r="C377">
        <v>1</v>
      </c>
      <c r="D377">
        <v>0</v>
      </c>
      <c r="E377">
        <v>4</v>
      </c>
      <c r="F377">
        <v>0</v>
      </c>
      <c r="G377">
        <v>0</v>
      </c>
      <c r="H377">
        <v>0</v>
      </c>
      <c r="I377" s="11" t="s">
        <v>36</v>
      </c>
      <c r="J377" t="s">
        <v>34</v>
      </c>
      <c r="K377">
        <v>0</v>
      </c>
      <c r="L377">
        <v>12</v>
      </c>
      <c r="M377">
        <v>1.5</v>
      </c>
      <c r="N377">
        <v>0.015</v>
      </c>
      <c r="O377">
        <v>0</v>
      </c>
      <c r="P377">
        <v>1</v>
      </c>
      <c r="Q377">
        <v>0</v>
      </c>
      <c r="R377">
        <v>0</v>
      </c>
      <c r="S377">
        <v>0</v>
      </c>
    </row>
    <row r="378" spans="1:19">
      <c r="A378">
        <v>1303007</v>
      </c>
      <c r="B378">
        <v>30</v>
      </c>
      <c r="C378">
        <v>1</v>
      </c>
      <c r="D378">
        <v>0</v>
      </c>
      <c r="E378">
        <v>2</v>
      </c>
      <c r="F378">
        <v>1</v>
      </c>
      <c r="G378">
        <v>0</v>
      </c>
      <c r="H378">
        <v>1</v>
      </c>
      <c r="I378" s="11" t="s">
        <v>36</v>
      </c>
      <c r="J378" t="s">
        <v>31</v>
      </c>
      <c r="K378">
        <v>0</v>
      </c>
      <c r="L378">
        <v>12</v>
      </c>
      <c r="M378">
        <v>1.26</v>
      </c>
      <c r="N378">
        <v>0.0126</v>
      </c>
      <c r="O378">
        <v>0</v>
      </c>
      <c r="P378">
        <v>1</v>
      </c>
      <c r="Q378">
        <v>0</v>
      </c>
      <c r="R378">
        <v>1</v>
      </c>
      <c r="S378">
        <v>0</v>
      </c>
    </row>
    <row r="379" spans="1:19">
      <c r="A379">
        <v>1304001</v>
      </c>
      <c r="B379">
        <v>58</v>
      </c>
      <c r="C379">
        <v>1</v>
      </c>
      <c r="D379">
        <v>0</v>
      </c>
      <c r="E379">
        <v>0</v>
      </c>
      <c r="F379">
        <v>0</v>
      </c>
      <c r="G379">
        <v>0</v>
      </c>
      <c r="H379">
        <v>0</v>
      </c>
      <c r="I379" s="11" t="s">
        <v>27</v>
      </c>
      <c r="J379" t="s">
        <v>34</v>
      </c>
      <c r="K379">
        <v>0</v>
      </c>
      <c r="L379">
        <v>6</v>
      </c>
      <c r="M379">
        <v>1.38</v>
      </c>
      <c r="N379">
        <v>0.0138</v>
      </c>
      <c r="O379">
        <v>0</v>
      </c>
      <c r="P379">
        <v>1</v>
      </c>
      <c r="Q379">
        <v>0</v>
      </c>
      <c r="R379">
        <v>0</v>
      </c>
      <c r="S379">
        <v>0</v>
      </c>
    </row>
    <row r="380" spans="1:19">
      <c r="A380">
        <v>1304002</v>
      </c>
      <c r="B380">
        <v>36</v>
      </c>
      <c r="C380">
        <v>1</v>
      </c>
      <c r="D380">
        <v>0</v>
      </c>
      <c r="E380">
        <v>3</v>
      </c>
      <c r="F380">
        <v>0</v>
      </c>
      <c r="G380">
        <v>0</v>
      </c>
      <c r="H380">
        <v>1</v>
      </c>
      <c r="I380" s="11" t="s">
        <v>20</v>
      </c>
      <c r="J380" t="s">
        <v>24</v>
      </c>
      <c r="K380">
        <v>0</v>
      </c>
      <c r="L380">
        <v>12</v>
      </c>
      <c r="M380">
        <v>1.5</v>
      </c>
      <c r="N380">
        <v>0.015</v>
      </c>
      <c r="O380">
        <v>1</v>
      </c>
      <c r="P380">
        <v>1</v>
      </c>
      <c r="Q380">
        <v>0</v>
      </c>
      <c r="R380">
        <v>1</v>
      </c>
      <c r="S380">
        <v>0</v>
      </c>
    </row>
    <row r="381" spans="1:19">
      <c r="A381">
        <v>1304003</v>
      </c>
      <c r="B381">
        <v>41</v>
      </c>
      <c r="C381">
        <v>1</v>
      </c>
      <c r="D381">
        <v>0</v>
      </c>
      <c r="E381">
        <v>3</v>
      </c>
      <c r="F381">
        <v>1</v>
      </c>
      <c r="G381">
        <v>0</v>
      </c>
      <c r="H381">
        <v>0</v>
      </c>
      <c r="I381" s="11" t="s">
        <v>27</v>
      </c>
      <c r="J381" t="s">
        <v>56</v>
      </c>
      <c r="K381">
        <v>0</v>
      </c>
      <c r="L381">
        <v>12</v>
      </c>
      <c r="M381">
        <v>1.41</v>
      </c>
      <c r="N381">
        <v>0.0141</v>
      </c>
      <c r="O381">
        <v>0</v>
      </c>
      <c r="P381">
        <v>1</v>
      </c>
      <c r="Q381">
        <v>0</v>
      </c>
      <c r="R381">
        <v>0</v>
      </c>
      <c r="S381">
        <v>0</v>
      </c>
    </row>
    <row r="382" spans="1:19">
      <c r="A382">
        <v>1304004</v>
      </c>
      <c r="B382">
        <v>35</v>
      </c>
      <c r="C382">
        <v>1</v>
      </c>
      <c r="D382">
        <v>0</v>
      </c>
      <c r="E382">
        <v>1</v>
      </c>
      <c r="F382">
        <v>0</v>
      </c>
      <c r="G382">
        <v>0</v>
      </c>
      <c r="H382">
        <v>1</v>
      </c>
      <c r="I382" s="11" t="s">
        <v>36</v>
      </c>
      <c r="J382" t="s">
        <v>34</v>
      </c>
      <c r="K382">
        <v>0</v>
      </c>
      <c r="L382">
        <v>12</v>
      </c>
      <c r="M382">
        <v>1.26</v>
      </c>
      <c r="N382">
        <v>0.0126</v>
      </c>
      <c r="O382">
        <v>1</v>
      </c>
      <c r="P382">
        <v>1</v>
      </c>
      <c r="Q382">
        <v>0</v>
      </c>
      <c r="R382">
        <v>1</v>
      </c>
      <c r="S382">
        <v>0</v>
      </c>
    </row>
    <row r="383" spans="1:19">
      <c r="A383">
        <v>1304005</v>
      </c>
      <c r="B383">
        <v>33</v>
      </c>
      <c r="C383">
        <v>1</v>
      </c>
      <c r="D383">
        <v>0</v>
      </c>
      <c r="E383">
        <v>1</v>
      </c>
      <c r="F383">
        <v>0</v>
      </c>
      <c r="G383">
        <v>0</v>
      </c>
      <c r="H383">
        <v>1</v>
      </c>
      <c r="I383" s="11" t="s">
        <v>51</v>
      </c>
      <c r="J383" t="s">
        <v>31</v>
      </c>
      <c r="K383">
        <v>0</v>
      </c>
      <c r="L383">
        <v>12</v>
      </c>
      <c r="M383">
        <v>1.26</v>
      </c>
      <c r="N383">
        <v>0.0126</v>
      </c>
      <c r="O383">
        <v>0</v>
      </c>
      <c r="P383">
        <v>1</v>
      </c>
      <c r="Q383">
        <v>0</v>
      </c>
      <c r="R383">
        <v>0</v>
      </c>
      <c r="S383">
        <v>0</v>
      </c>
    </row>
    <row r="384" spans="1:19">
      <c r="A384">
        <v>1304007</v>
      </c>
      <c r="B384">
        <v>36</v>
      </c>
      <c r="C384">
        <v>1</v>
      </c>
      <c r="D384">
        <v>0</v>
      </c>
      <c r="E384">
        <v>2</v>
      </c>
      <c r="F384">
        <v>0</v>
      </c>
      <c r="G384">
        <v>1</v>
      </c>
      <c r="H384">
        <v>1</v>
      </c>
      <c r="I384" s="11" t="s">
        <v>40</v>
      </c>
      <c r="J384" t="s">
        <v>56</v>
      </c>
      <c r="K384">
        <v>0</v>
      </c>
      <c r="L384">
        <v>12</v>
      </c>
      <c r="M384">
        <v>1.26</v>
      </c>
      <c r="N384">
        <v>0.0126</v>
      </c>
      <c r="O384">
        <v>1</v>
      </c>
      <c r="P384">
        <v>1</v>
      </c>
      <c r="Q384">
        <v>0</v>
      </c>
      <c r="R384">
        <v>1</v>
      </c>
      <c r="S384">
        <v>0</v>
      </c>
    </row>
    <row r="385" spans="1:19">
      <c r="A385">
        <v>1304008</v>
      </c>
      <c r="B385">
        <v>29</v>
      </c>
      <c r="C385">
        <v>1</v>
      </c>
      <c r="D385">
        <v>0</v>
      </c>
      <c r="E385">
        <v>0</v>
      </c>
      <c r="F385">
        <v>0</v>
      </c>
      <c r="G385">
        <v>1</v>
      </c>
      <c r="H385">
        <v>1</v>
      </c>
      <c r="I385" s="11" t="s">
        <v>51</v>
      </c>
      <c r="J385" t="s">
        <v>24</v>
      </c>
      <c r="K385">
        <v>0</v>
      </c>
      <c r="L385">
        <v>12</v>
      </c>
      <c r="M385">
        <v>1.26</v>
      </c>
      <c r="N385">
        <v>0.0126</v>
      </c>
      <c r="O385">
        <v>0</v>
      </c>
      <c r="P385">
        <v>1</v>
      </c>
      <c r="Q385">
        <v>0</v>
      </c>
      <c r="R385">
        <v>0</v>
      </c>
      <c r="S385">
        <v>0</v>
      </c>
    </row>
    <row r="386" spans="1:19">
      <c r="A386">
        <v>1304009</v>
      </c>
      <c r="B386">
        <v>46</v>
      </c>
      <c r="C386">
        <v>1</v>
      </c>
      <c r="D386">
        <v>0</v>
      </c>
      <c r="E386">
        <v>0</v>
      </c>
      <c r="F386">
        <v>0</v>
      </c>
      <c r="G386">
        <v>1</v>
      </c>
      <c r="H386">
        <v>1</v>
      </c>
      <c r="I386" s="11" t="s">
        <v>59</v>
      </c>
      <c r="J386" t="s">
        <v>24</v>
      </c>
      <c r="K386">
        <v>0</v>
      </c>
      <c r="L386">
        <v>12</v>
      </c>
      <c r="M386">
        <v>1.26</v>
      </c>
      <c r="N386">
        <v>0.0126</v>
      </c>
      <c r="O386">
        <v>0</v>
      </c>
      <c r="P386">
        <v>1</v>
      </c>
      <c r="Q386">
        <v>0</v>
      </c>
      <c r="R386">
        <v>0</v>
      </c>
      <c r="S386">
        <v>0</v>
      </c>
    </row>
    <row r="387" spans="1:19">
      <c r="A387">
        <v>1304010</v>
      </c>
      <c r="B387">
        <v>63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1</v>
      </c>
      <c r="I387" s="11" t="s">
        <v>36</v>
      </c>
      <c r="J387" t="s">
        <v>31</v>
      </c>
      <c r="K387">
        <v>0</v>
      </c>
      <c r="L387">
        <v>12</v>
      </c>
      <c r="M387">
        <v>1.41</v>
      </c>
      <c r="N387">
        <v>0.0141</v>
      </c>
      <c r="O387">
        <v>0</v>
      </c>
      <c r="P387">
        <v>1</v>
      </c>
      <c r="Q387">
        <v>0</v>
      </c>
      <c r="R387">
        <v>0</v>
      </c>
      <c r="S387">
        <v>0</v>
      </c>
    </row>
    <row r="388" spans="1:19">
      <c r="A388">
        <v>1204011</v>
      </c>
      <c r="B388">
        <v>31</v>
      </c>
      <c r="C388">
        <v>1</v>
      </c>
      <c r="D388">
        <v>0</v>
      </c>
      <c r="E388">
        <v>2</v>
      </c>
      <c r="F388">
        <v>0</v>
      </c>
      <c r="G388">
        <v>0</v>
      </c>
      <c r="H388">
        <v>0</v>
      </c>
      <c r="I388" s="11" t="s">
        <v>36</v>
      </c>
      <c r="J388" t="s">
        <v>57</v>
      </c>
      <c r="K388">
        <v>0</v>
      </c>
      <c r="L388">
        <v>12</v>
      </c>
      <c r="M388">
        <v>1.41</v>
      </c>
      <c r="N388">
        <v>0.0141</v>
      </c>
      <c r="O388">
        <v>0</v>
      </c>
      <c r="P388">
        <v>1</v>
      </c>
      <c r="Q388">
        <v>0</v>
      </c>
      <c r="R388">
        <v>0</v>
      </c>
      <c r="S388">
        <v>0</v>
      </c>
    </row>
    <row r="389" spans="1:19">
      <c r="A389">
        <v>1304014</v>
      </c>
      <c r="B389">
        <v>62</v>
      </c>
      <c r="C389">
        <v>1</v>
      </c>
      <c r="D389">
        <v>0</v>
      </c>
      <c r="E389">
        <v>3</v>
      </c>
      <c r="F389">
        <v>0</v>
      </c>
      <c r="G389">
        <v>0</v>
      </c>
      <c r="H389">
        <v>0</v>
      </c>
      <c r="I389" s="11" t="s">
        <v>34</v>
      </c>
      <c r="J389" t="s">
        <v>19</v>
      </c>
      <c r="K389">
        <v>0</v>
      </c>
      <c r="L389">
        <v>12</v>
      </c>
      <c r="M389">
        <v>1.5</v>
      </c>
      <c r="N389">
        <v>0.015</v>
      </c>
      <c r="O389">
        <v>1</v>
      </c>
      <c r="P389">
        <v>1</v>
      </c>
      <c r="Q389">
        <v>0</v>
      </c>
      <c r="R389">
        <v>1</v>
      </c>
      <c r="S389">
        <v>0</v>
      </c>
    </row>
    <row r="390" spans="1:19">
      <c r="A390">
        <v>1304016</v>
      </c>
      <c r="B390">
        <v>43</v>
      </c>
      <c r="C390">
        <v>1</v>
      </c>
      <c r="D390">
        <v>0</v>
      </c>
      <c r="E390">
        <v>1</v>
      </c>
      <c r="F390">
        <v>0</v>
      </c>
      <c r="G390">
        <v>0</v>
      </c>
      <c r="H390">
        <v>1</v>
      </c>
      <c r="I390" s="11" t="s">
        <v>20</v>
      </c>
      <c r="J390" t="s">
        <v>57</v>
      </c>
      <c r="K390">
        <v>0</v>
      </c>
      <c r="L390">
        <v>12</v>
      </c>
      <c r="M390">
        <v>1.26</v>
      </c>
      <c r="N390">
        <v>0.0126</v>
      </c>
      <c r="O390">
        <v>0</v>
      </c>
      <c r="P390">
        <v>1</v>
      </c>
      <c r="Q390">
        <v>0</v>
      </c>
      <c r="R390">
        <v>0</v>
      </c>
      <c r="S390">
        <v>0</v>
      </c>
    </row>
    <row r="391" spans="1:19">
      <c r="A391">
        <v>1304018</v>
      </c>
      <c r="B391">
        <v>39</v>
      </c>
      <c r="C391">
        <v>1</v>
      </c>
      <c r="D391">
        <v>0</v>
      </c>
      <c r="E391">
        <v>1</v>
      </c>
      <c r="F391">
        <v>0</v>
      </c>
      <c r="G391">
        <v>1</v>
      </c>
      <c r="H391">
        <v>1</v>
      </c>
      <c r="I391" s="11" t="s">
        <v>19</v>
      </c>
      <c r="J391" t="s">
        <v>24</v>
      </c>
      <c r="K391">
        <v>0</v>
      </c>
      <c r="L391">
        <v>12</v>
      </c>
      <c r="M391">
        <v>1.26</v>
      </c>
      <c r="N391">
        <v>0.0126</v>
      </c>
      <c r="O391">
        <v>1</v>
      </c>
      <c r="P391">
        <v>1</v>
      </c>
      <c r="Q391">
        <v>1</v>
      </c>
      <c r="R391">
        <v>1</v>
      </c>
      <c r="S391">
        <v>0</v>
      </c>
    </row>
    <row r="392" spans="1:19">
      <c r="A392">
        <v>1304019</v>
      </c>
      <c r="B392">
        <v>31</v>
      </c>
      <c r="C392">
        <v>0</v>
      </c>
      <c r="D392">
        <v>0</v>
      </c>
      <c r="E392">
        <v>1</v>
      </c>
      <c r="F392">
        <v>0</v>
      </c>
      <c r="G392">
        <v>1</v>
      </c>
      <c r="H392">
        <v>1</v>
      </c>
      <c r="I392" s="11" t="s">
        <v>30</v>
      </c>
      <c r="J392" t="s">
        <v>37</v>
      </c>
      <c r="K392">
        <v>0</v>
      </c>
      <c r="L392">
        <v>12</v>
      </c>
      <c r="M392">
        <v>1.26</v>
      </c>
      <c r="N392">
        <v>0.0126</v>
      </c>
      <c r="O392">
        <v>1</v>
      </c>
      <c r="P392">
        <v>1</v>
      </c>
      <c r="Q392">
        <v>0</v>
      </c>
      <c r="R392">
        <v>1</v>
      </c>
      <c r="S392">
        <v>0</v>
      </c>
    </row>
    <row r="393" spans="1:19">
      <c r="A393">
        <v>1304020</v>
      </c>
      <c r="B393">
        <v>52</v>
      </c>
      <c r="C393">
        <v>1</v>
      </c>
      <c r="D393">
        <v>2</v>
      </c>
      <c r="E393">
        <v>1</v>
      </c>
      <c r="F393">
        <v>0</v>
      </c>
      <c r="G393">
        <v>0</v>
      </c>
      <c r="H393">
        <v>1</v>
      </c>
      <c r="I393" s="11" t="s">
        <v>37</v>
      </c>
      <c r="J393" t="s">
        <v>19</v>
      </c>
      <c r="K393">
        <v>0</v>
      </c>
      <c r="L393">
        <v>12</v>
      </c>
      <c r="M393">
        <v>1.26</v>
      </c>
      <c r="N393">
        <v>0.0126</v>
      </c>
      <c r="O393">
        <v>1</v>
      </c>
      <c r="P393">
        <v>1</v>
      </c>
      <c r="Q393">
        <v>0</v>
      </c>
      <c r="R393">
        <v>1</v>
      </c>
      <c r="S393">
        <v>0</v>
      </c>
    </row>
    <row r="394" spans="1:19">
      <c r="A394">
        <v>1305003</v>
      </c>
      <c r="B394">
        <v>26</v>
      </c>
      <c r="C394">
        <v>1</v>
      </c>
      <c r="D394">
        <v>1</v>
      </c>
      <c r="E394">
        <v>1</v>
      </c>
      <c r="F394">
        <v>0</v>
      </c>
      <c r="G394">
        <v>1</v>
      </c>
      <c r="H394">
        <v>1</v>
      </c>
      <c r="I394" s="11" t="s">
        <v>44</v>
      </c>
      <c r="J394" t="s">
        <v>27</v>
      </c>
      <c r="K394">
        <v>0</v>
      </c>
      <c r="L394">
        <v>12</v>
      </c>
      <c r="M394">
        <v>1.26</v>
      </c>
      <c r="N394">
        <v>0.0126</v>
      </c>
      <c r="O394">
        <v>1</v>
      </c>
      <c r="P394">
        <v>0</v>
      </c>
      <c r="Q394">
        <v>0</v>
      </c>
      <c r="R394">
        <v>1</v>
      </c>
      <c r="S394">
        <v>0</v>
      </c>
    </row>
    <row r="395" spans="3:16">
      <c r="C395" s="10" t="s">
        <v>263</v>
      </c>
      <c r="D395" s="10" t="s">
        <v>264</v>
      </c>
      <c r="H395" s="10" t="s">
        <v>265</v>
      </c>
      <c r="P395" s="10" t="s">
        <v>266</v>
      </c>
    </row>
    <row r="396" spans="1:20">
      <c r="A396" t="s">
        <v>0</v>
      </c>
      <c r="B396" t="s">
        <v>1</v>
      </c>
      <c r="C396" t="s">
        <v>2</v>
      </c>
      <c r="D396" t="s">
        <v>3</v>
      </c>
      <c r="E396" t="s">
        <v>4</v>
      </c>
      <c r="F396" t="s">
        <v>5</v>
      </c>
      <c r="G396" t="s">
        <v>6</v>
      </c>
      <c r="H396" t="s">
        <v>7</v>
      </c>
      <c r="I396" s="11" t="s">
        <v>8</v>
      </c>
      <c r="J396" t="s">
        <v>9</v>
      </c>
      <c r="K396" t="s">
        <v>10</v>
      </c>
      <c r="L396" t="s">
        <v>11</v>
      </c>
      <c r="M396" t="s">
        <v>12</v>
      </c>
      <c r="N396" t="s">
        <v>13</v>
      </c>
      <c r="O396" t="s">
        <v>14</v>
      </c>
      <c r="P396" t="s">
        <v>15</v>
      </c>
      <c r="Q396" t="s">
        <v>16</v>
      </c>
      <c r="R396" t="s">
        <v>17</v>
      </c>
      <c r="S396" t="s">
        <v>18</v>
      </c>
      <c r="T396">
        <v>20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394"/>
  <sheetViews>
    <sheetView topLeftCell="F1" workbookViewId="0">
      <selection activeCell="M395" sqref="$A1:$XFD1048576"/>
    </sheetView>
  </sheetViews>
  <sheetFormatPr defaultColWidth="9" defaultRowHeight="14.4"/>
  <cols>
    <col min="1" max="1" width="8.88888888888889" customWidth="1"/>
    <col min="10" max="11" width="9.44444444444444" style="1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0" t="s">
        <v>267</v>
      </c>
      <c r="J1" s="11" t="s">
        <v>8</v>
      </c>
      <c r="K1" s="12" t="s">
        <v>77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>
        <f>COLUMN()</f>
        <v>22</v>
      </c>
    </row>
    <row r="2" spans="1:21">
      <c r="A2">
        <v>911001</v>
      </c>
      <c r="B2">
        <v>27</v>
      </c>
      <c r="C2">
        <v>0</v>
      </c>
      <c r="D2">
        <v>0</v>
      </c>
      <c r="E2">
        <v>2</v>
      </c>
      <c r="F2">
        <v>0</v>
      </c>
      <c r="G2">
        <v>0</v>
      </c>
      <c r="H2">
        <v>0</v>
      </c>
      <c r="I2">
        <f>VALUE(J2)</f>
        <v>10</v>
      </c>
      <c r="J2" s="13">
        <v>10</v>
      </c>
      <c r="K2" s="13">
        <f>VALUE(L2)</f>
        <v>10</v>
      </c>
      <c r="L2" t="s">
        <v>19</v>
      </c>
      <c r="M2">
        <v>0</v>
      </c>
      <c r="N2">
        <v>12</v>
      </c>
      <c r="O2">
        <v>1.5</v>
      </c>
      <c r="P2">
        <v>0.015</v>
      </c>
      <c r="Q2">
        <v>0</v>
      </c>
      <c r="R2">
        <v>1</v>
      </c>
      <c r="S2">
        <v>1</v>
      </c>
      <c r="T2">
        <v>0</v>
      </c>
      <c r="U2">
        <v>0</v>
      </c>
    </row>
    <row r="3" spans="1:21">
      <c r="A3">
        <v>912005</v>
      </c>
      <c r="B3">
        <v>52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f t="shared" ref="I3:I66" si="0">VALUE(J3)</f>
        <v>3</v>
      </c>
      <c r="J3" s="13">
        <v>3</v>
      </c>
      <c r="K3" s="13">
        <f t="shared" ref="K3:K66" si="1">VALUE(L3)</f>
        <v>5</v>
      </c>
      <c r="L3" t="s">
        <v>20</v>
      </c>
      <c r="M3">
        <v>0</v>
      </c>
      <c r="N3">
        <v>3</v>
      </c>
      <c r="O3">
        <v>1.44</v>
      </c>
      <c r="P3">
        <v>0.0144</v>
      </c>
      <c r="Q3">
        <v>0</v>
      </c>
      <c r="R3">
        <v>1</v>
      </c>
      <c r="S3">
        <v>1</v>
      </c>
      <c r="T3">
        <v>0</v>
      </c>
      <c r="U3">
        <v>0</v>
      </c>
    </row>
    <row r="4" spans="1:21">
      <c r="A4">
        <v>912001</v>
      </c>
      <c r="B4">
        <v>26</v>
      </c>
      <c r="C4">
        <v>0</v>
      </c>
      <c r="D4">
        <v>0</v>
      </c>
      <c r="E4">
        <v>2</v>
      </c>
      <c r="F4">
        <v>0</v>
      </c>
      <c r="G4">
        <v>0</v>
      </c>
      <c r="H4">
        <v>0</v>
      </c>
      <c r="I4">
        <f>VALUE(J4)</f>
        <v>3</v>
      </c>
      <c r="J4" s="11" t="s">
        <v>21</v>
      </c>
      <c r="K4" s="13">
        <f>VALUE(L4)</f>
        <v>18</v>
      </c>
      <c r="L4" t="s">
        <v>22</v>
      </c>
      <c r="M4">
        <v>0</v>
      </c>
      <c r="N4">
        <v>12</v>
      </c>
      <c r="O4">
        <v>1.5</v>
      </c>
      <c r="P4">
        <v>0.015</v>
      </c>
      <c r="Q4">
        <v>0</v>
      </c>
      <c r="R4">
        <v>1</v>
      </c>
      <c r="S4">
        <v>1</v>
      </c>
      <c r="T4">
        <v>0</v>
      </c>
      <c r="U4">
        <v>1</v>
      </c>
    </row>
    <row r="5" spans="1:21">
      <c r="A5">
        <v>911002</v>
      </c>
      <c r="B5">
        <v>49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f>VALUE(J5)</f>
        <v>11</v>
      </c>
      <c r="J5" s="11" t="s">
        <v>23</v>
      </c>
      <c r="K5" s="13">
        <f>VALUE(L5)</f>
        <v>50</v>
      </c>
      <c r="L5" t="s">
        <v>24</v>
      </c>
      <c r="M5">
        <v>0</v>
      </c>
      <c r="N5">
        <v>12</v>
      </c>
      <c r="O5">
        <v>1.5</v>
      </c>
      <c r="P5">
        <v>0.015</v>
      </c>
      <c r="Q5">
        <v>0</v>
      </c>
      <c r="R5">
        <v>1</v>
      </c>
      <c r="S5">
        <v>1</v>
      </c>
      <c r="T5">
        <v>0</v>
      </c>
      <c r="U5">
        <v>0</v>
      </c>
    </row>
    <row r="6" spans="1:21">
      <c r="A6">
        <v>912001</v>
      </c>
      <c r="B6">
        <v>26</v>
      </c>
      <c r="C6">
        <v>1</v>
      </c>
      <c r="D6">
        <v>1</v>
      </c>
      <c r="E6">
        <v>2</v>
      </c>
      <c r="F6">
        <v>1</v>
      </c>
      <c r="G6">
        <v>1</v>
      </c>
      <c r="H6">
        <v>0</v>
      </c>
      <c r="I6">
        <f>VALUE(J6)</f>
        <v>3</v>
      </c>
      <c r="J6" s="11" t="s">
        <v>21</v>
      </c>
      <c r="K6" s="13">
        <f>VALUE(L6)</f>
        <v>5</v>
      </c>
      <c r="L6" t="s">
        <v>20</v>
      </c>
      <c r="M6">
        <v>0</v>
      </c>
      <c r="N6">
        <v>6</v>
      </c>
      <c r="O6">
        <v>1.5</v>
      </c>
      <c r="P6">
        <v>0.015</v>
      </c>
      <c r="Q6">
        <v>1</v>
      </c>
      <c r="R6">
        <v>1</v>
      </c>
      <c r="S6">
        <v>0</v>
      </c>
      <c r="T6">
        <v>1</v>
      </c>
      <c r="U6">
        <v>1</v>
      </c>
    </row>
    <row r="7" spans="1:21">
      <c r="A7">
        <v>912002</v>
      </c>
      <c r="B7">
        <v>24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f>VALUE(J7)</f>
        <v>2</v>
      </c>
      <c r="J7" s="11" t="s">
        <v>25</v>
      </c>
      <c r="K7" s="13">
        <f>VALUE(L7)</f>
        <v>10</v>
      </c>
      <c r="L7" t="s">
        <v>19</v>
      </c>
      <c r="M7">
        <v>0</v>
      </c>
      <c r="N7">
        <v>12</v>
      </c>
      <c r="O7">
        <v>1.5</v>
      </c>
      <c r="P7">
        <v>0.015</v>
      </c>
      <c r="Q7">
        <v>0</v>
      </c>
      <c r="R7">
        <v>1</v>
      </c>
      <c r="S7">
        <v>1</v>
      </c>
      <c r="T7">
        <v>0</v>
      </c>
      <c r="U7">
        <v>0</v>
      </c>
    </row>
    <row r="8" spans="1:21">
      <c r="A8">
        <v>912010</v>
      </c>
      <c r="B8">
        <v>47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f>VALUE(J8)</f>
        <v>1</v>
      </c>
      <c r="J8" s="11" t="s">
        <v>26</v>
      </c>
      <c r="K8" s="13">
        <f>VALUE(L8)</f>
        <v>20</v>
      </c>
      <c r="L8" t="s">
        <v>27</v>
      </c>
      <c r="M8">
        <v>0</v>
      </c>
      <c r="N8">
        <v>9</v>
      </c>
      <c r="O8">
        <v>1.53</v>
      </c>
      <c r="P8">
        <v>0.0153</v>
      </c>
      <c r="Q8">
        <v>0</v>
      </c>
      <c r="R8">
        <v>1</v>
      </c>
      <c r="S8">
        <v>1</v>
      </c>
      <c r="T8">
        <v>0</v>
      </c>
      <c r="U8">
        <v>0</v>
      </c>
    </row>
    <row r="9" spans="1:21">
      <c r="A9">
        <v>912003</v>
      </c>
      <c r="B9">
        <v>23</v>
      </c>
      <c r="C9">
        <v>0</v>
      </c>
      <c r="D9">
        <v>0</v>
      </c>
      <c r="E9">
        <v>2</v>
      </c>
      <c r="F9">
        <v>0</v>
      </c>
      <c r="G9">
        <v>1</v>
      </c>
      <c r="H9">
        <v>0</v>
      </c>
      <c r="I9">
        <f>VALUE(J9)</f>
        <v>2</v>
      </c>
      <c r="J9" s="11" t="s">
        <v>25</v>
      </c>
      <c r="K9" s="13">
        <f>VALUE(L9)</f>
        <v>3</v>
      </c>
      <c r="L9" t="s">
        <v>21</v>
      </c>
      <c r="M9">
        <v>0</v>
      </c>
      <c r="N9">
        <v>12</v>
      </c>
      <c r="O9">
        <v>1.53</v>
      </c>
      <c r="P9">
        <v>0.0153</v>
      </c>
      <c r="Q9">
        <v>1</v>
      </c>
      <c r="R9">
        <v>1</v>
      </c>
      <c r="S9">
        <v>0</v>
      </c>
      <c r="T9">
        <v>1</v>
      </c>
      <c r="U9">
        <v>0</v>
      </c>
    </row>
    <row r="10" spans="1:21">
      <c r="A10">
        <v>912007</v>
      </c>
      <c r="B10">
        <v>31</v>
      </c>
      <c r="C10">
        <v>1</v>
      </c>
      <c r="D10">
        <v>0</v>
      </c>
      <c r="E10">
        <v>2</v>
      </c>
      <c r="F10">
        <v>0</v>
      </c>
      <c r="G10">
        <v>0</v>
      </c>
      <c r="H10">
        <v>0</v>
      </c>
      <c r="I10">
        <f>VALUE(J10)</f>
        <v>0.083</v>
      </c>
      <c r="J10" s="11" t="s">
        <v>28</v>
      </c>
      <c r="K10" s="13">
        <f>VALUE(L10)</f>
        <v>50</v>
      </c>
      <c r="L10" t="s">
        <v>24</v>
      </c>
      <c r="M10">
        <v>0</v>
      </c>
      <c r="N10">
        <v>5</v>
      </c>
      <c r="O10">
        <v>1.47</v>
      </c>
      <c r="P10">
        <v>0.0147</v>
      </c>
      <c r="Q10">
        <v>0</v>
      </c>
      <c r="R10">
        <v>1</v>
      </c>
      <c r="S10">
        <v>1</v>
      </c>
      <c r="T10">
        <v>1</v>
      </c>
      <c r="U10">
        <v>0</v>
      </c>
    </row>
    <row r="11" spans="1:21">
      <c r="A11">
        <v>912011</v>
      </c>
      <c r="B11">
        <v>27</v>
      </c>
      <c r="C11">
        <v>0</v>
      </c>
      <c r="D11">
        <v>0</v>
      </c>
      <c r="E11">
        <v>2</v>
      </c>
      <c r="F11">
        <v>0</v>
      </c>
      <c r="G11">
        <v>0</v>
      </c>
      <c r="H11">
        <v>0</v>
      </c>
      <c r="I11">
        <f>VALUE(J11)</f>
        <v>0.5</v>
      </c>
      <c r="J11" s="11" t="s">
        <v>29</v>
      </c>
      <c r="K11" s="13">
        <f>VALUE(L11)</f>
        <v>6</v>
      </c>
      <c r="L11" t="s">
        <v>30</v>
      </c>
      <c r="M11">
        <v>0</v>
      </c>
      <c r="N11">
        <v>12</v>
      </c>
      <c r="O11">
        <v>1.5</v>
      </c>
      <c r="P11">
        <v>0.015</v>
      </c>
      <c r="Q11">
        <v>0</v>
      </c>
      <c r="R11">
        <v>1</v>
      </c>
      <c r="S11">
        <v>1</v>
      </c>
      <c r="T11">
        <v>0</v>
      </c>
      <c r="U11">
        <v>0</v>
      </c>
    </row>
    <row r="12" spans="1:21">
      <c r="A12">
        <v>1001001</v>
      </c>
      <c r="B12">
        <v>41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f>VALUE(J12)</f>
        <v>6</v>
      </c>
      <c r="J12" s="11" t="s">
        <v>30</v>
      </c>
      <c r="K12" s="13">
        <f>VALUE(L12)</f>
        <v>100</v>
      </c>
      <c r="L12" t="s">
        <v>31</v>
      </c>
      <c r="M12">
        <v>0</v>
      </c>
      <c r="N12">
        <v>6</v>
      </c>
      <c r="O12">
        <v>1.47</v>
      </c>
      <c r="P12">
        <v>0.0147</v>
      </c>
      <c r="Q12">
        <v>0</v>
      </c>
      <c r="R12">
        <v>1</v>
      </c>
      <c r="S12">
        <v>1</v>
      </c>
      <c r="T12">
        <v>0</v>
      </c>
      <c r="U12">
        <v>0</v>
      </c>
    </row>
    <row r="13" spans="1:21">
      <c r="A13">
        <v>1001002</v>
      </c>
      <c r="B13">
        <v>27</v>
      </c>
      <c r="C13">
        <v>1</v>
      </c>
      <c r="D13">
        <v>0</v>
      </c>
      <c r="E13">
        <v>4</v>
      </c>
      <c r="F13">
        <v>0</v>
      </c>
      <c r="G13">
        <v>0</v>
      </c>
      <c r="H13">
        <v>0</v>
      </c>
      <c r="I13">
        <f>VALUE(J13)</f>
        <v>4</v>
      </c>
      <c r="J13" s="11" t="s">
        <v>32</v>
      </c>
      <c r="K13" s="13">
        <f>VALUE(L13)</f>
        <v>3</v>
      </c>
      <c r="L13" t="s">
        <v>21</v>
      </c>
      <c r="M13">
        <v>1</v>
      </c>
      <c r="N13">
        <v>6</v>
      </c>
      <c r="O13">
        <v>1.47</v>
      </c>
      <c r="P13">
        <v>0.0147</v>
      </c>
      <c r="Q13">
        <v>0</v>
      </c>
      <c r="R13">
        <v>1</v>
      </c>
      <c r="S13">
        <v>1</v>
      </c>
      <c r="T13">
        <v>0</v>
      </c>
      <c r="U13">
        <v>0</v>
      </c>
    </row>
    <row r="14" spans="1:21">
      <c r="A14">
        <v>1001004</v>
      </c>
      <c r="B14">
        <v>40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>
        <f>VALUE(J14)</f>
        <v>0.33</v>
      </c>
      <c r="J14" s="11" t="s">
        <v>33</v>
      </c>
      <c r="K14" s="13">
        <f>VALUE(L14)</f>
        <v>3</v>
      </c>
      <c r="L14" t="s">
        <v>21</v>
      </c>
      <c r="M14">
        <v>0</v>
      </c>
      <c r="N14">
        <v>12</v>
      </c>
      <c r="O14">
        <v>1.5</v>
      </c>
      <c r="P14">
        <v>0.015</v>
      </c>
      <c r="Q14">
        <v>0</v>
      </c>
      <c r="R14">
        <v>1</v>
      </c>
      <c r="S14">
        <v>1</v>
      </c>
      <c r="T14">
        <v>0</v>
      </c>
      <c r="U14">
        <v>0</v>
      </c>
    </row>
    <row r="15" spans="1:21">
      <c r="A15">
        <v>1002001</v>
      </c>
      <c r="B15">
        <v>29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f>VALUE(J15)</f>
        <v>10</v>
      </c>
      <c r="J15" s="11" t="s">
        <v>19</v>
      </c>
      <c r="K15" s="13">
        <f>VALUE(L15)</f>
        <v>50</v>
      </c>
      <c r="L15" t="s">
        <v>24</v>
      </c>
      <c r="M15">
        <v>0</v>
      </c>
      <c r="N15">
        <v>12</v>
      </c>
      <c r="O15">
        <v>1.5</v>
      </c>
      <c r="P15">
        <v>0.015</v>
      </c>
      <c r="Q15">
        <v>0</v>
      </c>
      <c r="R15">
        <v>1</v>
      </c>
      <c r="S15">
        <v>1</v>
      </c>
      <c r="T15">
        <v>0</v>
      </c>
      <c r="U15">
        <v>0</v>
      </c>
    </row>
    <row r="16" spans="1:21">
      <c r="A16">
        <v>911003</v>
      </c>
      <c r="B16">
        <v>61</v>
      </c>
      <c r="C16">
        <v>1</v>
      </c>
      <c r="D16">
        <v>0</v>
      </c>
      <c r="E16">
        <v>3</v>
      </c>
      <c r="F16">
        <v>0</v>
      </c>
      <c r="G16">
        <v>0</v>
      </c>
      <c r="H16">
        <v>0</v>
      </c>
      <c r="I16">
        <f>VALUE(J16)</f>
        <v>20</v>
      </c>
      <c r="J16" s="11" t="s">
        <v>27</v>
      </c>
      <c r="K16" s="13">
        <f>VALUE(L16)</f>
        <v>30</v>
      </c>
      <c r="L16" t="s">
        <v>34</v>
      </c>
      <c r="M16">
        <v>1</v>
      </c>
      <c r="N16">
        <v>1.33</v>
      </c>
      <c r="O16">
        <v>1.44</v>
      </c>
      <c r="P16">
        <v>0.0144</v>
      </c>
      <c r="Q16">
        <v>0</v>
      </c>
      <c r="R16">
        <v>1</v>
      </c>
      <c r="S16">
        <v>1</v>
      </c>
      <c r="T16">
        <v>0</v>
      </c>
      <c r="U16">
        <v>0</v>
      </c>
    </row>
    <row r="17" spans="1:21">
      <c r="A17">
        <v>912006</v>
      </c>
      <c r="B17">
        <v>58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f>VALUE(J17)</f>
        <v>12</v>
      </c>
      <c r="J17" s="11" t="s">
        <v>35</v>
      </c>
      <c r="K17" s="13">
        <f>VALUE(L17)</f>
        <v>100</v>
      </c>
      <c r="L17" t="s">
        <v>31</v>
      </c>
      <c r="M17">
        <v>0</v>
      </c>
      <c r="N17">
        <v>3</v>
      </c>
      <c r="O17">
        <v>1.44</v>
      </c>
      <c r="P17">
        <v>0.0144</v>
      </c>
      <c r="Q17">
        <v>0</v>
      </c>
      <c r="R17">
        <v>1</v>
      </c>
      <c r="S17">
        <v>1</v>
      </c>
      <c r="T17">
        <v>0</v>
      </c>
      <c r="U17">
        <v>0</v>
      </c>
    </row>
    <row r="18" spans="1:21">
      <c r="A18">
        <v>1001003</v>
      </c>
      <c r="B18">
        <v>34</v>
      </c>
      <c r="C18">
        <v>1</v>
      </c>
      <c r="D18">
        <v>0</v>
      </c>
      <c r="E18">
        <v>3</v>
      </c>
      <c r="F18">
        <v>0</v>
      </c>
      <c r="G18">
        <v>0</v>
      </c>
      <c r="H18">
        <v>0</v>
      </c>
      <c r="I18">
        <f>VALUE(J18)</f>
        <v>8</v>
      </c>
      <c r="J18" s="11" t="s">
        <v>36</v>
      </c>
      <c r="K18" s="13">
        <f>VALUE(L18)</f>
        <v>5</v>
      </c>
      <c r="L18" t="s">
        <v>20</v>
      </c>
      <c r="M18">
        <v>1</v>
      </c>
      <c r="N18">
        <v>12</v>
      </c>
      <c r="O18">
        <v>1.5</v>
      </c>
      <c r="P18">
        <v>0.015</v>
      </c>
      <c r="Q18">
        <v>0</v>
      </c>
      <c r="R18">
        <v>1</v>
      </c>
      <c r="S18">
        <v>1</v>
      </c>
      <c r="T18">
        <v>0</v>
      </c>
      <c r="U18">
        <v>0</v>
      </c>
    </row>
    <row r="19" spans="1:21">
      <c r="A19">
        <v>1001006</v>
      </c>
      <c r="B19">
        <v>40</v>
      </c>
      <c r="C19">
        <v>1</v>
      </c>
      <c r="D19">
        <v>0</v>
      </c>
      <c r="E19">
        <v>1</v>
      </c>
      <c r="F19">
        <v>0</v>
      </c>
      <c r="G19">
        <v>0</v>
      </c>
      <c r="H19">
        <v>0</v>
      </c>
      <c r="I19">
        <f>VALUE(J19)</f>
        <v>5</v>
      </c>
      <c r="J19" s="11" t="s">
        <v>20</v>
      </c>
      <c r="K19" s="13">
        <f>VALUE(L19)</f>
        <v>15</v>
      </c>
      <c r="L19" t="s">
        <v>37</v>
      </c>
      <c r="M19">
        <v>0</v>
      </c>
      <c r="N19">
        <v>6</v>
      </c>
      <c r="O19">
        <v>1.47</v>
      </c>
      <c r="P19">
        <v>0.0147</v>
      </c>
      <c r="Q19">
        <v>0</v>
      </c>
      <c r="R19">
        <v>1</v>
      </c>
      <c r="S19">
        <v>1</v>
      </c>
      <c r="T19">
        <v>0</v>
      </c>
      <c r="U19">
        <v>0</v>
      </c>
    </row>
    <row r="20" spans="1:21">
      <c r="A20">
        <v>1002002</v>
      </c>
      <c r="B20">
        <v>52</v>
      </c>
      <c r="C20">
        <v>1</v>
      </c>
      <c r="D20">
        <v>0</v>
      </c>
      <c r="E20">
        <v>1</v>
      </c>
      <c r="F20">
        <v>0</v>
      </c>
      <c r="G20">
        <v>0</v>
      </c>
      <c r="H20">
        <v>0</v>
      </c>
      <c r="I20">
        <f>VALUE(J20)</f>
        <v>20</v>
      </c>
      <c r="J20" s="11" t="s">
        <v>27</v>
      </c>
      <c r="K20" s="13">
        <f>VALUE(L20)</f>
        <v>4</v>
      </c>
      <c r="L20" t="s">
        <v>32</v>
      </c>
      <c r="M20">
        <v>0</v>
      </c>
      <c r="N20">
        <v>12</v>
      </c>
      <c r="O20">
        <v>1.53</v>
      </c>
      <c r="P20">
        <v>0.0153</v>
      </c>
      <c r="Q20">
        <v>1</v>
      </c>
      <c r="R20">
        <v>1</v>
      </c>
      <c r="S20">
        <v>0</v>
      </c>
      <c r="T20">
        <v>1</v>
      </c>
      <c r="U20">
        <v>0</v>
      </c>
    </row>
    <row r="21" spans="1:21">
      <c r="A21" t="s">
        <v>38</v>
      </c>
      <c r="B21">
        <v>45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f>VALUE(J21)</f>
        <v>15</v>
      </c>
      <c r="J21" s="11" t="s">
        <v>37</v>
      </c>
      <c r="K21" s="13">
        <f>VALUE(L21)</f>
        <v>20</v>
      </c>
      <c r="L21" t="s">
        <v>27</v>
      </c>
      <c r="M21">
        <v>1</v>
      </c>
      <c r="N21">
        <v>12</v>
      </c>
      <c r="O21">
        <v>1.5</v>
      </c>
      <c r="P21">
        <v>0.015</v>
      </c>
      <c r="Q21">
        <v>0</v>
      </c>
      <c r="R21">
        <v>1</v>
      </c>
      <c r="S21">
        <v>1</v>
      </c>
      <c r="T21">
        <v>0</v>
      </c>
      <c r="U21">
        <v>0</v>
      </c>
    </row>
    <row r="22" spans="1:21">
      <c r="A22">
        <v>1002004</v>
      </c>
      <c r="B22">
        <v>47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f>VALUE(J22)</f>
        <v>8</v>
      </c>
      <c r="J22" s="11" t="s">
        <v>36</v>
      </c>
      <c r="K22" s="13">
        <f>VALUE(L22)</f>
        <v>400</v>
      </c>
      <c r="L22" t="s">
        <v>39</v>
      </c>
      <c r="M22">
        <v>0</v>
      </c>
      <c r="N22">
        <v>6</v>
      </c>
      <c r="O22">
        <v>1.47</v>
      </c>
      <c r="P22">
        <v>0.0147</v>
      </c>
      <c r="Q22">
        <v>0</v>
      </c>
      <c r="R22">
        <v>1</v>
      </c>
      <c r="S22">
        <v>1</v>
      </c>
      <c r="T22">
        <v>0</v>
      </c>
      <c r="U22">
        <v>0</v>
      </c>
    </row>
    <row r="23" spans="1:21">
      <c r="A23">
        <v>1002007</v>
      </c>
      <c r="B23">
        <v>35</v>
      </c>
      <c r="C23">
        <v>1</v>
      </c>
      <c r="D23">
        <v>0</v>
      </c>
      <c r="E23">
        <v>2</v>
      </c>
      <c r="F23">
        <v>0</v>
      </c>
      <c r="G23">
        <v>0</v>
      </c>
      <c r="H23">
        <v>0</v>
      </c>
      <c r="I23">
        <f>VALUE(J23)</f>
        <v>2</v>
      </c>
      <c r="J23" s="11" t="s">
        <v>25</v>
      </c>
      <c r="K23" s="13">
        <f>VALUE(L23)</f>
        <v>15</v>
      </c>
      <c r="L23" t="s">
        <v>37</v>
      </c>
      <c r="M23">
        <v>0</v>
      </c>
      <c r="N23">
        <v>12</v>
      </c>
      <c r="O23">
        <v>1.53</v>
      </c>
      <c r="P23">
        <v>0.0153</v>
      </c>
      <c r="Q23">
        <v>1</v>
      </c>
      <c r="R23">
        <v>1</v>
      </c>
      <c r="S23">
        <v>0</v>
      </c>
      <c r="T23">
        <v>0</v>
      </c>
      <c r="U23">
        <v>0</v>
      </c>
    </row>
    <row r="24" spans="1:21">
      <c r="A24">
        <v>1002003</v>
      </c>
      <c r="B24">
        <v>28</v>
      </c>
      <c r="C24">
        <v>1</v>
      </c>
      <c r="D24">
        <v>1</v>
      </c>
      <c r="E24">
        <v>2</v>
      </c>
      <c r="F24">
        <v>2</v>
      </c>
      <c r="G24">
        <v>0</v>
      </c>
      <c r="H24">
        <v>0</v>
      </c>
      <c r="I24">
        <f>VALUE(J24)</f>
        <v>1</v>
      </c>
      <c r="J24" s="11" t="s">
        <v>26</v>
      </c>
      <c r="K24" s="13">
        <f>VALUE(L24)</f>
        <v>9</v>
      </c>
      <c r="L24" t="s">
        <v>40</v>
      </c>
      <c r="M24">
        <v>0</v>
      </c>
      <c r="N24">
        <v>6</v>
      </c>
      <c r="O24">
        <v>1.47</v>
      </c>
      <c r="P24">
        <v>0.0147</v>
      </c>
      <c r="Q24">
        <v>0</v>
      </c>
      <c r="R24">
        <v>1</v>
      </c>
      <c r="S24">
        <v>1</v>
      </c>
      <c r="T24">
        <v>0</v>
      </c>
      <c r="U24">
        <v>0</v>
      </c>
    </row>
    <row r="25" spans="1:21">
      <c r="A25">
        <v>1002006</v>
      </c>
      <c r="B25">
        <v>43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f>VALUE(J25)</f>
        <v>10</v>
      </c>
      <c r="J25" s="11" t="s">
        <v>19</v>
      </c>
      <c r="K25" s="13">
        <f>VALUE(L25)</f>
        <v>40</v>
      </c>
      <c r="L25" t="s">
        <v>41</v>
      </c>
      <c r="M25">
        <v>0</v>
      </c>
      <c r="N25">
        <v>12</v>
      </c>
      <c r="O25">
        <v>1.5</v>
      </c>
      <c r="P25">
        <v>0.015</v>
      </c>
      <c r="Q25">
        <v>0</v>
      </c>
      <c r="R25">
        <v>1</v>
      </c>
      <c r="S25">
        <v>1</v>
      </c>
      <c r="T25">
        <v>1</v>
      </c>
      <c r="U25">
        <v>1</v>
      </c>
    </row>
    <row r="26" spans="1:21">
      <c r="A26">
        <v>1002005</v>
      </c>
      <c r="B26">
        <v>53</v>
      </c>
      <c r="C26">
        <v>1</v>
      </c>
      <c r="D26">
        <v>0</v>
      </c>
      <c r="E26">
        <v>1</v>
      </c>
      <c r="F26">
        <v>0</v>
      </c>
      <c r="G26">
        <v>0</v>
      </c>
      <c r="H26">
        <v>0</v>
      </c>
      <c r="I26">
        <f>VALUE(J26)</f>
        <v>6</v>
      </c>
      <c r="J26" s="11" t="s">
        <v>30</v>
      </c>
      <c r="K26" s="13">
        <f>VALUE(L26)</f>
        <v>120</v>
      </c>
      <c r="L26" t="s">
        <v>42</v>
      </c>
      <c r="M26">
        <v>0</v>
      </c>
      <c r="N26">
        <v>12</v>
      </c>
      <c r="O26">
        <v>1.5</v>
      </c>
      <c r="P26">
        <v>0.015</v>
      </c>
      <c r="Q26">
        <v>0</v>
      </c>
      <c r="R26">
        <v>1</v>
      </c>
      <c r="S26">
        <v>1</v>
      </c>
      <c r="T26">
        <v>0</v>
      </c>
      <c r="U26">
        <v>0</v>
      </c>
    </row>
    <row r="27" spans="1:21">
      <c r="A27">
        <v>1002008</v>
      </c>
      <c r="B27">
        <v>42</v>
      </c>
      <c r="C27">
        <v>1</v>
      </c>
      <c r="D27">
        <v>0</v>
      </c>
      <c r="E27">
        <v>1</v>
      </c>
      <c r="F27">
        <v>0</v>
      </c>
      <c r="G27">
        <v>0</v>
      </c>
      <c r="H27">
        <v>0</v>
      </c>
      <c r="I27">
        <f>VALUE(J27)</f>
        <v>10</v>
      </c>
      <c r="J27" s="11" t="s">
        <v>19</v>
      </c>
      <c r="K27" s="13">
        <f>VALUE(L27)</f>
        <v>30</v>
      </c>
      <c r="L27" t="s">
        <v>34</v>
      </c>
      <c r="M27">
        <v>0</v>
      </c>
      <c r="N27">
        <v>12</v>
      </c>
      <c r="O27">
        <v>1.53</v>
      </c>
      <c r="P27">
        <v>0.0153</v>
      </c>
      <c r="Q27">
        <v>0</v>
      </c>
      <c r="R27">
        <v>1</v>
      </c>
      <c r="S27">
        <v>1</v>
      </c>
      <c r="T27">
        <v>0</v>
      </c>
      <c r="U27">
        <v>0</v>
      </c>
    </row>
    <row r="28" spans="1:21">
      <c r="A28">
        <v>1002028</v>
      </c>
      <c r="B28">
        <v>40</v>
      </c>
      <c r="C28">
        <v>1</v>
      </c>
      <c r="D28">
        <v>0</v>
      </c>
      <c r="E28">
        <v>2</v>
      </c>
      <c r="F28">
        <v>0</v>
      </c>
      <c r="G28">
        <v>0</v>
      </c>
      <c r="H28">
        <v>0</v>
      </c>
      <c r="I28">
        <f>VALUE(J28)</f>
        <v>6</v>
      </c>
      <c r="J28" s="11" t="s">
        <v>30</v>
      </c>
      <c r="K28" s="13">
        <f>VALUE(L28)</f>
        <v>15</v>
      </c>
      <c r="L28" t="s">
        <v>37</v>
      </c>
      <c r="M28">
        <v>0</v>
      </c>
      <c r="N28">
        <v>12</v>
      </c>
      <c r="O28">
        <v>1.5</v>
      </c>
      <c r="P28">
        <v>0.015</v>
      </c>
      <c r="Q28">
        <v>0</v>
      </c>
      <c r="R28">
        <v>1</v>
      </c>
      <c r="S28">
        <v>1</v>
      </c>
      <c r="T28">
        <v>0</v>
      </c>
      <c r="U28">
        <v>0</v>
      </c>
    </row>
    <row r="29" spans="1:21">
      <c r="A29">
        <v>1002013</v>
      </c>
      <c r="B29">
        <v>54</v>
      </c>
      <c r="C29">
        <v>0</v>
      </c>
      <c r="D29">
        <v>0</v>
      </c>
      <c r="E29">
        <v>2</v>
      </c>
      <c r="F29">
        <v>0</v>
      </c>
      <c r="G29">
        <v>0</v>
      </c>
      <c r="H29">
        <v>0</v>
      </c>
      <c r="I29">
        <f>VALUE(J29)</f>
        <v>25</v>
      </c>
      <c r="J29" s="11" t="s">
        <v>43</v>
      </c>
      <c r="K29" s="13">
        <f>VALUE(L29)</f>
        <v>15</v>
      </c>
      <c r="L29" t="s">
        <v>37</v>
      </c>
      <c r="M29">
        <v>1</v>
      </c>
      <c r="N29">
        <v>12</v>
      </c>
      <c r="O29">
        <v>1.53</v>
      </c>
      <c r="P29">
        <v>0.0153</v>
      </c>
      <c r="Q29">
        <v>1</v>
      </c>
      <c r="R29">
        <v>1</v>
      </c>
      <c r="S29">
        <v>0</v>
      </c>
      <c r="T29">
        <v>1</v>
      </c>
      <c r="U29">
        <v>0</v>
      </c>
    </row>
    <row r="30" spans="1:21">
      <c r="A30">
        <v>1002010</v>
      </c>
      <c r="B30">
        <v>45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f>VALUE(J30)</f>
        <v>3</v>
      </c>
      <c r="J30" s="11" t="s">
        <v>21</v>
      </c>
      <c r="K30" s="13">
        <f>VALUE(L30)</f>
        <v>3</v>
      </c>
      <c r="L30" t="s">
        <v>21</v>
      </c>
      <c r="M30">
        <v>0</v>
      </c>
      <c r="N30">
        <v>6</v>
      </c>
      <c r="O30">
        <v>1.5</v>
      </c>
      <c r="P30">
        <v>0.015</v>
      </c>
      <c r="Q30">
        <v>0</v>
      </c>
      <c r="R30">
        <v>1</v>
      </c>
      <c r="S30">
        <v>1</v>
      </c>
      <c r="T30">
        <v>0</v>
      </c>
      <c r="U30">
        <v>0</v>
      </c>
    </row>
    <row r="31" spans="1:21">
      <c r="A31">
        <v>1002012</v>
      </c>
      <c r="B31">
        <v>61</v>
      </c>
      <c r="C31">
        <v>1</v>
      </c>
      <c r="D31">
        <v>0</v>
      </c>
      <c r="E31">
        <v>1</v>
      </c>
      <c r="F31">
        <v>0</v>
      </c>
      <c r="G31">
        <v>0</v>
      </c>
      <c r="H31">
        <v>0</v>
      </c>
      <c r="I31">
        <f>VALUE(J31)</f>
        <v>10</v>
      </c>
      <c r="J31" s="11" t="s">
        <v>19</v>
      </c>
      <c r="K31" s="13">
        <f>VALUE(L31)</f>
        <v>40</v>
      </c>
      <c r="L31" t="s">
        <v>41</v>
      </c>
      <c r="M31">
        <v>0</v>
      </c>
      <c r="N31">
        <v>3</v>
      </c>
      <c r="O31">
        <v>1.44</v>
      </c>
      <c r="P31">
        <v>0.0144</v>
      </c>
      <c r="Q31">
        <v>0</v>
      </c>
      <c r="R31">
        <v>1</v>
      </c>
      <c r="S31">
        <v>1</v>
      </c>
      <c r="T31">
        <v>0</v>
      </c>
      <c r="U31">
        <v>0</v>
      </c>
    </row>
    <row r="32" spans="1:21">
      <c r="A32">
        <v>1002014</v>
      </c>
      <c r="B32">
        <v>40</v>
      </c>
      <c r="C32">
        <v>1</v>
      </c>
      <c r="D32">
        <v>0</v>
      </c>
      <c r="E32">
        <v>1</v>
      </c>
      <c r="F32">
        <v>0</v>
      </c>
      <c r="G32">
        <v>0</v>
      </c>
      <c r="H32">
        <v>0</v>
      </c>
      <c r="I32">
        <f>VALUE(J32)</f>
        <v>2</v>
      </c>
      <c r="J32" s="11" t="s">
        <v>25</v>
      </c>
      <c r="K32" s="13">
        <f>VALUE(L32)</f>
        <v>10</v>
      </c>
      <c r="L32" t="s">
        <v>19</v>
      </c>
      <c r="M32">
        <v>0</v>
      </c>
      <c r="N32">
        <v>12</v>
      </c>
      <c r="O32">
        <v>1.53</v>
      </c>
      <c r="P32">
        <v>0.0153</v>
      </c>
      <c r="Q32">
        <v>1</v>
      </c>
      <c r="R32">
        <v>1</v>
      </c>
      <c r="S32">
        <v>0</v>
      </c>
      <c r="T32">
        <v>1</v>
      </c>
      <c r="U32">
        <v>1</v>
      </c>
    </row>
    <row r="33" spans="1:21">
      <c r="A33">
        <v>1003002</v>
      </c>
      <c r="B33">
        <v>41</v>
      </c>
      <c r="C33">
        <v>1</v>
      </c>
      <c r="D33">
        <v>0</v>
      </c>
      <c r="E33">
        <v>1</v>
      </c>
      <c r="F33">
        <v>0</v>
      </c>
      <c r="G33">
        <v>0</v>
      </c>
      <c r="H33">
        <v>0</v>
      </c>
      <c r="I33">
        <f>VALUE(J33)</f>
        <v>7</v>
      </c>
      <c r="J33" s="11" t="s">
        <v>44</v>
      </c>
      <c r="K33" s="13">
        <f>VALUE(L33)</f>
        <v>10</v>
      </c>
      <c r="L33" t="s">
        <v>19</v>
      </c>
      <c r="M33">
        <v>1</v>
      </c>
      <c r="N33">
        <v>12</v>
      </c>
      <c r="O33">
        <v>1.53</v>
      </c>
      <c r="P33">
        <v>0.0153</v>
      </c>
      <c r="Q33">
        <v>1</v>
      </c>
      <c r="R33">
        <v>1</v>
      </c>
      <c r="S33">
        <v>0</v>
      </c>
      <c r="T33">
        <v>1</v>
      </c>
      <c r="U33">
        <v>0</v>
      </c>
    </row>
    <row r="34" spans="1:21">
      <c r="A34">
        <v>1003003</v>
      </c>
      <c r="B34">
        <v>29</v>
      </c>
      <c r="C34">
        <v>0</v>
      </c>
      <c r="D34">
        <v>1</v>
      </c>
      <c r="E34">
        <v>2</v>
      </c>
      <c r="F34">
        <v>0</v>
      </c>
      <c r="G34">
        <v>0</v>
      </c>
      <c r="H34">
        <v>0</v>
      </c>
      <c r="I34">
        <f>VALUE(J34)</f>
        <v>2</v>
      </c>
      <c r="J34" s="11" t="s">
        <v>25</v>
      </c>
      <c r="K34" s="13">
        <f>VALUE(L34)</f>
        <v>50</v>
      </c>
      <c r="L34" t="s">
        <v>24</v>
      </c>
      <c r="M34">
        <v>0</v>
      </c>
      <c r="N34">
        <v>12</v>
      </c>
      <c r="O34">
        <v>1.53</v>
      </c>
      <c r="P34">
        <v>0.0153</v>
      </c>
      <c r="Q34">
        <v>0</v>
      </c>
      <c r="R34">
        <v>1</v>
      </c>
      <c r="S34">
        <v>1</v>
      </c>
      <c r="T34">
        <v>0</v>
      </c>
      <c r="U34">
        <v>0</v>
      </c>
    </row>
    <row r="35" spans="1:21">
      <c r="A35">
        <v>1003001</v>
      </c>
      <c r="B35">
        <v>31</v>
      </c>
      <c r="C35">
        <v>1</v>
      </c>
      <c r="D35">
        <v>0</v>
      </c>
      <c r="E35">
        <v>1</v>
      </c>
      <c r="F35">
        <v>0</v>
      </c>
      <c r="G35">
        <v>0</v>
      </c>
      <c r="H35">
        <v>0</v>
      </c>
      <c r="I35">
        <f>VALUE(J35)</f>
        <v>3</v>
      </c>
      <c r="J35" s="11" t="s">
        <v>21</v>
      </c>
      <c r="K35" s="13">
        <f>VALUE(L35)</f>
        <v>20</v>
      </c>
      <c r="L35" t="s">
        <v>27</v>
      </c>
      <c r="M35">
        <v>0</v>
      </c>
      <c r="N35">
        <v>12</v>
      </c>
      <c r="O35">
        <v>1.5</v>
      </c>
      <c r="P35">
        <v>0.015</v>
      </c>
      <c r="Q35">
        <v>0</v>
      </c>
      <c r="R35">
        <v>1</v>
      </c>
      <c r="S35">
        <v>1</v>
      </c>
      <c r="T35">
        <v>0</v>
      </c>
      <c r="U35">
        <v>0</v>
      </c>
    </row>
    <row r="36" spans="1:21">
      <c r="A36">
        <v>1003005</v>
      </c>
      <c r="B36">
        <v>56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f>VALUE(J36)</f>
        <v>0.083</v>
      </c>
      <c r="J36" s="11" t="s">
        <v>28</v>
      </c>
      <c r="K36" s="13">
        <f>VALUE(L36)</f>
        <v>50</v>
      </c>
      <c r="L36" t="s">
        <v>24</v>
      </c>
      <c r="M36">
        <v>0</v>
      </c>
      <c r="N36">
        <v>3</v>
      </c>
      <c r="O36">
        <v>1.44</v>
      </c>
      <c r="P36">
        <v>0.0144</v>
      </c>
      <c r="Q36">
        <v>0</v>
      </c>
      <c r="R36">
        <v>1</v>
      </c>
      <c r="S36">
        <v>1</v>
      </c>
      <c r="T36">
        <v>0</v>
      </c>
      <c r="U36">
        <v>0</v>
      </c>
    </row>
    <row r="37" spans="1:21">
      <c r="A37">
        <v>1003010</v>
      </c>
      <c r="B37">
        <v>42</v>
      </c>
      <c r="C37">
        <v>1</v>
      </c>
      <c r="D37">
        <v>0</v>
      </c>
      <c r="E37">
        <v>1</v>
      </c>
      <c r="F37">
        <v>0</v>
      </c>
      <c r="G37">
        <v>0</v>
      </c>
      <c r="H37">
        <v>0</v>
      </c>
      <c r="I37">
        <f>VALUE(J37)</f>
        <v>10</v>
      </c>
      <c r="J37" s="11" t="s">
        <v>19</v>
      </c>
      <c r="K37" s="13">
        <f>VALUE(L37)</f>
        <v>20</v>
      </c>
      <c r="L37" t="s">
        <v>27</v>
      </c>
      <c r="M37">
        <v>0</v>
      </c>
      <c r="N37">
        <v>12</v>
      </c>
      <c r="O37">
        <v>1.5</v>
      </c>
      <c r="P37">
        <v>0.015</v>
      </c>
      <c r="Q37">
        <v>0</v>
      </c>
      <c r="R37">
        <v>1</v>
      </c>
      <c r="S37">
        <v>1</v>
      </c>
      <c r="T37">
        <v>0</v>
      </c>
      <c r="U37">
        <v>0</v>
      </c>
    </row>
    <row r="38" spans="1:21">
      <c r="A38">
        <v>1003011</v>
      </c>
      <c r="B38">
        <v>50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f>VALUE(J38)</f>
        <v>5</v>
      </c>
      <c r="J38" s="11" t="s">
        <v>20</v>
      </c>
      <c r="K38" s="13">
        <f>VALUE(L38)</f>
        <v>1.9</v>
      </c>
      <c r="L38" t="s">
        <v>45</v>
      </c>
      <c r="M38">
        <v>0</v>
      </c>
      <c r="N38">
        <v>12</v>
      </c>
      <c r="O38">
        <v>1.5</v>
      </c>
      <c r="P38">
        <v>0.015</v>
      </c>
      <c r="Q38">
        <v>1</v>
      </c>
      <c r="R38">
        <v>1</v>
      </c>
      <c r="S38">
        <v>0</v>
      </c>
      <c r="T38">
        <v>1</v>
      </c>
      <c r="U38">
        <v>1</v>
      </c>
    </row>
    <row r="39" spans="1:21">
      <c r="A39">
        <v>1003012</v>
      </c>
      <c r="B39">
        <v>26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f>VALUE(J39)</f>
        <v>5</v>
      </c>
      <c r="J39" s="11" t="s">
        <v>20</v>
      </c>
      <c r="K39" s="13">
        <f>VALUE(L39)</f>
        <v>2</v>
      </c>
      <c r="L39" t="s">
        <v>25</v>
      </c>
      <c r="M39">
        <v>1</v>
      </c>
      <c r="N39">
        <v>12</v>
      </c>
      <c r="O39">
        <v>1.53</v>
      </c>
      <c r="P39">
        <v>0.0153</v>
      </c>
      <c r="Q39">
        <v>1</v>
      </c>
      <c r="R39">
        <v>1</v>
      </c>
      <c r="S39">
        <v>0</v>
      </c>
      <c r="T39">
        <v>1</v>
      </c>
      <c r="U39">
        <v>0</v>
      </c>
    </row>
    <row r="40" spans="1:21">
      <c r="A40">
        <v>1003014</v>
      </c>
      <c r="B40">
        <v>48</v>
      </c>
      <c r="C40">
        <v>1</v>
      </c>
      <c r="D40">
        <v>0</v>
      </c>
      <c r="E40">
        <v>1</v>
      </c>
      <c r="F40">
        <v>0</v>
      </c>
      <c r="G40">
        <v>0</v>
      </c>
      <c r="H40">
        <v>0</v>
      </c>
      <c r="I40">
        <f>VALUE(J40)</f>
        <v>20</v>
      </c>
      <c r="J40" s="11" t="s">
        <v>27</v>
      </c>
      <c r="K40" s="13">
        <f>VALUE(L40)</f>
        <v>7</v>
      </c>
      <c r="L40" t="s">
        <v>44</v>
      </c>
      <c r="M40">
        <v>0</v>
      </c>
      <c r="N40">
        <v>12</v>
      </c>
      <c r="O40">
        <v>1.53</v>
      </c>
      <c r="P40">
        <v>0.0153</v>
      </c>
      <c r="Q40">
        <v>1</v>
      </c>
      <c r="R40">
        <v>1</v>
      </c>
      <c r="S40">
        <v>0</v>
      </c>
      <c r="T40">
        <v>1</v>
      </c>
      <c r="U40">
        <v>0</v>
      </c>
    </row>
    <row r="41" spans="1:21">
      <c r="A41">
        <v>1003016</v>
      </c>
      <c r="B41">
        <v>53</v>
      </c>
      <c r="C41">
        <v>1</v>
      </c>
      <c r="D41">
        <v>0</v>
      </c>
      <c r="E41">
        <v>0</v>
      </c>
      <c r="F41">
        <v>0</v>
      </c>
      <c r="G41">
        <v>0</v>
      </c>
      <c r="H41">
        <v>1</v>
      </c>
      <c r="I41">
        <f>VALUE(J41)</f>
        <v>4</v>
      </c>
      <c r="J41" s="11" t="s">
        <v>32</v>
      </c>
      <c r="K41" s="13">
        <f>VALUE(L41)</f>
        <v>10</v>
      </c>
      <c r="L41" t="s">
        <v>19</v>
      </c>
      <c r="M41">
        <v>0</v>
      </c>
      <c r="N41">
        <v>12</v>
      </c>
      <c r="O41">
        <v>1.5</v>
      </c>
      <c r="P41">
        <v>0.015</v>
      </c>
      <c r="Q41">
        <v>0</v>
      </c>
      <c r="R41">
        <v>1</v>
      </c>
      <c r="S41">
        <v>1</v>
      </c>
      <c r="T41">
        <v>0</v>
      </c>
      <c r="U41">
        <v>0</v>
      </c>
    </row>
    <row r="42" spans="1:21">
      <c r="A42">
        <v>1003015</v>
      </c>
      <c r="B42">
        <v>40</v>
      </c>
      <c r="C42">
        <v>1</v>
      </c>
      <c r="D42">
        <v>0</v>
      </c>
      <c r="E42">
        <v>1</v>
      </c>
      <c r="F42">
        <v>0</v>
      </c>
      <c r="G42">
        <v>0</v>
      </c>
      <c r="H42">
        <v>0</v>
      </c>
      <c r="I42">
        <f>VALUE(J42)</f>
        <v>10</v>
      </c>
      <c r="J42" s="11" t="s">
        <v>19</v>
      </c>
      <c r="K42" s="13">
        <f>VALUE(L42)</f>
        <v>15</v>
      </c>
      <c r="L42" t="s">
        <v>37</v>
      </c>
      <c r="M42">
        <v>0</v>
      </c>
      <c r="N42">
        <v>12</v>
      </c>
      <c r="O42">
        <v>1.5</v>
      </c>
      <c r="P42">
        <v>0.015</v>
      </c>
      <c r="Q42">
        <v>0</v>
      </c>
      <c r="R42">
        <v>1</v>
      </c>
      <c r="S42">
        <v>1</v>
      </c>
      <c r="T42">
        <v>0</v>
      </c>
      <c r="U42">
        <v>0</v>
      </c>
    </row>
    <row r="43" spans="1:21">
      <c r="A43">
        <v>1004001</v>
      </c>
      <c r="B43">
        <v>40</v>
      </c>
      <c r="C43">
        <v>1</v>
      </c>
      <c r="D43">
        <v>0</v>
      </c>
      <c r="E43">
        <v>2</v>
      </c>
      <c r="F43">
        <v>0</v>
      </c>
      <c r="G43">
        <v>0</v>
      </c>
      <c r="H43">
        <v>0</v>
      </c>
      <c r="I43">
        <f>VALUE(J43)</f>
        <v>6</v>
      </c>
      <c r="J43" s="11" t="s">
        <v>30</v>
      </c>
      <c r="K43" s="13">
        <f>VALUE(L43)</f>
        <v>20</v>
      </c>
      <c r="L43" t="s">
        <v>27</v>
      </c>
      <c r="M43">
        <v>0</v>
      </c>
      <c r="N43">
        <v>12</v>
      </c>
      <c r="O43">
        <v>1.5</v>
      </c>
      <c r="P43">
        <v>0.015</v>
      </c>
      <c r="Q43">
        <v>0</v>
      </c>
      <c r="R43">
        <v>1</v>
      </c>
      <c r="S43">
        <v>1</v>
      </c>
      <c r="T43">
        <v>0</v>
      </c>
      <c r="U43">
        <v>0</v>
      </c>
    </row>
    <row r="44" spans="1:21">
      <c r="A44">
        <v>1003013</v>
      </c>
      <c r="B44">
        <v>40</v>
      </c>
      <c r="C44">
        <v>0</v>
      </c>
      <c r="D44">
        <v>0</v>
      </c>
      <c r="E44">
        <v>2</v>
      </c>
      <c r="F44">
        <v>0</v>
      </c>
      <c r="G44">
        <v>0</v>
      </c>
      <c r="H44">
        <v>0</v>
      </c>
      <c r="I44">
        <f>VALUE(J44)</f>
        <v>2</v>
      </c>
      <c r="J44" s="11" t="s">
        <v>25</v>
      </c>
      <c r="K44" s="13">
        <f>VALUE(L44)</f>
        <v>10</v>
      </c>
      <c r="L44" t="s">
        <v>19</v>
      </c>
      <c r="M44">
        <v>0</v>
      </c>
      <c r="N44">
        <v>12</v>
      </c>
      <c r="O44">
        <v>1.5</v>
      </c>
      <c r="P44">
        <v>0.015</v>
      </c>
      <c r="Q44">
        <v>0</v>
      </c>
      <c r="R44">
        <v>1</v>
      </c>
      <c r="S44">
        <v>1</v>
      </c>
      <c r="T44">
        <v>0</v>
      </c>
      <c r="U44">
        <v>0</v>
      </c>
    </row>
    <row r="45" spans="1:21">
      <c r="A45">
        <v>1004002</v>
      </c>
      <c r="B45">
        <v>31</v>
      </c>
      <c r="C45">
        <v>1</v>
      </c>
      <c r="D45">
        <v>0</v>
      </c>
      <c r="E45">
        <v>2</v>
      </c>
      <c r="F45">
        <v>0</v>
      </c>
      <c r="G45">
        <v>0</v>
      </c>
      <c r="H45">
        <v>0</v>
      </c>
      <c r="I45">
        <f>VALUE(J45)</f>
        <v>2</v>
      </c>
      <c r="J45" s="11" t="s">
        <v>25</v>
      </c>
      <c r="K45" s="13">
        <f>VALUE(L45)</f>
        <v>10</v>
      </c>
      <c r="L45" t="s">
        <v>19</v>
      </c>
      <c r="M45">
        <v>0</v>
      </c>
      <c r="N45">
        <v>12</v>
      </c>
      <c r="O45">
        <v>1.53</v>
      </c>
      <c r="P45">
        <v>0.0153</v>
      </c>
      <c r="Q45">
        <v>1</v>
      </c>
      <c r="R45">
        <v>1</v>
      </c>
      <c r="S45">
        <v>0</v>
      </c>
      <c r="T45">
        <v>1</v>
      </c>
      <c r="U45">
        <v>0</v>
      </c>
    </row>
    <row r="46" spans="1:21">
      <c r="A46">
        <v>1004004</v>
      </c>
      <c r="B46">
        <v>60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f>VALUE(J46)</f>
        <v>5</v>
      </c>
      <c r="J46" s="11" t="s">
        <v>20</v>
      </c>
      <c r="K46" s="13">
        <f>VALUE(L46)</f>
        <v>100</v>
      </c>
      <c r="L46" t="s">
        <v>31</v>
      </c>
      <c r="M46">
        <v>0</v>
      </c>
      <c r="N46">
        <v>12</v>
      </c>
      <c r="O46">
        <v>1.5</v>
      </c>
      <c r="P46">
        <v>0.015</v>
      </c>
      <c r="Q46">
        <v>0</v>
      </c>
      <c r="R46">
        <v>1</v>
      </c>
      <c r="S46">
        <v>1</v>
      </c>
      <c r="T46">
        <v>0</v>
      </c>
      <c r="U46">
        <v>0</v>
      </c>
    </row>
    <row r="47" spans="1:21">
      <c r="A47">
        <v>1004005</v>
      </c>
      <c r="B47">
        <v>31</v>
      </c>
      <c r="C47">
        <v>1</v>
      </c>
      <c r="D47">
        <v>0</v>
      </c>
      <c r="E47">
        <v>3</v>
      </c>
      <c r="F47">
        <v>0</v>
      </c>
      <c r="G47">
        <v>0</v>
      </c>
      <c r="H47">
        <v>0</v>
      </c>
      <c r="I47">
        <f>VALUE(J47)</f>
        <v>5</v>
      </c>
      <c r="J47" s="11" t="s">
        <v>20</v>
      </c>
      <c r="K47" s="13">
        <f>VALUE(L47)</f>
        <v>120</v>
      </c>
      <c r="L47" t="s">
        <v>42</v>
      </c>
      <c r="M47">
        <v>1</v>
      </c>
      <c r="N47">
        <v>6</v>
      </c>
      <c r="O47">
        <v>1.47</v>
      </c>
      <c r="P47">
        <v>0.0147</v>
      </c>
      <c r="Q47">
        <v>0</v>
      </c>
      <c r="R47">
        <v>1</v>
      </c>
      <c r="S47">
        <v>1</v>
      </c>
      <c r="T47">
        <v>0</v>
      </c>
      <c r="U47">
        <v>0</v>
      </c>
    </row>
    <row r="48" spans="1:21">
      <c r="A48">
        <v>1004006</v>
      </c>
      <c r="B48">
        <v>42</v>
      </c>
      <c r="C48">
        <v>1</v>
      </c>
      <c r="D48">
        <v>2</v>
      </c>
      <c r="E48">
        <v>3</v>
      </c>
      <c r="F48">
        <v>0</v>
      </c>
      <c r="G48">
        <v>0</v>
      </c>
      <c r="H48">
        <v>0</v>
      </c>
      <c r="I48">
        <f>VALUE(J48)</f>
        <v>1</v>
      </c>
      <c r="J48" s="11" t="s">
        <v>26</v>
      </c>
      <c r="K48" s="13">
        <f>VALUE(L48)</f>
        <v>50</v>
      </c>
      <c r="L48" t="s">
        <v>24</v>
      </c>
      <c r="M48">
        <v>0</v>
      </c>
      <c r="N48">
        <v>12</v>
      </c>
      <c r="O48">
        <v>1.53</v>
      </c>
      <c r="P48">
        <v>0.0153</v>
      </c>
      <c r="Q48">
        <v>1</v>
      </c>
      <c r="R48">
        <v>1</v>
      </c>
      <c r="S48">
        <v>0</v>
      </c>
      <c r="T48">
        <v>1</v>
      </c>
      <c r="U48">
        <v>1</v>
      </c>
    </row>
    <row r="49" spans="1:21">
      <c r="A49">
        <v>1004007</v>
      </c>
      <c r="B49">
        <v>52</v>
      </c>
      <c r="C49">
        <v>1</v>
      </c>
      <c r="D49">
        <v>0</v>
      </c>
      <c r="E49">
        <v>1</v>
      </c>
      <c r="F49">
        <v>0</v>
      </c>
      <c r="G49">
        <v>0</v>
      </c>
      <c r="H49">
        <v>0</v>
      </c>
      <c r="I49">
        <f>VALUE(J49)</f>
        <v>0.5</v>
      </c>
      <c r="J49" s="11" t="s">
        <v>29</v>
      </c>
      <c r="K49" s="13">
        <f>VALUE(L49)</f>
        <v>200</v>
      </c>
      <c r="L49" t="s">
        <v>46</v>
      </c>
      <c r="M49">
        <v>0</v>
      </c>
      <c r="N49">
        <v>12</v>
      </c>
      <c r="O49">
        <v>1.5</v>
      </c>
      <c r="P49">
        <v>0.015</v>
      </c>
      <c r="Q49">
        <v>0</v>
      </c>
      <c r="R49">
        <v>1</v>
      </c>
      <c r="S49">
        <v>1</v>
      </c>
      <c r="T49">
        <v>0</v>
      </c>
      <c r="U49">
        <v>0</v>
      </c>
    </row>
    <row r="50" spans="1:21">
      <c r="A50">
        <v>1004008</v>
      </c>
      <c r="B50">
        <v>38</v>
      </c>
      <c r="C50">
        <v>0</v>
      </c>
      <c r="D50">
        <v>0</v>
      </c>
      <c r="E50">
        <v>2</v>
      </c>
      <c r="F50">
        <v>0</v>
      </c>
      <c r="G50">
        <v>0</v>
      </c>
      <c r="H50">
        <v>0</v>
      </c>
      <c r="I50">
        <f>VALUE(J50)</f>
        <v>16</v>
      </c>
      <c r="J50" s="11" t="s">
        <v>47</v>
      </c>
      <c r="K50" s="13">
        <f>VALUE(L50)</f>
        <v>20</v>
      </c>
      <c r="L50" t="s">
        <v>27</v>
      </c>
      <c r="M50">
        <v>0</v>
      </c>
      <c r="N50">
        <v>12</v>
      </c>
      <c r="O50">
        <v>1.5</v>
      </c>
      <c r="P50">
        <v>0.015</v>
      </c>
      <c r="Q50">
        <v>0</v>
      </c>
      <c r="R50">
        <v>1</v>
      </c>
      <c r="S50">
        <v>1</v>
      </c>
      <c r="T50">
        <v>0</v>
      </c>
      <c r="U50">
        <v>0</v>
      </c>
    </row>
    <row r="51" spans="1:21">
      <c r="A51">
        <v>1004009</v>
      </c>
      <c r="B51">
        <v>38</v>
      </c>
      <c r="C51">
        <v>0</v>
      </c>
      <c r="D51">
        <v>0</v>
      </c>
      <c r="E51">
        <v>2</v>
      </c>
      <c r="F51">
        <v>0</v>
      </c>
      <c r="G51">
        <v>0</v>
      </c>
      <c r="H51">
        <v>0</v>
      </c>
      <c r="I51">
        <f>VALUE(J51)</f>
        <v>16</v>
      </c>
      <c r="J51" s="11" t="s">
        <v>47</v>
      </c>
      <c r="K51" s="13">
        <f>VALUE(L51)</f>
        <v>20</v>
      </c>
      <c r="L51" t="s">
        <v>27</v>
      </c>
      <c r="M51">
        <v>0</v>
      </c>
      <c r="N51">
        <v>12</v>
      </c>
      <c r="O51">
        <v>1.5</v>
      </c>
      <c r="P51">
        <v>0.015</v>
      </c>
      <c r="Q51">
        <v>0</v>
      </c>
      <c r="R51">
        <v>1</v>
      </c>
      <c r="S51">
        <v>1</v>
      </c>
      <c r="T51">
        <v>0</v>
      </c>
      <c r="U51">
        <v>0</v>
      </c>
    </row>
    <row r="52" spans="1:21">
      <c r="A52">
        <v>1004010</v>
      </c>
      <c r="B52">
        <v>36</v>
      </c>
      <c r="C52">
        <v>1</v>
      </c>
      <c r="D52">
        <v>0</v>
      </c>
      <c r="E52">
        <v>1</v>
      </c>
      <c r="F52">
        <v>0</v>
      </c>
      <c r="G52">
        <v>0</v>
      </c>
      <c r="H52">
        <v>0</v>
      </c>
      <c r="I52">
        <f>VALUE(J52)</f>
        <v>3</v>
      </c>
      <c r="J52" s="11" t="s">
        <v>21</v>
      </c>
      <c r="K52" s="13">
        <f>VALUE(L52)</f>
        <v>60</v>
      </c>
      <c r="L52" t="s">
        <v>48</v>
      </c>
      <c r="M52">
        <v>0</v>
      </c>
      <c r="N52">
        <v>12</v>
      </c>
      <c r="O52">
        <v>1.5</v>
      </c>
      <c r="P52">
        <v>0.015</v>
      </c>
      <c r="Q52">
        <v>0</v>
      </c>
      <c r="R52">
        <v>1</v>
      </c>
      <c r="S52">
        <v>1</v>
      </c>
      <c r="T52">
        <v>0</v>
      </c>
      <c r="U52">
        <v>0</v>
      </c>
    </row>
    <row r="53" spans="1:21">
      <c r="A53">
        <v>1004011</v>
      </c>
      <c r="B53">
        <v>33</v>
      </c>
      <c r="C53">
        <v>1</v>
      </c>
      <c r="D53">
        <v>0</v>
      </c>
      <c r="E53">
        <v>3</v>
      </c>
      <c r="F53">
        <v>0</v>
      </c>
      <c r="G53">
        <v>0</v>
      </c>
      <c r="H53">
        <v>0</v>
      </c>
      <c r="I53">
        <f>VALUE(J53)</f>
        <v>2</v>
      </c>
      <c r="J53" s="11" t="s">
        <v>25</v>
      </c>
      <c r="K53" s="13">
        <f>VALUE(L53)</f>
        <v>50</v>
      </c>
      <c r="L53" t="s">
        <v>24</v>
      </c>
      <c r="M53">
        <v>0</v>
      </c>
      <c r="N53">
        <v>12</v>
      </c>
      <c r="O53">
        <v>1.5</v>
      </c>
      <c r="P53">
        <v>0.015</v>
      </c>
      <c r="Q53">
        <v>0</v>
      </c>
      <c r="R53">
        <v>1</v>
      </c>
      <c r="S53">
        <v>1</v>
      </c>
      <c r="T53">
        <v>0</v>
      </c>
      <c r="U53">
        <v>0</v>
      </c>
    </row>
    <row r="54" spans="1:21">
      <c r="A54">
        <v>1005001</v>
      </c>
      <c r="B54">
        <v>32</v>
      </c>
      <c r="C54">
        <v>0</v>
      </c>
      <c r="D54">
        <v>0</v>
      </c>
      <c r="E54">
        <v>2</v>
      </c>
      <c r="F54">
        <v>0</v>
      </c>
      <c r="G54">
        <v>0</v>
      </c>
      <c r="H54">
        <v>0</v>
      </c>
      <c r="I54">
        <f>VALUE(J54)</f>
        <v>2</v>
      </c>
      <c r="J54" s="11" t="s">
        <v>25</v>
      </c>
      <c r="K54" s="13">
        <f>VALUE(L54)</f>
        <v>10</v>
      </c>
      <c r="L54" t="s">
        <v>19</v>
      </c>
      <c r="M54">
        <v>0</v>
      </c>
      <c r="N54">
        <v>12</v>
      </c>
      <c r="O54">
        <v>1.5</v>
      </c>
      <c r="P54">
        <v>0.015</v>
      </c>
      <c r="Q54">
        <v>0</v>
      </c>
      <c r="R54">
        <v>1</v>
      </c>
      <c r="S54">
        <v>1</v>
      </c>
      <c r="T54">
        <v>0</v>
      </c>
      <c r="U54">
        <v>0</v>
      </c>
    </row>
    <row r="55" spans="1:21">
      <c r="A55">
        <v>1005002</v>
      </c>
      <c r="B55">
        <v>33</v>
      </c>
      <c r="C55">
        <v>1</v>
      </c>
      <c r="D55">
        <v>0</v>
      </c>
      <c r="E55">
        <v>1</v>
      </c>
      <c r="F55">
        <v>0</v>
      </c>
      <c r="G55">
        <v>0</v>
      </c>
      <c r="H55">
        <v>1</v>
      </c>
      <c r="I55">
        <f>VALUE(J55)</f>
        <v>2</v>
      </c>
      <c r="J55" s="11" t="s">
        <v>25</v>
      </c>
      <c r="K55" s="13">
        <f>VALUE(L55)</f>
        <v>10</v>
      </c>
      <c r="L55" t="s">
        <v>19</v>
      </c>
      <c r="M55">
        <v>0</v>
      </c>
      <c r="N55">
        <v>12</v>
      </c>
      <c r="O55">
        <v>1.5</v>
      </c>
      <c r="P55">
        <v>0.015</v>
      </c>
      <c r="Q55">
        <v>0</v>
      </c>
      <c r="R55">
        <v>1</v>
      </c>
      <c r="S55">
        <v>1</v>
      </c>
      <c r="T55">
        <v>0</v>
      </c>
      <c r="U55">
        <v>0</v>
      </c>
    </row>
    <row r="56" spans="1:21">
      <c r="A56">
        <v>1005003</v>
      </c>
      <c r="B56">
        <v>50</v>
      </c>
      <c r="C56">
        <v>1</v>
      </c>
      <c r="D56">
        <v>0</v>
      </c>
      <c r="E56">
        <v>0</v>
      </c>
      <c r="F56">
        <v>0</v>
      </c>
      <c r="G56">
        <v>0</v>
      </c>
      <c r="H56">
        <v>1</v>
      </c>
      <c r="I56">
        <f>VALUE(J56)</f>
        <v>12</v>
      </c>
      <c r="J56" s="11" t="s">
        <v>35</v>
      </c>
      <c r="K56" s="13">
        <f>VALUE(L56)</f>
        <v>20</v>
      </c>
      <c r="L56" t="s">
        <v>27</v>
      </c>
      <c r="M56">
        <v>0</v>
      </c>
      <c r="N56">
        <v>4</v>
      </c>
      <c r="O56">
        <v>1.47</v>
      </c>
      <c r="P56">
        <v>0.0147</v>
      </c>
      <c r="Q56">
        <v>0</v>
      </c>
      <c r="R56">
        <v>1</v>
      </c>
      <c r="S56">
        <v>1</v>
      </c>
      <c r="T56">
        <v>0</v>
      </c>
      <c r="U56">
        <v>0</v>
      </c>
    </row>
    <row r="57" spans="1:21">
      <c r="A57">
        <v>1005005</v>
      </c>
      <c r="B57">
        <v>29</v>
      </c>
      <c r="C57">
        <v>1</v>
      </c>
      <c r="D57">
        <v>0</v>
      </c>
      <c r="E57">
        <v>1</v>
      </c>
      <c r="F57">
        <v>0</v>
      </c>
      <c r="G57">
        <v>1</v>
      </c>
      <c r="H57">
        <v>0</v>
      </c>
      <c r="I57">
        <f>VALUE(J57)</f>
        <v>2</v>
      </c>
      <c r="J57" s="11" t="s">
        <v>25</v>
      </c>
      <c r="K57" s="13">
        <f>VALUE(L57)</f>
        <v>10</v>
      </c>
      <c r="L57" t="s">
        <v>19</v>
      </c>
      <c r="M57">
        <v>0</v>
      </c>
      <c r="N57">
        <v>12</v>
      </c>
      <c r="O57">
        <v>1.53</v>
      </c>
      <c r="P57">
        <v>0.0153</v>
      </c>
      <c r="Q57">
        <v>1</v>
      </c>
      <c r="R57">
        <v>1</v>
      </c>
      <c r="S57">
        <v>0</v>
      </c>
      <c r="T57">
        <v>1</v>
      </c>
      <c r="U57">
        <v>1</v>
      </c>
    </row>
    <row r="58" spans="1:21">
      <c r="A58">
        <v>1006001</v>
      </c>
      <c r="B58">
        <v>54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t="e">
        <f>VALUE(J58)</f>
        <v>#VALUE!</v>
      </c>
      <c r="J58" s="11" t="e">
        <v>#VALUE!</v>
      </c>
      <c r="K58" s="13">
        <f>VALUE(L58)</f>
        <v>7</v>
      </c>
      <c r="L58" t="s">
        <v>44</v>
      </c>
      <c r="M58">
        <v>0</v>
      </c>
      <c r="N58">
        <v>12</v>
      </c>
      <c r="O58">
        <v>1.5</v>
      </c>
      <c r="P58">
        <v>0.015</v>
      </c>
      <c r="Q58">
        <v>0</v>
      </c>
      <c r="R58">
        <v>1</v>
      </c>
      <c r="S58">
        <v>1</v>
      </c>
      <c r="T58">
        <v>0</v>
      </c>
      <c r="U58">
        <v>1</v>
      </c>
    </row>
    <row r="59" spans="1:21">
      <c r="A59">
        <v>1006003</v>
      </c>
      <c r="B59">
        <v>25</v>
      </c>
      <c r="C59">
        <v>1</v>
      </c>
      <c r="D59">
        <v>0</v>
      </c>
      <c r="E59">
        <v>4</v>
      </c>
      <c r="F59">
        <v>2</v>
      </c>
      <c r="G59">
        <v>0</v>
      </c>
      <c r="H59">
        <v>0</v>
      </c>
      <c r="I59">
        <f>VALUE(J59)</f>
        <v>2</v>
      </c>
      <c r="J59" s="11" t="s">
        <v>25</v>
      </c>
      <c r="K59" s="13">
        <f>VALUE(L59)</f>
        <v>8</v>
      </c>
      <c r="L59" t="s">
        <v>36</v>
      </c>
      <c r="M59">
        <v>1</v>
      </c>
      <c r="N59">
        <v>12</v>
      </c>
      <c r="O59">
        <v>1.53</v>
      </c>
      <c r="P59">
        <v>0.0153</v>
      </c>
      <c r="Q59">
        <v>1</v>
      </c>
      <c r="R59">
        <v>1</v>
      </c>
      <c r="S59">
        <v>0</v>
      </c>
      <c r="T59">
        <v>1</v>
      </c>
      <c r="U59">
        <v>1</v>
      </c>
    </row>
    <row r="60" spans="1:21">
      <c r="A60">
        <v>1006004</v>
      </c>
      <c r="B60">
        <v>57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f>VALUE(J60)</f>
        <v>2</v>
      </c>
      <c r="J60" s="11" t="s">
        <v>25</v>
      </c>
      <c r="K60" s="13">
        <f>VALUE(L60)</f>
        <v>20</v>
      </c>
      <c r="L60" t="s">
        <v>27</v>
      </c>
      <c r="M60">
        <v>0</v>
      </c>
      <c r="N60">
        <v>12</v>
      </c>
      <c r="O60">
        <v>1.53</v>
      </c>
      <c r="P60">
        <v>0.0153</v>
      </c>
      <c r="Q60">
        <v>1</v>
      </c>
      <c r="R60">
        <v>1</v>
      </c>
      <c r="S60">
        <v>0</v>
      </c>
      <c r="T60">
        <v>1</v>
      </c>
      <c r="U60">
        <v>0</v>
      </c>
    </row>
    <row r="61" spans="1:21">
      <c r="A61">
        <v>1006006</v>
      </c>
      <c r="B61">
        <v>48</v>
      </c>
      <c r="C61">
        <v>1</v>
      </c>
      <c r="D61">
        <v>0</v>
      </c>
      <c r="E61">
        <v>1</v>
      </c>
      <c r="F61">
        <v>0</v>
      </c>
      <c r="G61">
        <v>0</v>
      </c>
      <c r="H61">
        <v>0</v>
      </c>
      <c r="I61">
        <f>VALUE(J61)</f>
        <v>4</v>
      </c>
      <c r="J61" s="11" t="s">
        <v>32</v>
      </c>
      <c r="K61" s="13">
        <f>VALUE(L61)</f>
        <v>30</v>
      </c>
      <c r="L61" t="s">
        <v>34</v>
      </c>
      <c r="M61">
        <v>0</v>
      </c>
      <c r="N61">
        <v>12</v>
      </c>
      <c r="O61">
        <v>1.5</v>
      </c>
      <c r="P61">
        <v>0.015</v>
      </c>
      <c r="Q61">
        <v>0</v>
      </c>
      <c r="R61">
        <v>1</v>
      </c>
      <c r="S61">
        <v>1</v>
      </c>
      <c r="T61">
        <v>1</v>
      </c>
      <c r="U61">
        <v>0</v>
      </c>
    </row>
    <row r="62" spans="1:21">
      <c r="A62">
        <v>1006008</v>
      </c>
      <c r="B62">
        <v>39</v>
      </c>
      <c r="C62">
        <v>1</v>
      </c>
      <c r="D62">
        <v>0</v>
      </c>
      <c r="E62">
        <v>1</v>
      </c>
      <c r="F62">
        <v>0</v>
      </c>
      <c r="G62">
        <v>0</v>
      </c>
      <c r="H62">
        <v>0</v>
      </c>
      <c r="I62">
        <f>VALUE(J62)</f>
        <v>9</v>
      </c>
      <c r="J62" s="11" t="s">
        <v>40</v>
      </c>
      <c r="K62" s="13">
        <f>VALUE(L62)</f>
        <v>5</v>
      </c>
      <c r="L62" t="s">
        <v>20</v>
      </c>
      <c r="M62">
        <v>0</v>
      </c>
      <c r="N62">
        <v>12</v>
      </c>
      <c r="O62">
        <v>1.5</v>
      </c>
      <c r="P62">
        <v>0.015</v>
      </c>
      <c r="Q62">
        <v>0</v>
      </c>
      <c r="R62">
        <v>1</v>
      </c>
      <c r="S62">
        <v>1</v>
      </c>
      <c r="T62">
        <v>0</v>
      </c>
      <c r="U62">
        <v>0</v>
      </c>
    </row>
    <row r="63" spans="1:21">
      <c r="A63">
        <v>1006009</v>
      </c>
      <c r="B63">
        <v>31</v>
      </c>
      <c r="C63">
        <v>0</v>
      </c>
      <c r="D63">
        <v>0</v>
      </c>
      <c r="E63">
        <v>2</v>
      </c>
      <c r="F63">
        <v>0</v>
      </c>
      <c r="G63">
        <v>0</v>
      </c>
      <c r="H63">
        <v>0</v>
      </c>
      <c r="I63">
        <f>VALUE(J63)</f>
        <v>3</v>
      </c>
      <c r="J63" s="11" t="s">
        <v>21</v>
      </c>
      <c r="K63" s="13">
        <f>VALUE(L63)</f>
        <v>20</v>
      </c>
      <c r="L63" t="s">
        <v>27</v>
      </c>
      <c r="M63">
        <v>0</v>
      </c>
      <c r="N63">
        <v>12</v>
      </c>
      <c r="O63">
        <v>1.53</v>
      </c>
      <c r="P63">
        <v>0.0153</v>
      </c>
      <c r="Q63">
        <v>1</v>
      </c>
      <c r="R63">
        <v>1</v>
      </c>
      <c r="S63">
        <v>0</v>
      </c>
      <c r="T63">
        <v>1</v>
      </c>
      <c r="U63">
        <v>0</v>
      </c>
    </row>
    <row r="64" spans="1:21">
      <c r="A64">
        <v>1006010</v>
      </c>
      <c r="B64">
        <v>36</v>
      </c>
      <c r="C64">
        <v>1</v>
      </c>
      <c r="D64">
        <v>0</v>
      </c>
      <c r="E64">
        <v>4</v>
      </c>
      <c r="F64">
        <v>0</v>
      </c>
      <c r="G64">
        <v>0</v>
      </c>
      <c r="H64">
        <v>0</v>
      </c>
      <c r="I64">
        <f>VALUE(J64)</f>
        <v>6</v>
      </c>
      <c r="J64" s="11" t="s">
        <v>30</v>
      </c>
      <c r="K64" s="13">
        <f>VALUE(L64)</f>
        <v>10</v>
      </c>
      <c r="L64" t="s">
        <v>19</v>
      </c>
      <c r="M64">
        <v>0</v>
      </c>
      <c r="N64">
        <v>12</v>
      </c>
      <c r="O64">
        <v>1.5</v>
      </c>
      <c r="P64">
        <v>0.015</v>
      </c>
      <c r="Q64">
        <v>0</v>
      </c>
      <c r="R64">
        <v>1</v>
      </c>
      <c r="S64">
        <v>1</v>
      </c>
      <c r="T64">
        <v>0</v>
      </c>
      <c r="U64">
        <v>0</v>
      </c>
    </row>
    <row r="65" spans="1:21">
      <c r="A65">
        <v>1006013</v>
      </c>
      <c r="B65">
        <v>38</v>
      </c>
      <c r="C65">
        <v>1</v>
      </c>
      <c r="D65">
        <v>0</v>
      </c>
      <c r="E65">
        <v>1</v>
      </c>
      <c r="F65">
        <v>0</v>
      </c>
      <c r="G65">
        <v>0</v>
      </c>
      <c r="H65">
        <v>0</v>
      </c>
      <c r="I65">
        <f>VALUE(J65)</f>
        <v>7</v>
      </c>
      <c r="J65" s="11" t="s">
        <v>44</v>
      </c>
      <c r="K65" s="13">
        <f>VALUE(L65)</f>
        <v>20</v>
      </c>
      <c r="L65" t="s">
        <v>27</v>
      </c>
      <c r="M65">
        <v>0</v>
      </c>
      <c r="N65">
        <v>12</v>
      </c>
      <c r="O65">
        <v>1.53</v>
      </c>
      <c r="P65">
        <v>0.0153</v>
      </c>
      <c r="Q65">
        <v>1</v>
      </c>
      <c r="R65">
        <v>1</v>
      </c>
      <c r="S65">
        <v>0</v>
      </c>
      <c r="T65">
        <v>1</v>
      </c>
      <c r="U65">
        <v>0</v>
      </c>
    </row>
    <row r="66" spans="1:21">
      <c r="A66">
        <v>1007008</v>
      </c>
      <c r="B66">
        <v>52</v>
      </c>
      <c r="C66">
        <v>1</v>
      </c>
      <c r="D66">
        <v>0</v>
      </c>
      <c r="E66">
        <v>2</v>
      </c>
      <c r="F66">
        <v>0</v>
      </c>
      <c r="G66">
        <v>0</v>
      </c>
      <c r="H66">
        <v>0</v>
      </c>
      <c r="I66">
        <f>VALUE(J66)</f>
        <v>5</v>
      </c>
      <c r="J66" s="11" t="s">
        <v>20</v>
      </c>
      <c r="K66" s="13">
        <f>VALUE(L66)</f>
        <v>100</v>
      </c>
      <c r="L66" t="s">
        <v>31</v>
      </c>
      <c r="M66">
        <v>0</v>
      </c>
      <c r="N66">
        <v>12</v>
      </c>
      <c r="O66">
        <v>1.5</v>
      </c>
      <c r="P66">
        <v>0.015</v>
      </c>
      <c r="Q66">
        <v>0</v>
      </c>
      <c r="R66">
        <v>1</v>
      </c>
      <c r="S66">
        <v>1</v>
      </c>
      <c r="T66">
        <v>0</v>
      </c>
      <c r="U66">
        <v>0</v>
      </c>
    </row>
    <row r="67" spans="1:21">
      <c r="A67">
        <v>1007009</v>
      </c>
      <c r="B67">
        <v>31</v>
      </c>
      <c r="C67">
        <v>1</v>
      </c>
      <c r="D67">
        <v>0</v>
      </c>
      <c r="E67">
        <v>2</v>
      </c>
      <c r="F67">
        <v>0</v>
      </c>
      <c r="G67">
        <v>0</v>
      </c>
      <c r="H67">
        <v>0</v>
      </c>
      <c r="I67">
        <f t="shared" ref="I67:I130" si="2">VALUE(J67)</f>
        <v>11</v>
      </c>
      <c r="J67" s="11" t="s">
        <v>23</v>
      </c>
      <c r="K67" s="13">
        <f t="shared" ref="K67:K130" si="3">VALUE(L67)</f>
        <v>50</v>
      </c>
      <c r="L67" t="s">
        <v>24</v>
      </c>
      <c r="M67">
        <v>0</v>
      </c>
      <c r="N67">
        <v>12</v>
      </c>
      <c r="O67">
        <v>1.5</v>
      </c>
      <c r="P67">
        <v>0.015</v>
      </c>
      <c r="Q67">
        <v>0</v>
      </c>
      <c r="R67">
        <v>1</v>
      </c>
      <c r="S67">
        <v>1</v>
      </c>
      <c r="T67">
        <v>0</v>
      </c>
      <c r="U67">
        <v>0</v>
      </c>
    </row>
    <row r="68" spans="1:21">
      <c r="A68">
        <v>1007010</v>
      </c>
      <c r="B68">
        <v>32</v>
      </c>
      <c r="C68">
        <v>1</v>
      </c>
      <c r="D68">
        <v>0</v>
      </c>
      <c r="E68">
        <v>1</v>
      </c>
      <c r="F68">
        <v>0</v>
      </c>
      <c r="G68">
        <v>0</v>
      </c>
      <c r="H68">
        <v>0</v>
      </c>
      <c r="I68">
        <f>VALUE(J68)</f>
        <v>5</v>
      </c>
      <c r="J68" s="11" t="s">
        <v>20</v>
      </c>
      <c r="K68" s="13">
        <f>VALUE(L68)</f>
        <v>15</v>
      </c>
      <c r="L68" t="s">
        <v>37</v>
      </c>
      <c r="M68">
        <v>0</v>
      </c>
      <c r="N68">
        <v>12</v>
      </c>
      <c r="O68">
        <v>1.5</v>
      </c>
      <c r="P68">
        <v>0.015</v>
      </c>
      <c r="Q68">
        <v>0</v>
      </c>
      <c r="R68">
        <v>1</v>
      </c>
      <c r="S68">
        <v>1</v>
      </c>
      <c r="T68">
        <v>0</v>
      </c>
      <c r="U68">
        <v>0</v>
      </c>
    </row>
    <row r="69" spans="1:21">
      <c r="A69">
        <v>1007011</v>
      </c>
      <c r="B69">
        <v>40</v>
      </c>
      <c r="C69">
        <v>1</v>
      </c>
      <c r="D69">
        <v>0</v>
      </c>
      <c r="E69">
        <v>1</v>
      </c>
      <c r="F69">
        <v>0</v>
      </c>
      <c r="G69">
        <v>0</v>
      </c>
      <c r="H69">
        <v>1</v>
      </c>
      <c r="I69">
        <f>VALUE(J69)</f>
        <v>5</v>
      </c>
      <c r="J69" s="11" t="s">
        <v>20</v>
      </c>
      <c r="K69" s="13">
        <f>VALUE(L69)</f>
        <v>20</v>
      </c>
      <c r="L69" t="s">
        <v>27</v>
      </c>
      <c r="M69">
        <v>0</v>
      </c>
      <c r="N69">
        <v>12</v>
      </c>
      <c r="O69">
        <v>1.5</v>
      </c>
      <c r="P69">
        <v>0.015</v>
      </c>
      <c r="Q69">
        <v>0</v>
      </c>
      <c r="R69">
        <v>1</v>
      </c>
      <c r="S69">
        <v>1</v>
      </c>
      <c r="T69">
        <v>0</v>
      </c>
      <c r="U69">
        <v>0</v>
      </c>
    </row>
    <row r="70" spans="1:21">
      <c r="A70">
        <v>1007012</v>
      </c>
      <c r="B70">
        <v>43</v>
      </c>
      <c r="C70">
        <v>1</v>
      </c>
      <c r="D70">
        <v>0</v>
      </c>
      <c r="E70">
        <v>1</v>
      </c>
      <c r="F70">
        <v>0</v>
      </c>
      <c r="G70">
        <v>0</v>
      </c>
      <c r="H70">
        <v>0</v>
      </c>
      <c r="I70">
        <f>VALUE(J70)</f>
        <v>2</v>
      </c>
      <c r="J70" s="11" t="s">
        <v>25</v>
      </c>
      <c r="K70" s="13">
        <f>VALUE(L70)</f>
        <v>50</v>
      </c>
      <c r="L70" t="s">
        <v>24</v>
      </c>
      <c r="M70">
        <v>0</v>
      </c>
      <c r="N70">
        <v>12</v>
      </c>
      <c r="O70">
        <v>1.5</v>
      </c>
      <c r="P70">
        <v>0.015</v>
      </c>
      <c r="Q70">
        <v>0</v>
      </c>
      <c r="R70">
        <v>1</v>
      </c>
      <c r="S70">
        <v>1</v>
      </c>
      <c r="T70">
        <v>0</v>
      </c>
      <c r="U70">
        <v>0</v>
      </c>
    </row>
    <row r="71" spans="1:21">
      <c r="A71">
        <v>1007013</v>
      </c>
      <c r="B71">
        <v>41</v>
      </c>
      <c r="C71">
        <v>1</v>
      </c>
      <c r="D71">
        <v>0</v>
      </c>
      <c r="E71">
        <v>1</v>
      </c>
      <c r="F71">
        <v>0</v>
      </c>
      <c r="G71">
        <v>0</v>
      </c>
      <c r="H71">
        <v>1</v>
      </c>
      <c r="I71">
        <f>VALUE(J71)</f>
        <v>6</v>
      </c>
      <c r="J71" s="11" t="s">
        <v>30</v>
      </c>
      <c r="K71" s="13">
        <f>VALUE(L71)</f>
        <v>100</v>
      </c>
      <c r="L71" t="s">
        <v>31</v>
      </c>
      <c r="M71">
        <v>0</v>
      </c>
      <c r="N71">
        <v>12</v>
      </c>
      <c r="O71">
        <v>1.5</v>
      </c>
      <c r="P71">
        <v>0.015</v>
      </c>
      <c r="Q71">
        <v>0</v>
      </c>
      <c r="R71">
        <v>1</v>
      </c>
      <c r="S71">
        <v>1</v>
      </c>
      <c r="T71">
        <v>0</v>
      </c>
      <c r="U71">
        <v>0</v>
      </c>
    </row>
    <row r="72" spans="1:21">
      <c r="A72">
        <v>1007014</v>
      </c>
      <c r="B72">
        <v>47</v>
      </c>
      <c r="C72">
        <v>1</v>
      </c>
      <c r="D72">
        <v>0</v>
      </c>
      <c r="E72">
        <v>1</v>
      </c>
      <c r="F72">
        <v>0</v>
      </c>
      <c r="G72">
        <v>0</v>
      </c>
      <c r="H72">
        <v>0</v>
      </c>
      <c r="I72">
        <f>VALUE(J72)</f>
        <v>2</v>
      </c>
      <c r="J72" s="11" t="s">
        <v>25</v>
      </c>
      <c r="K72" s="13">
        <f>VALUE(L72)</f>
        <v>8</v>
      </c>
      <c r="L72" t="s">
        <v>36</v>
      </c>
      <c r="M72">
        <v>0</v>
      </c>
      <c r="N72">
        <v>12</v>
      </c>
      <c r="O72">
        <v>1.5</v>
      </c>
      <c r="P72">
        <v>0.015</v>
      </c>
      <c r="Q72">
        <v>0</v>
      </c>
      <c r="R72">
        <v>1</v>
      </c>
      <c r="S72">
        <v>1</v>
      </c>
      <c r="T72">
        <v>0</v>
      </c>
      <c r="U72">
        <v>0</v>
      </c>
    </row>
    <row r="73" spans="1:21">
      <c r="A73">
        <v>1007015</v>
      </c>
      <c r="B73">
        <v>27</v>
      </c>
      <c r="C73">
        <v>1</v>
      </c>
      <c r="D73">
        <v>0</v>
      </c>
      <c r="E73">
        <v>4</v>
      </c>
      <c r="F73">
        <v>0</v>
      </c>
      <c r="G73">
        <v>0</v>
      </c>
      <c r="H73">
        <v>1</v>
      </c>
      <c r="I73">
        <f>VALUE(J73)</f>
        <v>4</v>
      </c>
      <c r="J73" s="11" t="s">
        <v>32</v>
      </c>
      <c r="K73" s="13">
        <f>VALUE(L73)</f>
        <v>3</v>
      </c>
      <c r="L73" t="s">
        <v>21</v>
      </c>
      <c r="M73">
        <v>1</v>
      </c>
      <c r="N73">
        <v>12</v>
      </c>
      <c r="O73">
        <v>1.5</v>
      </c>
      <c r="P73">
        <v>0.015</v>
      </c>
      <c r="Q73">
        <v>0</v>
      </c>
      <c r="R73">
        <v>1</v>
      </c>
      <c r="S73">
        <v>1</v>
      </c>
      <c r="T73">
        <v>0</v>
      </c>
      <c r="U73">
        <v>0</v>
      </c>
    </row>
    <row r="74" spans="1:21">
      <c r="A74">
        <v>1007016</v>
      </c>
      <c r="B74">
        <v>52</v>
      </c>
      <c r="C74">
        <v>1</v>
      </c>
      <c r="D74">
        <v>0</v>
      </c>
      <c r="E74">
        <v>0</v>
      </c>
      <c r="F74">
        <v>1</v>
      </c>
      <c r="G74">
        <v>0</v>
      </c>
      <c r="H74">
        <v>0</v>
      </c>
      <c r="I74">
        <f>VALUE(J74)</f>
        <v>3</v>
      </c>
      <c r="J74" s="11" t="s">
        <v>21</v>
      </c>
      <c r="K74" s="13">
        <f>VALUE(L74)</f>
        <v>3</v>
      </c>
      <c r="L74" t="s">
        <v>21</v>
      </c>
      <c r="M74">
        <v>0</v>
      </c>
      <c r="N74">
        <v>6</v>
      </c>
      <c r="O74">
        <v>1.5</v>
      </c>
      <c r="P74">
        <v>0.015</v>
      </c>
      <c r="Q74">
        <v>1</v>
      </c>
      <c r="R74">
        <v>1</v>
      </c>
      <c r="S74">
        <v>0</v>
      </c>
      <c r="T74">
        <v>1</v>
      </c>
      <c r="U74">
        <v>1</v>
      </c>
    </row>
    <row r="75" spans="1:21">
      <c r="A75">
        <v>1008002</v>
      </c>
      <c r="B75">
        <v>47</v>
      </c>
      <c r="C75">
        <v>1</v>
      </c>
      <c r="D75">
        <v>0</v>
      </c>
      <c r="E75">
        <v>0</v>
      </c>
      <c r="F75">
        <v>0</v>
      </c>
      <c r="G75">
        <v>0</v>
      </c>
      <c r="H75">
        <v>1</v>
      </c>
      <c r="I75">
        <f>VALUE(J75)</f>
        <v>8</v>
      </c>
      <c r="J75" s="11" t="s">
        <v>36</v>
      </c>
      <c r="K75" s="13">
        <f>VALUE(L75)</f>
        <v>100</v>
      </c>
      <c r="L75" t="s">
        <v>31</v>
      </c>
      <c r="M75">
        <v>0</v>
      </c>
      <c r="N75">
        <v>12</v>
      </c>
      <c r="O75">
        <v>1.5</v>
      </c>
      <c r="P75">
        <v>0.015</v>
      </c>
      <c r="Q75">
        <v>0</v>
      </c>
      <c r="R75">
        <v>1</v>
      </c>
      <c r="S75">
        <v>1</v>
      </c>
      <c r="T75">
        <v>0</v>
      </c>
      <c r="U75">
        <v>0</v>
      </c>
    </row>
    <row r="76" spans="1:21">
      <c r="A76">
        <v>1007003</v>
      </c>
      <c r="B76">
        <v>37</v>
      </c>
      <c r="C76">
        <v>1</v>
      </c>
      <c r="D76">
        <v>0</v>
      </c>
      <c r="E76">
        <v>1</v>
      </c>
      <c r="F76">
        <v>0</v>
      </c>
      <c r="G76">
        <v>1</v>
      </c>
      <c r="H76">
        <v>0</v>
      </c>
      <c r="I76">
        <f>VALUE(J76)</f>
        <v>7</v>
      </c>
      <c r="J76" s="11" t="s">
        <v>44</v>
      </c>
      <c r="K76" s="13">
        <f>VALUE(L76)</f>
        <v>2</v>
      </c>
      <c r="L76" t="s">
        <v>25</v>
      </c>
      <c r="M76">
        <v>0</v>
      </c>
      <c r="N76">
        <v>12</v>
      </c>
      <c r="O76">
        <v>1.5</v>
      </c>
      <c r="P76">
        <v>0.015</v>
      </c>
      <c r="Q76">
        <v>1</v>
      </c>
      <c r="R76">
        <v>1</v>
      </c>
      <c r="S76">
        <v>0</v>
      </c>
      <c r="T76">
        <v>1</v>
      </c>
      <c r="U76">
        <v>0</v>
      </c>
    </row>
    <row r="77" spans="1:21">
      <c r="A77">
        <v>1007004</v>
      </c>
      <c r="B77">
        <v>53</v>
      </c>
      <c r="C77">
        <v>1</v>
      </c>
      <c r="D77">
        <v>0</v>
      </c>
      <c r="E77">
        <v>1</v>
      </c>
      <c r="F77">
        <v>0</v>
      </c>
      <c r="G77">
        <v>0</v>
      </c>
      <c r="H77">
        <v>1</v>
      </c>
      <c r="I77">
        <f>VALUE(J77)</f>
        <v>6</v>
      </c>
      <c r="J77" s="11" t="s">
        <v>30</v>
      </c>
      <c r="K77" s="13">
        <f>VALUE(L77)</f>
        <v>60</v>
      </c>
      <c r="L77" t="s">
        <v>48</v>
      </c>
      <c r="M77">
        <v>0</v>
      </c>
      <c r="N77">
        <v>12</v>
      </c>
      <c r="O77">
        <v>1.5</v>
      </c>
      <c r="P77">
        <v>0.015</v>
      </c>
      <c r="Q77">
        <v>0</v>
      </c>
      <c r="R77">
        <v>1</v>
      </c>
      <c r="S77">
        <v>1</v>
      </c>
      <c r="T77">
        <v>0</v>
      </c>
      <c r="U77">
        <v>0</v>
      </c>
    </row>
    <row r="78" spans="1:21">
      <c r="A78">
        <v>1007001</v>
      </c>
      <c r="B78">
        <v>48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f>VALUE(J78)</f>
        <v>10</v>
      </c>
      <c r="J78" s="11" t="s">
        <v>19</v>
      </c>
      <c r="K78" s="13">
        <f>VALUE(L78)</f>
        <v>100</v>
      </c>
      <c r="L78" t="s">
        <v>31</v>
      </c>
      <c r="M78">
        <v>0</v>
      </c>
      <c r="N78">
        <v>12</v>
      </c>
      <c r="O78">
        <v>1.5</v>
      </c>
      <c r="P78">
        <v>0.015</v>
      </c>
      <c r="Q78">
        <v>0</v>
      </c>
      <c r="R78">
        <v>1</v>
      </c>
      <c r="S78">
        <v>1</v>
      </c>
      <c r="T78">
        <v>0</v>
      </c>
      <c r="U78">
        <v>0</v>
      </c>
    </row>
    <row r="79" spans="1:21">
      <c r="A79">
        <v>1007002</v>
      </c>
      <c r="B79">
        <v>29</v>
      </c>
      <c r="C79">
        <v>1</v>
      </c>
      <c r="D79">
        <v>0</v>
      </c>
      <c r="E79">
        <v>1</v>
      </c>
      <c r="F79">
        <v>0</v>
      </c>
      <c r="G79">
        <v>0</v>
      </c>
      <c r="H79">
        <v>1</v>
      </c>
      <c r="I79">
        <f>VALUE(J79)</f>
        <v>10</v>
      </c>
      <c r="J79" s="11" t="s">
        <v>19</v>
      </c>
      <c r="K79" s="13">
        <f>VALUE(L79)</f>
        <v>100</v>
      </c>
      <c r="L79" t="s">
        <v>31</v>
      </c>
      <c r="M79">
        <v>0</v>
      </c>
      <c r="N79">
        <v>12</v>
      </c>
      <c r="O79">
        <v>1.5</v>
      </c>
      <c r="P79">
        <v>0.015</v>
      </c>
      <c r="Q79">
        <v>0</v>
      </c>
      <c r="R79">
        <v>1</v>
      </c>
      <c r="S79">
        <v>1</v>
      </c>
      <c r="T79">
        <v>0</v>
      </c>
      <c r="U79">
        <v>0</v>
      </c>
    </row>
    <row r="80" spans="1:21">
      <c r="A80">
        <v>1007005</v>
      </c>
      <c r="B80">
        <v>40</v>
      </c>
      <c r="C80">
        <v>1</v>
      </c>
      <c r="D80">
        <v>0</v>
      </c>
      <c r="E80">
        <v>1</v>
      </c>
      <c r="F80">
        <v>0</v>
      </c>
      <c r="G80">
        <v>0</v>
      </c>
      <c r="H80">
        <v>0</v>
      </c>
      <c r="I80">
        <f>VALUE(J80)</f>
        <v>3</v>
      </c>
      <c r="J80" s="11" t="s">
        <v>21</v>
      </c>
      <c r="K80" s="13">
        <f>VALUE(L80)</f>
        <v>20</v>
      </c>
      <c r="L80" t="s">
        <v>27</v>
      </c>
      <c r="M80">
        <v>0</v>
      </c>
      <c r="N80">
        <v>6</v>
      </c>
      <c r="O80">
        <v>1.47</v>
      </c>
      <c r="P80">
        <v>0.0147</v>
      </c>
      <c r="Q80">
        <v>0</v>
      </c>
      <c r="R80">
        <v>1</v>
      </c>
      <c r="S80">
        <v>1</v>
      </c>
      <c r="T80">
        <v>0</v>
      </c>
      <c r="U80">
        <v>0</v>
      </c>
    </row>
    <row r="81" spans="1:21">
      <c r="A81">
        <v>1006014</v>
      </c>
      <c r="B81">
        <v>27</v>
      </c>
      <c r="C81">
        <v>1</v>
      </c>
      <c r="D81">
        <v>1</v>
      </c>
      <c r="E81">
        <v>4</v>
      </c>
      <c r="F81">
        <v>0</v>
      </c>
      <c r="G81">
        <v>0</v>
      </c>
      <c r="H81">
        <v>0</v>
      </c>
      <c r="I81">
        <f>VALUE(J81)</f>
        <v>4</v>
      </c>
      <c r="J81" s="11" t="s">
        <v>32</v>
      </c>
      <c r="K81" s="13">
        <f>VALUE(L81)</f>
        <v>130</v>
      </c>
      <c r="L81" t="s">
        <v>49</v>
      </c>
      <c r="M81">
        <v>0</v>
      </c>
      <c r="N81">
        <v>3</v>
      </c>
      <c r="O81">
        <v>1.5</v>
      </c>
      <c r="P81">
        <v>0.015</v>
      </c>
      <c r="Q81">
        <v>1</v>
      </c>
      <c r="R81">
        <v>1</v>
      </c>
      <c r="S81">
        <v>0</v>
      </c>
      <c r="T81">
        <v>1</v>
      </c>
      <c r="U81">
        <v>0</v>
      </c>
    </row>
    <row r="82" spans="1:21">
      <c r="A82">
        <v>1007007</v>
      </c>
      <c r="B82">
        <v>33</v>
      </c>
      <c r="C82">
        <v>1</v>
      </c>
      <c r="D82">
        <v>0</v>
      </c>
      <c r="E82">
        <v>1</v>
      </c>
      <c r="F82">
        <v>0</v>
      </c>
      <c r="G82">
        <v>0</v>
      </c>
      <c r="H82">
        <v>0</v>
      </c>
      <c r="I82">
        <f>VALUE(J82)</f>
        <v>3</v>
      </c>
      <c r="J82" s="11" t="s">
        <v>21</v>
      </c>
      <c r="K82" s="13">
        <f>VALUE(L82)</f>
        <v>40</v>
      </c>
      <c r="L82" t="s">
        <v>41</v>
      </c>
      <c r="M82">
        <v>0</v>
      </c>
      <c r="N82">
        <v>12</v>
      </c>
      <c r="O82">
        <v>1.53</v>
      </c>
      <c r="P82">
        <v>0.0153</v>
      </c>
      <c r="Q82">
        <v>1</v>
      </c>
      <c r="R82">
        <v>1</v>
      </c>
      <c r="S82">
        <v>0</v>
      </c>
      <c r="T82">
        <v>1</v>
      </c>
      <c r="U82">
        <v>0</v>
      </c>
    </row>
    <row r="83" spans="1:21">
      <c r="A83">
        <v>1008004</v>
      </c>
      <c r="B83">
        <v>34</v>
      </c>
      <c r="C83">
        <v>1</v>
      </c>
      <c r="D83">
        <v>0</v>
      </c>
      <c r="E83">
        <v>2</v>
      </c>
      <c r="F83">
        <v>0</v>
      </c>
      <c r="G83">
        <v>0</v>
      </c>
      <c r="H83">
        <v>0</v>
      </c>
      <c r="I83">
        <f>VALUE(J83)</f>
        <v>14</v>
      </c>
      <c r="J83" s="11" t="s">
        <v>50</v>
      </c>
      <c r="K83" s="13">
        <f>VALUE(L83)</f>
        <v>10</v>
      </c>
      <c r="L83" t="s">
        <v>19</v>
      </c>
      <c r="M83">
        <v>0</v>
      </c>
      <c r="N83">
        <v>12</v>
      </c>
      <c r="O83">
        <v>1.53</v>
      </c>
      <c r="P83">
        <v>0.0153</v>
      </c>
      <c r="Q83">
        <v>1</v>
      </c>
      <c r="R83">
        <v>1</v>
      </c>
      <c r="S83">
        <v>0</v>
      </c>
      <c r="T83">
        <v>1</v>
      </c>
      <c r="U83">
        <v>0</v>
      </c>
    </row>
    <row r="84" spans="1:21">
      <c r="A84">
        <v>1008006</v>
      </c>
      <c r="B84">
        <v>28</v>
      </c>
      <c r="C84">
        <v>1</v>
      </c>
      <c r="D84">
        <v>0</v>
      </c>
      <c r="E84">
        <v>1</v>
      </c>
      <c r="F84">
        <v>0</v>
      </c>
      <c r="G84">
        <v>0</v>
      </c>
      <c r="H84">
        <v>0</v>
      </c>
      <c r="I84">
        <f>VALUE(J84)</f>
        <v>2</v>
      </c>
      <c r="J84" s="11" t="s">
        <v>25</v>
      </c>
      <c r="K84" s="13">
        <f>VALUE(L84)</f>
        <v>20</v>
      </c>
      <c r="L84" t="s">
        <v>27</v>
      </c>
      <c r="M84">
        <v>0</v>
      </c>
      <c r="N84">
        <v>12</v>
      </c>
      <c r="O84">
        <v>1.5</v>
      </c>
      <c r="P84">
        <v>0.015</v>
      </c>
      <c r="Q84">
        <v>1</v>
      </c>
      <c r="R84">
        <v>1</v>
      </c>
      <c r="S84">
        <v>0</v>
      </c>
      <c r="T84">
        <v>1</v>
      </c>
      <c r="U84">
        <v>0</v>
      </c>
    </row>
    <row r="85" spans="1:21">
      <c r="A85">
        <v>1008008</v>
      </c>
      <c r="B85">
        <v>27</v>
      </c>
      <c r="C85">
        <v>1</v>
      </c>
      <c r="D85">
        <v>1</v>
      </c>
      <c r="E85">
        <v>3</v>
      </c>
      <c r="F85">
        <v>0</v>
      </c>
      <c r="G85">
        <v>0</v>
      </c>
      <c r="H85">
        <v>0</v>
      </c>
      <c r="I85">
        <f>VALUE(J85)</f>
        <v>2</v>
      </c>
      <c r="J85" s="11" t="s">
        <v>25</v>
      </c>
      <c r="K85" s="13">
        <f>VALUE(L85)</f>
        <v>10</v>
      </c>
      <c r="L85" t="s">
        <v>19</v>
      </c>
      <c r="M85">
        <v>0</v>
      </c>
      <c r="N85">
        <v>12</v>
      </c>
      <c r="O85">
        <v>1.53</v>
      </c>
      <c r="P85">
        <v>0.0153</v>
      </c>
      <c r="Q85">
        <v>0</v>
      </c>
      <c r="R85">
        <v>1</v>
      </c>
      <c r="S85">
        <v>1</v>
      </c>
      <c r="T85">
        <v>0</v>
      </c>
      <c r="U85">
        <v>0</v>
      </c>
    </row>
    <row r="86" spans="1:21">
      <c r="A86">
        <v>1008007</v>
      </c>
      <c r="B86">
        <v>56</v>
      </c>
      <c r="C86">
        <v>1</v>
      </c>
      <c r="D86">
        <v>0</v>
      </c>
      <c r="E86">
        <v>1</v>
      </c>
      <c r="F86">
        <v>0</v>
      </c>
      <c r="G86">
        <v>0</v>
      </c>
      <c r="H86">
        <v>0</v>
      </c>
      <c r="I86">
        <f>VALUE(J86)</f>
        <v>4</v>
      </c>
      <c r="J86" s="11" t="s">
        <v>32</v>
      </c>
      <c r="K86" s="13">
        <f>VALUE(L86)</f>
        <v>50</v>
      </c>
      <c r="L86" t="s">
        <v>24</v>
      </c>
      <c r="M86">
        <v>0</v>
      </c>
      <c r="N86">
        <v>12</v>
      </c>
      <c r="O86">
        <v>1.5</v>
      </c>
      <c r="P86">
        <v>0.015</v>
      </c>
      <c r="Q86">
        <v>1</v>
      </c>
      <c r="R86">
        <v>1</v>
      </c>
      <c r="S86">
        <v>0</v>
      </c>
      <c r="T86">
        <v>1</v>
      </c>
      <c r="U86">
        <v>0</v>
      </c>
    </row>
    <row r="87" spans="1:21">
      <c r="A87">
        <v>1009001</v>
      </c>
      <c r="B87">
        <v>48</v>
      </c>
      <c r="C87">
        <v>1</v>
      </c>
      <c r="D87">
        <v>0</v>
      </c>
      <c r="E87">
        <v>1</v>
      </c>
      <c r="F87">
        <v>0</v>
      </c>
      <c r="G87">
        <v>0</v>
      </c>
      <c r="H87">
        <v>0</v>
      </c>
      <c r="I87">
        <f>VALUE(J87)</f>
        <v>4</v>
      </c>
      <c r="J87" s="11" t="s">
        <v>32</v>
      </c>
      <c r="K87" s="13">
        <f>VALUE(L87)</f>
        <v>6</v>
      </c>
      <c r="L87" t="s">
        <v>30</v>
      </c>
      <c r="M87">
        <v>0</v>
      </c>
      <c r="N87">
        <v>12</v>
      </c>
      <c r="O87">
        <v>1.5</v>
      </c>
      <c r="P87">
        <v>0.015</v>
      </c>
      <c r="Q87">
        <v>0</v>
      </c>
      <c r="R87">
        <v>1</v>
      </c>
      <c r="S87">
        <v>1</v>
      </c>
      <c r="T87">
        <v>0</v>
      </c>
      <c r="U87">
        <v>0</v>
      </c>
    </row>
    <row r="88" spans="1:21">
      <c r="A88">
        <v>1008014</v>
      </c>
      <c r="B88">
        <v>34</v>
      </c>
      <c r="C88">
        <v>1</v>
      </c>
      <c r="D88">
        <v>0</v>
      </c>
      <c r="E88">
        <v>1</v>
      </c>
      <c r="F88">
        <v>0</v>
      </c>
      <c r="G88">
        <v>0</v>
      </c>
      <c r="H88">
        <v>0</v>
      </c>
      <c r="I88">
        <f>VALUE(J88)</f>
        <v>4</v>
      </c>
      <c r="J88" s="11" t="s">
        <v>32</v>
      </c>
      <c r="K88" s="13">
        <f>VALUE(L88)</f>
        <v>10</v>
      </c>
      <c r="L88" t="s">
        <v>19</v>
      </c>
      <c r="M88">
        <v>0</v>
      </c>
      <c r="N88">
        <v>12</v>
      </c>
      <c r="O88">
        <v>1.53</v>
      </c>
      <c r="P88">
        <v>0.0153</v>
      </c>
      <c r="Q88">
        <v>1</v>
      </c>
      <c r="R88">
        <v>1</v>
      </c>
      <c r="S88">
        <v>0</v>
      </c>
      <c r="T88">
        <v>1</v>
      </c>
      <c r="U88">
        <v>0</v>
      </c>
    </row>
    <row r="89" spans="1:21">
      <c r="A89">
        <v>1008012</v>
      </c>
      <c r="B89">
        <v>33</v>
      </c>
      <c r="C89">
        <v>1</v>
      </c>
      <c r="D89">
        <v>0</v>
      </c>
      <c r="E89">
        <v>4</v>
      </c>
      <c r="F89">
        <v>0</v>
      </c>
      <c r="G89">
        <v>0</v>
      </c>
      <c r="H89">
        <v>0</v>
      </c>
      <c r="I89">
        <f>VALUE(J89)</f>
        <v>3</v>
      </c>
      <c r="J89" s="11" t="s">
        <v>21</v>
      </c>
      <c r="K89" s="13">
        <f>VALUE(L89)</f>
        <v>50</v>
      </c>
      <c r="L89" t="s">
        <v>24</v>
      </c>
      <c r="M89">
        <v>0</v>
      </c>
      <c r="N89">
        <v>3</v>
      </c>
      <c r="O89">
        <v>1.47</v>
      </c>
      <c r="P89">
        <v>0.0147</v>
      </c>
      <c r="Q89">
        <v>0</v>
      </c>
      <c r="R89">
        <v>0</v>
      </c>
      <c r="S89">
        <v>1</v>
      </c>
      <c r="T89">
        <v>0</v>
      </c>
      <c r="U89">
        <v>0</v>
      </c>
    </row>
    <row r="90" spans="1:21">
      <c r="A90">
        <v>1008009</v>
      </c>
      <c r="B90">
        <v>33</v>
      </c>
      <c r="C90">
        <v>1</v>
      </c>
      <c r="D90">
        <v>0</v>
      </c>
      <c r="E90">
        <v>2</v>
      </c>
      <c r="F90">
        <v>2</v>
      </c>
      <c r="G90">
        <v>0</v>
      </c>
      <c r="H90">
        <v>0</v>
      </c>
      <c r="I90">
        <f>VALUE(J90)</f>
        <v>2</v>
      </c>
      <c r="J90" s="11" t="s">
        <v>25</v>
      </c>
      <c r="K90" s="13">
        <f>VALUE(L90)</f>
        <v>200</v>
      </c>
      <c r="L90" t="s">
        <v>46</v>
      </c>
      <c r="M90">
        <v>0</v>
      </c>
      <c r="N90">
        <v>12</v>
      </c>
      <c r="O90">
        <v>1.5</v>
      </c>
      <c r="P90">
        <v>0.015</v>
      </c>
      <c r="Q90">
        <v>0</v>
      </c>
      <c r="R90">
        <v>1</v>
      </c>
      <c r="S90">
        <v>1</v>
      </c>
      <c r="T90">
        <v>1</v>
      </c>
      <c r="U90">
        <v>1</v>
      </c>
    </row>
    <row r="91" spans="1:21">
      <c r="A91">
        <v>1009006</v>
      </c>
      <c r="B91">
        <v>32</v>
      </c>
      <c r="C91">
        <v>0</v>
      </c>
      <c r="D91">
        <v>0</v>
      </c>
      <c r="E91">
        <v>2</v>
      </c>
      <c r="F91">
        <v>0</v>
      </c>
      <c r="G91">
        <v>0</v>
      </c>
      <c r="H91">
        <v>0</v>
      </c>
      <c r="I91">
        <f>VALUE(J91)</f>
        <v>3</v>
      </c>
      <c r="J91" s="11" t="s">
        <v>21</v>
      </c>
      <c r="K91" s="13">
        <f>VALUE(L91)</f>
        <v>15</v>
      </c>
      <c r="L91" t="s">
        <v>37</v>
      </c>
      <c r="M91">
        <v>0</v>
      </c>
      <c r="N91">
        <v>12</v>
      </c>
      <c r="O91">
        <v>1.53</v>
      </c>
      <c r="P91">
        <v>0.0153</v>
      </c>
      <c r="Q91">
        <v>1</v>
      </c>
      <c r="R91">
        <v>0</v>
      </c>
      <c r="S91">
        <v>1</v>
      </c>
      <c r="T91">
        <v>1</v>
      </c>
      <c r="U91">
        <v>0</v>
      </c>
    </row>
    <row r="92" spans="1:21">
      <c r="A92">
        <v>1009003</v>
      </c>
      <c r="B92">
        <v>59</v>
      </c>
      <c r="C92">
        <v>1</v>
      </c>
      <c r="D92">
        <v>0</v>
      </c>
      <c r="E92">
        <v>0</v>
      </c>
      <c r="F92">
        <v>0</v>
      </c>
      <c r="G92">
        <v>0</v>
      </c>
      <c r="H92">
        <v>1</v>
      </c>
      <c r="I92">
        <f>VALUE(J92)</f>
        <v>13</v>
      </c>
      <c r="J92" s="11" t="s">
        <v>51</v>
      </c>
      <c r="K92" s="13">
        <f>VALUE(L92)</f>
        <v>60</v>
      </c>
      <c r="L92" t="s">
        <v>48</v>
      </c>
      <c r="M92">
        <v>0</v>
      </c>
      <c r="N92">
        <v>12</v>
      </c>
      <c r="O92">
        <v>1.5</v>
      </c>
      <c r="P92">
        <v>0.015</v>
      </c>
      <c r="Q92">
        <v>0</v>
      </c>
      <c r="R92">
        <v>1</v>
      </c>
      <c r="S92">
        <v>1</v>
      </c>
      <c r="T92">
        <v>0</v>
      </c>
      <c r="U92">
        <v>0</v>
      </c>
    </row>
    <row r="93" spans="1:21">
      <c r="A93" t="s">
        <v>52</v>
      </c>
      <c r="B93">
        <v>31</v>
      </c>
      <c r="C93">
        <v>1</v>
      </c>
      <c r="D93">
        <v>0</v>
      </c>
      <c r="E93">
        <v>2</v>
      </c>
      <c r="F93">
        <v>0</v>
      </c>
      <c r="G93">
        <v>0</v>
      </c>
      <c r="H93">
        <v>0</v>
      </c>
      <c r="I93">
        <f>VALUE(J93)</f>
        <v>6</v>
      </c>
      <c r="J93" s="11" t="s">
        <v>30</v>
      </c>
      <c r="K93" s="13">
        <f>VALUE(L93)</f>
        <v>10</v>
      </c>
      <c r="L93" t="s">
        <v>19</v>
      </c>
      <c r="M93">
        <v>0</v>
      </c>
      <c r="N93">
        <v>12</v>
      </c>
      <c r="O93">
        <v>1.53</v>
      </c>
      <c r="P93">
        <v>0.0153</v>
      </c>
      <c r="Q93">
        <v>1</v>
      </c>
      <c r="R93">
        <v>1</v>
      </c>
      <c r="S93">
        <v>0</v>
      </c>
      <c r="T93">
        <v>1</v>
      </c>
      <c r="U93">
        <v>0</v>
      </c>
    </row>
    <row r="94" spans="1:21">
      <c r="A94" t="s">
        <v>53</v>
      </c>
      <c r="B94">
        <v>32</v>
      </c>
      <c r="C94">
        <v>1</v>
      </c>
      <c r="D94">
        <v>0</v>
      </c>
      <c r="E94">
        <v>2</v>
      </c>
      <c r="F94">
        <v>0</v>
      </c>
      <c r="G94">
        <v>0</v>
      </c>
      <c r="H94">
        <v>0</v>
      </c>
      <c r="I94">
        <f>VALUE(J94)</f>
        <v>2</v>
      </c>
      <c r="J94" s="11" t="s">
        <v>25</v>
      </c>
      <c r="K94" s="13">
        <f>VALUE(L94)</f>
        <v>40</v>
      </c>
      <c r="L94" t="s">
        <v>41</v>
      </c>
      <c r="M94">
        <v>0</v>
      </c>
      <c r="N94">
        <v>12</v>
      </c>
      <c r="O94">
        <v>1.5</v>
      </c>
      <c r="P94">
        <v>0.015</v>
      </c>
      <c r="Q94">
        <v>0</v>
      </c>
      <c r="R94">
        <v>1</v>
      </c>
      <c r="S94">
        <v>1</v>
      </c>
      <c r="T94">
        <v>0</v>
      </c>
      <c r="U94">
        <v>0</v>
      </c>
    </row>
    <row r="95" spans="1:21">
      <c r="A95">
        <v>1009004</v>
      </c>
      <c r="B95">
        <v>28</v>
      </c>
      <c r="C95">
        <v>0</v>
      </c>
      <c r="D95">
        <v>0</v>
      </c>
      <c r="E95">
        <v>2</v>
      </c>
      <c r="F95">
        <v>0</v>
      </c>
      <c r="G95">
        <v>0</v>
      </c>
      <c r="H95">
        <v>1</v>
      </c>
      <c r="I95">
        <f>VALUE(J95)</f>
        <v>1</v>
      </c>
      <c r="J95" s="11" t="s">
        <v>26</v>
      </c>
      <c r="K95" s="13">
        <f>VALUE(L95)</f>
        <v>50</v>
      </c>
      <c r="L95" t="s">
        <v>24</v>
      </c>
      <c r="M95">
        <v>0</v>
      </c>
      <c r="N95">
        <v>12</v>
      </c>
      <c r="O95">
        <v>1.5</v>
      </c>
      <c r="P95">
        <v>0.015</v>
      </c>
      <c r="Q95">
        <v>0</v>
      </c>
      <c r="R95">
        <v>1</v>
      </c>
      <c r="S95">
        <v>1</v>
      </c>
      <c r="T95">
        <v>0</v>
      </c>
      <c r="U95">
        <v>0</v>
      </c>
    </row>
    <row r="96" spans="1:21">
      <c r="A96">
        <v>1008016</v>
      </c>
      <c r="B96">
        <v>48</v>
      </c>
      <c r="C96">
        <v>1</v>
      </c>
      <c r="D96">
        <v>0</v>
      </c>
      <c r="E96">
        <v>0</v>
      </c>
      <c r="F96">
        <v>0</v>
      </c>
      <c r="G96">
        <v>0</v>
      </c>
      <c r="H96">
        <v>1</v>
      </c>
      <c r="I96">
        <f>VALUE(J96)</f>
        <v>2</v>
      </c>
      <c r="J96" s="11" t="s">
        <v>25</v>
      </c>
      <c r="K96" s="13">
        <f>VALUE(L96)</f>
        <v>50</v>
      </c>
      <c r="L96" t="s">
        <v>24</v>
      </c>
      <c r="M96">
        <v>0</v>
      </c>
      <c r="N96">
        <v>12</v>
      </c>
      <c r="O96">
        <v>1.53</v>
      </c>
      <c r="P96">
        <v>0.0153</v>
      </c>
      <c r="Q96">
        <v>1</v>
      </c>
      <c r="R96">
        <v>1</v>
      </c>
      <c r="S96">
        <v>0</v>
      </c>
      <c r="T96">
        <v>1</v>
      </c>
      <c r="U96">
        <v>0</v>
      </c>
    </row>
    <row r="97" spans="1:21">
      <c r="A97">
        <v>1008015</v>
      </c>
      <c r="B97">
        <v>32</v>
      </c>
      <c r="C97">
        <v>1</v>
      </c>
      <c r="D97">
        <v>0</v>
      </c>
      <c r="E97">
        <v>2</v>
      </c>
      <c r="F97">
        <v>0</v>
      </c>
      <c r="G97">
        <v>0</v>
      </c>
      <c r="H97">
        <v>0</v>
      </c>
      <c r="I97">
        <f>VALUE(J97)</f>
        <v>3</v>
      </c>
      <c r="J97" s="11" t="s">
        <v>21</v>
      </c>
      <c r="K97" s="13">
        <f>VALUE(L97)</f>
        <v>100</v>
      </c>
      <c r="L97" t="s">
        <v>31</v>
      </c>
      <c r="M97">
        <v>0</v>
      </c>
      <c r="N97">
        <v>12</v>
      </c>
      <c r="O97">
        <v>1.53</v>
      </c>
      <c r="P97">
        <v>0.0153</v>
      </c>
      <c r="Q97">
        <v>1</v>
      </c>
      <c r="R97">
        <v>1</v>
      </c>
      <c r="S97">
        <v>0</v>
      </c>
      <c r="T97">
        <v>1</v>
      </c>
      <c r="U97">
        <v>0</v>
      </c>
    </row>
    <row r="98" spans="1:21">
      <c r="A98">
        <v>1008013</v>
      </c>
      <c r="B98">
        <v>36</v>
      </c>
      <c r="C98">
        <v>1</v>
      </c>
      <c r="D98">
        <v>0</v>
      </c>
      <c r="E98">
        <v>1</v>
      </c>
      <c r="F98">
        <v>0</v>
      </c>
      <c r="G98">
        <v>0</v>
      </c>
      <c r="H98">
        <v>0</v>
      </c>
      <c r="I98">
        <f>VALUE(J98)</f>
        <v>5</v>
      </c>
      <c r="J98" s="11" t="s">
        <v>20</v>
      </c>
      <c r="K98" s="13">
        <f>VALUE(L98)</f>
        <v>10</v>
      </c>
      <c r="L98" t="s">
        <v>19</v>
      </c>
      <c r="M98">
        <v>0</v>
      </c>
      <c r="N98">
        <v>12</v>
      </c>
      <c r="O98">
        <v>1.53</v>
      </c>
      <c r="P98">
        <v>0.0153</v>
      </c>
      <c r="Q98">
        <v>1</v>
      </c>
      <c r="R98">
        <v>1</v>
      </c>
      <c r="S98">
        <v>0</v>
      </c>
      <c r="T98">
        <v>1</v>
      </c>
      <c r="U98">
        <v>0</v>
      </c>
    </row>
    <row r="99" spans="1:21">
      <c r="A99">
        <v>1009001</v>
      </c>
      <c r="B99">
        <v>40</v>
      </c>
      <c r="C99">
        <v>1</v>
      </c>
      <c r="D99">
        <v>0</v>
      </c>
      <c r="E99">
        <v>1</v>
      </c>
      <c r="F99">
        <v>1</v>
      </c>
      <c r="G99">
        <v>0</v>
      </c>
      <c r="H99">
        <v>0</v>
      </c>
      <c r="I99">
        <f>VALUE(J99)</f>
        <v>3</v>
      </c>
      <c r="J99" s="11" t="s">
        <v>21</v>
      </c>
      <c r="K99" s="13">
        <f>VALUE(L99)</f>
        <v>5</v>
      </c>
      <c r="L99" t="s">
        <v>20</v>
      </c>
      <c r="M99">
        <v>0</v>
      </c>
      <c r="N99">
        <v>6</v>
      </c>
      <c r="O99">
        <v>1.5</v>
      </c>
      <c r="P99">
        <v>0.015</v>
      </c>
      <c r="Q99">
        <v>1</v>
      </c>
      <c r="R99">
        <v>1</v>
      </c>
      <c r="S99">
        <v>0</v>
      </c>
      <c r="T99">
        <v>1</v>
      </c>
      <c r="U99">
        <v>1</v>
      </c>
    </row>
    <row r="100" spans="1:21">
      <c r="A100">
        <v>1009002</v>
      </c>
      <c r="B100">
        <v>27</v>
      </c>
      <c r="C100">
        <v>1</v>
      </c>
      <c r="D100">
        <v>0</v>
      </c>
      <c r="E100">
        <v>4</v>
      </c>
      <c r="F100">
        <v>0</v>
      </c>
      <c r="G100">
        <v>0</v>
      </c>
      <c r="H100">
        <v>0</v>
      </c>
      <c r="I100">
        <f>VALUE(J100)</f>
        <v>1</v>
      </c>
      <c r="J100" s="11" t="s">
        <v>26</v>
      </c>
      <c r="K100" s="13">
        <f>VALUE(L100)</f>
        <v>20</v>
      </c>
      <c r="L100" t="s">
        <v>27</v>
      </c>
      <c r="M100">
        <v>0</v>
      </c>
      <c r="N100">
        <v>6</v>
      </c>
      <c r="O100">
        <v>1.26</v>
      </c>
      <c r="P100">
        <v>0.0126</v>
      </c>
      <c r="Q100">
        <v>1</v>
      </c>
      <c r="R100">
        <v>0</v>
      </c>
      <c r="S100">
        <v>0</v>
      </c>
      <c r="T100">
        <v>1</v>
      </c>
      <c r="U100">
        <v>0</v>
      </c>
    </row>
    <row r="101" spans="1:21">
      <c r="A101">
        <v>1009003</v>
      </c>
      <c r="B101">
        <v>30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f>VALUE(J101)</f>
        <v>2</v>
      </c>
      <c r="J101" s="11" t="s">
        <v>25</v>
      </c>
      <c r="K101" s="13">
        <f>VALUE(L101)</f>
        <v>10</v>
      </c>
      <c r="L101" t="s">
        <v>19</v>
      </c>
      <c r="M101">
        <v>0</v>
      </c>
      <c r="N101">
        <v>6</v>
      </c>
      <c r="O101">
        <v>1.26</v>
      </c>
      <c r="P101">
        <v>0.0126</v>
      </c>
      <c r="Q101">
        <v>1</v>
      </c>
      <c r="R101">
        <v>0</v>
      </c>
      <c r="S101">
        <v>0</v>
      </c>
      <c r="T101">
        <v>1</v>
      </c>
      <c r="U101">
        <v>0</v>
      </c>
    </row>
    <row r="102" spans="1:21">
      <c r="A102">
        <v>1009004</v>
      </c>
      <c r="B102">
        <v>48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1</v>
      </c>
      <c r="I102">
        <f>VALUE(J102)</f>
        <v>1</v>
      </c>
      <c r="J102" s="11">
        <v>1</v>
      </c>
      <c r="K102" s="13">
        <f>VALUE(L102)</f>
        <v>10</v>
      </c>
      <c r="L102" t="s">
        <v>19</v>
      </c>
      <c r="M102">
        <v>0</v>
      </c>
      <c r="N102">
        <v>6</v>
      </c>
      <c r="O102">
        <v>1.26</v>
      </c>
      <c r="P102">
        <v>0.0126</v>
      </c>
      <c r="Q102">
        <v>1</v>
      </c>
      <c r="R102">
        <v>0</v>
      </c>
      <c r="S102">
        <v>0</v>
      </c>
      <c r="T102">
        <v>1</v>
      </c>
      <c r="U102">
        <v>0</v>
      </c>
    </row>
    <row r="103" spans="1:21">
      <c r="A103">
        <v>1009005</v>
      </c>
      <c r="B103">
        <v>55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f>VALUE(J103)</f>
        <v>20</v>
      </c>
      <c r="J103" s="11" t="s">
        <v>27</v>
      </c>
      <c r="K103" s="13">
        <f>VALUE(L103)</f>
        <v>10</v>
      </c>
      <c r="L103" t="s">
        <v>19</v>
      </c>
      <c r="M103">
        <v>0</v>
      </c>
      <c r="N103">
        <v>6</v>
      </c>
      <c r="O103">
        <v>1.26</v>
      </c>
      <c r="P103">
        <v>0.0126</v>
      </c>
      <c r="Q103">
        <v>1</v>
      </c>
      <c r="R103">
        <v>0</v>
      </c>
      <c r="S103">
        <v>0</v>
      </c>
      <c r="T103">
        <v>1</v>
      </c>
      <c r="U103">
        <v>0</v>
      </c>
    </row>
    <row r="104" spans="1:21">
      <c r="A104">
        <v>1009007</v>
      </c>
      <c r="B104">
        <v>33</v>
      </c>
      <c r="C104">
        <v>1</v>
      </c>
      <c r="D104">
        <v>0</v>
      </c>
      <c r="E104">
        <v>2</v>
      </c>
      <c r="F104">
        <v>0</v>
      </c>
      <c r="G104">
        <v>0</v>
      </c>
      <c r="H104">
        <v>0</v>
      </c>
      <c r="I104">
        <f>VALUE(J104)</f>
        <v>8</v>
      </c>
      <c r="J104" s="11" t="s">
        <v>36</v>
      </c>
      <c r="K104" s="13">
        <f>VALUE(L104)</f>
        <v>15</v>
      </c>
      <c r="L104" t="s">
        <v>37</v>
      </c>
      <c r="M104">
        <v>0</v>
      </c>
      <c r="N104">
        <v>12</v>
      </c>
      <c r="O104">
        <v>1.5</v>
      </c>
      <c r="P104">
        <v>0.015</v>
      </c>
      <c r="Q104">
        <v>0</v>
      </c>
      <c r="R104">
        <v>1</v>
      </c>
      <c r="S104">
        <v>0</v>
      </c>
      <c r="T104">
        <v>0</v>
      </c>
      <c r="U104">
        <v>0</v>
      </c>
    </row>
    <row r="105" spans="1:21">
      <c r="A105">
        <v>1009009</v>
      </c>
      <c r="B105">
        <v>48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1</v>
      </c>
      <c r="I105">
        <f>VALUE(J105)</f>
        <v>2</v>
      </c>
      <c r="J105" s="11" t="s">
        <v>25</v>
      </c>
      <c r="K105" s="13">
        <f>VALUE(L105)</f>
        <v>20</v>
      </c>
      <c r="L105" t="s">
        <v>27</v>
      </c>
      <c r="M105">
        <v>0</v>
      </c>
      <c r="N105">
        <v>12</v>
      </c>
      <c r="O105">
        <v>1.53</v>
      </c>
      <c r="P105">
        <v>0.0153</v>
      </c>
      <c r="Q105">
        <v>1</v>
      </c>
      <c r="R105">
        <v>0</v>
      </c>
      <c r="S105">
        <v>0</v>
      </c>
      <c r="T105">
        <v>1</v>
      </c>
      <c r="U105">
        <v>0</v>
      </c>
    </row>
    <row r="106" spans="1:21">
      <c r="A106">
        <v>1009010</v>
      </c>
      <c r="B106">
        <v>42</v>
      </c>
      <c r="C106">
        <v>1</v>
      </c>
      <c r="D106">
        <v>0</v>
      </c>
      <c r="E106">
        <v>1</v>
      </c>
      <c r="F106">
        <v>0</v>
      </c>
      <c r="G106">
        <v>0</v>
      </c>
      <c r="H106">
        <v>1</v>
      </c>
      <c r="I106">
        <f>VALUE(J106)</f>
        <v>10</v>
      </c>
      <c r="J106" s="11" t="s">
        <v>19</v>
      </c>
      <c r="K106" s="13">
        <f>VALUE(L106)</f>
        <v>50</v>
      </c>
      <c r="L106" t="s">
        <v>24</v>
      </c>
      <c r="M106">
        <v>0</v>
      </c>
      <c r="N106">
        <v>12</v>
      </c>
      <c r="O106">
        <v>1.53</v>
      </c>
      <c r="P106">
        <v>0.0153</v>
      </c>
      <c r="Q106">
        <v>1</v>
      </c>
      <c r="R106">
        <v>0</v>
      </c>
      <c r="S106">
        <v>0</v>
      </c>
      <c r="T106">
        <v>1</v>
      </c>
      <c r="U106">
        <v>0</v>
      </c>
    </row>
    <row r="107" spans="1:21">
      <c r="A107">
        <v>1009011</v>
      </c>
      <c r="B107">
        <v>27</v>
      </c>
      <c r="C107">
        <v>1</v>
      </c>
      <c r="D107">
        <v>0</v>
      </c>
      <c r="E107">
        <v>4</v>
      </c>
      <c r="F107">
        <v>0</v>
      </c>
      <c r="G107">
        <v>0</v>
      </c>
      <c r="H107">
        <v>0</v>
      </c>
      <c r="I107">
        <f>VALUE(J107)</f>
        <v>4</v>
      </c>
      <c r="J107" s="11" t="s">
        <v>32</v>
      </c>
      <c r="K107" s="13">
        <f>VALUE(L107)</f>
        <v>100</v>
      </c>
      <c r="L107" t="s">
        <v>31</v>
      </c>
      <c r="M107">
        <v>0</v>
      </c>
      <c r="N107">
        <v>3</v>
      </c>
      <c r="O107">
        <v>1.5</v>
      </c>
      <c r="P107">
        <v>0.015</v>
      </c>
      <c r="Q107">
        <v>1</v>
      </c>
      <c r="R107">
        <v>1</v>
      </c>
      <c r="S107">
        <v>0</v>
      </c>
      <c r="T107">
        <v>1</v>
      </c>
      <c r="U107">
        <v>0</v>
      </c>
    </row>
    <row r="108" spans="1:21">
      <c r="A108">
        <v>1010002</v>
      </c>
      <c r="B108">
        <v>47</v>
      </c>
      <c r="C108">
        <v>1</v>
      </c>
      <c r="D108">
        <v>0</v>
      </c>
      <c r="E108">
        <v>1</v>
      </c>
      <c r="F108">
        <v>0</v>
      </c>
      <c r="G108">
        <v>0</v>
      </c>
      <c r="H108">
        <v>0</v>
      </c>
      <c r="I108">
        <f>VALUE(J108)</f>
        <v>10</v>
      </c>
      <c r="J108" s="11" t="s">
        <v>19</v>
      </c>
      <c r="K108" s="13">
        <f>VALUE(L108)</f>
        <v>30</v>
      </c>
      <c r="L108" t="s">
        <v>34</v>
      </c>
      <c r="M108">
        <v>0</v>
      </c>
      <c r="N108">
        <v>12</v>
      </c>
      <c r="O108">
        <v>1.5</v>
      </c>
      <c r="P108">
        <v>0.015</v>
      </c>
      <c r="Q108">
        <v>0</v>
      </c>
      <c r="R108">
        <v>1</v>
      </c>
      <c r="S108">
        <v>1</v>
      </c>
      <c r="T108">
        <v>0</v>
      </c>
      <c r="U108">
        <v>0</v>
      </c>
    </row>
    <row r="109" spans="1:21">
      <c r="A109">
        <v>1010003</v>
      </c>
      <c r="B109">
        <v>23</v>
      </c>
      <c r="C109">
        <v>1</v>
      </c>
      <c r="D109">
        <v>1</v>
      </c>
      <c r="E109">
        <v>1</v>
      </c>
      <c r="F109">
        <v>0</v>
      </c>
      <c r="G109">
        <v>1</v>
      </c>
      <c r="H109">
        <v>0</v>
      </c>
      <c r="I109">
        <f>VALUE(J109)</f>
        <v>4</v>
      </c>
      <c r="J109" s="11" t="s">
        <v>32</v>
      </c>
      <c r="K109" s="13">
        <f>VALUE(L109)</f>
        <v>10</v>
      </c>
      <c r="L109" t="s">
        <v>19</v>
      </c>
      <c r="M109">
        <v>0</v>
      </c>
      <c r="N109">
        <v>6</v>
      </c>
      <c r="O109">
        <v>1.26</v>
      </c>
      <c r="P109">
        <v>0.0126</v>
      </c>
      <c r="Q109">
        <v>1</v>
      </c>
      <c r="R109">
        <v>0</v>
      </c>
      <c r="S109">
        <v>0</v>
      </c>
      <c r="T109">
        <v>1</v>
      </c>
      <c r="U109">
        <v>0</v>
      </c>
    </row>
    <row r="110" spans="1:21">
      <c r="A110">
        <v>1010004</v>
      </c>
      <c r="B110">
        <v>41</v>
      </c>
      <c r="C110">
        <v>1</v>
      </c>
      <c r="D110">
        <v>0</v>
      </c>
      <c r="E110">
        <v>1</v>
      </c>
      <c r="F110">
        <v>0</v>
      </c>
      <c r="G110">
        <v>0</v>
      </c>
      <c r="H110">
        <v>0</v>
      </c>
      <c r="I110">
        <f>VALUE(J110)</f>
        <v>10</v>
      </c>
      <c r="J110" s="11" t="s">
        <v>19</v>
      </c>
      <c r="K110" s="13">
        <f>VALUE(L110)</f>
        <v>10</v>
      </c>
      <c r="L110" t="s">
        <v>19</v>
      </c>
      <c r="M110">
        <v>0</v>
      </c>
      <c r="N110">
        <v>12</v>
      </c>
      <c r="O110">
        <v>1.5</v>
      </c>
      <c r="P110">
        <v>0.015</v>
      </c>
      <c r="Q110">
        <v>0</v>
      </c>
      <c r="R110">
        <v>1</v>
      </c>
      <c r="S110">
        <v>0</v>
      </c>
      <c r="T110">
        <v>0</v>
      </c>
      <c r="U110">
        <v>0</v>
      </c>
    </row>
    <row r="111" spans="1:21">
      <c r="A111">
        <v>1010005</v>
      </c>
      <c r="B111">
        <v>37</v>
      </c>
      <c r="C111">
        <v>1</v>
      </c>
      <c r="D111">
        <v>0</v>
      </c>
      <c r="E111">
        <v>2</v>
      </c>
      <c r="F111">
        <v>0</v>
      </c>
      <c r="G111">
        <v>0</v>
      </c>
      <c r="H111">
        <v>0</v>
      </c>
      <c r="I111">
        <f>VALUE(J111)</f>
        <v>4</v>
      </c>
      <c r="J111" s="11" t="s">
        <v>32</v>
      </c>
      <c r="K111" s="13">
        <f>VALUE(L111)</f>
        <v>3</v>
      </c>
      <c r="L111" t="s">
        <v>21</v>
      </c>
      <c r="M111">
        <v>0</v>
      </c>
      <c r="N111">
        <v>6</v>
      </c>
      <c r="O111">
        <v>1.26</v>
      </c>
      <c r="P111">
        <v>0.0126</v>
      </c>
      <c r="Q111">
        <v>1</v>
      </c>
      <c r="R111">
        <v>1</v>
      </c>
      <c r="S111">
        <v>1</v>
      </c>
      <c r="T111">
        <v>1</v>
      </c>
      <c r="U111">
        <v>0</v>
      </c>
    </row>
    <row r="112" spans="1:21">
      <c r="A112">
        <v>1010007</v>
      </c>
      <c r="B112">
        <v>45</v>
      </c>
      <c r="C112">
        <v>1</v>
      </c>
      <c r="D112">
        <v>0</v>
      </c>
      <c r="E112">
        <v>1</v>
      </c>
      <c r="F112">
        <v>0</v>
      </c>
      <c r="G112">
        <v>0</v>
      </c>
      <c r="H112">
        <v>0</v>
      </c>
      <c r="I112">
        <f>VALUE(J112)</f>
        <v>7</v>
      </c>
      <c r="J112" s="11" t="s">
        <v>44</v>
      </c>
      <c r="K112" s="13">
        <f>VALUE(L112)</f>
        <v>100</v>
      </c>
      <c r="L112" t="s">
        <v>31</v>
      </c>
      <c r="M112">
        <v>0</v>
      </c>
      <c r="N112">
        <v>12</v>
      </c>
      <c r="O112">
        <v>1.5</v>
      </c>
      <c r="P112">
        <v>0.015</v>
      </c>
      <c r="Q112">
        <v>0</v>
      </c>
      <c r="R112">
        <v>1</v>
      </c>
      <c r="S112">
        <v>0</v>
      </c>
      <c r="T112">
        <v>0</v>
      </c>
      <c r="U112">
        <v>0</v>
      </c>
    </row>
    <row r="113" spans="1:21">
      <c r="A113">
        <v>1010008</v>
      </c>
      <c r="B113">
        <v>41</v>
      </c>
      <c r="C113">
        <v>1</v>
      </c>
      <c r="D113">
        <v>0</v>
      </c>
      <c r="E113">
        <v>1</v>
      </c>
      <c r="F113">
        <v>0</v>
      </c>
      <c r="G113">
        <v>0</v>
      </c>
      <c r="H113">
        <v>0</v>
      </c>
      <c r="I113">
        <f>VALUE(J113)</f>
        <v>13</v>
      </c>
      <c r="J113" s="11" t="s">
        <v>51</v>
      </c>
      <c r="K113" s="13">
        <f>VALUE(L113)</f>
        <v>15</v>
      </c>
      <c r="L113" t="s">
        <v>37</v>
      </c>
      <c r="M113">
        <v>0</v>
      </c>
      <c r="N113">
        <v>6</v>
      </c>
      <c r="O113">
        <v>1.26</v>
      </c>
      <c r="P113">
        <v>0.0126</v>
      </c>
      <c r="Q113">
        <v>1</v>
      </c>
      <c r="R113">
        <v>1</v>
      </c>
      <c r="S113">
        <v>1</v>
      </c>
      <c r="T113">
        <v>1</v>
      </c>
      <c r="U113">
        <v>0</v>
      </c>
    </row>
    <row r="114" spans="1:21">
      <c r="A114">
        <v>1010009</v>
      </c>
      <c r="B114">
        <v>34</v>
      </c>
      <c r="C114">
        <v>1</v>
      </c>
      <c r="D114">
        <v>0</v>
      </c>
      <c r="E114">
        <v>2</v>
      </c>
      <c r="F114">
        <v>0</v>
      </c>
      <c r="G114">
        <v>0</v>
      </c>
      <c r="H114">
        <v>0</v>
      </c>
      <c r="I114">
        <f>VALUE(J114)</f>
        <v>5</v>
      </c>
      <c r="J114" s="11" t="s">
        <v>20</v>
      </c>
      <c r="K114" s="13">
        <f>VALUE(L114)</f>
        <v>20</v>
      </c>
      <c r="L114" t="s">
        <v>27</v>
      </c>
      <c r="M114">
        <v>0</v>
      </c>
      <c r="N114">
        <v>12</v>
      </c>
      <c r="O114">
        <v>1.53</v>
      </c>
      <c r="P114">
        <v>0.0153</v>
      </c>
      <c r="Q114">
        <v>1</v>
      </c>
      <c r="R114">
        <v>1</v>
      </c>
      <c r="S114">
        <v>0</v>
      </c>
      <c r="T114">
        <v>1</v>
      </c>
      <c r="U114">
        <v>0</v>
      </c>
    </row>
    <row r="115" spans="1:21">
      <c r="A115">
        <v>1010010</v>
      </c>
      <c r="B115">
        <v>25</v>
      </c>
      <c r="C115">
        <v>1</v>
      </c>
      <c r="D115">
        <v>1</v>
      </c>
      <c r="E115">
        <v>4</v>
      </c>
      <c r="F115">
        <v>0</v>
      </c>
      <c r="G115">
        <v>1</v>
      </c>
      <c r="H115">
        <v>0</v>
      </c>
      <c r="I115">
        <f>VALUE(J115)</f>
        <v>1</v>
      </c>
      <c r="J115" s="11" t="s">
        <v>26</v>
      </c>
      <c r="K115" s="13">
        <f>VALUE(L115)</f>
        <v>4</v>
      </c>
      <c r="L115" t="s">
        <v>32</v>
      </c>
      <c r="M115">
        <v>0</v>
      </c>
      <c r="N115">
        <v>12</v>
      </c>
      <c r="O115">
        <v>1.53</v>
      </c>
      <c r="P115">
        <v>0.0153</v>
      </c>
      <c r="Q115">
        <v>1</v>
      </c>
      <c r="R115">
        <v>1</v>
      </c>
      <c r="S115">
        <v>0</v>
      </c>
      <c r="T115">
        <v>1</v>
      </c>
      <c r="U115">
        <v>0</v>
      </c>
    </row>
    <row r="116" spans="1:21">
      <c r="A116">
        <v>1010011</v>
      </c>
      <c r="B116">
        <v>43</v>
      </c>
      <c r="C116">
        <v>1</v>
      </c>
      <c r="D116">
        <v>0</v>
      </c>
      <c r="E116">
        <v>1</v>
      </c>
      <c r="F116">
        <v>0</v>
      </c>
      <c r="G116">
        <v>0</v>
      </c>
      <c r="H116">
        <v>0</v>
      </c>
      <c r="I116">
        <f>VALUE(J116)</f>
        <v>10</v>
      </c>
      <c r="J116" s="11" t="s">
        <v>19</v>
      </c>
      <c r="K116" s="13">
        <f>VALUE(L116)</f>
        <v>10</v>
      </c>
      <c r="L116" t="s">
        <v>19</v>
      </c>
      <c r="M116">
        <v>0</v>
      </c>
      <c r="N116">
        <v>6</v>
      </c>
      <c r="O116">
        <v>1.26</v>
      </c>
      <c r="P116">
        <v>0.0126</v>
      </c>
      <c r="Q116">
        <v>1</v>
      </c>
      <c r="R116">
        <v>1</v>
      </c>
      <c r="S116">
        <v>1</v>
      </c>
      <c r="T116">
        <v>1</v>
      </c>
      <c r="U116">
        <v>0</v>
      </c>
    </row>
    <row r="117" spans="1:21">
      <c r="A117">
        <v>1011002</v>
      </c>
      <c r="B117">
        <v>34</v>
      </c>
      <c r="C117">
        <v>1</v>
      </c>
      <c r="D117">
        <v>0</v>
      </c>
      <c r="E117">
        <v>3</v>
      </c>
      <c r="F117">
        <v>0</v>
      </c>
      <c r="G117">
        <v>1</v>
      </c>
      <c r="H117">
        <v>0</v>
      </c>
      <c r="I117">
        <f>VALUE(J117)</f>
        <v>3</v>
      </c>
      <c r="J117" s="11" t="s">
        <v>21</v>
      </c>
      <c r="K117" s="13">
        <f>VALUE(L117)</f>
        <v>10</v>
      </c>
      <c r="L117" t="s">
        <v>19</v>
      </c>
      <c r="M117">
        <v>0</v>
      </c>
      <c r="N117">
        <v>6</v>
      </c>
      <c r="O117">
        <v>1.26</v>
      </c>
      <c r="P117">
        <v>0.0126</v>
      </c>
      <c r="Q117">
        <v>1</v>
      </c>
      <c r="R117">
        <v>1</v>
      </c>
      <c r="S117">
        <v>0</v>
      </c>
      <c r="T117">
        <v>1</v>
      </c>
      <c r="U117">
        <v>0</v>
      </c>
    </row>
    <row r="118" spans="1:21">
      <c r="A118">
        <v>1011003</v>
      </c>
      <c r="B118">
        <v>28</v>
      </c>
      <c r="C118">
        <v>1</v>
      </c>
      <c r="D118">
        <v>0</v>
      </c>
      <c r="E118">
        <v>3</v>
      </c>
      <c r="F118">
        <v>0</v>
      </c>
      <c r="G118">
        <v>0</v>
      </c>
      <c r="H118">
        <v>0</v>
      </c>
      <c r="I118">
        <f>VALUE(J118)</f>
        <v>3</v>
      </c>
      <c r="J118" s="11" t="s">
        <v>21</v>
      </c>
      <c r="K118" s="13">
        <f>VALUE(L118)</f>
        <v>30</v>
      </c>
      <c r="L118" t="s">
        <v>34</v>
      </c>
      <c r="M118">
        <v>0</v>
      </c>
      <c r="N118">
        <v>12</v>
      </c>
      <c r="O118">
        <v>1.5</v>
      </c>
      <c r="P118">
        <v>0.015</v>
      </c>
      <c r="Q118">
        <v>0</v>
      </c>
      <c r="R118">
        <v>1</v>
      </c>
      <c r="S118">
        <v>1</v>
      </c>
      <c r="T118">
        <v>0</v>
      </c>
      <c r="U118">
        <v>0</v>
      </c>
    </row>
    <row r="119" spans="1:21">
      <c r="A119">
        <v>1011004</v>
      </c>
      <c r="B119">
        <v>28</v>
      </c>
      <c r="C119">
        <v>1</v>
      </c>
      <c r="D119">
        <v>0</v>
      </c>
      <c r="E119">
        <v>3</v>
      </c>
      <c r="F119">
        <v>0</v>
      </c>
      <c r="G119">
        <v>0</v>
      </c>
      <c r="H119">
        <v>0</v>
      </c>
      <c r="I119">
        <f>VALUE(J119)</f>
        <v>3</v>
      </c>
      <c r="J119" s="11" t="s">
        <v>21</v>
      </c>
      <c r="K119" s="13">
        <f>VALUE(L119)</f>
        <v>10</v>
      </c>
      <c r="L119" t="s">
        <v>19</v>
      </c>
      <c r="M119">
        <v>0</v>
      </c>
      <c r="N119">
        <v>12</v>
      </c>
      <c r="O119">
        <v>1.5</v>
      </c>
      <c r="P119">
        <v>0.015</v>
      </c>
      <c r="Q119">
        <v>0</v>
      </c>
      <c r="R119">
        <v>1</v>
      </c>
      <c r="S119">
        <v>1</v>
      </c>
      <c r="T119">
        <v>0</v>
      </c>
      <c r="U119">
        <v>0</v>
      </c>
    </row>
    <row r="120" spans="1:21">
      <c r="A120">
        <v>1011006</v>
      </c>
      <c r="B120">
        <v>28</v>
      </c>
      <c r="C120">
        <v>1</v>
      </c>
      <c r="D120">
        <v>1</v>
      </c>
      <c r="E120">
        <v>3</v>
      </c>
      <c r="F120">
        <v>0</v>
      </c>
      <c r="G120">
        <v>1</v>
      </c>
      <c r="H120">
        <v>0</v>
      </c>
      <c r="I120">
        <f>VALUE(J120)</f>
        <v>2</v>
      </c>
      <c r="J120" s="11" t="s">
        <v>25</v>
      </c>
      <c r="K120" s="13">
        <f>VALUE(L120)</f>
        <v>12</v>
      </c>
      <c r="L120" t="s">
        <v>35</v>
      </c>
      <c r="M120">
        <v>0</v>
      </c>
      <c r="N120">
        <v>6</v>
      </c>
      <c r="O120">
        <v>1.26</v>
      </c>
      <c r="P120">
        <v>0.0126</v>
      </c>
      <c r="Q120">
        <v>1</v>
      </c>
      <c r="R120">
        <v>1</v>
      </c>
      <c r="S120">
        <v>0</v>
      </c>
      <c r="T120">
        <v>1</v>
      </c>
      <c r="U120">
        <v>0</v>
      </c>
    </row>
    <row r="121" spans="1:21">
      <c r="A121">
        <v>1011007</v>
      </c>
      <c r="B121">
        <v>36</v>
      </c>
      <c r="C121">
        <v>1</v>
      </c>
      <c r="D121">
        <v>0</v>
      </c>
      <c r="E121">
        <v>1</v>
      </c>
      <c r="F121">
        <v>0</v>
      </c>
      <c r="G121">
        <v>0</v>
      </c>
      <c r="H121">
        <v>1</v>
      </c>
      <c r="I121">
        <f>VALUE(J121)</f>
        <v>5</v>
      </c>
      <c r="J121" s="11" t="s">
        <v>20</v>
      </c>
      <c r="K121" s="13">
        <f>VALUE(L121)</f>
        <v>10</v>
      </c>
      <c r="L121" t="s">
        <v>19</v>
      </c>
      <c r="M121">
        <v>0</v>
      </c>
      <c r="N121">
        <v>12</v>
      </c>
      <c r="O121">
        <v>1.53</v>
      </c>
      <c r="P121">
        <v>0.0153</v>
      </c>
      <c r="Q121">
        <v>1</v>
      </c>
      <c r="R121">
        <v>1</v>
      </c>
      <c r="S121">
        <v>0</v>
      </c>
      <c r="T121">
        <v>1</v>
      </c>
      <c r="U121">
        <v>0</v>
      </c>
    </row>
    <row r="122" spans="1:21">
      <c r="A122">
        <v>1011008</v>
      </c>
      <c r="B122">
        <v>42</v>
      </c>
      <c r="C122">
        <v>1</v>
      </c>
      <c r="D122">
        <v>0</v>
      </c>
      <c r="E122">
        <v>1</v>
      </c>
      <c r="F122">
        <v>0</v>
      </c>
      <c r="G122">
        <v>0</v>
      </c>
      <c r="H122">
        <v>0</v>
      </c>
      <c r="I122">
        <f>VALUE(J122)</f>
        <v>10</v>
      </c>
      <c r="J122" s="11" t="s">
        <v>19</v>
      </c>
      <c r="K122" s="13">
        <f>VALUE(L122)</f>
        <v>25</v>
      </c>
      <c r="L122" t="s">
        <v>43</v>
      </c>
      <c r="M122">
        <v>0</v>
      </c>
      <c r="N122">
        <v>6</v>
      </c>
      <c r="O122">
        <v>1.26</v>
      </c>
      <c r="P122">
        <v>0.0126</v>
      </c>
      <c r="Q122">
        <v>1</v>
      </c>
      <c r="R122">
        <v>0</v>
      </c>
      <c r="S122">
        <v>0</v>
      </c>
      <c r="T122">
        <v>1</v>
      </c>
      <c r="U122">
        <v>0</v>
      </c>
    </row>
    <row r="123" spans="1:21">
      <c r="A123">
        <v>1010012</v>
      </c>
      <c r="B123">
        <v>29</v>
      </c>
      <c r="C123">
        <v>1</v>
      </c>
      <c r="D123">
        <v>0</v>
      </c>
      <c r="E123">
        <v>1</v>
      </c>
      <c r="F123">
        <v>0</v>
      </c>
      <c r="G123">
        <v>1</v>
      </c>
      <c r="H123">
        <v>0</v>
      </c>
      <c r="I123">
        <f>VALUE(J123)</f>
        <v>3</v>
      </c>
      <c r="J123" s="11" t="s">
        <v>21</v>
      </c>
      <c r="K123" s="13">
        <f>VALUE(L123)</f>
        <v>6</v>
      </c>
      <c r="L123" t="s">
        <v>30</v>
      </c>
      <c r="M123">
        <v>0</v>
      </c>
      <c r="N123">
        <v>6</v>
      </c>
      <c r="O123">
        <v>1.26</v>
      </c>
      <c r="P123">
        <v>0.0126</v>
      </c>
      <c r="Q123">
        <v>1</v>
      </c>
      <c r="R123">
        <v>1</v>
      </c>
      <c r="S123">
        <v>1</v>
      </c>
      <c r="T123">
        <v>1</v>
      </c>
      <c r="U123">
        <v>0</v>
      </c>
    </row>
    <row r="124" spans="1:21">
      <c r="A124">
        <v>1011014</v>
      </c>
      <c r="B124">
        <v>29</v>
      </c>
      <c r="C124">
        <v>1</v>
      </c>
      <c r="D124">
        <v>0</v>
      </c>
      <c r="E124">
        <v>1</v>
      </c>
      <c r="F124">
        <v>0</v>
      </c>
      <c r="G124">
        <v>0</v>
      </c>
      <c r="H124">
        <v>0</v>
      </c>
      <c r="I124">
        <f>VALUE(J124)</f>
        <v>4</v>
      </c>
      <c r="J124" s="11" t="s">
        <v>32</v>
      </c>
      <c r="K124" s="13">
        <f>VALUE(L124)</f>
        <v>10</v>
      </c>
      <c r="L124" t="s">
        <v>19</v>
      </c>
      <c r="M124">
        <v>0</v>
      </c>
      <c r="N124">
        <v>12</v>
      </c>
      <c r="O124">
        <v>1.53</v>
      </c>
      <c r="P124">
        <v>0.0153</v>
      </c>
      <c r="Q124">
        <v>0</v>
      </c>
      <c r="R124">
        <v>1</v>
      </c>
      <c r="S124">
        <v>0</v>
      </c>
      <c r="T124">
        <v>0</v>
      </c>
      <c r="U124">
        <v>0</v>
      </c>
    </row>
    <row r="125" spans="1:21">
      <c r="A125">
        <v>1011011</v>
      </c>
      <c r="B125">
        <v>35</v>
      </c>
      <c r="C125">
        <v>0</v>
      </c>
      <c r="D125">
        <v>2</v>
      </c>
      <c r="E125">
        <v>1</v>
      </c>
      <c r="F125">
        <v>0</v>
      </c>
      <c r="G125">
        <v>0</v>
      </c>
      <c r="H125">
        <v>0</v>
      </c>
      <c r="I125">
        <f>VALUE(J125)</f>
        <v>3</v>
      </c>
      <c r="J125" s="11" t="s">
        <v>21</v>
      </c>
      <c r="K125" s="13">
        <f>VALUE(L125)</f>
        <v>85</v>
      </c>
      <c r="L125" t="s">
        <v>54</v>
      </c>
      <c r="M125">
        <v>0</v>
      </c>
      <c r="N125">
        <v>12</v>
      </c>
      <c r="O125">
        <v>1.5</v>
      </c>
      <c r="P125">
        <v>0.015</v>
      </c>
      <c r="Q125">
        <v>1</v>
      </c>
      <c r="R125">
        <v>1</v>
      </c>
      <c r="S125">
        <v>1</v>
      </c>
      <c r="T125">
        <v>0</v>
      </c>
      <c r="U125">
        <v>0</v>
      </c>
    </row>
    <row r="126" spans="1:21">
      <c r="A126">
        <v>1011012</v>
      </c>
      <c r="B126">
        <v>43</v>
      </c>
      <c r="C126">
        <v>1</v>
      </c>
      <c r="D126">
        <v>0</v>
      </c>
      <c r="E126">
        <v>1</v>
      </c>
      <c r="F126">
        <v>0</v>
      </c>
      <c r="G126">
        <v>0</v>
      </c>
      <c r="H126">
        <v>0</v>
      </c>
      <c r="I126">
        <f>VALUE(J126)</f>
        <v>20</v>
      </c>
      <c r="J126" s="11" t="s">
        <v>27</v>
      </c>
      <c r="K126" s="13">
        <f>VALUE(L126)</f>
        <v>20</v>
      </c>
      <c r="L126" t="s">
        <v>27</v>
      </c>
      <c r="M126">
        <v>0</v>
      </c>
      <c r="N126">
        <v>3</v>
      </c>
      <c r="O126">
        <v>1.23</v>
      </c>
      <c r="P126">
        <v>0.0123</v>
      </c>
      <c r="Q126">
        <v>1</v>
      </c>
      <c r="R126">
        <v>1</v>
      </c>
      <c r="S126">
        <v>0</v>
      </c>
      <c r="T126">
        <v>1</v>
      </c>
      <c r="U126">
        <v>0</v>
      </c>
    </row>
    <row r="127" spans="1:21">
      <c r="A127">
        <v>1011013</v>
      </c>
      <c r="B127">
        <v>47</v>
      </c>
      <c r="C127">
        <v>1</v>
      </c>
      <c r="D127">
        <v>0</v>
      </c>
      <c r="E127">
        <v>0</v>
      </c>
      <c r="F127">
        <v>1</v>
      </c>
      <c r="G127">
        <v>0</v>
      </c>
      <c r="H127">
        <v>0</v>
      </c>
      <c r="I127">
        <f>VALUE(J127)</f>
        <v>1</v>
      </c>
      <c r="J127" s="11" t="s">
        <v>26</v>
      </c>
      <c r="K127" s="13">
        <f>VALUE(L127)</f>
        <v>5</v>
      </c>
      <c r="L127" t="s">
        <v>20</v>
      </c>
      <c r="M127">
        <v>0</v>
      </c>
      <c r="N127">
        <v>3</v>
      </c>
      <c r="O127">
        <v>1.35</v>
      </c>
      <c r="P127">
        <v>0.0135</v>
      </c>
      <c r="Q127">
        <v>1</v>
      </c>
      <c r="R127">
        <v>1</v>
      </c>
      <c r="S127">
        <v>0</v>
      </c>
      <c r="T127">
        <v>1</v>
      </c>
      <c r="U127">
        <v>1</v>
      </c>
    </row>
    <row r="128" spans="1:21">
      <c r="A128">
        <v>1011015</v>
      </c>
      <c r="B128">
        <v>41</v>
      </c>
      <c r="C128">
        <v>1</v>
      </c>
      <c r="D128">
        <v>0</v>
      </c>
      <c r="E128">
        <v>1</v>
      </c>
      <c r="F128">
        <v>0</v>
      </c>
      <c r="G128">
        <v>0</v>
      </c>
      <c r="H128">
        <v>0</v>
      </c>
      <c r="I128">
        <f>VALUE(J128)</f>
        <v>3</v>
      </c>
      <c r="J128" s="11" t="s">
        <v>21</v>
      </c>
      <c r="K128" s="13">
        <f>VALUE(L128)</f>
        <v>6</v>
      </c>
      <c r="L128" t="s">
        <v>30</v>
      </c>
      <c r="M128">
        <v>0</v>
      </c>
      <c r="N128">
        <v>6</v>
      </c>
      <c r="O128">
        <v>1.26</v>
      </c>
      <c r="P128">
        <v>0.0126</v>
      </c>
      <c r="Q128">
        <v>1</v>
      </c>
      <c r="R128">
        <v>1</v>
      </c>
      <c r="S128">
        <v>1</v>
      </c>
      <c r="T128">
        <v>1</v>
      </c>
      <c r="U128">
        <v>0</v>
      </c>
    </row>
    <row r="129" spans="1:21">
      <c r="A129">
        <v>1011016</v>
      </c>
      <c r="B129">
        <v>30</v>
      </c>
      <c r="C129">
        <v>1</v>
      </c>
      <c r="D129">
        <v>0</v>
      </c>
      <c r="E129">
        <v>4</v>
      </c>
      <c r="F129">
        <v>0</v>
      </c>
      <c r="G129">
        <v>0</v>
      </c>
      <c r="H129">
        <v>0</v>
      </c>
      <c r="I129">
        <f>VALUE(J129)</f>
        <v>5</v>
      </c>
      <c r="J129" s="11" t="s">
        <v>20</v>
      </c>
      <c r="K129" s="13">
        <f>VALUE(L129)</f>
        <v>20</v>
      </c>
      <c r="L129" t="s">
        <v>27</v>
      </c>
      <c r="M129">
        <v>0</v>
      </c>
      <c r="N129">
        <v>3</v>
      </c>
      <c r="O129">
        <v>1.23</v>
      </c>
      <c r="P129">
        <v>0.0123</v>
      </c>
      <c r="Q129">
        <v>1</v>
      </c>
      <c r="R129">
        <v>1</v>
      </c>
      <c r="S129">
        <v>1</v>
      </c>
      <c r="T129">
        <v>1</v>
      </c>
      <c r="U129">
        <v>0</v>
      </c>
    </row>
    <row r="130" spans="1:21">
      <c r="A130">
        <v>1011017</v>
      </c>
      <c r="B130">
        <v>49</v>
      </c>
      <c r="C130">
        <v>1</v>
      </c>
      <c r="D130">
        <v>2</v>
      </c>
      <c r="E130">
        <v>1</v>
      </c>
      <c r="F130">
        <v>0</v>
      </c>
      <c r="G130">
        <v>0</v>
      </c>
      <c r="H130">
        <v>0</v>
      </c>
      <c r="I130">
        <f>VALUE(J130)</f>
        <v>13</v>
      </c>
      <c r="J130" s="11" t="s">
        <v>51</v>
      </c>
      <c r="K130" s="13">
        <f>VALUE(L130)</f>
        <v>15</v>
      </c>
      <c r="L130" t="s">
        <v>37</v>
      </c>
      <c r="M130">
        <v>0</v>
      </c>
      <c r="N130">
        <v>4</v>
      </c>
      <c r="O130">
        <v>1.26</v>
      </c>
      <c r="P130">
        <v>0.0126</v>
      </c>
      <c r="Q130">
        <v>1</v>
      </c>
      <c r="R130">
        <v>1</v>
      </c>
      <c r="S130">
        <v>1</v>
      </c>
      <c r="T130">
        <v>1</v>
      </c>
      <c r="U130">
        <v>0</v>
      </c>
    </row>
    <row r="131" spans="1:21">
      <c r="A131">
        <v>1011018</v>
      </c>
      <c r="B131">
        <v>25</v>
      </c>
      <c r="C131">
        <v>1</v>
      </c>
      <c r="D131">
        <v>1</v>
      </c>
      <c r="E131">
        <v>4</v>
      </c>
      <c r="F131">
        <v>0</v>
      </c>
      <c r="G131">
        <v>1</v>
      </c>
      <c r="H131">
        <v>0</v>
      </c>
      <c r="I131">
        <f t="shared" ref="I131:I194" si="4">VALUE(J131)</f>
        <v>2</v>
      </c>
      <c r="J131" s="11" t="s">
        <v>25</v>
      </c>
      <c r="K131" s="13">
        <f t="shared" ref="K131:K194" si="5">VALUE(L131)</f>
        <v>20</v>
      </c>
      <c r="L131" t="s">
        <v>27</v>
      </c>
      <c r="M131">
        <v>0</v>
      </c>
      <c r="N131">
        <v>6</v>
      </c>
      <c r="O131">
        <v>1.26</v>
      </c>
      <c r="P131">
        <v>0.0126</v>
      </c>
      <c r="Q131">
        <v>1</v>
      </c>
      <c r="R131">
        <v>1</v>
      </c>
      <c r="S131">
        <v>1</v>
      </c>
      <c r="T131">
        <v>1</v>
      </c>
      <c r="U131">
        <v>0</v>
      </c>
    </row>
    <row r="132" spans="1:21">
      <c r="A132">
        <v>1011019</v>
      </c>
      <c r="B132">
        <v>32</v>
      </c>
      <c r="C132">
        <v>0</v>
      </c>
      <c r="D132">
        <v>0</v>
      </c>
      <c r="E132">
        <v>2</v>
      </c>
      <c r="F132">
        <v>0</v>
      </c>
      <c r="G132">
        <v>0</v>
      </c>
      <c r="H132">
        <v>1</v>
      </c>
      <c r="I132">
        <f>VALUE(J132)</f>
        <v>3</v>
      </c>
      <c r="J132" s="11" t="s">
        <v>21</v>
      </c>
      <c r="K132" s="13">
        <f>VALUE(L132)</f>
        <v>50</v>
      </c>
      <c r="L132" t="s">
        <v>24</v>
      </c>
      <c r="M132">
        <v>0</v>
      </c>
      <c r="N132">
        <v>12</v>
      </c>
      <c r="O132">
        <v>1.53</v>
      </c>
      <c r="P132">
        <v>0.0153</v>
      </c>
      <c r="Q132">
        <v>1</v>
      </c>
      <c r="R132">
        <v>1</v>
      </c>
      <c r="S132">
        <v>0</v>
      </c>
      <c r="T132">
        <v>1</v>
      </c>
      <c r="U132">
        <v>0</v>
      </c>
    </row>
    <row r="133" spans="1:21">
      <c r="A133">
        <v>1012003</v>
      </c>
      <c r="B133">
        <v>30</v>
      </c>
      <c r="C133">
        <v>1</v>
      </c>
      <c r="D133">
        <v>0</v>
      </c>
      <c r="E133">
        <v>2</v>
      </c>
      <c r="F133">
        <v>0</v>
      </c>
      <c r="G133">
        <v>0</v>
      </c>
      <c r="H133">
        <v>0</v>
      </c>
      <c r="I133">
        <f>VALUE(J133)</f>
        <v>7</v>
      </c>
      <c r="J133" s="11" t="s">
        <v>44</v>
      </c>
      <c r="K133" s="13">
        <f>VALUE(L133)</f>
        <v>7</v>
      </c>
      <c r="L133" t="s">
        <v>44</v>
      </c>
      <c r="M133">
        <v>0</v>
      </c>
      <c r="N133">
        <v>12</v>
      </c>
      <c r="O133">
        <v>1.5</v>
      </c>
      <c r="P133">
        <v>0.015</v>
      </c>
      <c r="Q133">
        <v>0</v>
      </c>
      <c r="R133">
        <v>1</v>
      </c>
      <c r="S133">
        <v>0</v>
      </c>
      <c r="T133">
        <v>0</v>
      </c>
      <c r="U133">
        <v>0</v>
      </c>
    </row>
    <row r="134" spans="1:21">
      <c r="A134">
        <v>1012004</v>
      </c>
      <c r="B134">
        <v>48</v>
      </c>
      <c r="C134">
        <v>1</v>
      </c>
      <c r="D134">
        <v>0</v>
      </c>
      <c r="E134">
        <v>1</v>
      </c>
      <c r="F134">
        <v>0</v>
      </c>
      <c r="G134">
        <v>0</v>
      </c>
      <c r="H134">
        <v>0</v>
      </c>
      <c r="I134">
        <f>VALUE(J134)</f>
        <v>7</v>
      </c>
      <c r="J134" s="11" t="s">
        <v>44</v>
      </c>
      <c r="K134" s="13">
        <f>VALUE(L134)</f>
        <v>10</v>
      </c>
      <c r="L134" t="s">
        <v>19</v>
      </c>
      <c r="M134">
        <v>0</v>
      </c>
      <c r="N134">
        <v>12</v>
      </c>
      <c r="O134">
        <v>1.53</v>
      </c>
      <c r="P134">
        <v>0.0153</v>
      </c>
      <c r="Q134">
        <v>1</v>
      </c>
      <c r="R134">
        <v>1</v>
      </c>
      <c r="S134">
        <v>0</v>
      </c>
      <c r="T134">
        <v>1</v>
      </c>
      <c r="U134">
        <v>0</v>
      </c>
    </row>
    <row r="135" spans="1:21">
      <c r="A135">
        <v>1012005</v>
      </c>
      <c r="B135">
        <v>28</v>
      </c>
      <c r="C135">
        <v>1</v>
      </c>
      <c r="D135">
        <v>1</v>
      </c>
      <c r="E135">
        <v>4</v>
      </c>
      <c r="F135">
        <v>0</v>
      </c>
      <c r="G135">
        <v>0</v>
      </c>
      <c r="H135">
        <v>0</v>
      </c>
      <c r="I135">
        <f>VALUE(J135)</f>
        <v>4</v>
      </c>
      <c r="J135" s="11" t="s">
        <v>32</v>
      </c>
      <c r="K135" s="13">
        <f>VALUE(L135)</f>
        <v>3</v>
      </c>
      <c r="L135" t="s">
        <v>21</v>
      </c>
      <c r="M135">
        <v>0</v>
      </c>
      <c r="N135">
        <v>3</v>
      </c>
      <c r="O135">
        <v>1.44</v>
      </c>
      <c r="P135">
        <v>0.0144</v>
      </c>
      <c r="Q135">
        <v>0</v>
      </c>
      <c r="R135">
        <v>1</v>
      </c>
      <c r="S135">
        <v>1</v>
      </c>
      <c r="T135">
        <v>0</v>
      </c>
      <c r="U135">
        <v>0</v>
      </c>
    </row>
    <row r="136" spans="1:21">
      <c r="A136">
        <v>1012009</v>
      </c>
      <c r="B136">
        <v>33</v>
      </c>
      <c r="C136">
        <v>1</v>
      </c>
      <c r="D136">
        <v>0</v>
      </c>
      <c r="E136">
        <v>1</v>
      </c>
      <c r="F136">
        <v>0</v>
      </c>
      <c r="G136">
        <v>0</v>
      </c>
      <c r="H136">
        <v>0</v>
      </c>
      <c r="I136">
        <f>VALUE(J136)</f>
        <v>4</v>
      </c>
      <c r="J136" s="11" t="s">
        <v>32</v>
      </c>
      <c r="K136" s="13">
        <f>VALUE(L136)</f>
        <v>50</v>
      </c>
      <c r="L136" t="s">
        <v>24</v>
      </c>
      <c r="M136">
        <v>0</v>
      </c>
      <c r="N136">
        <v>12</v>
      </c>
      <c r="O136">
        <v>1.53</v>
      </c>
      <c r="P136">
        <v>0.0153</v>
      </c>
      <c r="Q136">
        <v>1</v>
      </c>
      <c r="R136">
        <v>1</v>
      </c>
      <c r="S136">
        <v>0</v>
      </c>
      <c r="T136">
        <v>1</v>
      </c>
      <c r="U136">
        <v>0</v>
      </c>
    </row>
    <row r="137" spans="1:21">
      <c r="A137">
        <v>1012010</v>
      </c>
      <c r="B137">
        <v>36</v>
      </c>
      <c r="C137">
        <v>1</v>
      </c>
      <c r="D137">
        <v>0</v>
      </c>
      <c r="E137">
        <v>1</v>
      </c>
      <c r="F137">
        <v>0</v>
      </c>
      <c r="G137">
        <v>1</v>
      </c>
      <c r="H137">
        <v>0</v>
      </c>
      <c r="I137">
        <f>VALUE(J137)</f>
        <v>10</v>
      </c>
      <c r="J137" s="11" t="s">
        <v>19</v>
      </c>
      <c r="K137" s="13">
        <f>VALUE(L137)</f>
        <v>30</v>
      </c>
      <c r="L137" t="s">
        <v>34</v>
      </c>
      <c r="M137">
        <v>0</v>
      </c>
      <c r="N137">
        <v>4</v>
      </c>
      <c r="O137">
        <v>1.26</v>
      </c>
      <c r="P137">
        <v>0.0126</v>
      </c>
      <c r="Q137">
        <v>1</v>
      </c>
      <c r="R137">
        <v>1</v>
      </c>
      <c r="S137">
        <v>1</v>
      </c>
      <c r="T137">
        <v>1</v>
      </c>
      <c r="U137">
        <v>0</v>
      </c>
    </row>
    <row r="138" spans="1:21">
      <c r="A138">
        <v>1012011</v>
      </c>
      <c r="B138">
        <v>38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f>VALUE(J138)</f>
        <v>10</v>
      </c>
      <c r="J138" s="11" t="s">
        <v>19</v>
      </c>
      <c r="K138" s="13">
        <f>VALUE(L138)</f>
        <v>75</v>
      </c>
      <c r="L138" t="s">
        <v>55</v>
      </c>
      <c r="M138">
        <v>0</v>
      </c>
      <c r="N138">
        <v>4</v>
      </c>
      <c r="O138">
        <v>1.26</v>
      </c>
      <c r="P138">
        <v>0.0126</v>
      </c>
      <c r="Q138">
        <v>1</v>
      </c>
      <c r="R138">
        <v>1</v>
      </c>
      <c r="S138">
        <v>1</v>
      </c>
      <c r="T138">
        <v>1</v>
      </c>
      <c r="U138">
        <v>0</v>
      </c>
    </row>
    <row r="139" spans="1:21">
      <c r="A139">
        <v>1012012</v>
      </c>
      <c r="B139">
        <v>27</v>
      </c>
      <c r="C139">
        <v>1</v>
      </c>
      <c r="D139">
        <v>0</v>
      </c>
      <c r="E139">
        <v>4</v>
      </c>
      <c r="F139">
        <v>0</v>
      </c>
      <c r="G139">
        <v>0</v>
      </c>
      <c r="H139">
        <v>0</v>
      </c>
      <c r="I139">
        <f>VALUE(J139)</f>
        <v>2</v>
      </c>
      <c r="J139" s="11" t="s">
        <v>25</v>
      </c>
      <c r="K139" s="13">
        <f>VALUE(L139)</f>
        <v>80</v>
      </c>
      <c r="L139" t="s">
        <v>56</v>
      </c>
      <c r="M139">
        <v>0</v>
      </c>
      <c r="N139">
        <v>6</v>
      </c>
      <c r="O139">
        <v>1.323</v>
      </c>
      <c r="P139">
        <v>0.01323</v>
      </c>
      <c r="Q139">
        <v>0</v>
      </c>
      <c r="R139">
        <v>1</v>
      </c>
      <c r="S139">
        <v>0</v>
      </c>
      <c r="T139">
        <v>0</v>
      </c>
      <c r="U139">
        <v>0</v>
      </c>
    </row>
    <row r="140" spans="1:21">
      <c r="A140">
        <v>1012013</v>
      </c>
      <c r="B140">
        <v>32</v>
      </c>
      <c r="C140">
        <v>1</v>
      </c>
      <c r="D140">
        <v>0</v>
      </c>
      <c r="E140">
        <v>1</v>
      </c>
      <c r="F140">
        <v>0</v>
      </c>
      <c r="G140">
        <v>1</v>
      </c>
      <c r="H140">
        <v>0</v>
      </c>
      <c r="I140">
        <f>VALUE(J140)</f>
        <v>10</v>
      </c>
      <c r="J140" s="11" t="s">
        <v>19</v>
      </c>
      <c r="K140" s="13">
        <f>VALUE(L140)</f>
        <v>20</v>
      </c>
      <c r="L140" t="s">
        <v>27</v>
      </c>
      <c r="M140">
        <v>0</v>
      </c>
      <c r="N140">
        <v>3</v>
      </c>
      <c r="O140">
        <v>1.23</v>
      </c>
      <c r="P140">
        <v>0.0123</v>
      </c>
      <c r="Q140">
        <v>1</v>
      </c>
      <c r="R140">
        <v>1</v>
      </c>
      <c r="S140">
        <v>1</v>
      </c>
      <c r="T140">
        <v>1</v>
      </c>
      <c r="U140">
        <v>0</v>
      </c>
    </row>
    <row r="141" spans="1:21">
      <c r="A141">
        <v>1012015</v>
      </c>
      <c r="B141">
        <v>30</v>
      </c>
      <c r="C141">
        <v>1</v>
      </c>
      <c r="D141">
        <v>1</v>
      </c>
      <c r="E141">
        <v>2</v>
      </c>
      <c r="F141">
        <v>0</v>
      </c>
      <c r="G141">
        <v>0</v>
      </c>
      <c r="H141">
        <v>0</v>
      </c>
      <c r="I141">
        <f>VALUE(J141)</f>
        <v>4</v>
      </c>
      <c r="J141" s="11" t="s">
        <v>32</v>
      </c>
      <c r="K141" s="13">
        <f>VALUE(L141)</f>
        <v>80</v>
      </c>
      <c r="L141" t="s">
        <v>56</v>
      </c>
      <c r="M141">
        <v>0</v>
      </c>
      <c r="N141">
        <v>4</v>
      </c>
      <c r="O141">
        <v>1.26</v>
      </c>
      <c r="P141">
        <v>0.0126</v>
      </c>
      <c r="Q141">
        <v>1</v>
      </c>
      <c r="R141">
        <v>1</v>
      </c>
      <c r="S141">
        <v>1</v>
      </c>
      <c r="T141">
        <v>1</v>
      </c>
      <c r="U141">
        <v>0</v>
      </c>
    </row>
    <row r="142" spans="1:21">
      <c r="A142">
        <v>1012016</v>
      </c>
      <c r="B142">
        <v>42</v>
      </c>
      <c r="C142">
        <v>1</v>
      </c>
      <c r="D142">
        <v>0</v>
      </c>
      <c r="E142">
        <v>1</v>
      </c>
      <c r="F142">
        <v>0</v>
      </c>
      <c r="G142">
        <v>0</v>
      </c>
      <c r="H142">
        <v>0</v>
      </c>
      <c r="I142">
        <f>VALUE(J142)</f>
        <v>5</v>
      </c>
      <c r="J142" s="11" t="s">
        <v>20</v>
      </c>
      <c r="K142" s="13">
        <f>VALUE(L142)</f>
        <v>100</v>
      </c>
      <c r="L142" t="s">
        <v>31</v>
      </c>
      <c r="M142">
        <v>0</v>
      </c>
      <c r="N142">
        <v>12</v>
      </c>
      <c r="O142">
        <v>1.5</v>
      </c>
      <c r="P142">
        <v>0.015</v>
      </c>
      <c r="Q142">
        <v>0</v>
      </c>
      <c r="R142">
        <v>1</v>
      </c>
      <c r="S142">
        <v>0</v>
      </c>
      <c r="T142">
        <v>0</v>
      </c>
      <c r="U142">
        <v>0</v>
      </c>
    </row>
    <row r="143" spans="1:21">
      <c r="A143">
        <v>1012023</v>
      </c>
      <c r="B143">
        <v>34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f>VALUE(J143)</f>
        <v>5</v>
      </c>
      <c r="J143" s="11" t="s">
        <v>20</v>
      </c>
      <c r="K143" s="13">
        <f>VALUE(L143)</f>
        <v>70</v>
      </c>
      <c r="L143" t="s">
        <v>57</v>
      </c>
      <c r="M143">
        <v>0</v>
      </c>
      <c r="N143">
        <v>12</v>
      </c>
      <c r="O143">
        <v>1.5</v>
      </c>
      <c r="P143">
        <v>0.015</v>
      </c>
      <c r="Q143">
        <v>0</v>
      </c>
      <c r="R143">
        <v>1</v>
      </c>
      <c r="S143">
        <v>0</v>
      </c>
      <c r="T143">
        <v>0</v>
      </c>
      <c r="U143">
        <v>0</v>
      </c>
    </row>
    <row r="144" spans="1:21">
      <c r="A144">
        <v>1012025</v>
      </c>
      <c r="B144">
        <v>34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f>VALUE(J144)</f>
        <v>5</v>
      </c>
      <c r="J144" s="11" t="s">
        <v>20</v>
      </c>
      <c r="K144" s="13">
        <f>VALUE(L144)</f>
        <v>15</v>
      </c>
      <c r="L144" t="s">
        <v>37</v>
      </c>
      <c r="M144">
        <v>0</v>
      </c>
      <c r="N144">
        <v>12</v>
      </c>
      <c r="O144">
        <v>1.5</v>
      </c>
      <c r="P144">
        <v>0.015</v>
      </c>
      <c r="Q144">
        <v>0</v>
      </c>
      <c r="R144">
        <v>1</v>
      </c>
      <c r="S144">
        <v>0</v>
      </c>
      <c r="T144">
        <v>0</v>
      </c>
      <c r="U144">
        <v>0</v>
      </c>
    </row>
    <row r="145" spans="1:21">
      <c r="A145">
        <v>1012026</v>
      </c>
      <c r="B145">
        <v>53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f>VALUE(J145)</f>
        <v>2</v>
      </c>
      <c r="J145" s="11" t="s">
        <v>25</v>
      </c>
      <c r="K145" s="13">
        <f>VALUE(L145)</f>
        <v>7</v>
      </c>
      <c r="L145" t="s">
        <v>44</v>
      </c>
      <c r="M145">
        <v>0</v>
      </c>
      <c r="N145">
        <v>12</v>
      </c>
      <c r="O145">
        <v>1.53</v>
      </c>
      <c r="P145">
        <v>0.0153</v>
      </c>
      <c r="Q145">
        <v>1</v>
      </c>
      <c r="R145">
        <v>1</v>
      </c>
      <c r="S145">
        <v>0</v>
      </c>
      <c r="T145">
        <v>1</v>
      </c>
      <c r="U145">
        <v>0</v>
      </c>
    </row>
    <row r="146" spans="1:21">
      <c r="A146">
        <v>1012028</v>
      </c>
      <c r="B146">
        <v>40</v>
      </c>
      <c r="C146">
        <v>1</v>
      </c>
      <c r="D146">
        <v>0</v>
      </c>
      <c r="E146">
        <v>2</v>
      </c>
      <c r="F146">
        <v>0</v>
      </c>
      <c r="G146">
        <v>0</v>
      </c>
      <c r="H146">
        <v>1</v>
      </c>
      <c r="I146">
        <f>VALUE(J146)</f>
        <v>6</v>
      </c>
      <c r="J146" s="11" t="s">
        <v>30</v>
      </c>
      <c r="K146" s="13">
        <f>VALUE(L146)</f>
        <v>25</v>
      </c>
      <c r="L146" t="s">
        <v>43</v>
      </c>
      <c r="M146">
        <v>0</v>
      </c>
      <c r="N146">
        <v>12</v>
      </c>
      <c r="O146">
        <v>1.5</v>
      </c>
      <c r="P146">
        <v>0.015</v>
      </c>
      <c r="Q146">
        <v>1</v>
      </c>
      <c r="R146">
        <v>1</v>
      </c>
      <c r="S146">
        <v>0</v>
      </c>
      <c r="T146">
        <v>1</v>
      </c>
      <c r="U146">
        <v>0</v>
      </c>
    </row>
    <row r="147" spans="1:21">
      <c r="A147">
        <v>1012030</v>
      </c>
      <c r="B147">
        <v>41</v>
      </c>
      <c r="C147">
        <v>1</v>
      </c>
      <c r="D147">
        <v>0</v>
      </c>
      <c r="E147">
        <v>1</v>
      </c>
      <c r="F147">
        <v>0</v>
      </c>
      <c r="G147">
        <v>0</v>
      </c>
      <c r="H147">
        <v>1</v>
      </c>
      <c r="I147">
        <f>VALUE(J147)</f>
        <v>13</v>
      </c>
      <c r="J147" s="11" t="s">
        <v>51</v>
      </c>
      <c r="K147" s="13">
        <f>VALUE(L147)</f>
        <v>20</v>
      </c>
      <c r="L147" t="s">
        <v>27</v>
      </c>
      <c r="M147">
        <v>0</v>
      </c>
      <c r="N147">
        <v>6</v>
      </c>
      <c r="O147">
        <v>1.26</v>
      </c>
      <c r="P147">
        <v>0.0126</v>
      </c>
      <c r="Q147">
        <v>1</v>
      </c>
      <c r="R147">
        <v>1</v>
      </c>
      <c r="S147">
        <v>1</v>
      </c>
      <c r="T147">
        <v>1</v>
      </c>
      <c r="U147">
        <v>0</v>
      </c>
    </row>
    <row r="148" spans="1:21">
      <c r="A148">
        <v>1012031</v>
      </c>
      <c r="B148">
        <v>31</v>
      </c>
      <c r="C148">
        <v>1</v>
      </c>
      <c r="D148">
        <v>1</v>
      </c>
      <c r="E148">
        <v>2</v>
      </c>
      <c r="F148">
        <v>0</v>
      </c>
      <c r="G148">
        <v>0</v>
      </c>
      <c r="H148">
        <v>0</v>
      </c>
      <c r="I148">
        <f>VALUE(J148)</f>
        <v>2</v>
      </c>
      <c r="J148" s="11" t="s">
        <v>25</v>
      </c>
      <c r="K148" s="13">
        <f>VALUE(L148)</f>
        <v>10</v>
      </c>
      <c r="L148" t="s">
        <v>19</v>
      </c>
      <c r="M148">
        <v>0</v>
      </c>
      <c r="N148">
        <v>12</v>
      </c>
      <c r="O148">
        <v>1.53</v>
      </c>
      <c r="P148">
        <v>0.0153</v>
      </c>
      <c r="Q148">
        <v>1</v>
      </c>
      <c r="R148">
        <v>1</v>
      </c>
      <c r="S148">
        <v>0</v>
      </c>
      <c r="T148">
        <v>1</v>
      </c>
      <c r="U148">
        <v>0</v>
      </c>
    </row>
    <row r="149" spans="1:21">
      <c r="A149">
        <v>1012032</v>
      </c>
      <c r="B149">
        <v>34</v>
      </c>
      <c r="C149">
        <v>1</v>
      </c>
      <c r="D149">
        <v>0</v>
      </c>
      <c r="E149">
        <v>2</v>
      </c>
      <c r="F149">
        <v>0</v>
      </c>
      <c r="G149">
        <v>0</v>
      </c>
      <c r="H149">
        <v>0</v>
      </c>
      <c r="I149">
        <f>VALUE(J149)</f>
        <v>4</v>
      </c>
      <c r="J149" s="11" t="s">
        <v>32</v>
      </c>
      <c r="K149" s="13">
        <f>VALUE(L149)</f>
        <v>30</v>
      </c>
      <c r="L149" t="s">
        <v>34</v>
      </c>
      <c r="M149">
        <v>0</v>
      </c>
      <c r="N149">
        <v>6</v>
      </c>
      <c r="O149">
        <v>1.47</v>
      </c>
      <c r="P149">
        <v>0.0147</v>
      </c>
      <c r="Q149">
        <v>0</v>
      </c>
      <c r="R149">
        <v>1</v>
      </c>
      <c r="S149">
        <v>0</v>
      </c>
      <c r="T149">
        <v>0</v>
      </c>
      <c r="U149">
        <v>0</v>
      </c>
    </row>
    <row r="150" spans="1:21">
      <c r="A150">
        <v>1101001</v>
      </c>
      <c r="B150">
        <v>30</v>
      </c>
      <c r="C150">
        <v>1</v>
      </c>
      <c r="D150">
        <v>0</v>
      </c>
      <c r="E150">
        <v>4</v>
      </c>
      <c r="F150">
        <v>0</v>
      </c>
      <c r="G150">
        <v>0</v>
      </c>
      <c r="H150">
        <v>0</v>
      </c>
      <c r="I150">
        <f>VALUE(J150)</f>
        <v>2</v>
      </c>
      <c r="J150" s="11" t="s">
        <v>25</v>
      </c>
      <c r="K150" s="13">
        <f>VALUE(L150)</f>
        <v>60</v>
      </c>
      <c r="L150" t="s">
        <v>48</v>
      </c>
      <c r="M150">
        <v>0</v>
      </c>
      <c r="N150">
        <v>6</v>
      </c>
      <c r="O150">
        <v>1.47</v>
      </c>
      <c r="P150">
        <v>0.0147</v>
      </c>
      <c r="Q150">
        <v>0</v>
      </c>
      <c r="R150">
        <v>1</v>
      </c>
      <c r="S150">
        <v>0</v>
      </c>
      <c r="T150">
        <v>0</v>
      </c>
      <c r="U150">
        <v>0</v>
      </c>
    </row>
    <row r="151" spans="1:21">
      <c r="A151">
        <v>1101002</v>
      </c>
      <c r="B151">
        <v>34</v>
      </c>
      <c r="C151">
        <v>1</v>
      </c>
      <c r="D151">
        <v>0</v>
      </c>
      <c r="E151">
        <v>1</v>
      </c>
      <c r="F151">
        <v>0</v>
      </c>
      <c r="G151">
        <v>0</v>
      </c>
      <c r="H151">
        <v>1</v>
      </c>
      <c r="I151">
        <f>VALUE(J151)</f>
        <v>4</v>
      </c>
      <c r="J151" s="11" t="s">
        <v>32</v>
      </c>
      <c r="K151" s="13">
        <f>VALUE(L151)</f>
        <v>60</v>
      </c>
      <c r="L151" t="s">
        <v>48</v>
      </c>
      <c r="M151">
        <v>0</v>
      </c>
      <c r="N151">
        <v>12</v>
      </c>
      <c r="O151">
        <v>1.5</v>
      </c>
      <c r="P151">
        <v>0.015</v>
      </c>
      <c r="Q151">
        <v>0</v>
      </c>
      <c r="R151">
        <v>1</v>
      </c>
      <c r="S151">
        <v>0</v>
      </c>
      <c r="T151">
        <v>0</v>
      </c>
      <c r="U151">
        <v>0</v>
      </c>
    </row>
    <row r="152" spans="1:21">
      <c r="A152">
        <v>1101003</v>
      </c>
      <c r="B152">
        <v>25</v>
      </c>
      <c r="C152">
        <v>0</v>
      </c>
      <c r="D152">
        <v>0</v>
      </c>
      <c r="E152">
        <v>2</v>
      </c>
      <c r="F152">
        <v>0</v>
      </c>
      <c r="G152">
        <v>1</v>
      </c>
      <c r="H152">
        <v>1</v>
      </c>
      <c r="I152">
        <f>VALUE(J152)</f>
        <v>4</v>
      </c>
      <c r="J152" s="11" t="s">
        <v>32</v>
      </c>
      <c r="K152" s="13">
        <f>VALUE(L152)</f>
        <v>5</v>
      </c>
      <c r="L152" t="s">
        <v>20</v>
      </c>
      <c r="M152">
        <v>0</v>
      </c>
      <c r="N152">
        <v>12</v>
      </c>
      <c r="O152">
        <v>1.53</v>
      </c>
      <c r="P152">
        <v>0.0153</v>
      </c>
      <c r="Q152">
        <v>1</v>
      </c>
      <c r="R152">
        <v>1</v>
      </c>
      <c r="S152">
        <v>0</v>
      </c>
      <c r="T152">
        <v>1</v>
      </c>
      <c r="U152">
        <v>0</v>
      </c>
    </row>
    <row r="153" spans="1:21">
      <c r="A153">
        <v>1101004</v>
      </c>
      <c r="B153">
        <v>33</v>
      </c>
      <c r="C153">
        <v>1</v>
      </c>
      <c r="D153">
        <v>0</v>
      </c>
      <c r="E153">
        <v>1</v>
      </c>
      <c r="F153">
        <v>0</v>
      </c>
      <c r="G153">
        <v>0</v>
      </c>
      <c r="H153">
        <v>0</v>
      </c>
      <c r="I153">
        <f>VALUE(J153)</f>
        <v>13</v>
      </c>
      <c r="J153" s="11" t="s">
        <v>51</v>
      </c>
      <c r="K153" s="13">
        <f>VALUE(L153)</f>
        <v>10</v>
      </c>
      <c r="L153" t="s">
        <v>19</v>
      </c>
      <c r="M153">
        <v>0</v>
      </c>
      <c r="N153">
        <v>9</v>
      </c>
      <c r="O153">
        <v>1.29</v>
      </c>
      <c r="P153">
        <v>0.0129</v>
      </c>
      <c r="Q153">
        <v>0</v>
      </c>
      <c r="R153">
        <v>1</v>
      </c>
      <c r="S153">
        <v>0</v>
      </c>
      <c r="T153">
        <v>0</v>
      </c>
      <c r="U153">
        <v>0</v>
      </c>
    </row>
    <row r="154" spans="1:21">
      <c r="A154">
        <v>1101005</v>
      </c>
      <c r="B154">
        <v>29</v>
      </c>
      <c r="C154">
        <v>0</v>
      </c>
      <c r="D154">
        <v>0</v>
      </c>
      <c r="E154">
        <v>2</v>
      </c>
      <c r="F154">
        <v>0</v>
      </c>
      <c r="G154">
        <v>0</v>
      </c>
      <c r="H154">
        <v>0</v>
      </c>
      <c r="I154">
        <f>VALUE(J154)</f>
        <v>3</v>
      </c>
      <c r="J154" s="11" t="s">
        <v>21</v>
      </c>
      <c r="K154" s="13">
        <f>VALUE(L154)</f>
        <v>15</v>
      </c>
      <c r="L154" t="s">
        <v>37</v>
      </c>
      <c r="M154">
        <v>0</v>
      </c>
      <c r="N154">
        <v>3</v>
      </c>
      <c r="O154">
        <v>1.23</v>
      </c>
      <c r="P154">
        <v>0.0123</v>
      </c>
      <c r="Q154">
        <v>1</v>
      </c>
      <c r="R154">
        <v>1</v>
      </c>
      <c r="S154">
        <v>0</v>
      </c>
      <c r="T154">
        <v>1</v>
      </c>
      <c r="U154">
        <v>0</v>
      </c>
    </row>
    <row r="155" spans="1:21">
      <c r="A155">
        <v>1101006</v>
      </c>
      <c r="B155">
        <v>32</v>
      </c>
      <c r="C155">
        <v>0</v>
      </c>
      <c r="D155">
        <v>0</v>
      </c>
      <c r="E155">
        <v>2</v>
      </c>
      <c r="F155">
        <v>0</v>
      </c>
      <c r="G155">
        <v>0</v>
      </c>
      <c r="H155">
        <v>0</v>
      </c>
      <c r="I155">
        <f>VALUE(J155)</f>
        <v>5</v>
      </c>
      <c r="J155" s="11" t="s">
        <v>20</v>
      </c>
      <c r="K155" s="13">
        <f>VALUE(L155)</f>
        <v>50</v>
      </c>
      <c r="L155" t="s">
        <v>24</v>
      </c>
      <c r="M155">
        <v>0</v>
      </c>
      <c r="N155">
        <v>12</v>
      </c>
      <c r="O155">
        <v>1.5</v>
      </c>
      <c r="P155">
        <v>0.015</v>
      </c>
      <c r="Q155">
        <v>0</v>
      </c>
      <c r="R155">
        <v>1</v>
      </c>
      <c r="S155">
        <v>0</v>
      </c>
      <c r="T155">
        <v>0</v>
      </c>
      <c r="U155">
        <v>0</v>
      </c>
    </row>
    <row r="156" spans="1:21">
      <c r="A156">
        <v>1101007</v>
      </c>
      <c r="B156">
        <v>51</v>
      </c>
      <c r="C156">
        <v>1</v>
      </c>
      <c r="D156">
        <v>0</v>
      </c>
      <c r="E156">
        <v>0</v>
      </c>
      <c r="F156">
        <v>1</v>
      </c>
      <c r="G156">
        <v>0</v>
      </c>
      <c r="H156">
        <v>0</v>
      </c>
      <c r="I156">
        <f>VALUE(J156)</f>
        <v>5</v>
      </c>
      <c r="J156" s="11" t="s">
        <v>20</v>
      </c>
      <c r="K156" s="13">
        <f>VALUE(L156)</f>
        <v>3</v>
      </c>
      <c r="L156" t="s">
        <v>21</v>
      </c>
      <c r="M156">
        <v>0</v>
      </c>
      <c r="N156">
        <v>6</v>
      </c>
      <c r="O156">
        <v>1.5</v>
      </c>
      <c r="P156">
        <v>0.015</v>
      </c>
      <c r="Q156">
        <v>1</v>
      </c>
      <c r="R156">
        <v>1</v>
      </c>
      <c r="S156">
        <v>0</v>
      </c>
      <c r="T156">
        <v>1</v>
      </c>
      <c r="U156">
        <v>1</v>
      </c>
    </row>
    <row r="157" spans="1:21">
      <c r="A157">
        <v>1101008</v>
      </c>
      <c r="B157">
        <v>39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f>VALUE(J157)</f>
        <v>10</v>
      </c>
      <c r="J157" s="11" t="s">
        <v>19</v>
      </c>
      <c r="K157" s="13">
        <f>VALUE(L157)</f>
        <v>50</v>
      </c>
      <c r="L157" t="s">
        <v>24</v>
      </c>
      <c r="M157">
        <v>0</v>
      </c>
      <c r="N157">
        <v>6</v>
      </c>
      <c r="O157">
        <v>1.47</v>
      </c>
      <c r="P157">
        <v>0.0147</v>
      </c>
      <c r="Q157">
        <v>0</v>
      </c>
      <c r="R157">
        <v>1</v>
      </c>
      <c r="S157">
        <v>0</v>
      </c>
      <c r="T157">
        <v>0</v>
      </c>
      <c r="U157">
        <v>0</v>
      </c>
    </row>
    <row r="158" spans="1:21">
      <c r="A158">
        <v>1101009</v>
      </c>
      <c r="B158">
        <v>43</v>
      </c>
      <c r="C158">
        <v>1</v>
      </c>
      <c r="D158">
        <v>0</v>
      </c>
      <c r="E158">
        <v>1</v>
      </c>
      <c r="F158">
        <v>0</v>
      </c>
      <c r="G158">
        <v>0</v>
      </c>
      <c r="H158">
        <v>1</v>
      </c>
      <c r="I158">
        <f>VALUE(J158)</f>
        <v>11</v>
      </c>
      <c r="J158" s="11" t="s">
        <v>23</v>
      </c>
      <c r="K158" s="13">
        <f>VALUE(L158)</f>
        <v>30</v>
      </c>
      <c r="L158" t="s">
        <v>34</v>
      </c>
      <c r="M158">
        <v>0</v>
      </c>
      <c r="N158">
        <v>12</v>
      </c>
      <c r="O158">
        <v>1.53</v>
      </c>
      <c r="P158">
        <v>0.0153</v>
      </c>
      <c r="Q158">
        <v>1</v>
      </c>
      <c r="R158">
        <v>1</v>
      </c>
      <c r="S158">
        <v>0</v>
      </c>
      <c r="T158">
        <v>1</v>
      </c>
      <c r="U158">
        <v>0</v>
      </c>
    </row>
    <row r="159" spans="1:21">
      <c r="A159">
        <v>1101011</v>
      </c>
      <c r="B159">
        <v>52</v>
      </c>
      <c r="C159">
        <v>1</v>
      </c>
      <c r="D159">
        <v>0</v>
      </c>
      <c r="E159">
        <v>1</v>
      </c>
      <c r="F159">
        <v>0</v>
      </c>
      <c r="G159">
        <v>0</v>
      </c>
      <c r="H159">
        <v>0</v>
      </c>
      <c r="I159">
        <f>VALUE(J159)</f>
        <v>20</v>
      </c>
      <c r="J159" s="11" t="s">
        <v>27</v>
      </c>
      <c r="K159" s="13">
        <f>VALUE(L159)</f>
        <v>20</v>
      </c>
      <c r="L159" t="s">
        <v>27</v>
      </c>
      <c r="M159">
        <v>0</v>
      </c>
      <c r="N159">
        <v>6</v>
      </c>
      <c r="O159">
        <v>1.26</v>
      </c>
      <c r="P159">
        <v>0.0126</v>
      </c>
      <c r="Q159">
        <v>1</v>
      </c>
      <c r="R159">
        <v>0</v>
      </c>
      <c r="S159">
        <v>1</v>
      </c>
      <c r="T159">
        <v>1</v>
      </c>
      <c r="U159">
        <v>0</v>
      </c>
    </row>
    <row r="160" spans="1:21">
      <c r="A160">
        <v>1101012</v>
      </c>
      <c r="B160">
        <v>44</v>
      </c>
      <c r="C160">
        <v>1</v>
      </c>
      <c r="D160">
        <v>0</v>
      </c>
      <c r="E160">
        <v>1</v>
      </c>
      <c r="F160">
        <v>0</v>
      </c>
      <c r="G160">
        <v>0</v>
      </c>
      <c r="H160">
        <v>0</v>
      </c>
      <c r="I160">
        <f>VALUE(J160)</f>
        <v>5</v>
      </c>
      <c r="J160" s="11" t="s">
        <v>20</v>
      </c>
      <c r="K160" s="13">
        <f>VALUE(L160)</f>
        <v>30</v>
      </c>
      <c r="L160" t="s">
        <v>34</v>
      </c>
      <c r="M160">
        <v>0</v>
      </c>
      <c r="N160">
        <v>12</v>
      </c>
      <c r="O160">
        <v>1.53</v>
      </c>
      <c r="P160">
        <v>0.0153</v>
      </c>
      <c r="Q160">
        <v>1</v>
      </c>
      <c r="R160">
        <v>0</v>
      </c>
      <c r="S160">
        <v>0</v>
      </c>
      <c r="T160">
        <v>1</v>
      </c>
      <c r="U160">
        <v>0</v>
      </c>
    </row>
    <row r="161" spans="1:21">
      <c r="A161">
        <v>1101013</v>
      </c>
      <c r="B161">
        <v>54</v>
      </c>
      <c r="C161">
        <v>1</v>
      </c>
      <c r="D161">
        <v>0</v>
      </c>
      <c r="E161">
        <v>1</v>
      </c>
      <c r="F161">
        <v>0</v>
      </c>
      <c r="G161">
        <v>0</v>
      </c>
      <c r="H161">
        <v>1</v>
      </c>
      <c r="I161">
        <f>VALUE(J161)</f>
        <v>7</v>
      </c>
      <c r="J161" s="11" t="s">
        <v>44</v>
      </c>
      <c r="K161" s="13">
        <f>VALUE(L161)</f>
        <v>120</v>
      </c>
      <c r="L161" t="s">
        <v>42</v>
      </c>
      <c r="M161">
        <v>0</v>
      </c>
      <c r="N161">
        <v>12</v>
      </c>
      <c r="O161">
        <v>1.5</v>
      </c>
      <c r="P161">
        <v>0.015</v>
      </c>
      <c r="Q161">
        <v>0</v>
      </c>
      <c r="R161">
        <v>1</v>
      </c>
      <c r="S161">
        <v>1</v>
      </c>
      <c r="T161">
        <v>0</v>
      </c>
      <c r="U161">
        <v>0</v>
      </c>
    </row>
    <row r="162" spans="1:21">
      <c r="A162">
        <v>1101014</v>
      </c>
      <c r="B162">
        <v>43</v>
      </c>
      <c r="C162">
        <v>1</v>
      </c>
      <c r="D162">
        <v>0</v>
      </c>
      <c r="E162">
        <v>1</v>
      </c>
      <c r="F162">
        <v>0</v>
      </c>
      <c r="G162">
        <v>0</v>
      </c>
      <c r="H162">
        <v>1</v>
      </c>
      <c r="I162">
        <f>VALUE(J162)</f>
        <v>2</v>
      </c>
      <c r="J162" s="11" t="s">
        <v>25</v>
      </c>
      <c r="K162" s="13">
        <f>VALUE(L162)</f>
        <v>10</v>
      </c>
      <c r="L162" t="s">
        <v>19</v>
      </c>
      <c r="M162">
        <v>0</v>
      </c>
      <c r="N162">
        <v>12</v>
      </c>
      <c r="O162">
        <v>1.53</v>
      </c>
      <c r="P162">
        <v>0.0153</v>
      </c>
      <c r="Q162">
        <v>1</v>
      </c>
      <c r="R162">
        <v>1</v>
      </c>
      <c r="S162">
        <v>0</v>
      </c>
      <c r="T162">
        <v>1</v>
      </c>
      <c r="U162">
        <v>0</v>
      </c>
    </row>
    <row r="163" spans="1:21">
      <c r="A163">
        <v>1101015</v>
      </c>
      <c r="B163">
        <v>34</v>
      </c>
      <c r="C163">
        <v>1</v>
      </c>
      <c r="D163">
        <v>0</v>
      </c>
      <c r="E163">
        <v>4</v>
      </c>
      <c r="F163">
        <v>0</v>
      </c>
      <c r="G163">
        <v>0</v>
      </c>
      <c r="H163">
        <v>0</v>
      </c>
      <c r="I163">
        <f>VALUE(J163)</f>
        <v>6</v>
      </c>
      <c r="J163" s="11" t="s">
        <v>30</v>
      </c>
      <c r="K163" s="13">
        <f>VALUE(L163)</f>
        <v>25</v>
      </c>
      <c r="L163" t="s">
        <v>43</v>
      </c>
      <c r="M163">
        <v>0</v>
      </c>
      <c r="N163">
        <v>6</v>
      </c>
      <c r="O163">
        <v>1.5</v>
      </c>
      <c r="P163">
        <v>0.015</v>
      </c>
      <c r="Q163">
        <v>1</v>
      </c>
      <c r="R163">
        <v>1</v>
      </c>
      <c r="S163">
        <v>0</v>
      </c>
      <c r="T163">
        <v>1</v>
      </c>
      <c r="U163">
        <v>0</v>
      </c>
    </row>
    <row r="164" spans="1:21">
      <c r="A164">
        <v>1101017</v>
      </c>
      <c r="B164">
        <v>37</v>
      </c>
      <c r="C164">
        <v>1</v>
      </c>
      <c r="D164">
        <v>0</v>
      </c>
      <c r="E164">
        <v>1</v>
      </c>
      <c r="F164">
        <v>0</v>
      </c>
      <c r="G164">
        <v>1</v>
      </c>
      <c r="H164">
        <v>1</v>
      </c>
      <c r="I164">
        <f>VALUE(J164)</f>
        <v>10</v>
      </c>
      <c r="J164" s="11" t="s">
        <v>19</v>
      </c>
      <c r="K164" s="13">
        <f>VALUE(L164)</f>
        <v>20</v>
      </c>
      <c r="L164" t="s">
        <v>27</v>
      </c>
      <c r="M164">
        <v>0</v>
      </c>
      <c r="N164">
        <v>3</v>
      </c>
      <c r="O164">
        <v>1.44</v>
      </c>
      <c r="P164">
        <v>0.0144</v>
      </c>
      <c r="Q164">
        <v>0</v>
      </c>
      <c r="R164">
        <v>1</v>
      </c>
      <c r="S164">
        <v>0</v>
      </c>
      <c r="T164">
        <v>0</v>
      </c>
      <c r="U164">
        <v>0</v>
      </c>
    </row>
    <row r="165" spans="1:21">
      <c r="A165">
        <v>1101018</v>
      </c>
      <c r="B165">
        <v>40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f>VALUE(J165)</f>
        <v>10</v>
      </c>
      <c r="J165" s="11" t="s">
        <v>19</v>
      </c>
      <c r="K165" s="13">
        <f>VALUE(L165)</f>
        <v>10</v>
      </c>
      <c r="L165" t="s">
        <v>19</v>
      </c>
      <c r="M165">
        <v>0</v>
      </c>
      <c r="N165">
        <v>12</v>
      </c>
      <c r="O165">
        <v>1.5</v>
      </c>
      <c r="P165">
        <v>0.015</v>
      </c>
      <c r="Q165">
        <v>0</v>
      </c>
      <c r="R165">
        <v>1</v>
      </c>
      <c r="S165">
        <v>0</v>
      </c>
      <c r="T165">
        <v>0</v>
      </c>
      <c r="U165">
        <v>0</v>
      </c>
    </row>
    <row r="166" spans="1:21">
      <c r="A166">
        <v>1101019</v>
      </c>
      <c r="B166">
        <v>31</v>
      </c>
      <c r="C166">
        <v>0</v>
      </c>
      <c r="D166">
        <v>0</v>
      </c>
      <c r="E166">
        <v>4</v>
      </c>
      <c r="F166">
        <v>0</v>
      </c>
      <c r="G166">
        <v>0</v>
      </c>
      <c r="H166">
        <v>0</v>
      </c>
      <c r="I166">
        <f>VALUE(J166)</f>
        <v>6</v>
      </c>
      <c r="J166" s="11" t="s">
        <v>30</v>
      </c>
      <c r="K166" s="13">
        <f>VALUE(L166)</f>
        <v>30</v>
      </c>
      <c r="L166" t="s">
        <v>34</v>
      </c>
      <c r="M166">
        <v>0</v>
      </c>
      <c r="N166">
        <v>12</v>
      </c>
      <c r="O166">
        <v>1.5</v>
      </c>
      <c r="P166">
        <v>0.015</v>
      </c>
      <c r="Q166">
        <v>0</v>
      </c>
      <c r="R166">
        <v>1</v>
      </c>
      <c r="S166">
        <v>0</v>
      </c>
      <c r="T166">
        <v>0</v>
      </c>
      <c r="U166">
        <v>0</v>
      </c>
    </row>
    <row r="167" spans="1:21">
      <c r="A167">
        <v>1101020</v>
      </c>
      <c r="B167">
        <v>41</v>
      </c>
      <c r="C167">
        <v>1</v>
      </c>
      <c r="D167">
        <v>0</v>
      </c>
      <c r="E167">
        <v>1</v>
      </c>
      <c r="F167">
        <v>0</v>
      </c>
      <c r="G167">
        <v>0</v>
      </c>
      <c r="H167">
        <v>0</v>
      </c>
      <c r="I167">
        <f>VALUE(J167)</f>
        <v>8</v>
      </c>
      <c r="J167" s="11" t="s">
        <v>36</v>
      </c>
      <c r="K167" s="13">
        <f>VALUE(L167)</f>
        <v>20</v>
      </c>
      <c r="L167" t="s">
        <v>27</v>
      </c>
      <c r="M167">
        <v>0</v>
      </c>
      <c r="N167">
        <v>6</v>
      </c>
      <c r="O167">
        <v>1.26</v>
      </c>
      <c r="P167">
        <v>0.0126</v>
      </c>
      <c r="Q167">
        <v>1</v>
      </c>
      <c r="R167">
        <v>0</v>
      </c>
      <c r="S167">
        <v>0</v>
      </c>
      <c r="T167">
        <v>1</v>
      </c>
      <c r="U167">
        <v>0</v>
      </c>
    </row>
    <row r="168" spans="1:21">
      <c r="A168">
        <v>1101021</v>
      </c>
      <c r="B168">
        <v>34</v>
      </c>
      <c r="C168">
        <v>1</v>
      </c>
      <c r="D168">
        <v>0</v>
      </c>
      <c r="E168">
        <v>1</v>
      </c>
      <c r="F168">
        <v>0</v>
      </c>
      <c r="G168">
        <v>1</v>
      </c>
      <c r="H168">
        <v>0</v>
      </c>
      <c r="I168">
        <f>VALUE(J168)</f>
        <v>6</v>
      </c>
      <c r="J168" s="11" t="s">
        <v>30</v>
      </c>
      <c r="K168" s="13">
        <f>VALUE(L168)</f>
        <v>15</v>
      </c>
      <c r="L168" t="s">
        <v>37</v>
      </c>
      <c r="M168">
        <v>0</v>
      </c>
      <c r="N168">
        <v>6</v>
      </c>
      <c r="O168">
        <v>1.26</v>
      </c>
      <c r="P168">
        <v>0.0126</v>
      </c>
      <c r="Q168">
        <v>0</v>
      </c>
      <c r="R168">
        <v>1</v>
      </c>
      <c r="S168">
        <v>0</v>
      </c>
      <c r="T168">
        <v>0</v>
      </c>
      <c r="U168">
        <v>0</v>
      </c>
    </row>
    <row r="169" spans="1:21">
      <c r="A169">
        <v>1101022</v>
      </c>
      <c r="B169">
        <v>34</v>
      </c>
      <c r="C169">
        <v>1</v>
      </c>
      <c r="D169">
        <v>0</v>
      </c>
      <c r="E169">
        <v>3</v>
      </c>
      <c r="F169">
        <v>0</v>
      </c>
      <c r="G169">
        <v>0</v>
      </c>
      <c r="H169">
        <v>1</v>
      </c>
      <c r="I169">
        <f>VALUE(J169)</f>
        <v>3</v>
      </c>
      <c r="J169" s="11" t="s">
        <v>21</v>
      </c>
      <c r="K169" s="13">
        <f>VALUE(L169)</f>
        <v>50</v>
      </c>
      <c r="L169" t="s">
        <v>24</v>
      </c>
      <c r="M169">
        <v>0</v>
      </c>
      <c r="N169">
        <v>12</v>
      </c>
      <c r="O169">
        <v>1.5</v>
      </c>
      <c r="P169">
        <v>0.015</v>
      </c>
      <c r="Q169">
        <v>0</v>
      </c>
      <c r="R169">
        <v>1</v>
      </c>
      <c r="S169">
        <v>0</v>
      </c>
      <c r="T169">
        <v>0</v>
      </c>
      <c r="U169">
        <v>0</v>
      </c>
    </row>
    <row r="170" spans="1:21">
      <c r="A170">
        <v>1102001</v>
      </c>
      <c r="B170">
        <v>29</v>
      </c>
      <c r="C170">
        <v>1</v>
      </c>
      <c r="D170">
        <v>0</v>
      </c>
      <c r="E170">
        <v>2</v>
      </c>
      <c r="F170">
        <v>0</v>
      </c>
      <c r="G170">
        <v>0</v>
      </c>
      <c r="H170">
        <v>1</v>
      </c>
      <c r="I170">
        <f>VALUE(J170)</f>
        <v>5</v>
      </c>
      <c r="J170" s="11" t="s">
        <v>20</v>
      </c>
      <c r="K170" s="13">
        <f>VALUE(L170)</f>
        <v>45</v>
      </c>
      <c r="L170" t="s">
        <v>58</v>
      </c>
      <c r="M170">
        <v>0</v>
      </c>
      <c r="N170">
        <v>12</v>
      </c>
      <c r="O170">
        <v>1.5</v>
      </c>
      <c r="P170">
        <v>0.015</v>
      </c>
      <c r="Q170">
        <v>0</v>
      </c>
      <c r="R170">
        <v>1</v>
      </c>
      <c r="S170">
        <v>0</v>
      </c>
      <c r="T170">
        <v>0</v>
      </c>
      <c r="U170">
        <v>0</v>
      </c>
    </row>
    <row r="171" spans="1:21">
      <c r="A171">
        <v>1102002</v>
      </c>
      <c r="B171">
        <v>43</v>
      </c>
      <c r="C171">
        <v>1</v>
      </c>
      <c r="D171">
        <v>0</v>
      </c>
      <c r="E171">
        <v>1</v>
      </c>
      <c r="F171">
        <v>0</v>
      </c>
      <c r="G171">
        <v>0</v>
      </c>
      <c r="H171">
        <v>1</v>
      </c>
      <c r="I171">
        <f>VALUE(J171)</f>
        <v>6</v>
      </c>
      <c r="J171" s="11" t="s">
        <v>30</v>
      </c>
      <c r="K171" s="13">
        <f>VALUE(L171)</f>
        <v>20</v>
      </c>
      <c r="L171" t="s">
        <v>27</v>
      </c>
      <c r="M171">
        <v>0</v>
      </c>
      <c r="N171">
        <v>12</v>
      </c>
      <c r="O171">
        <v>1.5</v>
      </c>
      <c r="P171">
        <v>0.015</v>
      </c>
      <c r="Q171">
        <v>0</v>
      </c>
      <c r="R171">
        <v>1</v>
      </c>
      <c r="S171">
        <v>0</v>
      </c>
      <c r="T171">
        <v>0</v>
      </c>
      <c r="U171">
        <v>0</v>
      </c>
    </row>
    <row r="172" spans="1:21">
      <c r="A172">
        <v>1103001</v>
      </c>
      <c r="B172">
        <v>45</v>
      </c>
      <c r="C172">
        <v>1</v>
      </c>
      <c r="D172">
        <v>0</v>
      </c>
      <c r="E172">
        <v>1</v>
      </c>
      <c r="F172">
        <v>0</v>
      </c>
      <c r="G172">
        <v>0</v>
      </c>
      <c r="H172">
        <v>0</v>
      </c>
      <c r="I172">
        <f>VALUE(J172)</f>
        <v>10</v>
      </c>
      <c r="J172" s="11" t="s">
        <v>19</v>
      </c>
      <c r="K172" s="13">
        <f>VALUE(L172)</f>
        <v>5</v>
      </c>
      <c r="L172" t="s">
        <v>20</v>
      </c>
      <c r="M172">
        <v>0</v>
      </c>
      <c r="N172">
        <v>3</v>
      </c>
      <c r="O172">
        <v>1.5</v>
      </c>
      <c r="P172">
        <v>0.015</v>
      </c>
      <c r="Q172">
        <v>0</v>
      </c>
      <c r="R172">
        <v>1</v>
      </c>
      <c r="S172">
        <v>0</v>
      </c>
      <c r="T172">
        <v>0</v>
      </c>
      <c r="U172">
        <v>0</v>
      </c>
    </row>
    <row r="173" spans="1:21">
      <c r="A173">
        <v>1103004</v>
      </c>
      <c r="B173">
        <v>48</v>
      </c>
      <c r="C173">
        <v>1</v>
      </c>
      <c r="D173">
        <v>0</v>
      </c>
      <c r="E173">
        <v>2</v>
      </c>
      <c r="F173">
        <v>1</v>
      </c>
      <c r="G173">
        <v>0</v>
      </c>
      <c r="H173">
        <v>0</v>
      </c>
      <c r="I173">
        <f>VALUE(J173)</f>
        <v>7</v>
      </c>
      <c r="J173" s="11" t="s">
        <v>44</v>
      </c>
      <c r="K173" s="13">
        <f>VALUE(L173)</f>
        <v>100</v>
      </c>
      <c r="L173" t="s">
        <v>31</v>
      </c>
      <c r="M173">
        <v>0</v>
      </c>
      <c r="N173">
        <v>12</v>
      </c>
      <c r="O173">
        <v>1.5</v>
      </c>
      <c r="P173">
        <v>0.015</v>
      </c>
      <c r="Q173">
        <v>0</v>
      </c>
      <c r="R173">
        <v>1</v>
      </c>
      <c r="S173">
        <v>0</v>
      </c>
      <c r="T173">
        <v>0</v>
      </c>
      <c r="U173">
        <v>0</v>
      </c>
    </row>
    <row r="174" spans="1:21">
      <c r="A174">
        <v>1103005</v>
      </c>
      <c r="B174">
        <v>34</v>
      </c>
      <c r="C174">
        <v>1</v>
      </c>
      <c r="D174">
        <v>0</v>
      </c>
      <c r="E174">
        <v>3</v>
      </c>
      <c r="F174">
        <v>0</v>
      </c>
      <c r="G174">
        <v>0</v>
      </c>
      <c r="H174">
        <v>1</v>
      </c>
      <c r="I174">
        <f>VALUE(J174)</f>
        <v>3</v>
      </c>
      <c r="J174" s="11" t="s">
        <v>21</v>
      </c>
      <c r="K174" s="13">
        <f>VALUE(L174)</f>
        <v>20</v>
      </c>
      <c r="L174" t="s">
        <v>27</v>
      </c>
      <c r="M174">
        <v>0</v>
      </c>
      <c r="N174">
        <v>12</v>
      </c>
      <c r="O174">
        <v>1.5</v>
      </c>
      <c r="P174">
        <v>0.015</v>
      </c>
      <c r="Q174">
        <v>0</v>
      </c>
      <c r="R174">
        <v>1</v>
      </c>
      <c r="S174">
        <v>0</v>
      </c>
      <c r="T174">
        <v>0</v>
      </c>
      <c r="U174">
        <v>0</v>
      </c>
    </row>
    <row r="175" spans="1:21">
      <c r="A175">
        <v>1103007</v>
      </c>
      <c r="B175">
        <v>50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f>VALUE(J175)</f>
        <v>13</v>
      </c>
      <c r="J175" s="11" t="s">
        <v>51</v>
      </c>
      <c r="K175" s="13">
        <f>VALUE(L175)</f>
        <v>25</v>
      </c>
      <c r="L175" t="s">
        <v>43</v>
      </c>
      <c r="M175">
        <v>0</v>
      </c>
      <c r="N175">
        <v>12</v>
      </c>
      <c r="O175">
        <v>1.29</v>
      </c>
      <c r="P175">
        <v>0.0129</v>
      </c>
      <c r="Q175">
        <v>0</v>
      </c>
      <c r="R175">
        <v>1</v>
      </c>
      <c r="S175">
        <v>0</v>
      </c>
      <c r="T175">
        <v>0</v>
      </c>
      <c r="U175">
        <v>0</v>
      </c>
    </row>
    <row r="176" spans="1:21">
      <c r="A176">
        <v>1103009</v>
      </c>
      <c r="B176">
        <v>50</v>
      </c>
      <c r="C176">
        <v>1</v>
      </c>
      <c r="D176">
        <v>2</v>
      </c>
      <c r="E176">
        <v>1</v>
      </c>
      <c r="F176">
        <v>0</v>
      </c>
      <c r="G176">
        <v>0</v>
      </c>
      <c r="H176">
        <v>1</v>
      </c>
      <c r="I176">
        <f>VALUE(J176)</f>
        <v>13</v>
      </c>
      <c r="J176" s="11" t="s">
        <v>51</v>
      </c>
      <c r="K176" s="13">
        <f>VALUE(L176)</f>
        <v>15</v>
      </c>
      <c r="L176" t="s">
        <v>37</v>
      </c>
      <c r="M176">
        <v>0</v>
      </c>
      <c r="N176">
        <v>12</v>
      </c>
      <c r="O176">
        <v>1.29</v>
      </c>
      <c r="P176">
        <v>0.0129</v>
      </c>
      <c r="Q176">
        <v>1</v>
      </c>
      <c r="R176">
        <v>1</v>
      </c>
      <c r="S176">
        <v>1</v>
      </c>
      <c r="T176">
        <v>1</v>
      </c>
      <c r="U176">
        <v>0</v>
      </c>
    </row>
    <row r="177" spans="1:21">
      <c r="A177">
        <v>1103010</v>
      </c>
      <c r="B177">
        <v>33</v>
      </c>
      <c r="C177">
        <v>1</v>
      </c>
      <c r="D177">
        <v>0</v>
      </c>
      <c r="E177">
        <v>3</v>
      </c>
      <c r="F177">
        <v>0</v>
      </c>
      <c r="G177">
        <v>0</v>
      </c>
      <c r="H177">
        <v>0</v>
      </c>
      <c r="I177">
        <f>VALUE(J177)</f>
        <v>7</v>
      </c>
      <c r="J177" s="11" t="s">
        <v>44</v>
      </c>
      <c r="K177" s="13">
        <f>VALUE(L177)</f>
        <v>40</v>
      </c>
      <c r="L177" t="s">
        <v>41</v>
      </c>
      <c r="M177">
        <v>0</v>
      </c>
      <c r="N177">
        <v>6</v>
      </c>
      <c r="O177">
        <v>1.47</v>
      </c>
      <c r="P177">
        <v>0.0147</v>
      </c>
      <c r="Q177">
        <v>0</v>
      </c>
      <c r="R177">
        <v>1</v>
      </c>
      <c r="S177">
        <v>0</v>
      </c>
      <c r="T177">
        <v>0</v>
      </c>
      <c r="U177">
        <v>0</v>
      </c>
    </row>
    <row r="178" spans="1:21">
      <c r="A178">
        <v>1104001</v>
      </c>
      <c r="B178">
        <v>56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1</v>
      </c>
      <c r="I178">
        <f>VALUE(J178)</f>
        <v>20</v>
      </c>
      <c r="J178" s="11" t="s">
        <v>27</v>
      </c>
      <c r="K178" s="13">
        <f>VALUE(L178)</f>
        <v>15</v>
      </c>
      <c r="L178" t="s">
        <v>37</v>
      </c>
      <c r="M178">
        <v>0</v>
      </c>
      <c r="N178">
        <v>12</v>
      </c>
      <c r="O178">
        <v>1.29</v>
      </c>
      <c r="P178">
        <v>0.0129</v>
      </c>
      <c r="Q178">
        <v>1</v>
      </c>
      <c r="R178">
        <v>1</v>
      </c>
      <c r="S178">
        <v>0</v>
      </c>
      <c r="T178">
        <v>1</v>
      </c>
      <c r="U178">
        <v>0</v>
      </c>
    </row>
    <row r="179" spans="1:21">
      <c r="A179">
        <v>1104002</v>
      </c>
      <c r="B179">
        <v>44</v>
      </c>
      <c r="C179">
        <v>1</v>
      </c>
      <c r="D179">
        <v>0</v>
      </c>
      <c r="E179">
        <v>1</v>
      </c>
      <c r="F179">
        <v>1</v>
      </c>
      <c r="G179">
        <v>0</v>
      </c>
      <c r="H179">
        <v>0</v>
      </c>
      <c r="I179">
        <f>VALUE(J179)</f>
        <v>3</v>
      </c>
      <c r="J179" s="11" t="s">
        <v>21</v>
      </c>
      <c r="K179" s="13">
        <f>VALUE(L179)</f>
        <v>13</v>
      </c>
      <c r="L179" t="s">
        <v>51</v>
      </c>
      <c r="M179">
        <v>0</v>
      </c>
      <c r="N179">
        <v>6</v>
      </c>
      <c r="O179">
        <v>1.5</v>
      </c>
      <c r="P179">
        <v>0.015</v>
      </c>
      <c r="Q179">
        <v>1</v>
      </c>
      <c r="R179">
        <v>1</v>
      </c>
      <c r="S179">
        <v>0</v>
      </c>
      <c r="T179">
        <v>1</v>
      </c>
      <c r="U179">
        <v>1</v>
      </c>
    </row>
    <row r="180" spans="1:21">
      <c r="A180">
        <v>1104003</v>
      </c>
      <c r="B180">
        <v>33</v>
      </c>
      <c r="C180">
        <v>1</v>
      </c>
      <c r="D180">
        <v>0</v>
      </c>
      <c r="E180">
        <v>1</v>
      </c>
      <c r="F180">
        <v>0</v>
      </c>
      <c r="G180">
        <v>1</v>
      </c>
      <c r="H180">
        <v>0</v>
      </c>
      <c r="I180">
        <f>VALUE(J180)</f>
        <v>10</v>
      </c>
      <c r="J180" s="11" t="s">
        <v>19</v>
      </c>
      <c r="K180" s="13">
        <f>VALUE(L180)</f>
        <v>10</v>
      </c>
      <c r="L180" t="s">
        <v>19</v>
      </c>
      <c r="M180">
        <v>0</v>
      </c>
      <c r="N180">
        <v>6</v>
      </c>
      <c r="O180">
        <v>1.26</v>
      </c>
      <c r="P180">
        <v>0.0126</v>
      </c>
      <c r="Q180">
        <v>1</v>
      </c>
      <c r="R180">
        <v>1</v>
      </c>
      <c r="S180">
        <v>0</v>
      </c>
      <c r="T180">
        <v>1</v>
      </c>
      <c r="U180">
        <v>0</v>
      </c>
    </row>
    <row r="181" spans="1:21">
      <c r="A181">
        <v>1104004</v>
      </c>
      <c r="B181">
        <v>38</v>
      </c>
      <c r="C181">
        <v>1</v>
      </c>
      <c r="D181">
        <v>0</v>
      </c>
      <c r="E181">
        <v>1</v>
      </c>
      <c r="F181">
        <v>0</v>
      </c>
      <c r="G181">
        <v>0</v>
      </c>
      <c r="H181">
        <v>0</v>
      </c>
      <c r="I181">
        <f>VALUE(J181)</f>
        <v>4</v>
      </c>
      <c r="J181" s="11" t="s">
        <v>32</v>
      </c>
      <c r="K181" s="13">
        <f>VALUE(L181)</f>
        <v>3</v>
      </c>
      <c r="L181" t="s">
        <v>21</v>
      </c>
      <c r="M181">
        <v>0</v>
      </c>
      <c r="N181">
        <v>6</v>
      </c>
      <c r="O181">
        <v>1.26</v>
      </c>
      <c r="P181">
        <v>0.0126</v>
      </c>
      <c r="Q181">
        <v>1</v>
      </c>
      <c r="R181">
        <v>1</v>
      </c>
      <c r="S181">
        <v>1</v>
      </c>
      <c r="T181">
        <v>1</v>
      </c>
      <c r="U181">
        <v>0</v>
      </c>
    </row>
    <row r="182" spans="1:21">
      <c r="A182">
        <v>1104005</v>
      </c>
      <c r="B182">
        <v>30</v>
      </c>
      <c r="C182">
        <v>0</v>
      </c>
      <c r="D182">
        <v>0</v>
      </c>
      <c r="E182">
        <v>2</v>
      </c>
      <c r="F182">
        <v>0</v>
      </c>
      <c r="G182">
        <v>0</v>
      </c>
      <c r="H182">
        <v>1</v>
      </c>
      <c r="I182">
        <f>VALUE(J182)</f>
        <v>3</v>
      </c>
      <c r="J182" s="11" t="s">
        <v>21</v>
      </c>
      <c r="K182" s="13">
        <f>VALUE(L182)</f>
        <v>20</v>
      </c>
      <c r="L182" t="s">
        <v>27</v>
      </c>
      <c r="M182">
        <v>0</v>
      </c>
      <c r="N182">
        <v>12</v>
      </c>
      <c r="O182">
        <v>1.5</v>
      </c>
      <c r="P182">
        <v>0.015</v>
      </c>
      <c r="Q182">
        <v>0</v>
      </c>
      <c r="R182">
        <v>1</v>
      </c>
      <c r="S182">
        <v>0</v>
      </c>
      <c r="T182">
        <v>0</v>
      </c>
      <c r="U182">
        <v>0</v>
      </c>
    </row>
    <row r="183" spans="1:21">
      <c r="A183">
        <v>1104006</v>
      </c>
      <c r="B183">
        <v>41</v>
      </c>
      <c r="C183">
        <v>1</v>
      </c>
      <c r="D183">
        <v>0</v>
      </c>
      <c r="E183">
        <v>2</v>
      </c>
      <c r="F183">
        <v>0</v>
      </c>
      <c r="G183">
        <v>0</v>
      </c>
      <c r="H183">
        <v>1</v>
      </c>
      <c r="I183">
        <f>VALUE(J183)</f>
        <v>7</v>
      </c>
      <c r="J183" s="11" t="s">
        <v>44</v>
      </c>
      <c r="K183" s="13">
        <f>VALUE(L183)</f>
        <v>20</v>
      </c>
      <c r="L183" t="s">
        <v>27</v>
      </c>
      <c r="M183">
        <v>0</v>
      </c>
      <c r="N183">
        <v>12</v>
      </c>
      <c r="O183">
        <v>1.5</v>
      </c>
      <c r="P183">
        <v>0.015</v>
      </c>
      <c r="Q183">
        <v>0</v>
      </c>
      <c r="R183">
        <v>1</v>
      </c>
      <c r="S183">
        <v>0</v>
      </c>
      <c r="T183">
        <v>0</v>
      </c>
      <c r="U183">
        <v>0</v>
      </c>
    </row>
    <row r="184" spans="1:21">
      <c r="A184">
        <v>1104007</v>
      </c>
      <c r="B184">
        <v>39</v>
      </c>
      <c r="C184">
        <v>0</v>
      </c>
      <c r="D184">
        <v>0</v>
      </c>
      <c r="E184">
        <v>2</v>
      </c>
      <c r="F184">
        <v>0</v>
      </c>
      <c r="G184">
        <v>0</v>
      </c>
      <c r="H184">
        <v>1</v>
      </c>
      <c r="I184">
        <f>VALUE(J184)</f>
        <v>16</v>
      </c>
      <c r="J184" s="11" t="s">
        <v>47</v>
      </c>
      <c r="K184" s="13">
        <f>VALUE(L184)</f>
        <v>80</v>
      </c>
      <c r="L184" t="s">
        <v>56</v>
      </c>
      <c r="M184">
        <v>0</v>
      </c>
      <c r="N184">
        <v>12</v>
      </c>
      <c r="O184">
        <v>1.5</v>
      </c>
      <c r="P184">
        <v>0.015</v>
      </c>
      <c r="Q184">
        <v>0</v>
      </c>
      <c r="R184">
        <v>1</v>
      </c>
      <c r="S184">
        <v>0</v>
      </c>
      <c r="T184">
        <v>0</v>
      </c>
      <c r="U184">
        <v>0</v>
      </c>
    </row>
    <row r="185" spans="1:21">
      <c r="A185">
        <v>1104009</v>
      </c>
      <c r="B185">
        <v>27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f>VALUE(J185)</f>
        <v>13</v>
      </c>
      <c r="J185" s="11" t="s">
        <v>51</v>
      </c>
      <c r="K185" s="13">
        <f>VALUE(L185)</f>
        <v>30</v>
      </c>
      <c r="L185" t="s">
        <v>34</v>
      </c>
      <c r="M185">
        <v>0</v>
      </c>
      <c r="N185">
        <v>12</v>
      </c>
      <c r="O185">
        <v>1.29</v>
      </c>
      <c r="P185">
        <v>0.0129</v>
      </c>
      <c r="Q185">
        <v>1</v>
      </c>
      <c r="R185">
        <v>1</v>
      </c>
      <c r="S185">
        <v>0</v>
      </c>
      <c r="T185">
        <v>1</v>
      </c>
      <c r="U185">
        <v>0</v>
      </c>
    </row>
    <row r="186" spans="1:21">
      <c r="A186">
        <v>1104010</v>
      </c>
      <c r="B186">
        <v>39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1</v>
      </c>
      <c r="I186">
        <f>VALUE(J186)</f>
        <v>10</v>
      </c>
      <c r="J186" s="11" t="s">
        <v>19</v>
      </c>
      <c r="K186" s="13">
        <f>VALUE(L186)</f>
        <v>80</v>
      </c>
      <c r="L186" t="s">
        <v>56</v>
      </c>
      <c r="M186">
        <v>0</v>
      </c>
      <c r="N186">
        <v>12</v>
      </c>
      <c r="O186">
        <v>1.29</v>
      </c>
      <c r="P186">
        <v>0.0129</v>
      </c>
      <c r="Q186">
        <v>1</v>
      </c>
      <c r="R186">
        <v>0</v>
      </c>
      <c r="S186">
        <v>0</v>
      </c>
      <c r="T186">
        <v>1</v>
      </c>
      <c r="U186">
        <v>0</v>
      </c>
    </row>
    <row r="187" spans="1:21">
      <c r="A187">
        <v>1104011</v>
      </c>
      <c r="B187">
        <v>44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1</v>
      </c>
      <c r="I187">
        <f>VALUE(J187)</f>
        <v>15</v>
      </c>
      <c r="J187" s="11" t="s">
        <v>37</v>
      </c>
      <c r="K187" s="13">
        <f>VALUE(L187)</f>
        <v>40</v>
      </c>
      <c r="L187" t="s">
        <v>41</v>
      </c>
      <c r="M187">
        <v>0</v>
      </c>
      <c r="N187">
        <v>12</v>
      </c>
      <c r="O187">
        <v>1.29</v>
      </c>
      <c r="P187">
        <v>0.0129</v>
      </c>
      <c r="Q187">
        <v>1</v>
      </c>
      <c r="R187">
        <v>0</v>
      </c>
      <c r="S187">
        <v>0</v>
      </c>
      <c r="T187">
        <v>1</v>
      </c>
      <c r="U187">
        <v>0</v>
      </c>
    </row>
    <row r="188" spans="1:21">
      <c r="A188">
        <v>1104012</v>
      </c>
      <c r="B188">
        <v>37</v>
      </c>
      <c r="C188">
        <v>1</v>
      </c>
      <c r="D188">
        <v>0</v>
      </c>
      <c r="E188">
        <v>1</v>
      </c>
      <c r="F188">
        <v>0</v>
      </c>
      <c r="G188">
        <v>1</v>
      </c>
      <c r="H188">
        <v>1</v>
      </c>
      <c r="I188">
        <f>VALUE(J188)</f>
        <v>10</v>
      </c>
      <c r="J188" s="11" t="s">
        <v>19</v>
      </c>
      <c r="K188" s="13">
        <f>VALUE(L188)</f>
        <v>20</v>
      </c>
      <c r="L188" t="s">
        <v>27</v>
      </c>
      <c r="M188">
        <v>0</v>
      </c>
      <c r="N188">
        <v>12</v>
      </c>
      <c r="O188">
        <v>1.29</v>
      </c>
      <c r="P188">
        <v>0.0129</v>
      </c>
      <c r="Q188">
        <v>1</v>
      </c>
      <c r="R188">
        <v>0</v>
      </c>
      <c r="S188">
        <v>0</v>
      </c>
      <c r="T188">
        <v>1</v>
      </c>
      <c r="U188">
        <v>0</v>
      </c>
    </row>
    <row r="189" spans="1:21">
      <c r="A189">
        <v>1104013</v>
      </c>
      <c r="B189">
        <v>31</v>
      </c>
      <c r="C189">
        <v>1</v>
      </c>
      <c r="D189">
        <v>1</v>
      </c>
      <c r="E189">
        <v>2</v>
      </c>
      <c r="F189">
        <v>0</v>
      </c>
      <c r="G189">
        <v>0</v>
      </c>
      <c r="H189">
        <v>1</v>
      </c>
      <c r="I189">
        <f>VALUE(J189)</f>
        <v>4</v>
      </c>
      <c r="J189" s="11" t="s">
        <v>32</v>
      </c>
      <c r="K189" s="13">
        <f>VALUE(L189)</f>
        <v>80</v>
      </c>
      <c r="L189" t="s">
        <v>56</v>
      </c>
      <c r="M189">
        <v>0</v>
      </c>
      <c r="N189">
        <v>12</v>
      </c>
      <c r="O189">
        <v>1.29</v>
      </c>
      <c r="P189">
        <v>0.0129</v>
      </c>
      <c r="Q189">
        <v>1</v>
      </c>
      <c r="R189">
        <v>0</v>
      </c>
      <c r="S189">
        <v>0</v>
      </c>
      <c r="T189">
        <v>1</v>
      </c>
      <c r="U189">
        <v>0</v>
      </c>
    </row>
    <row r="190" spans="1:21">
      <c r="A190">
        <v>1104014</v>
      </c>
      <c r="B190">
        <v>30</v>
      </c>
      <c r="C190">
        <v>1</v>
      </c>
      <c r="D190">
        <v>0</v>
      </c>
      <c r="E190">
        <v>1</v>
      </c>
      <c r="F190">
        <v>0</v>
      </c>
      <c r="G190">
        <v>0</v>
      </c>
      <c r="H190">
        <v>1</v>
      </c>
      <c r="I190">
        <f>VALUE(J190)</f>
        <v>10</v>
      </c>
      <c r="J190" s="11" t="s">
        <v>19</v>
      </c>
      <c r="K190" s="13">
        <f>VALUE(L190)</f>
        <v>80</v>
      </c>
      <c r="L190" t="s">
        <v>56</v>
      </c>
      <c r="M190">
        <v>0</v>
      </c>
      <c r="N190">
        <v>12</v>
      </c>
      <c r="O190">
        <v>1.29</v>
      </c>
      <c r="P190">
        <v>0.0129</v>
      </c>
      <c r="Q190">
        <v>1</v>
      </c>
      <c r="R190">
        <v>0</v>
      </c>
      <c r="S190">
        <v>0</v>
      </c>
      <c r="T190">
        <v>1</v>
      </c>
      <c r="U190">
        <v>0</v>
      </c>
    </row>
    <row r="191" spans="1:21">
      <c r="A191">
        <v>1104015</v>
      </c>
      <c r="B191">
        <v>61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  <c r="I191">
        <f>VALUE(J191)</f>
        <v>6</v>
      </c>
      <c r="J191" s="11" t="s">
        <v>30</v>
      </c>
      <c r="K191" s="13">
        <f>VALUE(L191)</f>
        <v>100</v>
      </c>
      <c r="L191" t="s">
        <v>31</v>
      </c>
      <c r="M191">
        <v>0</v>
      </c>
      <c r="N191">
        <v>12</v>
      </c>
      <c r="O191">
        <v>1.5</v>
      </c>
      <c r="P191">
        <v>0.015</v>
      </c>
      <c r="Q191">
        <v>0</v>
      </c>
      <c r="R191">
        <v>1</v>
      </c>
      <c r="S191">
        <v>0</v>
      </c>
      <c r="T191">
        <v>0</v>
      </c>
      <c r="U191">
        <v>0</v>
      </c>
    </row>
    <row r="192" spans="1:21">
      <c r="A192">
        <v>1104016</v>
      </c>
      <c r="B192">
        <v>45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f>VALUE(J192)</f>
        <v>10</v>
      </c>
      <c r="J192" s="11" t="s">
        <v>19</v>
      </c>
      <c r="K192" s="13">
        <f>VALUE(L192)</f>
        <v>10</v>
      </c>
      <c r="L192" t="s">
        <v>19</v>
      </c>
      <c r="M192">
        <v>0</v>
      </c>
      <c r="N192">
        <v>12</v>
      </c>
      <c r="O192">
        <v>1.53</v>
      </c>
      <c r="P192">
        <v>0.0153</v>
      </c>
      <c r="Q192">
        <v>1</v>
      </c>
      <c r="R192">
        <v>1</v>
      </c>
      <c r="S192">
        <v>0</v>
      </c>
      <c r="T192">
        <v>1</v>
      </c>
      <c r="U192">
        <v>0</v>
      </c>
    </row>
    <row r="193" spans="1:21">
      <c r="A193">
        <v>1104017</v>
      </c>
      <c r="B193">
        <v>33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f>VALUE(J193)</f>
        <v>2</v>
      </c>
      <c r="J193" s="11" t="s">
        <v>25</v>
      </c>
      <c r="K193" s="13">
        <f>VALUE(L193)</f>
        <v>15</v>
      </c>
      <c r="L193" t="s">
        <v>37</v>
      </c>
      <c r="M193">
        <v>0</v>
      </c>
      <c r="N193">
        <v>12</v>
      </c>
      <c r="O193">
        <v>1.5</v>
      </c>
      <c r="P193">
        <v>0.015</v>
      </c>
      <c r="Q193">
        <v>1</v>
      </c>
      <c r="R193">
        <v>1</v>
      </c>
      <c r="S193">
        <v>0</v>
      </c>
      <c r="T193">
        <v>1</v>
      </c>
      <c r="U193">
        <v>0</v>
      </c>
    </row>
    <row r="194" spans="1:21">
      <c r="A194">
        <v>1104018</v>
      </c>
      <c r="B194">
        <v>57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1</v>
      </c>
      <c r="I194">
        <f>VALUE(J194)</f>
        <v>16</v>
      </c>
      <c r="J194" s="11" t="s">
        <v>47</v>
      </c>
      <c r="K194" s="13">
        <f>VALUE(L194)</f>
        <v>10</v>
      </c>
      <c r="L194" t="s">
        <v>19</v>
      </c>
      <c r="M194">
        <v>0</v>
      </c>
      <c r="N194">
        <v>12</v>
      </c>
      <c r="O194">
        <v>1.29</v>
      </c>
      <c r="P194">
        <v>0.0129</v>
      </c>
      <c r="Q194">
        <v>1</v>
      </c>
      <c r="R194">
        <v>1</v>
      </c>
      <c r="S194">
        <v>0</v>
      </c>
      <c r="T194">
        <v>1</v>
      </c>
      <c r="U194">
        <v>0</v>
      </c>
    </row>
    <row r="195" spans="1:21">
      <c r="A195">
        <v>1104019</v>
      </c>
      <c r="B195">
        <v>57</v>
      </c>
      <c r="C195">
        <v>0</v>
      </c>
      <c r="D195">
        <v>0</v>
      </c>
      <c r="E195">
        <v>2</v>
      </c>
      <c r="F195">
        <v>0</v>
      </c>
      <c r="G195">
        <v>0</v>
      </c>
      <c r="H195">
        <v>0</v>
      </c>
      <c r="I195">
        <f t="shared" ref="I195:I258" si="6">VALUE(J195)</f>
        <v>10</v>
      </c>
      <c r="J195" s="11" t="s">
        <v>19</v>
      </c>
      <c r="K195" s="13">
        <f t="shared" ref="K195:K258" si="7">VALUE(L195)</f>
        <v>30</v>
      </c>
      <c r="L195" t="s">
        <v>34</v>
      </c>
      <c r="M195">
        <v>0</v>
      </c>
      <c r="N195">
        <v>12</v>
      </c>
      <c r="O195">
        <v>1.5</v>
      </c>
      <c r="P195">
        <v>0.015</v>
      </c>
      <c r="Q195">
        <v>0</v>
      </c>
      <c r="R195">
        <v>1</v>
      </c>
      <c r="S195">
        <v>0</v>
      </c>
      <c r="T195">
        <v>0</v>
      </c>
      <c r="U195">
        <v>0</v>
      </c>
    </row>
    <row r="196" spans="1:21">
      <c r="A196">
        <v>1104021</v>
      </c>
      <c r="B196">
        <v>29</v>
      </c>
      <c r="C196">
        <v>0</v>
      </c>
      <c r="D196">
        <v>1</v>
      </c>
      <c r="E196">
        <v>2</v>
      </c>
      <c r="F196">
        <v>0</v>
      </c>
      <c r="G196">
        <v>0</v>
      </c>
      <c r="H196">
        <v>1</v>
      </c>
      <c r="I196">
        <f>VALUE(J196)</f>
        <v>4</v>
      </c>
      <c r="J196" s="11" t="s">
        <v>32</v>
      </c>
      <c r="K196" s="13">
        <f>VALUE(L196)</f>
        <v>15</v>
      </c>
      <c r="L196" t="s">
        <v>37</v>
      </c>
      <c r="M196">
        <v>0</v>
      </c>
      <c r="N196">
        <v>12</v>
      </c>
      <c r="O196">
        <v>1.29</v>
      </c>
      <c r="P196">
        <v>0.0129</v>
      </c>
      <c r="Q196">
        <v>1</v>
      </c>
      <c r="R196">
        <v>1</v>
      </c>
      <c r="S196">
        <v>0</v>
      </c>
      <c r="T196">
        <v>1</v>
      </c>
      <c r="U196">
        <v>0</v>
      </c>
    </row>
    <row r="197" spans="1:21">
      <c r="A197">
        <v>1104022</v>
      </c>
      <c r="B197">
        <v>24</v>
      </c>
      <c r="C197">
        <v>1</v>
      </c>
      <c r="D197">
        <v>1</v>
      </c>
      <c r="E197">
        <v>1</v>
      </c>
      <c r="F197">
        <v>0</v>
      </c>
      <c r="G197">
        <v>1</v>
      </c>
      <c r="H197">
        <v>1</v>
      </c>
      <c r="I197">
        <f>VALUE(J197)</f>
        <v>5</v>
      </c>
      <c r="J197" s="11" t="s">
        <v>20</v>
      </c>
      <c r="K197" s="13">
        <f>VALUE(L197)</f>
        <v>10</v>
      </c>
      <c r="L197" t="s">
        <v>19</v>
      </c>
      <c r="M197">
        <v>0</v>
      </c>
      <c r="N197">
        <v>12</v>
      </c>
      <c r="O197">
        <v>1.29</v>
      </c>
      <c r="P197">
        <v>0.0129</v>
      </c>
      <c r="Q197">
        <v>1</v>
      </c>
      <c r="R197">
        <v>1</v>
      </c>
      <c r="S197">
        <v>0</v>
      </c>
      <c r="T197">
        <v>1</v>
      </c>
      <c r="U197">
        <v>0</v>
      </c>
    </row>
    <row r="198" spans="1:21">
      <c r="A198">
        <v>1104023</v>
      </c>
      <c r="B198">
        <v>32</v>
      </c>
      <c r="C198">
        <v>0</v>
      </c>
      <c r="D198">
        <v>2</v>
      </c>
      <c r="E198">
        <v>2</v>
      </c>
      <c r="F198">
        <v>0</v>
      </c>
      <c r="G198">
        <v>0</v>
      </c>
      <c r="H198">
        <v>0</v>
      </c>
      <c r="I198">
        <f>VALUE(J198)</f>
        <v>10</v>
      </c>
      <c r="J198" s="11" t="s">
        <v>19</v>
      </c>
      <c r="K198" s="13">
        <f>VALUE(L198)</f>
        <v>20</v>
      </c>
      <c r="L198" t="s">
        <v>27</v>
      </c>
      <c r="M198">
        <v>0</v>
      </c>
      <c r="N198">
        <v>6</v>
      </c>
      <c r="O198">
        <v>1.5</v>
      </c>
      <c r="P198">
        <v>0.015</v>
      </c>
      <c r="Q198">
        <v>1</v>
      </c>
      <c r="R198">
        <v>1</v>
      </c>
      <c r="S198">
        <v>0</v>
      </c>
      <c r="T198">
        <v>1</v>
      </c>
      <c r="U198">
        <v>0</v>
      </c>
    </row>
    <row r="199" spans="1:21">
      <c r="A199">
        <v>1105001</v>
      </c>
      <c r="B199">
        <v>43</v>
      </c>
      <c r="C199">
        <v>1</v>
      </c>
      <c r="D199">
        <v>0</v>
      </c>
      <c r="E199">
        <v>1</v>
      </c>
      <c r="F199">
        <v>0</v>
      </c>
      <c r="G199">
        <v>0</v>
      </c>
      <c r="H199">
        <v>1</v>
      </c>
      <c r="I199">
        <f>VALUE(J199)</f>
        <v>10</v>
      </c>
      <c r="J199" s="11" t="s">
        <v>19</v>
      </c>
      <c r="K199" s="13">
        <f>VALUE(L199)</f>
        <v>15</v>
      </c>
      <c r="L199" t="s">
        <v>37</v>
      </c>
      <c r="M199">
        <v>0</v>
      </c>
      <c r="N199">
        <v>12</v>
      </c>
      <c r="O199">
        <v>1.29</v>
      </c>
      <c r="P199">
        <v>0.0129</v>
      </c>
      <c r="Q199">
        <v>1</v>
      </c>
      <c r="R199">
        <v>1</v>
      </c>
      <c r="S199">
        <v>0</v>
      </c>
      <c r="T199">
        <v>1</v>
      </c>
      <c r="U199">
        <v>0</v>
      </c>
    </row>
    <row r="200" spans="1:21">
      <c r="A200">
        <v>1105002</v>
      </c>
      <c r="B200">
        <v>42</v>
      </c>
      <c r="C200">
        <v>1</v>
      </c>
      <c r="D200">
        <v>0</v>
      </c>
      <c r="E200">
        <v>1</v>
      </c>
      <c r="F200">
        <v>0</v>
      </c>
      <c r="G200">
        <v>0</v>
      </c>
      <c r="H200">
        <v>1</v>
      </c>
      <c r="I200">
        <f>VALUE(J200)</f>
        <v>3</v>
      </c>
      <c r="J200" s="11" t="s">
        <v>21</v>
      </c>
      <c r="K200" s="13">
        <f>VALUE(L200)</f>
        <v>15</v>
      </c>
      <c r="L200" t="s">
        <v>37</v>
      </c>
      <c r="M200">
        <v>0</v>
      </c>
      <c r="N200">
        <v>6</v>
      </c>
      <c r="O200">
        <v>1.26</v>
      </c>
      <c r="P200">
        <v>0.0126</v>
      </c>
      <c r="Q200">
        <v>1</v>
      </c>
      <c r="R200">
        <v>1</v>
      </c>
      <c r="S200">
        <v>0</v>
      </c>
      <c r="T200">
        <v>1</v>
      </c>
      <c r="U200">
        <v>0</v>
      </c>
    </row>
    <row r="201" spans="1:21">
      <c r="A201">
        <v>1105003</v>
      </c>
      <c r="B201">
        <v>33</v>
      </c>
      <c r="C201">
        <v>1</v>
      </c>
      <c r="D201">
        <v>0</v>
      </c>
      <c r="E201">
        <v>1</v>
      </c>
      <c r="F201">
        <v>0</v>
      </c>
      <c r="G201">
        <v>0</v>
      </c>
      <c r="H201">
        <v>0</v>
      </c>
      <c r="I201">
        <f>VALUE(J201)</f>
        <v>6</v>
      </c>
      <c r="J201" s="11" t="s">
        <v>30</v>
      </c>
      <c r="K201" s="13">
        <f>VALUE(L201)</f>
        <v>10</v>
      </c>
      <c r="L201" t="s">
        <v>19</v>
      </c>
      <c r="M201">
        <v>0</v>
      </c>
      <c r="N201">
        <v>12</v>
      </c>
      <c r="O201">
        <v>1.29</v>
      </c>
      <c r="P201">
        <v>0.0129</v>
      </c>
      <c r="Q201">
        <v>0</v>
      </c>
      <c r="R201">
        <v>1</v>
      </c>
      <c r="S201">
        <v>0</v>
      </c>
      <c r="T201">
        <v>0</v>
      </c>
      <c r="U201">
        <v>0</v>
      </c>
    </row>
    <row r="202" spans="1:21">
      <c r="A202">
        <v>1005004</v>
      </c>
      <c r="B202">
        <v>53</v>
      </c>
      <c r="C202">
        <v>1</v>
      </c>
      <c r="D202">
        <v>0</v>
      </c>
      <c r="E202">
        <v>1</v>
      </c>
      <c r="F202">
        <v>0</v>
      </c>
      <c r="G202">
        <v>0</v>
      </c>
      <c r="H202">
        <v>1</v>
      </c>
      <c r="I202">
        <f>VALUE(J202)</f>
        <v>1</v>
      </c>
      <c r="J202" s="11" t="s">
        <v>26</v>
      </c>
      <c r="K202" s="13">
        <f>VALUE(L202)</f>
        <v>200</v>
      </c>
      <c r="L202" t="s">
        <v>46</v>
      </c>
      <c r="M202">
        <v>0</v>
      </c>
      <c r="N202">
        <v>12</v>
      </c>
      <c r="O202">
        <v>1.5</v>
      </c>
      <c r="P202">
        <v>0.015</v>
      </c>
      <c r="Q202">
        <v>0</v>
      </c>
      <c r="R202">
        <v>1</v>
      </c>
      <c r="S202">
        <v>0</v>
      </c>
      <c r="T202">
        <v>0</v>
      </c>
      <c r="U202">
        <v>0</v>
      </c>
    </row>
    <row r="203" spans="1:21">
      <c r="A203">
        <v>1005005</v>
      </c>
      <c r="B203">
        <v>25</v>
      </c>
      <c r="C203">
        <v>1</v>
      </c>
      <c r="D203">
        <v>2</v>
      </c>
      <c r="E203">
        <v>4</v>
      </c>
      <c r="F203">
        <v>0</v>
      </c>
      <c r="G203">
        <v>0</v>
      </c>
      <c r="H203">
        <v>1</v>
      </c>
      <c r="I203">
        <f>VALUE(J203)</f>
        <v>2</v>
      </c>
      <c r="J203" s="11" t="s">
        <v>25</v>
      </c>
      <c r="K203" s="13">
        <f>VALUE(L203)</f>
        <v>45</v>
      </c>
      <c r="L203" t="s">
        <v>58</v>
      </c>
      <c r="M203">
        <v>0</v>
      </c>
      <c r="N203">
        <v>12</v>
      </c>
      <c r="O203">
        <v>1.53</v>
      </c>
      <c r="P203">
        <v>0.0153</v>
      </c>
      <c r="Q203">
        <v>1</v>
      </c>
      <c r="R203">
        <v>1</v>
      </c>
      <c r="S203">
        <v>0</v>
      </c>
      <c r="T203">
        <v>1</v>
      </c>
      <c r="U203">
        <v>0</v>
      </c>
    </row>
    <row r="204" spans="1:21">
      <c r="A204">
        <v>1106001</v>
      </c>
      <c r="B204">
        <v>44</v>
      </c>
      <c r="C204">
        <v>1</v>
      </c>
      <c r="D204">
        <v>0</v>
      </c>
      <c r="E204">
        <v>1</v>
      </c>
      <c r="F204">
        <v>0</v>
      </c>
      <c r="G204">
        <v>0</v>
      </c>
      <c r="H204">
        <v>1</v>
      </c>
      <c r="I204">
        <f>VALUE(J204)</f>
        <v>20</v>
      </c>
      <c r="J204" s="11" t="s">
        <v>27</v>
      </c>
      <c r="K204" s="13">
        <f>VALUE(L204)</f>
        <v>20</v>
      </c>
      <c r="L204" t="s">
        <v>27</v>
      </c>
      <c r="M204">
        <v>0</v>
      </c>
      <c r="N204">
        <v>3</v>
      </c>
      <c r="O204">
        <v>1.23</v>
      </c>
      <c r="P204">
        <v>0.0123</v>
      </c>
      <c r="Q204">
        <v>1</v>
      </c>
      <c r="R204">
        <v>1</v>
      </c>
      <c r="S204">
        <v>0</v>
      </c>
      <c r="T204">
        <v>1</v>
      </c>
      <c r="U204">
        <v>0</v>
      </c>
    </row>
    <row r="205" spans="1:21">
      <c r="A205">
        <v>1106005</v>
      </c>
      <c r="B205">
        <v>49</v>
      </c>
      <c r="C205">
        <v>1</v>
      </c>
      <c r="D205">
        <v>0</v>
      </c>
      <c r="E205">
        <v>1</v>
      </c>
      <c r="F205">
        <v>0</v>
      </c>
      <c r="G205">
        <v>0</v>
      </c>
      <c r="H205">
        <v>1</v>
      </c>
      <c r="I205">
        <f>VALUE(J205)</f>
        <v>4</v>
      </c>
      <c r="J205" s="11" t="s">
        <v>32</v>
      </c>
      <c r="K205" s="13">
        <f>VALUE(L205)</f>
        <v>100</v>
      </c>
      <c r="L205" t="s">
        <v>31</v>
      </c>
      <c r="M205">
        <v>0</v>
      </c>
      <c r="N205">
        <v>12</v>
      </c>
      <c r="O205">
        <v>1.5</v>
      </c>
      <c r="P205">
        <v>0.015</v>
      </c>
      <c r="Q205">
        <v>0</v>
      </c>
      <c r="R205">
        <v>1</v>
      </c>
      <c r="S205">
        <v>1</v>
      </c>
      <c r="T205">
        <v>0</v>
      </c>
      <c r="U205">
        <v>0</v>
      </c>
    </row>
    <row r="206" spans="1:21">
      <c r="A206">
        <v>1106006</v>
      </c>
      <c r="B206">
        <v>24</v>
      </c>
      <c r="C206">
        <v>1</v>
      </c>
      <c r="D206">
        <v>1</v>
      </c>
      <c r="E206">
        <v>2</v>
      </c>
      <c r="F206">
        <v>0</v>
      </c>
      <c r="G206">
        <v>0</v>
      </c>
      <c r="H206">
        <v>0</v>
      </c>
      <c r="I206">
        <f>VALUE(J206)</f>
        <v>1</v>
      </c>
      <c r="J206" s="11" t="s">
        <v>26</v>
      </c>
      <c r="K206" s="13">
        <f>VALUE(L206)</f>
        <v>100</v>
      </c>
      <c r="L206" t="s">
        <v>31</v>
      </c>
      <c r="M206">
        <v>0</v>
      </c>
      <c r="N206">
        <v>12</v>
      </c>
      <c r="O206">
        <v>1.5</v>
      </c>
      <c r="P206">
        <v>0.015</v>
      </c>
      <c r="Q206">
        <v>0</v>
      </c>
      <c r="R206">
        <v>1</v>
      </c>
      <c r="S206">
        <v>0</v>
      </c>
      <c r="T206">
        <v>0</v>
      </c>
      <c r="U206">
        <v>0</v>
      </c>
    </row>
    <row r="207" spans="1:21">
      <c r="A207">
        <v>1106007</v>
      </c>
      <c r="B207">
        <v>55</v>
      </c>
      <c r="C207">
        <v>1</v>
      </c>
      <c r="D207">
        <v>0</v>
      </c>
      <c r="E207">
        <v>1</v>
      </c>
      <c r="F207">
        <v>0</v>
      </c>
      <c r="G207">
        <v>0</v>
      </c>
      <c r="H207">
        <v>0</v>
      </c>
      <c r="I207">
        <f>VALUE(J207)</f>
        <v>10</v>
      </c>
      <c r="J207" s="11" t="s">
        <v>19</v>
      </c>
      <c r="K207" s="13">
        <f>VALUE(L207)</f>
        <v>20</v>
      </c>
      <c r="L207" t="s">
        <v>27</v>
      </c>
      <c r="M207">
        <v>0</v>
      </c>
      <c r="N207">
        <v>6</v>
      </c>
      <c r="O207">
        <v>1.26</v>
      </c>
      <c r="P207">
        <v>0.0126</v>
      </c>
      <c r="Q207">
        <v>1</v>
      </c>
      <c r="R207">
        <v>1</v>
      </c>
      <c r="S207">
        <v>0</v>
      </c>
      <c r="T207">
        <v>1</v>
      </c>
      <c r="U207">
        <v>0</v>
      </c>
    </row>
    <row r="208" spans="1:21">
      <c r="A208">
        <v>1106008</v>
      </c>
      <c r="B208">
        <v>28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1</v>
      </c>
      <c r="I208">
        <f>VALUE(J208)</f>
        <v>13</v>
      </c>
      <c r="J208" s="11" t="s">
        <v>51</v>
      </c>
      <c r="K208" s="13">
        <f>VALUE(L208)</f>
        <v>120</v>
      </c>
      <c r="L208" t="s">
        <v>42</v>
      </c>
      <c r="M208">
        <v>0</v>
      </c>
      <c r="N208">
        <v>12</v>
      </c>
      <c r="O208">
        <v>1.29</v>
      </c>
      <c r="P208">
        <v>0.0129</v>
      </c>
      <c r="Q208">
        <v>1</v>
      </c>
      <c r="R208">
        <v>1</v>
      </c>
      <c r="S208">
        <v>0</v>
      </c>
      <c r="T208">
        <v>1</v>
      </c>
      <c r="U208">
        <v>0</v>
      </c>
    </row>
    <row r="209" spans="1:21">
      <c r="A209">
        <v>1106009</v>
      </c>
      <c r="B209">
        <v>42</v>
      </c>
      <c r="C209">
        <v>1</v>
      </c>
      <c r="D209">
        <v>0</v>
      </c>
      <c r="E209">
        <v>1</v>
      </c>
      <c r="F209">
        <v>1</v>
      </c>
      <c r="G209">
        <v>0</v>
      </c>
      <c r="H209">
        <v>0</v>
      </c>
      <c r="I209">
        <f>VALUE(J209)</f>
        <v>5</v>
      </c>
      <c r="J209" s="11" t="s">
        <v>20</v>
      </c>
      <c r="K209" s="13">
        <f>VALUE(L209)</f>
        <v>3</v>
      </c>
      <c r="L209" t="s">
        <v>21</v>
      </c>
      <c r="M209">
        <v>0</v>
      </c>
      <c r="N209">
        <v>12</v>
      </c>
      <c r="O209">
        <v>1.5</v>
      </c>
      <c r="P209">
        <v>0.015</v>
      </c>
      <c r="Q209">
        <v>1</v>
      </c>
      <c r="R209">
        <v>1</v>
      </c>
      <c r="S209">
        <v>0</v>
      </c>
      <c r="T209">
        <v>1</v>
      </c>
      <c r="U209">
        <v>1</v>
      </c>
    </row>
    <row r="210" spans="1:21">
      <c r="A210">
        <v>1106012</v>
      </c>
      <c r="B210">
        <v>49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</v>
      </c>
      <c r="I210">
        <f>VALUE(J210)</f>
        <v>10</v>
      </c>
      <c r="J210" s="11" t="s">
        <v>19</v>
      </c>
      <c r="K210" s="13">
        <f>VALUE(L210)</f>
        <v>100</v>
      </c>
      <c r="L210" t="s">
        <v>31</v>
      </c>
      <c r="M210">
        <v>0</v>
      </c>
      <c r="N210">
        <v>12</v>
      </c>
      <c r="O210">
        <v>1.5</v>
      </c>
      <c r="P210">
        <v>0.015</v>
      </c>
      <c r="Q210">
        <v>0</v>
      </c>
      <c r="R210">
        <v>1</v>
      </c>
      <c r="S210">
        <v>0</v>
      </c>
      <c r="T210">
        <v>0</v>
      </c>
      <c r="U210">
        <v>0</v>
      </c>
    </row>
    <row r="211" spans="1:21">
      <c r="A211">
        <v>1106013</v>
      </c>
      <c r="B211">
        <v>25</v>
      </c>
      <c r="C211">
        <v>1</v>
      </c>
      <c r="D211">
        <v>0</v>
      </c>
      <c r="E211">
        <v>2</v>
      </c>
      <c r="F211">
        <v>1</v>
      </c>
      <c r="G211">
        <v>0</v>
      </c>
      <c r="H211">
        <v>0</v>
      </c>
      <c r="I211">
        <f>VALUE(J211)</f>
        <v>4</v>
      </c>
      <c r="J211" s="11" t="s">
        <v>32</v>
      </c>
      <c r="K211" s="13">
        <f>VALUE(L211)</f>
        <v>70</v>
      </c>
      <c r="L211" t="s">
        <v>57</v>
      </c>
      <c r="M211">
        <v>0</v>
      </c>
      <c r="N211">
        <v>9</v>
      </c>
      <c r="O211">
        <v>1.29</v>
      </c>
      <c r="P211">
        <v>0.0129</v>
      </c>
      <c r="Q211">
        <v>0</v>
      </c>
      <c r="R211">
        <v>1</v>
      </c>
      <c r="S211">
        <v>0</v>
      </c>
      <c r="T211">
        <v>0</v>
      </c>
      <c r="U211">
        <v>0</v>
      </c>
    </row>
    <row r="212" spans="1:21">
      <c r="A212">
        <v>1106014</v>
      </c>
      <c r="B212">
        <v>35</v>
      </c>
      <c r="C212">
        <v>1</v>
      </c>
      <c r="D212">
        <v>0</v>
      </c>
      <c r="E212">
        <v>2</v>
      </c>
      <c r="F212">
        <v>0</v>
      </c>
      <c r="G212">
        <v>0</v>
      </c>
      <c r="H212">
        <v>1</v>
      </c>
      <c r="I212">
        <f>VALUE(J212)</f>
        <v>5</v>
      </c>
      <c r="J212" s="11" t="s">
        <v>20</v>
      </c>
      <c r="K212" s="13">
        <f>VALUE(L212)</f>
        <v>50</v>
      </c>
      <c r="L212" t="s">
        <v>24</v>
      </c>
      <c r="M212">
        <v>0</v>
      </c>
      <c r="N212">
        <v>6</v>
      </c>
      <c r="O212">
        <v>1.5</v>
      </c>
      <c r="P212">
        <v>0.015</v>
      </c>
      <c r="Q212">
        <v>0</v>
      </c>
      <c r="R212">
        <v>1</v>
      </c>
      <c r="S212">
        <v>0</v>
      </c>
      <c r="T212">
        <v>0</v>
      </c>
      <c r="U212">
        <v>0</v>
      </c>
    </row>
    <row r="213" spans="1:21">
      <c r="A213">
        <v>1107003</v>
      </c>
      <c r="B213">
        <v>39</v>
      </c>
      <c r="C213">
        <v>1</v>
      </c>
      <c r="D213">
        <v>0</v>
      </c>
      <c r="E213">
        <v>1</v>
      </c>
      <c r="F213">
        <v>0</v>
      </c>
      <c r="G213">
        <v>0</v>
      </c>
      <c r="H213">
        <v>0</v>
      </c>
      <c r="I213">
        <f>VALUE(J213)</f>
        <v>17</v>
      </c>
      <c r="J213" s="11" t="s">
        <v>59</v>
      </c>
      <c r="K213" s="13">
        <f>VALUE(L213)</f>
        <v>30</v>
      </c>
      <c r="L213" t="s">
        <v>34</v>
      </c>
      <c r="M213">
        <v>0</v>
      </c>
      <c r="N213">
        <v>12</v>
      </c>
      <c r="O213">
        <v>1.5</v>
      </c>
      <c r="P213">
        <v>0.015</v>
      </c>
      <c r="Q213">
        <v>0</v>
      </c>
      <c r="R213">
        <v>1</v>
      </c>
      <c r="S213">
        <v>0</v>
      </c>
      <c r="T213">
        <v>1</v>
      </c>
      <c r="U213">
        <v>0</v>
      </c>
    </row>
    <row r="214" spans="1:21">
      <c r="A214">
        <v>1107004</v>
      </c>
      <c r="B214">
        <v>25</v>
      </c>
      <c r="C214">
        <v>1</v>
      </c>
      <c r="D214">
        <v>0</v>
      </c>
      <c r="E214">
        <v>2</v>
      </c>
      <c r="F214">
        <v>1</v>
      </c>
      <c r="G214">
        <v>0</v>
      </c>
      <c r="H214">
        <v>1</v>
      </c>
      <c r="I214">
        <f>VALUE(J214)</f>
        <v>4</v>
      </c>
      <c r="J214" s="11" t="s">
        <v>32</v>
      </c>
      <c r="K214" s="13">
        <f>VALUE(L214)</f>
        <v>30</v>
      </c>
      <c r="L214" t="s">
        <v>34</v>
      </c>
      <c r="M214">
        <v>0</v>
      </c>
      <c r="N214">
        <v>12</v>
      </c>
      <c r="O214">
        <v>1.29</v>
      </c>
      <c r="P214">
        <v>0.0129</v>
      </c>
      <c r="Q214">
        <v>1</v>
      </c>
      <c r="R214">
        <v>1</v>
      </c>
      <c r="S214">
        <v>0</v>
      </c>
      <c r="T214">
        <v>1</v>
      </c>
      <c r="U214">
        <v>0</v>
      </c>
    </row>
    <row r="215" spans="1:21">
      <c r="A215">
        <v>1107004</v>
      </c>
      <c r="B215">
        <v>48</v>
      </c>
      <c r="C215">
        <v>1</v>
      </c>
      <c r="D215">
        <v>0</v>
      </c>
      <c r="E215">
        <v>2</v>
      </c>
      <c r="F215">
        <v>1</v>
      </c>
      <c r="G215">
        <v>0</v>
      </c>
      <c r="H215">
        <v>1</v>
      </c>
      <c r="I215">
        <f>VALUE(J215)</f>
        <v>7</v>
      </c>
      <c r="J215" s="11" t="s">
        <v>44</v>
      </c>
      <c r="K215" s="13">
        <f>VALUE(L215)</f>
        <v>100</v>
      </c>
      <c r="L215" t="s">
        <v>31</v>
      </c>
      <c r="M215">
        <v>0</v>
      </c>
      <c r="N215">
        <v>12</v>
      </c>
      <c r="O215">
        <v>1.5</v>
      </c>
      <c r="P215">
        <v>0.015</v>
      </c>
      <c r="Q215">
        <v>0</v>
      </c>
      <c r="R215">
        <v>1</v>
      </c>
      <c r="S215">
        <v>0</v>
      </c>
      <c r="T215">
        <v>0</v>
      </c>
      <c r="U215">
        <v>0</v>
      </c>
    </row>
    <row r="216" spans="1:21">
      <c r="A216">
        <v>1107005</v>
      </c>
      <c r="B216">
        <v>34</v>
      </c>
      <c r="C216">
        <v>1</v>
      </c>
      <c r="D216">
        <v>0</v>
      </c>
      <c r="E216">
        <v>3</v>
      </c>
      <c r="F216">
        <v>0</v>
      </c>
      <c r="G216">
        <v>0</v>
      </c>
      <c r="H216">
        <v>0</v>
      </c>
      <c r="I216">
        <f>VALUE(J216)</f>
        <v>7</v>
      </c>
      <c r="J216" s="11" t="s">
        <v>44</v>
      </c>
      <c r="K216" s="13">
        <f>VALUE(L216)</f>
        <v>60</v>
      </c>
      <c r="L216" t="s">
        <v>48</v>
      </c>
      <c r="M216">
        <v>0</v>
      </c>
      <c r="N216">
        <v>12</v>
      </c>
      <c r="O216">
        <v>1.53</v>
      </c>
      <c r="P216">
        <v>0.0153</v>
      </c>
      <c r="Q216">
        <v>1</v>
      </c>
      <c r="R216">
        <v>1</v>
      </c>
      <c r="S216">
        <v>0</v>
      </c>
      <c r="T216">
        <v>1</v>
      </c>
      <c r="U216">
        <v>1</v>
      </c>
    </row>
    <row r="217" spans="1:21">
      <c r="A217">
        <v>1107005</v>
      </c>
      <c r="B217">
        <v>41</v>
      </c>
      <c r="C217">
        <v>1</v>
      </c>
      <c r="D217">
        <v>0</v>
      </c>
      <c r="E217">
        <v>2</v>
      </c>
      <c r="F217">
        <v>0</v>
      </c>
      <c r="G217">
        <v>0</v>
      </c>
      <c r="H217">
        <v>1</v>
      </c>
      <c r="I217">
        <f>VALUE(J217)</f>
        <v>18</v>
      </c>
      <c r="J217" s="11" t="s">
        <v>22</v>
      </c>
      <c r="K217" s="13">
        <f>VALUE(L217)</f>
        <v>50</v>
      </c>
      <c r="L217" t="s">
        <v>24</v>
      </c>
      <c r="M217">
        <v>0</v>
      </c>
      <c r="N217">
        <v>12</v>
      </c>
      <c r="O217">
        <v>1.5</v>
      </c>
      <c r="P217">
        <v>0.015</v>
      </c>
      <c r="Q217">
        <v>1</v>
      </c>
      <c r="R217">
        <v>1</v>
      </c>
      <c r="S217">
        <v>0</v>
      </c>
      <c r="T217">
        <v>1</v>
      </c>
      <c r="U217">
        <v>0</v>
      </c>
    </row>
    <row r="218" spans="1:21">
      <c r="A218">
        <v>1108002</v>
      </c>
      <c r="B218">
        <v>52</v>
      </c>
      <c r="C218">
        <v>1</v>
      </c>
      <c r="D218">
        <v>0</v>
      </c>
      <c r="E218">
        <v>1</v>
      </c>
      <c r="F218">
        <v>0</v>
      </c>
      <c r="G218">
        <v>0</v>
      </c>
      <c r="H218">
        <v>1</v>
      </c>
      <c r="I218">
        <f>VALUE(J218)</f>
        <v>20</v>
      </c>
      <c r="J218" s="11" t="s">
        <v>27</v>
      </c>
      <c r="K218" s="13">
        <f>VALUE(L218)</f>
        <v>50</v>
      </c>
      <c r="L218" t="s">
        <v>24</v>
      </c>
      <c r="M218">
        <v>0</v>
      </c>
      <c r="N218">
        <v>6</v>
      </c>
      <c r="O218">
        <v>1.5</v>
      </c>
      <c r="P218">
        <v>0.015</v>
      </c>
      <c r="Q218">
        <v>1</v>
      </c>
      <c r="R218">
        <v>0</v>
      </c>
      <c r="S218">
        <v>0</v>
      </c>
      <c r="T218">
        <v>1</v>
      </c>
      <c r="U218">
        <v>0</v>
      </c>
    </row>
    <row r="219" spans="1:21">
      <c r="A219">
        <v>1108003</v>
      </c>
      <c r="B219">
        <v>48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1</v>
      </c>
      <c r="I219">
        <f>VALUE(J219)</f>
        <v>9</v>
      </c>
      <c r="J219" s="11" t="s">
        <v>40</v>
      </c>
      <c r="K219" s="13">
        <f>VALUE(L219)</f>
        <v>500</v>
      </c>
      <c r="L219" t="s">
        <v>60</v>
      </c>
      <c r="M219">
        <v>0</v>
      </c>
      <c r="N219">
        <v>6</v>
      </c>
      <c r="O219">
        <v>1.5</v>
      </c>
      <c r="P219">
        <v>0.015</v>
      </c>
      <c r="Q219">
        <v>0</v>
      </c>
      <c r="R219">
        <v>1</v>
      </c>
      <c r="S219">
        <v>1</v>
      </c>
      <c r="T219">
        <v>0</v>
      </c>
      <c r="U219">
        <v>0</v>
      </c>
    </row>
    <row r="220" spans="1:21">
      <c r="A220">
        <v>1108005</v>
      </c>
      <c r="B220">
        <v>32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0</v>
      </c>
      <c r="I220">
        <f>VALUE(J220)</f>
        <v>4</v>
      </c>
      <c r="J220" s="11" t="s">
        <v>32</v>
      </c>
      <c r="K220" s="13">
        <f>VALUE(L220)</f>
        <v>20</v>
      </c>
      <c r="L220" t="s">
        <v>27</v>
      </c>
      <c r="M220">
        <v>0</v>
      </c>
      <c r="N220">
        <v>12</v>
      </c>
      <c r="O220">
        <v>1.29</v>
      </c>
      <c r="P220">
        <v>0.0129</v>
      </c>
      <c r="Q220">
        <v>0</v>
      </c>
      <c r="R220">
        <v>1</v>
      </c>
      <c r="S220">
        <v>0</v>
      </c>
      <c r="T220">
        <v>0</v>
      </c>
      <c r="U220">
        <v>0</v>
      </c>
    </row>
    <row r="221" spans="1:21">
      <c r="A221">
        <v>1108006</v>
      </c>
      <c r="B221">
        <v>33</v>
      </c>
      <c r="C221">
        <v>1</v>
      </c>
      <c r="D221">
        <v>0</v>
      </c>
      <c r="E221">
        <v>2</v>
      </c>
      <c r="F221">
        <v>0</v>
      </c>
      <c r="G221">
        <v>0</v>
      </c>
      <c r="H221">
        <v>1</v>
      </c>
      <c r="I221">
        <f>VALUE(J221)</f>
        <v>4</v>
      </c>
      <c r="J221" s="11" t="s">
        <v>32</v>
      </c>
      <c r="K221" s="13">
        <f>VALUE(L221)</f>
        <v>100</v>
      </c>
      <c r="L221" t="s">
        <v>31</v>
      </c>
      <c r="M221">
        <v>0</v>
      </c>
      <c r="N221">
        <v>12</v>
      </c>
      <c r="O221">
        <v>1.53</v>
      </c>
      <c r="P221">
        <v>0.0153</v>
      </c>
      <c r="Q221">
        <v>1</v>
      </c>
      <c r="R221">
        <v>1</v>
      </c>
      <c r="S221">
        <v>0</v>
      </c>
      <c r="T221">
        <v>1</v>
      </c>
      <c r="U221">
        <v>1</v>
      </c>
    </row>
    <row r="222" spans="1:21">
      <c r="A222">
        <v>1108007</v>
      </c>
      <c r="B222">
        <v>41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1</v>
      </c>
      <c r="I222">
        <f>VALUE(J222)</f>
        <v>8</v>
      </c>
      <c r="J222" s="11" t="s">
        <v>36</v>
      </c>
      <c r="K222" s="13">
        <f>VALUE(L222)</f>
        <v>20</v>
      </c>
      <c r="L222" t="s">
        <v>27</v>
      </c>
      <c r="M222">
        <v>0</v>
      </c>
      <c r="N222">
        <v>12</v>
      </c>
      <c r="O222">
        <v>1.29</v>
      </c>
      <c r="P222">
        <v>0.0129</v>
      </c>
      <c r="Q222">
        <v>0</v>
      </c>
      <c r="R222">
        <v>1</v>
      </c>
      <c r="S222">
        <v>0</v>
      </c>
      <c r="T222">
        <v>0</v>
      </c>
      <c r="U222">
        <v>0</v>
      </c>
    </row>
    <row r="223" spans="1:21">
      <c r="A223">
        <v>1108008</v>
      </c>
      <c r="B223">
        <v>37</v>
      </c>
      <c r="C223">
        <v>1</v>
      </c>
      <c r="D223">
        <v>0</v>
      </c>
      <c r="E223">
        <v>1</v>
      </c>
      <c r="F223">
        <v>0</v>
      </c>
      <c r="G223">
        <v>1</v>
      </c>
      <c r="H223">
        <v>1</v>
      </c>
      <c r="I223">
        <f>VALUE(J223)</f>
        <v>6</v>
      </c>
      <c r="J223" s="11" t="s">
        <v>30</v>
      </c>
      <c r="K223" s="13">
        <f>VALUE(L223)</f>
        <v>15</v>
      </c>
      <c r="L223" t="s">
        <v>37</v>
      </c>
      <c r="M223">
        <v>0</v>
      </c>
      <c r="N223">
        <v>12</v>
      </c>
      <c r="O223">
        <v>1.29</v>
      </c>
      <c r="P223">
        <v>0.0129</v>
      </c>
      <c r="Q223">
        <v>0</v>
      </c>
      <c r="R223">
        <v>1</v>
      </c>
      <c r="S223">
        <v>0</v>
      </c>
      <c r="T223">
        <v>0</v>
      </c>
      <c r="U223">
        <v>0</v>
      </c>
    </row>
    <row r="224" spans="1:21">
      <c r="A224">
        <v>1108009</v>
      </c>
      <c r="B224">
        <v>29</v>
      </c>
      <c r="C224">
        <v>1</v>
      </c>
      <c r="D224">
        <v>0</v>
      </c>
      <c r="E224">
        <v>4</v>
      </c>
      <c r="F224">
        <v>0</v>
      </c>
      <c r="G224">
        <v>0</v>
      </c>
      <c r="H224">
        <v>0</v>
      </c>
      <c r="I224">
        <f>VALUE(J224)</f>
        <v>5</v>
      </c>
      <c r="J224" s="11" t="s">
        <v>20</v>
      </c>
      <c r="K224" s="13">
        <f>VALUE(L224)</f>
        <v>100</v>
      </c>
      <c r="L224" t="s">
        <v>31</v>
      </c>
      <c r="M224">
        <v>0</v>
      </c>
      <c r="N224">
        <v>12</v>
      </c>
      <c r="O224">
        <v>1.5</v>
      </c>
      <c r="P224">
        <v>0.015</v>
      </c>
      <c r="Q224">
        <v>0</v>
      </c>
      <c r="R224">
        <v>1</v>
      </c>
      <c r="S224">
        <v>0</v>
      </c>
      <c r="T224">
        <v>0</v>
      </c>
      <c r="U224">
        <v>0</v>
      </c>
    </row>
    <row r="225" spans="1:21">
      <c r="A225">
        <v>1108010</v>
      </c>
      <c r="B225">
        <v>36</v>
      </c>
      <c r="C225">
        <v>1</v>
      </c>
      <c r="D225">
        <v>0</v>
      </c>
      <c r="E225">
        <v>2</v>
      </c>
      <c r="F225">
        <v>0</v>
      </c>
      <c r="G225">
        <v>0</v>
      </c>
      <c r="H225">
        <v>0</v>
      </c>
      <c r="I225">
        <f>VALUE(J225)</f>
        <v>15</v>
      </c>
      <c r="J225" s="11" t="s">
        <v>37</v>
      </c>
      <c r="K225" s="13">
        <f>VALUE(L225)</f>
        <v>30</v>
      </c>
      <c r="L225" t="s">
        <v>34</v>
      </c>
      <c r="M225">
        <v>0</v>
      </c>
      <c r="N225">
        <v>12</v>
      </c>
      <c r="O225">
        <v>1.29</v>
      </c>
      <c r="P225">
        <v>0.0129</v>
      </c>
      <c r="Q225">
        <v>0</v>
      </c>
      <c r="R225">
        <v>1</v>
      </c>
      <c r="S225">
        <v>1</v>
      </c>
      <c r="T225">
        <v>0</v>
      </c>
      <c r="U225">
        <v>0</v>
      </c>
    </row>
    <row r="226" spans="1:21">
      <c r="A226">
        <v>1109001</v>
      </c>
      <c r="B226">
        <v>28</v>
      </c>
      <c r="C226">
        <v>0</v>
      </c>
      <c r="D226">
        <v>1</v>
      </c>
      <c r="E226">
        <v>3</v>
      </c>
      <c r="F226">
        <v>0</v>
      </c>
      <c r="G226">
        <v>1</v>
      </c>
      <c r="H226">
        <v>0</v>
      </c>
      <c r="I226">
        <f>VALUE(J226)</f>
        <v>4</v>
      </c>
      <c r="J226" s="11" t="s">
        <v>32</v>
      </c>
      <c r="K226" s="13">
        <f>VALUE(L226)</f>
        <v>10</v>
      </c>
      <c r="L226" t="s">
        <v>19</v>
      </c>
      <c r="M226">
        <v>0</v>
      </c>
      <c r="N226">
        <v>12</v>
      </c>
      <c r="O226">
        <v>1.53</v>
      </c>
      <c r="P226">
        <v>0.0153</v>
      </c>
      <c r="Q226">
        <v>1</v>
      </c>
      <c r="R226">
        <v>1</v>
      </c>
      <c r="S226">
        <v>0</v>
      </c>
      <c r="T226">
        <v>1</v>
      </c>
      <c r="U226">
        <v>0</v>
      </c>
    </row>
    <row r="227" spans="1:21">
      <c r="A227">
        <v>1109002</v>
      </c>
      <c r="B227">
        <v>45</v>
      </c>
      <c r="C227">
        <v>1</v>
      </c>
      <c r="D227">
        <v>0</v>
      </c>
      <c r="E227">
        <v>1</v>
      </c>
      <c r="F227">
        <v>0</v>
      </c>
      <c r="G227">
        <v>0</v>
      </c>
      <c r="H227">
        <v>1</v>
      </c>
      <c r="I227">
        <f>VALUE(J227)</f>
        <v>10</v>
      </c>
      <c r="J227" s="11" t="s">
        <v>19</v>
      </c>
      <c r="K227" s="13">
        <f>VALUE(L227)</f>
        <v>40</v>
      </c>
      <c r="L227" t="s">
        <v>41</v>
      </c>
      <c r="M227">
        <v>0</v>
      </c>
      <c r="N227">
        <v>12</v>
      </c>
      <c r="O227">
        <v>1.53</v>
      </c>
      <c r="P227">
        <v>0.0153</v>
      </c>
      <c r="Q227">
        <v>0</v>
      </c>
      <c r="R227">
        <v>1</v>
      </c>
      <c r="S227">
        <v>0</v>
      </c>
      <c r="T227">
        <v>0</v>
      </c>
      <c r="U227">
        <v>0</v>
      </c>
    </row>
    <row r="228" spans="1:21">
      <c r="A228">
        <v>1109003</v>
      </c>
      <c r="B228">
        <v>49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f>VALUE(J228)</f>
        <v>3</v>
      </c>
      <c r="J228" s="11" t="s">
        <v>21</v>
      </c>
      <c r="K228" s="13">
        <f>VALUE(L228)</f>
        <v>50</v>
      </c>
      <c r="L228" t="s">
        <v>24</v>
      </c>
      <c r="M228">
        <v>0</v>
      </c>
      <c r="N228">
        <v>12</v>
      </c>
      <c r="O228">
        <v>1.53</v>
      </c>
      <c r="P228">
        <v>0.0153</v>
      </c>
      <c r="Q228">
        <v>1</v>
      </c>
      <c r="R228">
        <v>1</v>
      </c>
      <c r="S228">
        <v>0</v>
      </c>
      <c r="T228">
        <v>1</v>
      </c>
      <c r="U228">
        <v>0</v>
      </c>
    </row>
    <row r="229" spans="1:21">
      <c r="A229">
        <v>1109004</v>
      </c>
      <c r="B229">
        <v>44</v>
      </c>
      <c r="C229">
        <v>1</v>
      </c>
      <c r="D229">
        <v>0</v>
      </c>
      <c r="E229">
        <v>1</v>
      </c>
      <c r="F229">
        <v>0</v>
      </c>
      <c r="G229">
        <v>0</v>
      </c>
      <c r="H229">
        <v>1</v>
      </c>
      <c r="I229">
        <f>VALUE(J229)</f>
        <v>3</v>
      </c>
      <c r="J229" s="11" t="s">
        <v>21</v>
      </c>
      <c r="K229" s="13">
        <f>VALUE(L229)</f>
        <v>50</v>
      </c>
      <c r="L229" t="s">
        <v>24</v>
      </c>
      <c r="M229">
        <v>0</v>
      </c>
      <c r="N229">
        <v>12</v>
      </c>
      <c r="O229">
        <v>1.5</v>
      </c>
      <c r="P229">
        <v>0.015</v>
      </c>
      <c r="Q229">
        <v>0</v>
      </c>
      <c r="R229">
        <v>1</v>
      </c>
      <c r="S229">
        <v>0</v>
      </c>
      <c r="T229">
        <v>0</v>
      </c>
      <c r="U229">
        <v>0</v>
      </c>
    </row>
    <row r="230" spans="1:21">
      <c r="A230">
        <v>1109006</v>
      </c>
      <c r="B230">
        <v>38</v>
      </c>
      <c r="C230">
        <v>1</v>
      </c>
      <c r="D230">
        <v>0</v>
      </c>
      <c r="E230">
        <v>1</v>
      </c>
      <c r="F230">
        <v>0</v>
      </c>
      <c r="G230">
        <v>0</v>
      </c>
      <c r="H230">
        <v>0</v>
      </c>
      <c r="I230">
        <f>VALUE(J230)</f>
        <v>12</v>
      </c>
      <c r="J230" s="11" t="s">
        <v>35</v>
      </c>
      <c r="K230" s="13">
        <f>VALUE(L230)</f>
        <v>30</v>
      </c>
      <c r="L230" t="s">
        <v>34</v>
      </c>
      <c r="M230">
        <v>0</v>
      </c>
      <c r="N230">
        <v>6</v>
      </c>
      <c r="O230">
        <v>1.26</v>
      </c>
      <c r="P230">
        <v>0.0126</v>
      </c>
      <c r="Q230">
        <v>0</v>
      </c>
      <c r="R230">
        <v>1</v>
      </c>
      <c r="S230">
        <v>0</v>
      </c>
      <c r="T230">
        <v>0</v>
      </c>
      <c r="U230">
        <v>0</v>
      </c>
    </row>
    <row r="231" spans="1:21">
      <c r="A231">
        <v>1109007</v>
      </c>
      <c r="B231">
        <v>47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f>VALUE(J231)</f>
        <v>20</v>
      </c>
      <c r="J231" s="11" t="s">
        <v>27</v>
      </c>
      <c r="K231" s="13">
        <f>VALUE(L231)</f>
        <v>10</v>
      </c>
      <c r="L231" t="s">
        <v>19</v>
      </c>
      <c r="M231">
        <v>0</v>
      </c>
      <c r="N231">
        <v>6</v>
      </c>
      <c r="O231">
        <v>1.26</v>
      </c>
      <c r="P231">
        <v>0.0126</v>
      </c>
      <c r="Q231">
        <v>1</v>
      </c>
      <c r="R231">
        <v>1</v>
      </c>
      <c r="S231">
        <v>0</v>
      </c>
      <c r="T231">
        <v>1</v>
      </c>
      <c r="U231">
        <v>0</v>
      </c>
    </row>
    <row r="232" spans="1:21">
      <c r="A232">
        <v>1109008</v>
      </c>
      <c r="B232">
        <v>44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1</v>
      </c>
      <c r="I232">
        <f>VALUE(J232)</f>
        <v>15</v>
      </c>
      <c r="J232" s="11" t="s">
        <v>37</v>
      </c>
      <c r="K232" s="13">
        <f>VALUE(L232)</f>
        <v>20</v>
      </c>
      <c r="L232" t="s">
        <v>27</v>
      </c>
      <c r="M232">
        <v>0</v>
      </c>
      <c r="N232">
        <v>3</v>
      </c>
      <c r="O232">
        <v>1.23</v>
      </c>
      <c r="P232">
        <v>0.0123</v>
      </c>
      <c r="Q232">
        <v>0</v>
      </c>
      <c r="R232">
        <v>1</v>
      </c>
      <c r="S232">
        <v>0</v>
      </c>
      <c r="T232">
        <v>0</v>
      </c>
      <c r="U232">
        <v>0</v>
      </c>
    </row>
    <row r="233" spans="1:21">
      <c r="A233">
        <v>1109009</v>
      </c>
      <c r="B233">
        <v>28</v>
      </c>
      <c r="C233">
        <v>0</v>
      </c>
      <c r="D233">
        <v>0</v>
      </c>
      <c r="E233">
        <v>4</v>
      </c>
      <c r="F233">
        <v>0</v>
      </c>
      <c r="G233">
        <v>0</v>
      </c>
      <c r="H233">
        <v>0</v>
      </c>
      <c r="I233">
        <f>VALUE(J233)</f>
        <v>3</v>
      </c>
      <c r="J233" s="11" t="s">
        <v>21</v>
      </c>
      <c r="K233" s="13">
        <f>VALUE(L233)</f>
        <v>75</v>
      </c>
      <c r="L233" t="s">
        <v>55</v>
      </c>
      <c r="M233">
        <v>0</v>
      </c>
      <c r="N233">
        <v>12</v>
      </c>
      <c r="O233">
        <v>1.5</v>
      </c>
      <c r="P233">
        <v>0.015</v>
      </c>
      <c r="Q233">
        <v>0</v>
      </c>
      <c r="R233">
        <v>1</v>
      </c>
      <c r="S233">
        <v>0</v>
      </c>
      <c r="T233">
        <v>0</v>
      </c>
      <c r="U233">
        <v>0</v>
      </c>
    </row>
    <row r="234" spans="1:21">
      <c r="A234">
        <v>1109010</v>
      </c>
      <c r="B234">
        <v>49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1</v>
      </c>
      <c r="I234">
        <f>VALUE(J234)</f>
        <v>3</v>
      </c>
      <c r="J234" s="11" t="s">
        <v>21</v>
      </c>
      <c r="K234" s="13">
        <f>VALUE(L234)</f>
        <v>40</v>
      </c>
      <c r="L234" t="s">
        <v>41</v>
      </c>
      <c r="M234">
        <v>0</v>
      </c>
      <c r="N234">
        <v>12</v>
      </c>
      <c r="O234">
        <v>1.53</v>
      </c>
      <c r="P234">
        <v>0.0153</v>
      </c>
      <c r="Q234">
        <v>0</v>
      </c>
      <c r="R234">
        <v>1</v>
      </c>
      <c r="S234">
        <v>0</v>
      </c>
      <c r="T234">
        <v>0</v>
      </c>
      <c r="U234">
        <v>0</v>
      </c>
    </row>
    <row r="235" spans="1:21">
      <c r="A235">
        <v>1109014</v>
      </c>
      <c r="B235">
        <v>34</v>
      </c>
      <c r="C235">
        <v>1</v>
      </c>
      <c r="D235">
        <v>0</v>
      </c>
      <c r="E235">
        <v>4</v>
      </c>
      <c r="F235">
        <v>0</v>
      </c>
      <c r="G235">
        <v>0</v>
      </c>
      <c r="H235">
        <v>1</v>
      </c>
      <c r="I235">
        <f>VALUE(J235)</f>
        <v>6</v>
      </c>
      <c r="J235" s="11" t="s">
        <v>30</v>
      </c>
      <c r="K235" s="13">
        <f>VALUE(L235)</f>
        <v>45</v>
      </c>
      <c r="L235" t="s">
        <v>58</v>
      </c>
      <c r="M235">
        <v>0</v>
      </c>
      <c r="N235">
        <v>6</v>
      </c>
      <c r="O235">
        <v>1.47</v>
      </c>
      <c r="P235">
        <v>0.0147</v>
      </c>
      <c r="Q235">
        <v>0</v>
      </c>
      <c r="R235">
        <v>1</v>
      </c>
      <c r="S235">
        <v>1</v>
      </c>
      <c r="T235">
        <v>0</v>
      </c>
      <c r="U235">
        <v>0</v>
      </c>
    </row>
    <row r="236" spans="1:21">
      <c r="A236">
        <v>1109014</v>
      </c>
      <c r="B236">
        <v>50</v>
      </c>
      <c r="C236">
        <v>1</v>
      </c>
      <c r="D236">
        <v>0</v>
      </c>
      <c r="E236">
        <v>2</v>
      </c>
      <c r="F236">
        <v>0</v>
      </c>
      <c r="G236">
        <v>0</v>
      </c>
      <c r="H236">
        <v>0</v>
      </c>
      <c r="I236">
        <f>VALUE(J236)</f>
        <v>20</v>
      </c>
      <c r="J236" s="11" t="s">
        <v>27</v>
      </c>
      <c r="K236" s="13">
        <f>VALUE(L236)</f>
        <v>10</v>
      </c>
      <c r="L236" t="s">
        <v>19</v>
      </c>
      <c r="M236">
        <v>0</v>
      </c>
      <c r="N236">
        <v>2</v>
      </c>
      <c r="O236">
        <v>1.47</v>
      </c>
      <c r="P236">
        <v>0.0147</v>
      </c>
      <c r="Q236">
        <v>1</v>
      </c>
      <c r="R236">
        <v>1</v>
      </c>
      <c r="S236">
        <v>0</v>
      </c>
      <c r="T236">
        <v>1</v>
      </c>
      <c r="U236">
        <v>0</v>
      </c>
    </row>
    <row r="237" spans="1:21">
      <c r="A237">
        <v>1110002</v>
      </c>
      <c r="B237">
        <v>43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1</v>
      </c>
      <c r="I237">
        <f>VALUE(J237)</f>
        <v>11</v>
      </c>
      <c r="J237" s="11" t="s">
        <v>23</v>
      </c>
      <c r="K237" s="13">
        <f>VALUE(L237)</f>
        <v>50</v>
      </c>
      <c r="L237" t="s">
        <v>24</v>
      </c>
      <c r="M237">
        <v>0</v>
      </c>
      <c r="N237">
        <v>12</v>
      </c>
      <c r="O237">
        <v>1.53</v>
      </c>
      <c r="P237">
        <v>0.0153</v>
      </c>
      <c r="Q237">
        <v>1</v>
      </c>
      <c r="R237">
        <v>0</v>
      </c>
      <c r="S237">
        <v>0</v>
      </c>
      <c r="T237">
        <v>1</v>
      </c>
      <c r="U237">
        <v>0</v>
      </c>
    </row>
    <row r="238" spans="1:21">
      <c r="A238">
        <v>1111001</v>
      </c>
      <c r="B238">
        <v>49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1</v>
      </c>
      <c r="I238">
        <f>VALUE(J238)</f>
        <v>20</v>
      </c>
      <c r="J238" s="11" t="s">
        <v>27</v>
      </c>
      <c r="K238" s="13">
        <f>VALUE(L238)</f>
        <v>20</v>
      </c>
      <c r="L238" t="s">
        <v>27</v>
      </c>
      <c r="M238">
        <v>0</v>
      </c>
      <c r="N238">
        <v>9</v>
      </c>
      <c r="O238">
        <v>1.29</v>
      </c>
      <c r="P238">
        <v>0.0129</v>
      </c>
      <c r="Q238">
        <v>1</v>
      </c>
      <c r="R238">
        <v>1</v>
      </c>
      <c r="S238">
        <v>0</v>
      </c>
      <c r="T238">
        <v>1</v>
      </c>
      <c r="U238">
        <v>0</v>
      </c>
    </row>
    <row r="239" spans="1:21">
      <c r="A239">
        <v>1111002</v>
      </c>
      <c r="B239">
        <v>31</v>
      </c>
      <c r="C239">
        <v>1</v>
      </c>
      <c r="D239">
        <v>0</v>
      </c>
      <c r="E239">
        <v>4</v>
      </c>
      <c r="F239">
        <v>0</v>
      </c>
      <c r="G239">
        <v>0</v>
      </c>
      <c r="H239">
        <v>1</v>
      </c>
      <c r="I239">
        <f>VALUE(J239)</f>
        <v>6</v>
      </c>
      <c r="J239" s="11" t="s">
        <v>30</v>
      </c>
      <c r="K239" s="13">
        <f>VALUE(L239)</f>
        <v>20</v>
      </c>
      <c r="L239" t="s">
        <v>27</v>
      </c>
      <c r="M239">
        <v>0</v>
      </c>
      <c r="N239">
        <v>9</v>
      </c>
      <c r="O239">
        <v>1.29</v>
      </c>
      <c r="P239">
        <v>0.0129</v>
      </c>
      <c r="Q239">
        <v>1</v>
      </c>
      <c r="R239">
        <v>1</v>
      </c>
      <c r="S239">
        <v>0</v>
      </c>
      <c r="T239">
        <v>1</v>
      </c>
      <c r="U239">
        <v>0</v>
      </c>
    </row>
    <row r="240" spans="1:21">
      <c r="A240">
        <v>1111003</v>
      </c>
      <c r="B240">
        <v>46</v>
      </c>
      <c r="C240">
        <v>1</v>
      </c>
      <c r="D240">
        <v>0</v>
      </c>
      <c r="E240">
        <v>1</v>
      </c>
      <c r="F240">
        <v>0</v>
      </c>
      <c r="G240">
        <v>0</v>
      </c>
      <c r="H240">
        <v>1</v>
      </c>
      <c r="I240">
        <f>VALUE(J240)</f>
        <v>8</v>
      </c>
      <c r="J240" s="11" t="s">
        <v>36</v>
      </c>
      <c r="K240" s="13">
        <f>VALUE(L240)</f>
        <v>100</v>
      </c>
      <c r="L240" t="s">
        <v>31</v>
      </c>
      <c r="M240">
        <v>0</v>
      </c>
      <c r="N240">
        <v>12</v>
      </c>
      <c r="O240">
        <v>1.5</v>
      </c>
      <c r="P240">
        <v>0.015</v>
      </c>
      <c r="Q240">
        <v>0</v>
      </c>
      <c r="R240">
        <v>1</v>
      </c>
      <c r="S240">
        <v>0</v>
      </c>
      <c r="T240">
        <v>0</v>
      </c>
      <c r="U240">
        <v>0</v>
      </c>
    </row>
    <row r="241" spans="1:21">
      <c r="A241">
        <v>1111003</v>
      </c>
      <c r="B241">
        <v>33</v>
      </c>
      <c r="C241">
        <v>1</v>
      </c>
      <c r="D241">
        <v>0</v>
      </c>
      <c r="E241">
        <v>1</v>
      </c>
      <c r="F241">
        <v>0</v>
      </c>
      <c r="G241">
        <v>1</v>
      </c>
      <c r="H241">
        <v>1</v>
      </c>
      <c r="I241">
        <f>VALUE(J241)</f>
        <v>11</v>
      </c>
      <c r="J241" s="11" t="s">
        <v>23</v>
      </c>
      <c r="K241" s="13">
        <f>VALUE(L241)</f>
        <v>30</v>
      </c>
      <c r="L241" t="s">
        <v>34</v>
      </c>
      <c r="M241">
        <v>0</v>
      </c>
      <c r="N241">
        <v>9</v>
      </c>
      <c r="O241">
        <v>1.29</v>
      </c>
      <c r="P241">
        <v>0.0129</v>
      </c>
      <c r="Q241">
        <v>1</v>
      </c>
      <c r="R241">
        <v>1</v>
      </c>
      <c r="S241">
        <v>0</v>
      </c>
      <c r="T241">
        <v>1</v>
      </c>
      <c r="U241">
        <v>0</v>
      </c>
    </row>
    <row r="242" spans="1:21">
      <c r="A242">
        <v>1111005</v>
      </c>
      <c r="B242">
        <v>58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1</v>
      </c>
      <c r="I242">
        <f>VALUE(J242)</f>
        <v>3</v>
      </c>
      <c r="J242" s="11" t="s">
        <v>21</v>
      </c>
      <c r="K242" s="13">
        <f>VALUE(L242)</f>
        <v>20</v>
      </c>
      <c r="L242" t="s">
        <v>27</v>
      </c>
      <c r="M242">
        <v>0</v>
      </c>
      <c r="N242">
        <v>12</v>
      </c>
      <c r="O242">
        <v>1.53</v>
      </c>
      <c r="P242">
        <v>0.0153</v>
      </c>
      <c r="Q242">
        <v>1</v>
      </c>
      <c r="R242">
        <v>1</v>
      </c>
      <c r="S242">
        <v>0</v>
      </c>
      <c r="T242">
        <v>1</v>
      </c>
      <c r="U242">
        <v>0</v>
      </c>
    </row>
    <row r="243" spans="1:21">
      <c r="A243">
        <v>1111006</v>
      </c>
      <c r="B243">
        <v>48</v>
      </c>
      <c r="C243">
        <v>1</v>
      </c>
      <c r="D243">
        <v>0</v>
      </c>
      <c r="E243">
        <v>1</v>
      </c>
      <c r="F243">
        <v>0</v>
      </c>
      <c r="G243">
        <v>0</v>
      </c>
      <c r="H243">
        <v>0</v>
      </c>
      <c r="I243">
        <f>VALUE(J243)</f>
        <v>10</v>
      </c>
      <c r="J243" s="11" t="s">
        <v>19</v>
      </c>
      <c r="K243" s="13">
        <f>VALUE(L243)</f>
        <v>20</v>
      </c>
      <c r="L243" t="s">
        <v>27</v>
      </c>
      <c r="M243">
        <v>0</v>
      </c>
      <c r="N243">
        <v>12</v>
      </c>
      <c r="O243">
        <v>1.53</v>
      </c>
      <c r="P243">
        <v>0.0153</v>
      </c>
      <c r="Q243">
        <v>1</v>
      </c>
      <c r="R243">
        <v>1</v>
      </c>
      <c r="S243">
        <v>0</v>
      </c>
      <c r="T243">
        <v>1</v>
      </c>
      <c r="U243">
        <v>0</v>
      </c>
    </row>
    <row r="244" spans="1:21">
      <c r="A244">
        <v>1111007</v>
      </c>
      <c r="B244">
        <v>29</v>
      </c>
      <c r="C244">
        <v>0</v>
      </c>
      <c r="D244">
        <v>0</v>
      </c>
      <c r="E244">
        <v>2</v>
      </c>
      <c r="F244">
        <v>0</v>
      </c>
      <c r="G244">
        <v>0</v>
      </c>
      <c r="H244">
        <v>1</v>
      </c>
      <c r="I244">
        <f>VALUE(J244)</f>
        <v>2</v>
      </c>
      <c r="J244" s="11" t="s">
        <v>25</v>
      </c>
      <c r="K244" s="13">
        <f>VALUE(L244)</f>
        <v>30</v>
      </c>
      <c r="L244" t="s">
        <v>34</v>
      </c>
      <c r="M244">
        <v>0</v>
      </c>
      <c r="N244">
        <v>12</v>
      </c>
      <c r="O244">
        <v>1.53</v>
      </c>
      <c r="P244">
        <v>0.0153</v>
      </c>
      <c r="Q244">
        <v>0</v>
      </c>
      <c r="R244">
        <v>1</v>
      </c>
      <c r="S244">
        <v>0</v>
      </c>
      <c r="T244">
        <v>0</v>
      </c>
      <c r="U244">
        <v>0</v>
      </c>
    </row>
    <row r="245" spans="1:21">
      <c r="A245">
        <v>1111008</v>
      </c>
      <c r="B245">
        <v>49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1</v>
      </c>
      <c r="I245">
        <f>VALUE(J245)</f>
        <v>3</v>
      </c>
      <c r="J245" s="11" t="s">
        <v>21</v>
      </c>
      <c r="K245" s="13">
        <f>VALUE(L245)</f>
        <v>30</v>
      </c>
      <c r="L245" t="s">
        <v>34</v>
      </c>
      <c r="M245">
        <v>0</v>
      </c>
      <c r="N245">
        <v>12</v>
      </c>
      <c r="O245">
        <v>1.53</v>
      </c>
      <c r="P245">
        <v>0.0153</v>
      </c>
      <c r="Q245">
        <v>1</v>
      </c>
      <c r="R245">
        <v>1</v>
      </c>
      <c r="S245">
        <v>0</v>
      </c>
      <c r="T245">
        <v>1</v>
      </c>
      <c r="U245">
        <v>0</v>
      </c>
    </row>
    <row r="246" spans="1:21">
      <c r="A246">
        <v>1111010</v>
      </c>
      <c r="B246">
        <v>50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f>VALUE(J246)</f>
        <v>2</v>
      </c>
      <c r="J246" s="11" t="s">
        <v>25</v>
      </c>
      <c r="K246" s="13">
        <f>VALUE(L246)</f>
        <v>20</v>
      </c>
      <c r="L246" t="s">
        <v>27</v>
      </c>
      <c r="M246">
        <v>0</v>
      </c>
      <c r="N246">
        <v>12</v>
      </c>
      <c r="O246">
        <v>1.53</v>
      </c>
      <c r="P246">
        <v>0.0153</v>
      </c>
      <c r="Q246">
        <v>1</v>
      </c>
      <c r="R246">
        <v>1</v>
      </c>
      <c r="S246">
        <v>0</v>
      </c>
      <c r="T246">
        <v>1</v>
      </c>
      <c r="U246">
        <v>1</v>
      </c>
    </row>
    <row r="247" spans="1:21">
      <c r="A247">
        <v>1111011</v>
      </c>
      <c r="B247">
        <v>52</v>
      </c>
      <c r="C247">
        <v>1</v>
      </c>
      <c r="D247">
        <v>0</v>
      </c>
      <c r="E247">
        <v>0</v>
      </c>
      <c r="F247">
        <v>1</v>
      </c>
      <c r="G247">
        <v>0</v>
      </c>
      <c r="H247">
        <v>0</v>
      </c>
      <c r="I247">
        <f>VALUE(J247)</f>
        <v>10</v>
      </c>
      <c r="J247" s="11" t="s">
        <v>19</v>
      </c>
      <c r="K247" s="13">
        <f>VALUE(L247)</f>
        <v>3</v>
      </c>
      <c r="L247" t="s">
        <v>21</v>
      </c>
      <c r="M247">
        <v>0</v>
      </c>
      <c r="N247">
        <v>6</v>
      </c>
      <c r="O247">
        <v>1.5</v>
      </c>
      <c r="P247">
        <v>0.015</v>
      </c>
      <c r="Q247">
        <v>1</v>
      </c>
      <c r="R247">
        <v>1</v>
      </c>
      <c r="S247">
        <v>0</v>
      </c>
      <c r="T247">
        <v>1</v>
      </c>
      <c r="U247">
        <v>1</v>
      </c>
    </row>
    <row r="248" spans="1:21">
      <c r="A248">
        <v>1111012</v>
      </c>
      <c r="B248">
        <v>53</v>
      </c>
      <c r="C248">
        <v>1</v>
      </c>
      <c r="D248">
        <v>0</v>
      </c>
      <c r="E248">
        <v>1</v>
      </c>
      <c r="F248">
        <v>0</v>
      </c>
      <c r="G248">
        <v>0</v>
      </c>
      <c r="H248">
        <v>1</v>
      </c>
      <c r="I248">
        <f>VALUE(J248)</f>
        <v>20</v>
      </c>
      <c r="J248" s="11" t="s">
        <v>27</v>
      </c>
      <c r="K248" s="13">
        <f>VALUE(L248)</f>
        <v>7</v>
      </c>
      <c r="L248" t="s">
        <v>44</v>
      </c>
      <c r="M248">
        <v>0</v>
      </c>
      <c r="N248">
        <v>12</v>
      </c>
      <c r="O248">
        <v>1.53</v>
      </c>
      <c r="P248">
        <v>0.0153</v>
      </c>
      <c r="Q248">
        <v>1</v>
      </c>
      <c r="R248">
        <v>1</v>
      </c>
      <c r="S248">
        <v>0</v>
      </c>
      <c r="T248">
        <v>1</v>
      </c>
      <c r="U248">
        <v>0</v>
      </c>
    </row>
    <row r="249" spans="1:21">
      <c r="A249">
        <v>1111013</v>
      </c>
      <c r="B249">
        <v>30</v>
      </c>
      <c r="C249">
        <v>1</v>
      </c>
      <c r="D249">
        <v>0</v>
      </c>
      <c r="E249">
        <v>1</v>
      </c>
      <c r="F249">
        <v>0</v>
      </c>
      <c r="G249">
        <v>0</v>
      </c>
      <c r="H249">
        <v>1</v>
      </c>
      <c r="I249">
        <f>VALUE(J249)</f>
        <v>5</v>
      </c>
      <c r="J249" s="11" t="s">
        <v>20</v>
      </c>
      <c r="K249" s="13">
        <f>VALUE(L249)</f>
        <v>10</v>
      </c>
      <c r="L249" t="s">
        <v>19</v>
      </c>
      <c r="M249">
        <v>0</v>
      </c>
      <c r="N249">
        <v>12</v>
      </c>
      <c r="O249">
        <v>1.53</v>
      </c>
      <c r="P249">
        <v>0.0153</v>
      </c>
      <c r="Q249">
        <v>0</v>
      </c>
      <c r="R249">
        <v>1</v>
      </c>
      <c r="S249">
        <v>0</v>
      </c>
      <c r="T249">
        <v>0</v>
      </c>
      <c r="U249">
        <v>0</v>
      </c>
    </row>
    <row r="250" spans="1:21">
      <c r="A250">
        <v>1112002</v>
      </c>
      <c r="B250">
        <v>43</v>
      </c>
      <c r="C250">
        <v>1</v>
      </c>
      <c r="D250">
        <v>0</v>
      </c>
      <c r="E250">
        <v>1</v>
      </c>
      <c r="F250">
        <v>0</v>
      </c>
      <c r="G250">
        <v>0</v>
      </c>
      <c r="H250">
        <v>0</v>
      </c>
      <c r="I250">
        <f>VALUE(J250)</f>
        <v>13</v>
      </c>
      <c r="J250" s="11" t="s">
        <v>51</v>
      </c>
      <c r="K250" s="13">
        <f>VALUE(L250)</f>
        <v>100</v>
      </c>
      <c r="L250" t="s">
        <v>31</v>
      </c>
      <c r="M250">
        <v>0</v>
      </c>
      <c r="N250">
        <v>12</v>
      </c>
      <c r="O250">
        <v>1.29</v>
      </c>
      <c r="P250">
        <v>0.0129</v>
      </c>
      <c r="Q250">
        <v>0</v>
      </c>
      <c r="R250">
        <v>1</v>
      </c>
      <c r="S250">
        <v>0</v>
      </c>
      <c r="T250">
        <v>0</v>
      </c>
      <c r="U250">
        <v>0</v>
      </c>
    </row>
    <row r="251" spans="1:21">
      <c r="A251">
        <v>1112003</v>
      </c>
      <c r="B251">
        <v>23</v>
      </c>
      <c r="C251">
        <v>1</v>
      </c>
      <c r="D251">
        <v>1</v>
      </c>
      <c r="E251">
        <v>1</v>
      </c>
      <c r="F251">
        <v>0</v>
      </c>
      <c r="G251">
        <v>1</v>
      </c>
      <c r="H251">
        <v>0</v>
      </c>
      <c r="I251">
        <f>VALUE(J251)</f>
        <v>3</v>
      </c>
      <c r="J251" s="11" t="s">
        <v>21</v>
      </c>
      <c r="K251" s="13">
        <f>VALUE(L251)</f>
        <v>15</v>
      </c>
      <c r="L251" t="s">
        <v>37</v>
      </c>
      <c r="M251">
        <v>0</v>
      </c>
      <c r="N251">
        <v>6</v>
      </c>
      <c r="O251">
        <v>1.26</v>
      </c>
      <c r="P251">
        <v>0.0126</v>
      </c>
      <c r="Q251">
        <v>1</v>
      </c>
      <c r="R251">
        <v>0</v>
      </c>
      <c r="S251">
        <v>0</v>
      </c>
      <c r="T251">
        <v>1</v>
      </c>
      <c r="U251">
        <v>0</v>
      </c>
    </row>
    <row r="252" spans="1:21">
      <c r="A252">
        <v>1112005</v>
      </c>
      <c r="B252">
        <v>44</v>
      </c>
      <c r="C252">
        <v>1</v>
      </c>
      <c r="D252">
        <v>0</v>
      </c>
      <c r="E252">
        <v>3</v>
      </c>
      <c r="F252">
        <v>0</v>
      </c>
      <c r="G252">
        <v>0</v>
      </c>
      <c r="H252">
        <v>0</v>
      </c>
      <c r="I252">
        <f>VALUE(J252)</f>
        <v>6</v>
      </c>
      <c r="J252" s="11" t="s">
        <v>30</v>
      </c>
      <c r="K252" s="13">
        <f>VALUE(L252)</f>
        <v>50</v>
      </c>
      <c r="L252" t="s">
        <v>24</v>
      </c>
      <c r="M252">
        <v>0</v>
      </c>
      <c r="N252">
        <v>12</v>
      </c>
      <c r="O252">
        <v>1.5</v>
      </c>
      <c r="P252">
        <v>0.015</v>
      </c>
      <c r="Q252">
        <v>0</v>
      </c>
      <c r="R252">
        <v>1</v>
      </c>
      <c r="S252">
        <v>0</v>
      </c>
      <c r="T252">
        <v>0</v>
      </c>
      <c r="U252">
        <v>0</v>
      </c>
    </row>
    <row r="253" spans="1:21">
      <c r="A253">
        <v>1112006</v>
      </c>
      <c r="B253">
        <v>39</v>
      </c>
      <c r="C253">
        <v>1</v>
      </c>
      <c r="D253">
        <v>0</v>
      </c>
      <c r="E253">
        <v>4</v>
      </c>
      <c r="F253">
        <v>0</v>
      </c>
      <c r="G253">
        <v>0</v>
      </c>
      <c r="H253">
        <v>0</v>
      </c>
      <c r="I253">
        <f>VALUE(J253)</f>
        <v>5</v>
      </c>
      <c r="J253" s="11" t="s">
        <v>20</v>
      </c>
      <c r="K253" s="13">
        <f>VALUE(L253)</f>
        <v>260</v>
      </c>
      <c r="L253" t="s">
        <v>61</v>
      </c>
      <c r="M253">
        <v>0</v>
      </c>
      <c r="N253">
        <v>12</v>
      </c>
      <c r="O253">
        <v>1.5</v>
      </c>
      <c r="P253">
        <v>0.015</v>
      </c>
      <c r="Q253">
        <v>0</v>
      </c>
      <c r="R253">
        <v>1</v>
      </c>
      <c r="S253">
        <v>1</v>
      </c>
      <c r="T253">
        <v>0</v>
      </c>
      <c r="U253">
        <v>0</v>
      </c>
    </row>
    <row r="254" spans="1:21">
      <c r="A254">
        <v>1112008</v>
      </c>
      <c r="B254">
        <v>42</v>
      </c>
      <c r="C254">
        <v>1</v>
      </c>
      <c r="D254">
        <v>0</v>
      </c>
      <c r="E254">
        <v>4</v>
      </c>
      <c r="F254">
        <v>0</v>
      </c>
      <c r="G254">
        <v>0</v>
      </c>
      <c r="H254">
        <v>0</v>
      </c>
      <c r="I254">
        <f>VALUE(J254)</f>
        <v>3</v>
      </c>
      <c r="J254" s="11" t="s">
        <v>21</v>
      </c>
      <c r="K254" s="13">
        <f>VALUE(L254)</f>
        <v>260</v>
      </c>
      <c r="L254" t="s">
        <v>61</v>
      </c>
      <c r="M254">
        <v>0</v>
      </c>
      <c r="N254">
        <v>6</v>
      </c>
      <c r="O254">
        <v>1.35</v>
      </c>
      <c r="P254">
        <v>0.0135</v>
      </c>
      <c r="Q254">
        <v>1</v>
      </c>
      <c r="R254">
        <v>1</v>
      </c>
      <c r="S254">
        <v>0</v>
      </c>
      <c r="T254">
        <v>1</v>
      </c>
      <c r="U254">
        <v>0</v>
      </c>
    </row>
    <row r="255" spans="1:21">
      <c r="A255">
        <v>1112009</v>
      </c>
      <c r="B255">
        <v>41</v>
      </c>
      <c r="C255">
        <v>1</v>
      </c>
      <c r="D255">
        <v>0</v>
      </c>
      <c r="E255">
        <v>4</v>
      </c>
      <c r="F255">
        <v>0</v>
      </c>
      <c r="G255">
        <v>0</v>
      </c>
      <c r="H255">
        <v>0</v>
      </c>
      <c r="I255">
        <f>VALUE(J255)</f>
        <v>1</v>
      </c>
      <c r="J255" s="11" t="s">
        <v>26</v>
      </c>
      <c r="K255" s="13">
        <f>VALUE(L255)</f>
        <v>260</v>
      </c>
      <c r="L255" t="s">
        <v>61</v>
      </c>
      <c r="M255">
        <v>0</v>
      </c>
      <c r="N255">
        <v>6</v>
      </c>
      <c r="O255">
        <v>1.35</v>
      </c>
      <c r="P255">
        <v>0.0135</v>
      </c>
      <c r="Q255">
        <v>1</v>
      </c>
      <c r="R255">
        <v>1</v>
      </c>
      <c r="S255">
        <v>0</v>
      </c>
      <c r="T255">
        <v>1</v>
      </c>
      <c r="U255">
        <v>0</v>
      </c>
    </row>
    <row r="256" spans="1:21">
      <c r="A256">
        <v>1112010</v>
      </c>
      <c r="B256">
        <v>43</v>
      </c>
      <c r="C256">
        <v>1</v>
      </c>
      <c r="D256">
        <v>0</v>
      </c>
      <c r="E256">
        <v>4</v>
      </c>
      <c r="F256">
        <v>0</v>
      </c>
      <c r="G256">
        <v>0</v>
      </c>
      <c r="H256">
        <v>0</v>
      </c>
      <c r="I256">
        <f>VALUE(J256)</f>
        <v>1</v>
      </c>
      <c r="J256" s="11" t="s">
        <v>26</v>
      </c>
      <c r="K256" s="13">
        <f>VALUE(L256)</f>
        <v>240</v>
      </c>
      <c r="L256" t="s">
        <v>62</v>
      </c>
      <c r="M256">
        <v>0</v>
      </c>
      <c r="N256">
        <v>6</v>
      </c>
      <c r="O256">
        <v>1.35</v>
      </c>
      <c r="P256">
        <v>0.0135</v>
      </c>
      <c r="Q256">
        <v>1</v>
      </c>
      <c r="R256">
        <v>1</v>
      </c>
      <c r="S256">
        <v>0</v>
      </c>
      <c r="T256">
        <v>1</v>
      </c>
      <c r="U256">
        <v>0</v>
      </c>
    </row>
    <row r="257" spans="1:21">
      <c r="A257">
        <v>1112011</v>
      </c>
      <c r="B257">
        <v>48</v>
      </c>
      <c r="C257">
        <v>1</v>
      </c>
      <c r="D257">
        <v>0</v>
      </c>
      <c r="E257">
        <v>3</v>
      </c>
      <c r="F257">
        <v>0</v>
      </c>
      <c r="G257">
        <v>0</v>
      </c>
      <c r="H257">
        <v>0</v>
      </c>
      <c r="I257">
        <f>VALUE(J257)</f>
        <v>7</v>
      </c>
      <c r="J257" s="11" t="s">
        <v>44</v>
      </c>
      <c r="K257" s="13">
        <f>VALUE(L257)</f>
        <v>240</v>
      </c>
      <c r="L257" t="s">
        <v>62</v>
      </c>
      <c r="M257">
        <v>0</v>
      </c>
      <c r="N257">
        <v>6</v>
      </c>
      <c r="O257">
        <v>1.35</v>
      </c>
      <c r="P257">
        <v>0.0135</v>
      </c>
      <c r="Q257">
        <v>1</v>
      </c>
      <c r="R257">
        <v>1</v>
      </c>
      <c r="S257">
        <v>0</v>
      </c>
      <c r="T257">
        <v>1</v>
      </c>
      <c r="U257">
        <v>0</v>
      </c>
    </row>
    <row r="258" spans="1:21">
      <c r="A258">
        <v>1112012</v>
      </c>
      <c r="B258">
        <v>43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f>VALUE(J258)</f>
        <v>8</v>
      </c>
      <c r="J258" s="11" t="s">
        <v>36</v>
      </c>
      <c r="K258" s="13">
        <f>VALUE(L258)</f>
        <v>260</v>
      </c>
      <c r="L258" t="s">
        <v>61</v>
      </c>
      <c r="M258">
        <v>0</v>
      </c>
      <c r="N258">
        <v>12</v>
      </c>
      <c r="O258">
        <v>1.5</v>
      </c>
      <c r="P258">
        <v>0.015</v>
      </c>
      <c r="Q258">
        <v>0</v>
      </c>
      <c r="R258">
        <v>1</v>
      </c>
      <c r="S258">
        <v>0</v>
      </c>
      <c r="T258">
        <v>0</v>
      </c>
      <c r="U258">
        <v>0</v>
      </c>
    </row>
    <row r="259" spans="1:21">
      <c r="A259">
        <v>1112015</v>
      </c>
      <c r="B259">
        <v>48</v>
      </c>
      <c r="C259">
        <v>1</v>
      </c>
      <c r="D259">
        <v>0</v>
      </c>
      <c r="E259">
        <v>4</v>
      </c>
      <c r="F259">
        <v>0</v>
      </c>
      <c r="G259">
        <v>0</v>
      </c>
      <c r="H259">
        <v>0</v>
      </c>
      <c r="I259">
        <f t="shared" ref="I259:I322" si="8">VALUE(J259)</f>
        <v>10</v>
      </c>
      <c r="J259" s="11" t="s">
        <v>19</v>
      </c>
      <c r="K259" s="13">
        <f t="shared" ref="K259:K322" si="9">VALUE(L259)</f>
        <v>140</v>
      </c>
      <c r="L259" t="s">
        <v>63</v>
      </c>
      <c r="M259">
        <v>0</v>
      </c>
      <c r="N259">
        <v>12</v>
      </c>
      <c r="O259">
        <v>1.35</v>
      </c>
      <c r="P259">
        <v>0.0135</v>
      </c>
      <c r="Q259">
        <v>1</v>
      </c>
      <c r="R259">
        <v>1</v>
      </c>
      <c r="S259">
        <v>0</v>
      </c>
      <c r="T259">
        <v>1</v>
      </c>
      <c r="U259">
        <v>0</v>
      </c>
    </row>
    <row r="260" spans="1:21">
      <c r="A260">
        <v>1112006</v>
      </c>
      <c r="B260">
        <v>32</v>
      </c>
      <c r="C260">
        <v>0</v>
      </c>
      <c r="D260">
        <v>0</v>
      </c>
      <c r="E260">
        <v>2</v>
      </c>
      <c r="F260">
        <v>0</v>
      </c>
      <c r="G260">
        <v>0</v>
      </c>
      <c r="H260">
        <v>1</v>
      </c>
      <c r="I260">
        <f>VALUE(J260)</f>
        <v>4</v>
      </c>
      <c r="J260" s="11" t="s">
        <v>32</v>
      </c>
      <c r="K260" s="13">
        <f>VALUE(L260)</f>
        <v>50</v>
      </c>
      <c r="L260" t="s">
        <v>24</v>
      </c>
      <c r="M260">
        <v>0</v>
      </c>
      <c r="N260">
        <v>12</v>
      </c>
      <c r="O260">
        <v>1.53</v>
      </c>
      <c r="P260">
        <v>0.0153</v>
      </c>
      <c r="Q260">
        <v>1</v>
      </c>
      <c r="R260">
        <v>1</v>
      </c>
      <c r="S260">
        <v>0</v>
      </c>
      <c r="T260">
        <v>1</v>
      </c>
      <c r="U260">
        <v>0</v>
      </c>
    </row>
    <row r="261" spans="1:21">
      <c r="A261">
        <v>1112018</v>
      </c>
      <c r="B261">
        <v>41</v>
      </c>
      <c r="C261">
        <v>1</v>
      </c>
      <c r="D261">
        <v>0</v>
      </c>
      <c r="E261">
        <v>1</v>
      </c>
      <c r="F261">
        <v>0</v>
      </c>
      <c r="G261">
        <v>0</v>
      </c>
      <c r="H261">
        <v>0</v>
      </c>
      <c r="I261">
        <f>VALUE(J261)</f>
        <v>3</v>
      </c>
      <c r="J261" s="11" t="s">
        <v>21</v>
      </c>
      <c r="K261" s="13">
        <f>VALUE(L261)</f>
        <v>100</v>
      </c>
      <c r="L261" t="s">
        <v>31</v>
      </c>
      <c r="M261">
        <v>0</v>
      </c>
      <c r="N261">
        <v>12</v>
      </c>
      <c r="O261">
        <v>1.29</v>
      </c>
      <c r="P261">
        <v>0.0129</v>
      </c>
      <c r="Q261">
        <v>0</v>
      </c>
      <c r="R261">
        <v>1</v>
      </c>
      <c r="S261">
        <v>0</v>
      </c>
      <c r="T261">
        <v>0</v>
      </c>
      <c r="U261">
        <v>0</v>
      </c>
    </row>
    <row r="262" spans="1:21">
      <c r="A262">
        <v>1112019</v>
      </c>
      <c r="B262">
        <v>42</v>
      </c>
      <c r="C262">
        <v>0</v>
      </c>
      <c r="D262">
        <v>0</v>
      </c>
      <c r="E262">
        <v>1</v>
      </c>
      <c r="F262">
        <v>0</v>
      </c>
      <c r="G262">
        <v>0</v>
      </c>
      <c r="H262">
        <v>0</v>
      </c>
      <c r="I262">
        <f>VALUE(J262)</f>
        <v>15</v>
      </c>
      <c r="J262" s="11" t="s">
        <v>37</v>
      </c>
      <c r="K262" s="13">
        <f>VALUE(L262)</f>
        <v>100</v>
      </c>
      <c r="L262" t="s">
        <v>31</v>
      </c>
      <c r="M262">
        <v>0</v>
      </c>
      <c r="N262">
        <v>12</v>
      </c>
      <c r="O262">
        <v>1.5</v>
      </c>
      <c r="P262">
        <v>0.015</v>
      </c>
      <c r="Q262">
        <v>0</v>
      </c>
      <c r="R262">
        <v>1</v>
      </c>
      <c r="S262">
        <v>0</v>
      </c>
      <c r="T262">
        <v>0</v>
      </c>
      <c r="U262">
        <v>0</v>
      </c>
    </row>
    <row r="263" spans="1:21">
      <c r="A263">
        <v>1112020</v>
      </c>
      <c r="B263">
        <v>38</v>
      </c>
      <c r="C263">
        <v>1</v>
      </c>
      <c r="D263">
        <v>0</v>
      </c>
      <c r="E263">
        <v>1</v>
      </c>
      <c r="F263">
        <v>0</v>
      </c>
      <c r="G263">
        <v>0</v>
      </c>
      <c r="H263">
        <v>0</v>
      </c>
      <c r="I263">
        <f>VALUE(J263)</f>
        <v>12</v>
      </c>
      <c r="J263" s="11" t="s">
        <v>35</v>
      </c>
      <c r="K263" s="13">
        <f>VALUE(L263)</f>
        <v>200</v>
      </c>
      <c r="L263" t="s">
        <v>46</v>
      </c>
      <c r="M263">
        <v>0</v>
      </c>
      <c r="N263">
        <v>12</v>
      </c>
      <c r="O263">
        <v>1.29</v>
      </c>
      <c r="P263">
        <v>0.0129</v>
      </c>
      <c r="Q263">
        <v>1</v>
      </c>
      <c r="R263">
        <v>0</v>
      </c>
      <c r="S263">
        <v>0</v>
      </c>
      <c r="T263">
        <v>1</v>
      </c>
      <c r="U263">
        <v>0</v>
      </c>
    </row>
    <row r="264" spans="1:21">
      <c r="A264">
        <v>1112021</v>
      </c>
      <c r="B264">
        <v>32</v>
      </c>
      <c r="C264">
        <v>1</v>
      </c>
      <c r="D264">
        <v>1</v>
      </c>
      <c r="E264">
        <v>2</v>
      </c>
      <c r="F264">
        <v>0</v>
      </c>
      <c r="G264">
        <v>0</v>
      </c>
      <c r="H264">
        <v>1</v>
      </c>
      <c r="I264">
        <f>VALUE(J264)</f>
        <v>3</v>
      </c>
      <c r="J264" s="11" t="s">
        <v>21</v>
      </c>
      <c r="K264" s="13">
        <f>VALUE(L264)</f>
        <v>15</v>
      </c>
      <c r="L264" t="s">
        <v>37</v>
      </c>
      <c r="M264">
        <v>0</v>
      </c>
      <c r="N264">
        <v>12</v>
      </c>
      <c r="O264">
        <v>1.53</v>
      </c>
      <c r="P264">
        <v>0.0153</v>
      </c>
      <c r="Q264">
        <v>1</v>
      </c>
      <c r="R264">
        <v>0</v>
      </c>
      <c r="S264">
        <v>0</v>
      </c>
      <c r="T264">
        <v>1</v>
      </c>
      <c r="U264">
        <v>0</v>
      </c>
    </row>
    <row r="265" spans="1:21">
      <c r="A265">
        <v>1112022</v>
      </c>
      <c r="B265">
        <v>43</v>
      </c>
      <c r="C265">
        <v>1</v>
      </c>
      <c r="D265">
        <v>0</v>
      </c>
      <c r="E265">
        <v>1</v>
      </c>
      <c r="F265">
        <v>0</v>
      </c>
      <c r="G265">
        <v>0</v>
      </c>
      <c r="H265">
        <v>1</v>
      </c>
      <c r="I265">
        <f>VALUE(J265)</f>
        <v>10</v>
      </c>
      <c r="J265" s="11" t="s">
        <v>19</v>
      </c>
      <c r="K265" s="13">
        <f>VALUE(L265)</f>
        <v>15</v>
      </c>
      <c r="L265" t="s">
        <v>37</v>
      </c>
      <c r="M265">
        <v>0</v>
      </c>
      <c r="N265">
        <v>12</v>
      </c>
      <c r="O265">
        <v>1.29</v>
      </c>
      <c r="P265">
        <v>0.0129</v>
      </c>
      <c r="Q265">
        <v>1</v>
      </c>
      <c r="R265">
        <v>0</v>
      </c>
      <c r="S265">
        <v>0</v>
      </c>
      <c r="T265">
        <v>1</v>
      </c>
      <c r="U265">
        <v>0</v>
      </c>
    </row>
    <row r="266" spans="1:21">
      <c r="A266">
        <v>1112023</v>
      </c>
      <c r="B266">
        <v>41</v>
      </c>
      <c r="C266">
        <v>1</v>
      </c>
      <c r="D266">
        <v>0</v>
      </c>
      <c r="E266">
        <v>2</v>
      </c>
      <c r="F266">
        <v>0</v>
      </c>
      <c r="G266">
        <v>0</v>
      </c>
      <c r="H266">
        <v>1</v>
      </c>
      <c r="I266">
        <f>VALUE(J266)</f>
        <v>18</v>
      </c>
      <c r="J266" s="11" t="s">
        <v>22</v>
      </c>
      <c r="K266" s="13">
        <f>VALUE(L266)</f>
        <v>70</v>
      </c>
      <c r="L266" t="s">
        <v>57</v>
      </c>
      <c r="M266">
        <v>0</v>
      </c>
      <c r="N266">
        <v>12</v>
      </c>
      <c r="O266">
        <v>1.29</v>
      </c>
      <c r="P266">
        <v>0.0129</v>
      </c>
      <c r="Q266">
        <v>1</v>
      </c>
      <c r="R266">
        <v>0</v>
      </c>
      <c r="S266">
        <v>0</v>
      </c>
      <c r="T266">
        <v>1</v>
      </c>
      <c r="U266">
        <v>0</v>
      </c>
    </row>
    <row r="267" spans="1:21">
      <c r="A267">
        <v>1112024</v>
      </c>
      <c r="B267">
        <v>36</v>
      </c>
      <c r="C267">
        <v>0</v>
      </c>
      <c r="D267">
        <v>2</v>
      </c>
      <c r="E267">
        <v>1</v>
      </c>
      <c r="F267">
        <v>0</v>
      </c>
      <c r="G267">
        <v>0</v>
      </c>
      <c r="H267">
        <v>1</v>
      </c>
      <c r="I267">
        <f>VALUE(J267)</f>
        <v>4</v>
      </c>
      <c r="J267" s="11" t="s">
        <v>32</v>
      </c>
      <c r="K267" s="13">
        <f>VALUE(L267)</f>
        <v>85</v>
      </c>
      <c r="L267" t="s">
        <v>54</v>
      </c>
      <c r="M267">
        <v>0</v>
      </c>
      <c r="N267">
        <v>12</v>
      </c>
      <c r="O267">
        <v>1.5</v>
      </c>
      <c r="P267">
        <v>0.015</v>
      </c>
      <c r="Q267">
        <v>1</v>
      </c>
      <c r="R267">
        <v>1</v>
      </c>
      <c r="S267">
        <v>1</v>
      </c>
      <c r="T267">
        <v>0</v>
      </c>
      <c r="U267">
        <v>0</v>
      </c>
    </row>
    <row r="268" spans="1:21">
      <c r="A268">
        <v>1112025</v>
      </c>
      <c r="B268">
        <v>30</v>
      </c>
      <c r="C268">
        <v>1</v>
      </c>
      <c r="D268">
        <v>0</v>
      </c>
      <c r="E268">
        <v>1</v>
      </c>
      <c r="F268">
        <v>0</v>
      </c>
      <c r="G268">
        <v>0</v>
      </c>
      <c r="H268">
        <v>1</v>
      </c>
      <c r="I268">
        <f>VALUE(J268)</f>
        <v>10</v>
      </c>
      <c r="J268" s="11" t="s">
        <v>19</v>
      </c>
      <c r="K268" s="13">
        <f>VALUE(L268)</f>
        <v>80</v>
      </c>
      <c r="L268" t="s">
        <v>56</v>
      </c>
      <c r="M268">
        <v>0</v>
      </c>
      <c r="N268">
        <v>12</v>
      </c>
      <c r="O268">
        <v>1.5</v>
      </c>
      <c r="P268">
        <v>0.015</v>
      </c>
      <c r="Q268">
        <v>0</v>
      </c>
      <c r="R268">
        <v>1</v>
      </c>
      <c r="S268">
        <v>1</v>
      </c>
      <c r="T268">
        <v>0</v>
      </c>
      <c r="U268">
        <v>0</v>
      </c>
    </row>
    <row r="269" spans="1:21">
      <c r="A269">
        <v>1112026</v>
      </c>
      <c r="B269">
        <v>37</v>
      </c>
      <c r="C269">
        <v>1</v>
      </c>
      <c r="D269">
        <v>0</v>
      </c>
      <c r="E269">
        <v>1</v>
      </c>
      <c r="F269">
        <v>0</v>
      </c>
      <c r="G269">
        <v>0</v>
      </c>
      <c r="H269">
        <v>0</v>
      </c>
      <c r="I269">
        <f>VALUE(J269)</f>
        <v>12</v>
      </c>
      <c r="J269" s="11" t="s">
        <v>35</v>
      </c>
      <c r="K269" s="13">
        <f>VALUE(L269)</f>
        <v>100</v>
      </c>
      <c r="L269" t="s">
        <v>31</v>
      </c>
      <c r="M269">
        <v>0</v>
      </c>
      <c r="N269">
        <v>12</v>
      </c>
      <c r="O269">
        <v>1.29</v>
      </c>
      <c r="P269">
        <v>0.0129</v>
      </c>
      <c r="Q269">
        <v>0</v>
      </c>
      <c r="R269">
        <v>1</v>
      </c>
      <c r="S269">
        <v>0</v>
      </c>
      <c r="T269">
        <v>0</v>
      </c>
      <c r="U269">
        <v>0</v>
      </c>
    </row>
    <row r="270" spans="1:21">
      <c r="A270">
        <v>1112028</v>
      </c>
      <c r="B270">
        <v>54</v>
      </c>
      <c r="C270">
        <v>0</v>
      </c>
      <c r="D270">
        <v>0</v>
      </c>
      <c r="E270">
        <v>2</v>
      </c>
      <c r="F270">
        <v>0</v>
      </c>
      <c r="G270">
        <v>0</v>
      </c>
      <c r="H270">
        <v>1</v>
      </c>
      <c r="I270">
        <f>VALUE(J270)</f>
        <v>10</v>
      </c>
      <c r="J270" s="11" t="s">
        <v>19</v>
      </c>
      <c r="K270" s="13">
        <f>VALUE(L270)</f>
        <v>100</v>
      </c>
      <c r="L270" t="s">
        <v>31</v>
      </c>
      <c r="M270">
        <v>0</v>
      </c>
      <c r="N270">
        <v>12</v>
      </c>
      <c r="O270">
        <v>1.5</v>
      </c>
      <c r="P270">
        <v>0.015</v>
      </c>
      <c r="Q270">
        <v>0</v>
      </c>
      <c r="R270">
        <v>1</v>
      </c>
      <c r="S270">
        <v>0</v>
      </c>
      <c r="T270">
        <v>0</v>
      </c>
      <c r="U270">
        <v>0</v>
      </c>
    </row>
    <row r="271" spans="1:21">
      <c r="A271">
        <v>1112030</v>
      </c>
      <c r="B271">
        <v>44</v>
      </c>
      <c r="C271">
        <v>1</v>
      </c>
      <c r="D271">
        <v>0</v>
      </c>
      <c r="E271">
        <v>4</v>
      </c>
      <c r="F271">
        <v>0</v>
      </c>
      <c r="G271">
        <v>0</v>
      </c>
      <c r="H271">
        <v>0</v>
      </c>
      <c r="I271">
        <f>VALUE(J271)</f>
        <v>5</v>
      </c>
      <c r="J271" s="11" t="s">
        <v>20</v>
      </c>
      <c r="K271" s="13">
        <f>VALUE(L271)</f>
        <v>260</v>
      </c>
      <c r="L271" t="s">
        <v>61</v>
      </c>
      <c r="M271">
        <v>0</v>
      </c>
      <c r="N271">
        <v>12</v>
      </c>
      <c r="O271">
        <v>1.5</v>
      </c>
      <c r="P271">
        <v>0.015</v>
      </c>
      <c r="Q271">
        <v>1</v>
      </c>
      <c r="R271">
        <v>0</v>
      </c>
      <c r="S271">
        <v>0</v>
      </c>
      <c r="T271">
        <v>1</v>
      </c>
      <c r="U271">
        <v>0</v>
      </c>
    </row>
    <row r="272" spans="1:21">
      <c r="A272">
        <v>1112032</v>
      </c>
      <c r="B272">
        <v>25</v>
      </c>
      <c r="C272">
        <v>1</v>
      </c>
      <c r="D272">
        <v>0</v>
      </c>
      <c r="E272">
        <v>2</v>
      </c>
      <c r="F272">
        <v>1</v>
      </c>
      <c r="G272">
        <v>0</v>
      </c>
      <c r="H272">
        <v>1</v>
      </c>
      <c r="I272">
        <f>VALUE(J272)</f>
        <v>4</v>
      </c>
      <c r="J272" s="11" t="s">
        <v>32</v>
      </c>
      <c r="K272" s="13">
        <f>VALUE(L272)</f>
        <v>70</v>
      </c>
      <c r="L272" t="s">
        <v>57</v>
      </c>
      <c r="M272">
        <v>0</v>
      </c>
      <c r="N272">
        <v>12</v>
      </c>
      <c r="O272">
        <v>1.29</v>
      </c>
      <c r="P272">
        <v>0.0129</v>
      </c>
      <c r="Q272">
        <v>1</v>
      </c>
      <c r="R272">
        <v>0</v>
      </c>
      <c r="S272">
        <v>0</v>
      </c>
      <c r="T272">
        <v>1</v>
      </c>
      <c r="U272">
        <v>0</v>
      </c>
    </row>
    <row r="273" spans="1:21">
      <c r="A273">
        <v>1112034</v>
      </c>
      <c r="B273">
        <v>33</v>
      </c>
      <c r="C273">
        <v>1</v>
      </c>
      <c r="D273">
        <v>0</v>
      </c>
      <c r="E273">
        <v>2</v>
      </c>
      <c r="F273">
        <v>0</v>
      </c>
      <c r="G273">
        <v>0</v>
      </c>
      <c r="H273">
        <v>1</v>
      </c>
      <c r="I273">
        <f>VALUE(J273)</f>
        <v>4</v>
      </c>
      <c r="J273" s="11" t="s">
        <v>32</v>
      </c>
      <c r="K273" s="13">
        <f>VALUE(L273)</f>
        <v>50</v>
      </c>
      <c r="L273" t="s">
        <v>24</v>
      </c>
      <c r="M273">
        <v>0</v>
      </c>
      <c r="N273">
        <v>12</v>
      </c>
      <c r="O273">
        <v>1.5</v>
      </c>
      <c r="P273">
        <v>0.015</v>
      </c>
      <c r="Q273">
        <v>0</v>
      </c>
      <c r="R273">
        <v>1</v>
      </c>
      <c r="S273">
        <v>0</v>
      </c>
      <c r="T273">
        <v>0</v>
      </c>
      <c r="U273">
        <v>0</v>
      </c>
    </row>
    <row r="274" spans="1:21">
      <c r="A274">
        <v>1112035</v>
      </c>
      <c r="B274">
        <v>32</v>
      </c>
      <c r="C274">
        <v>1</v>
      </c>
      <c r="D274">
        <v>0</v>
      </c>
      <c r="E274">
        <v>1</v>
      </c>
      <c r="F274">
        <v>0</v>
      </c>
      <c r="G274">
        <v>0</v>
      </c>
      <c r="H274">
        <v>0</v>
      </c>
      <c r="I274">
        <f>VALUE(J274)</f>
        <v>6</v>
      </c>
      <c r="J274" s="11" t="s">
        <v>30</v>
      </c>
      <c r="K274" s="13">
        <f>VALUE(L274)</f>
        <v>10</v>
      </c>
      <c r="L274" t="s">
        <v>19</v>
      </c>
      <c r="M274">
        <v>0</v>
      </c>
      <c r="N274">
        <v>12</v>
      </c>
      <c r="O274">
        <v>1.53</v>
      </c>
      <c r="P274">
        <v>0.0153</v>
      </c>
      <c r="Q274">
        <v>0</v>
      </c>
      <c r="R274">
        <v>1</v>
      </c>
      <c r="S274">
        <v>0</v>
      </c>
      <c r="T274">
        <v>1</v>
      </c>
      <c r="U274">
        <v>0</v>
      </c>
    </row>
    <row r="275" spans="1:21">
      <c r="A275">
        <v>1112036</v>
      </c>
      <c r="B275">
        <v>35</v>
      </c>
      <c r="C275">
        <v>0</v>
      </c>
      <c r="D275">
        <v>0</v>
      </c>
      <c r="E275">
        <v>2</v>
      </c>
      <c r="F275">
        <v>0</v>
      </c>
      <c r="G275">
        <v>0</v>
      </c>
      <c r="H275">
        <v>0</v>
      </c>
      <c r="I275">
        <f>VALUE(J275)</f>
        <v>6</v>
      </c>
      <c r="J275" s="11" t="s">
        <v>30</v>
      </c>
      <c r="K275" s="13">
        <f>VALUE(L275)</f>
        <v>15</v>
      </c>
      <c r="L275" t="s">
        <v>37</v>
      </c>
      <c r="M275">
        <v>0</v>
      </c>
      <c r="N275">
        <v>12</v>
      </c>
      <c r="O275">
        <v>1.5</v>
      </c>
      <c r="P275">
        <v>0.015</v>
      </c>
      <c r="Q275">
        <v>0</v>
      </c>
      <c r="R275">
        <v>1</v>
      </c>
      <c r="S275">
        <v>0</v>
      </c>
      <c r="T275">
        <v>1</v>
      </c>
      <c r="U275">
        <v>0</v>
      </c>
    </row>
    <row r="276" spans="1:21">
      <c r="A276">
        <v>1112037</v>
      </c>
      <c r="B276">
        <v>35</v>
      </c>
      <c r="C276">
        <v>1</v>
      </c>
      <c r="D276">
        <v>0</v>
      </c>
      <c r="E276">
        <v>2</v>
      </c>
      <c r="F276">
        <v>0</v>
      </c>
      <c r="G276">
        <v>0</v>
      </c>
      <c r="H276">
        <v>1</v>
      </c>
      <c r="I276">
        <f>VALUE(J276)</f>
        <v>5</v>
      </c>
      <c r="J276" s="11" t="s">
        <v>20</v>
      </c>
      <c r="K276" s="13">
        <f>VALUE(L276)</f>
        <v>100</v>
      </c>
      <c r="L276" t="s">
        <v>31</v>
      </c>
      <c r="M276">
        <v>0</v>
      </c>
      <c r="N276">
        <v>12</v>
      </c>
      <c r="O276">
        <v>1.5</v>
      </c>
      <c r="P276">
        <v>0.015</v>
      </c>
      <c r="Q276">
        <v>0</v>
      </c>
      <c r="R276">
        <v>1</v>
      </c>
      <c r="S276">
        <v>0</v>
      </c>
      <c r="T276">
        <v>1</v>
      </c>
      <c r="U276">
        <v>0</v>
      </c>
    </row>
    <row r="277" spans="1:21">
      <c r="A277">
        <v>1112038</v>
      </c>
      <c r="B277">
        <v>41</v>
      </c>
      <c r="C277">
        <v>1</v>
      </c>
      <c r="D277">
        <v>0</v>
      </c>
      <c r="E277">
        <v>2</v>
      </c>
      <c r="F277">
        <v>0</v>
      </c>
      <c r="G277">
        <v>0</v>
      </c>
      <c r="H277">
        <v>0</v>
      </c>
      <c r="I277">
        <f>VALUE(J277)</f>
        <v>10</v>
      </c>
      <c r="J277" s="11" t="s">
        <v>19</v>
      </c>
      <c r="K277" s="13">
        <f>VALUE(L277)</f>
        <v>200</v>
      </c>
      <c r="L277" t="s">
        <v>46</v>
      </c>
      <c r="M277">
        <v>0</v>
      </c>
      <c r="N277">
        <v>12</v>
      </c>
      <c r="O277">
        <v>1.5</v>
      </c>
      <c r="P277">
        <v>0.015</v>
      </c>
      <c r="Q277">
        <v>0</v>
      </c>
      <c r="R277">
        <v>1</v>
      </c>
      <c r="S277">
        <v>0</v>
      </c>
      <c r="T277">
        <v>0</v>
      </c>
      <c r="U277">
        <v>0</v>
      </c>
    </row>
    <row r="278" spans="1:21">
      <c r="A278">
        <v>1112039</v>
      </c>
      <c r="B278">
        <v>32</v>
      </c>
      <c r="C278">
        <v>1</v>
      </c>
      <c r="D278">
        <v>0</v>
      </c>
      <c r="E278">
        <v>2</v>
      </c>
      <c r="F278">
        <v>0</v>
      </c>
      <c r="G278">
        <v>0</v>
      </c>
      <c r="H278">
        <v>0</v>
      </c>
      <c r="I278">
        <f>VALUE(J278)</f>
        <v>5</v>
      </c>
      <c r="J278" s="11" t="s">
        <v>20</v>
      </c>
      <c r="K278" s="13">
        <f>VALUE(L278)</f>
        <v>200</v>
      </c>
      <c r="L278" t="s">
        <v>46</v>
      </c>
      <c r="M278">
        <v>0</v>
      </c>
      <c r="N278">
        <v>12</v>
      </c>
      <c r="O278">
        <v>1.5</v>
      </c>
      <c r="P278">
        <v>0.015</v>
      </c>
      <c r="Q278">
        <v>0</v>
      </c>
      <c r="R278">
        <v>1</v>
      </c>
      <c r="S278">
        <v>0</v>
      </c>
      <c r="T278">
        <v>0</v>
      </c>
      <c r="U278">
        <v>0</v>
      </c>
    </row>
    <row r="279" spans="1:21">
      <c r="A279">
        <v>1112040</v>
      </c>
      <c r="B279">
        <v>46</v>
      </c>
      <c r="C279">
        <v>1</v>
      </c>
      <c r="D279">
        <v>0</v>
      </c>
      <c r="E279">
        <v>0</v>
      </c>
      <c r="F279">
        <v>1</v>
      </c>
      <c r="G279">
        <v>0</v>
      </c>
      <c r="H279">
        <v>0</v>
      </c>
      <c r="I279">
        <f>VALUE(J279)</f>
        <v>5</v>
      </c>
      <c r="J279" s="11" t="s">
        <v>20</v>
      </c>
      <c r="K279" s="13">
        <f>VALUE(L279)</f>
        <v>3</v>
      </c>
      <c r="L279" t="s">
        <v>21</v>
      </c>
      <c r="M279">
        <v>0</v>
      </c>
      <c r="N279">
        <v>12</v>
      </c>
      <c r="O279">
        <v>1.5</v>
      </c>
      <c r="P279">
        <v>0.015</v>
      </c>
      <c r="Q279">
        <v>1</v>
      </c>
      <c r="R279">
        <v>1</v>
      </c>
      <c r="S279">
        <v>0</v>
      </c>
      <c r="T279">
        <v>1</v>
      </c>
      <c r="U279">
        <v>1</v>
      </c>
    </row>
    <row r="280" spans="1:21">
      <c r="A280">
        <v>1112041</v>
      </c>
      <c r="B280">
        <v>57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f>VALUE(J280)</f>
        <v>20</v>
      </c>
      <c r="J280" s="11" t="s">
        <v>27</v>
      </c>
      <c r="K280" s="13">
        <f>VALUE(L280)</f>
        <v>30</v>
      </c>
      <c r="L280" t="s">
        <v>34</v>
      </c>
      <c r="M280">
        <v>0</v>
      </c>
      <c r="N280">
        <v>6</v>
      </c>
      <c r="O280">
        <v>1.47</v>
      </c>
      <c r="P280">
        <v>0.0147</v>
      </c>
      <c r="Q280">
        <v>0</v>
      </c>
      <c r="R280">
        <v>1</v>
      </c>
      <c r="S280">
        <v>0</v>
      </c>
      <c r="T280">
        <v>0</v>
      </c>
      <c r="U280">
        <v>0</v>
      </c>
    </row>
    <row r="281" spans="1:21">
      <c r="A281">
        <v>1112042</v>
      </c>
      <c r="B281">
        <v>39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1</v>
      </c>
      <c r="I281">
        <f>VALUE(J281)</f>
        <v>10</v>
      </c>
      <c r="J281" s="11" t="s">
        <v>19</v>
      </c>
      <c r="K281" s="13">
        <f>VALUE(L281)</f>
        <v>80</v>
      </c>
      <c r="L281" t="s">
        <v>56</v>
      </c>
      <c r="M281">
        <v>0</v>
      </c>
      <c r="N281">
        <v>12</v>
      </c>
      <c r="O281">
        <v>1.29</v>
      </c>
      <c r="P281">
        <v>0.0129</v>
      </c>
      <c r="Q281">
        <v>0</v>
      </c>
      <c r="R281">
        <v>1</v>
      </c>
      <c r="S281">
        <v>0</v>
      </c>
      <c r="T281">
        <v>0</v>
      </c>
      <c r="U281">
        <v>0</v>
      </c>
    </row>
    <row r="282" spans="1:21">
      <c r="A282">
        <v>1201001</v>
      </c>
      <c r="B282">
        <v>40</v>
      </c>
      <c r="C282">
        <v>1</v>
      </c>
      <c r="D282">
        <v>0</v>
      </c>
      <c r="E282">
        <v>2</v>
      </c>
      <c r="F282">
        <v>0</v>
      </c>
      <c r="G282">
        <v>0</v>
      </c>
      <c r="H282">
        <v>1</v>
      </c>
      <c r="I282">
        <f>VALUE(J282)</f>
        <v>8</v>
      </c>
      <c r="J282" s="11" t="s">
        <v>36</v>
      </c>
      <c r="K282" s="13">
        <f>VALUE(L282)</f>
        <v>20</v>
      </c>
      <c r="L282" t="s">
        <v>27</v>
      </c>
      <c r="M282">
        <v>0</v>
      </c>
      <c r="N282">
        <v>12</v>
      </c>
      <c r="O282">
        <v>1.5</v>
      </c>
      <c r="P282">
        <v>0.015</v>
      </c>
      <c r="Q282">
        <v>0</v>
      </c>
      <c r="R282">
        <v>1</v>
      </c>
      <c r="S282">
        <v>1</v>
      </c>
      <c r="T282">
        <v>0</v>
      </c>
      <c r="U282">
        <v>0</v>
      </c>
    </row>
    <row r="283" spans="1:21">
      <c r="A283">
        <v>1201002</v>
      </c>
      <c r="B283">
        <v>44</v>
      </c>
      <c r="C283">
        <v>1</v>
      </c>
      <c r="D283">
        <v>0</v>
      </c>
      <c r="E283">
        <v>1</v>
      </c>
      <c r="F283">
        <v>0</v>
      </c>
      <c r="G283">
        <v>0</v>
      </c>
      <c r="H283">
        <v>1</v>
      </c>
      <c r="I283">
        <f>VALUE(J283)</f>
        <v>12</v>
      </c>
      <c r="J283" s="11" t="s">
        <v>35</v>
      </c>
      <c r="K283" s="13">
        <f>VALUE(L283)</f>
        <v>30</v>
      </c>
      <c r="L283" t="s">
        <v>34</v>
      </c>
      <c r="M283">
        <v>0</v>
      </c>
      <c r="N283">
        <v>12</v>
      </c>
      <c r="O283">
        <v>1.53</v>
      </c>
      <c r="P283">
        <v>0.0153</v>
      </c>
      <c r="Q283">
        <v>1</v>
      </c>
      <c r="R283">
        <v>1</v>
      </c>
      <c r="S283">
        <v>0</v>
      </c>
      <c r="T283">
        <v>1</v>
      </c>
      <c r="U283">
        <v>0</v>
      </c>
    </row>
    <row r="284" spans="1:21">
      <c r="A284">
        <v>1201003</v>
      </c>
      <c r="B284">
        <v>55</v>
      </c>
      <c r="C284">
        <v>1</v>
      </c>
      <c r="D284">
        <v>0</v>
      </c>
      <c r="E284">
        <v>1</v>
      </c>
      <c r="F284">
        <v>0</v>
      </c>
      <c r="G284">
        <v>0</v>
      </c>
      <c r="H284">
        <v>1</v>
      </c>
      <c r="I284">
        <f>VALUE(J284)</f>
        <v>8</v>
      </c>
      <c r="J284" s="11" t="s">
        <v>36</v>
      </c>
      <c r="K284" s="13">
        <f>VALUE(L284)</f>
        <v>120</v>
      </c>
      <c r="L284" t="s">
        <v>42</v>
      </c>
      <c r="M284">
        <v>0</v>
      </c>
      <c r="N284">
        <v>12</v>
      </c>
      <c r="O284">
        <v>1.5</v>
      </c>
      <c r="P284">
        <v>0.015</v>
      </c>
      <c r="Q284">
        <v>0</v>
      </c>
      <c r="R284">
        <v>1</v>
      </c>
      <c r="S284">
        <v>0</v>
      </c>
      <c r="T284">
        <v>0</v>
      </c>
      <c r="U284">
        <v>0</v>
      </c>
    </row>
    <row r="285" spans="1:21">
      <c r="A285">
        <v>1201004</v>
      </c>
      <c r="B285">
        <v>26</v>
      </c>
      <c r="C285">
        <v>0</v>
      </c>
      <c r="D285">
        <v>0</v>
      </c>
      <c r="E285">
        <v>2</v>
      </c>
      <c r="F285">
        <v>0</v>
      </c>
      <c r="G285">
        <v>1</v>
      </c>
      <c r="H285">
        <v>1</v>
      </c>
      <c r="I285">
        <f>VALUE(J285)</f>
        <v>5</v>
      </c>
      <c r="J285" s="11" t="s">
        <v>20</v>
      </c>
      <c r="K285" s="13">
        <f>VALUE(L285)</f>
        <v>5</v>
      </c>
      <c r="L285" t="s">
        <v>20</v>
      </c>
      <c r="M285">
        <v>0</v>
      </c>
      <c r="N285">
        <v>12</v>
      </c>
      <c r="O285">
        <v>1.53</v>
      </c>
      <c r="P285">
        <v>0.0153</v>
      </c>
      <c r="Q285">
        <v>1</v>
      </c>
      <c r="R285">
        <v>1</v>
      </c>
      <c r="S285">
        <v>0</v>
      </c>
      <c r="T285">
        <v>1</v>
      </c>
      <c r="U285">
        <v>0</v>
      </c>
    </row>
    <row r="286" spans="1:21">
      <c r="A286">
        <v>1201006</v>
      </c>
      <c r="B286">
        <v>29</v>
      </c>
      <c r="C286">
        <v>1</v>
      </c>
      <c r="D286">
        <v>0</v>
      </c>
      <c r="E286">
        <v>4</v>
      </c>
      <c r="F286">
        <v>0</v>
      </c>
      <c r="G286">
        <v>0</v>
      </c>
      <c r="H286">
        <v>1</v>
      </c>
      <c r="I286">
        <f>VALUE(J286)</f>
        <v>4</v>
      </c>
      <c r="J286" s="11" t="s">
        <v>32</v>
      </c>
      <c r="K286" s="13">
        <f>VALUE(L286)</f>
        <v>200</v>
      </c>
      <c r="L286" t="s">
        <v>46</v>
      </c>
      <c r="M286">
        <v>0</v>
      </c>
      <c r="N286">
        <v>9</v>
      </c>
      <c r="O286">
        <v>1.323</v>
      </c>
      <c r="P286">
        <v>0.01323</v>
      </c>
      <c r="Q286">
        <v>0</v>
      </c>
      <c r="R286">
        <v>1</v>
      </c>
      <c r="S286">
        <v>0</v>
      </c>
      <c r="T286">
        <v>0</v>
      </c>
      <c r="U286">
        <v>0</v>
      </c>
    </row>
    <row r="287" spans="1:21">
      <c r="A287">
        <v>1201007</v>
      </c>
      <c r="B287">
        <v>29</v>
      </c>
      <c r="C287">
        <v>1</v>
      </c>
      <c r="D287">
        <v>0</v>
      </c>
      <c r="E287">
        <v>4</v>
      </c>
      <c r="F287">
        <v>0</v>
      </c>
      <c r="G287">
        <v>0</v>
      </c>
      <c r="H287">
        <v>1</v>
      </c>
      <c r="I287">
        <f>VALUE(J287)</f>
        <v>3</v>
      </c>
      <c r="J287" s="11" t="s">
        <v>21</v>
      </c>
      <c r="K287" s="13">
        <f>VALUE(L287)</f>
        <v>100</v>
      </c>
      <c r="L287" t="s">
        <v>31</v>
      </c>
      <c r="M287">
        <v>0</v>
      </c>
      <c r="N287">
        <v>12</v>
      </c>
      <c r="O287">
        <v>1.35</v>
      </c>
      <c r="P287">
        <v>0.0135</v>
      </c>
      <c r="Q287">
        <v>1</v>
      </c>
      <c r="R287">
        <v>1</v>
      </c>
      <c r="S287">
        <v>1</v>
      </c>
      <c r="T287">
        <v>1</v>
      </c>
      <c r="U287">
        <v>0</v>
      </c>
    </row>
    <row r="288" spans="1:21">
      <c r="A288">
        <v>1202001</v>
      </c>
      <c r="B288">
        <v>35</v>
      </c>
      <c r="C288">
        <v>1</v>
      </c>
      <c r="D288">
        <v>0</v>
      </c>
      <c r="E288">
        <v>1</v>
      </c>
      <c r="F288">
        <v>0</v>
      </c>
      <c r="G288">
        <v>0</v>
      </c>
      <c r="H288">
        <v>1</v>
      </c>
      <c r="I288">
        <f>VALUE(J288)</f>
        <v>5</v>
      </c>
      <c r="J288" s="11" t="s">
        <v>20</v>
      </c>
      <c r="K288" s="13">
        <f>VALUE(L288)</f>
        <v>60</v>
      </c>
      <c r="L288" t="s">
        <v>48</v>
      </c>
      <c r="M288">
        <v>0</v>
      </c>
      <c r="N288">
        <v>12</v>
      </c>
      <c r="O288">
        <v>1.5</v>
      </c>
      <c r="P288">
        <v>0.015</v>
      </c>
      <c r="Q288">
        <v>0</v>
      </c>
      <c r="R288">
        <v>1</v>
      </c>
      <c r="S288">
        <v>0</v>
      </c>
      <c r="T288">
        <v>0</v>
      </c>
      <c r="U288">
        <v>0</v>
      </c>
    </row>
    <row r="289" spans="1:21">
      <c r="A289">
        <v>1202002</v>
      </c>
      <c r="B289">
        <v>44</v>
      </c>
      <c r="C289">
        <v>1</v>
      </c>
      <c r="D289">
        <v>0</v>
      </c>
      <c r="E289">
        <v>4</v>
      </c>
      <c r="F289">
        <v>0</v>
      </c>
      <c r="G289">
        <v>0</v>
      </c>
      <c r="H289">
        <v>0</v>
      </c>
      <c r="I289">
        <f>VALUE(J289)</f>
        <v>3</v>
      </c>
      <c r="J289" s="11" t="s">
        <v>21</v>
      </c>
      <c r="K289" s="13">
        <f>VALUE(L289)</f>
        <v>100</v>
      </c>
      <c r="L289" t="s">
        <v>31</v>
      </c>
      <c r="M289">
        <v>0</v>
      </c>
      <c r="N289">
        <v>6</v>
      </c>
      <c r="O289">
        <v>1.5</v>
      </c>
      <c r="P289">
        <v>0.015</v>
      </c>
      <c r="Q289">
        <v>1</v>
      </c>
      <c r="R289">
        <v>1</v>
      </c>
      <c r="S289">
        <v>0</v>
      </c>
      <c r="T289">
        <v>1</v>
      </c>
      <c r="U289">
        <v>0</v>
      </c>
    </row>
    <row r="290" spans="1:21">
      <c r="A290">
        <v>1202003</v>
      </c>
      <c r="B290">
        <v>49</v>
      </c>
      <c r="C290">
        <v>1</v>
      </c>
      <c r="D290">
        <v>0</v>
      </c>
      <c r="E290">
        <v>2</v>
      </c>
      <c r="F290">
        <v>1</v>
      </c>
      <c r="G290">
        <v>0</v>
      </c>
      <c r="H290">
        <v>1</v>
      </c>
      <c r="I290">
        <f>VALUE(J290)</f>
        <v>8</v>
      </c>
      <c r="J290" s="11" t="s">
        <v>36</v>
      </c>
      <c r="K290" s="13">
        <f>VALUE(L290)</f>
        <v>100</v>
      </c>
      <c r="L290" t="s">
        <v>31</v>
      </c>
      <c r="M290">
        <v>0</v>
      </c>
      <c r="N290">
        <v>12</v>
      </c>
      <c r="O290">
        <v>1.5</v>
      </c>
      <c r="P290">
        <v>0.015</v>
      </c>
      <c r="Q290">
        <v>0</v>
      </c>
      <c r="R290">
        <v>1</v>
      </c>
      <c r="S290">
        <v>0</v>
      </c>
      <c r="T290">
        <v>1</v>
      </c>
      <c r="U290">
        <v>0</v>
      </c>
    </row>
    <row r="291" spans="1:21">
      <c r="A291">
        <v>1202004</v>
      </c>
      <c r="B291">
        <v>35</v>
      </c>
      <c r="C291">
        <v>1</v>
      </c>
      <c r="D291">
        <v>0</v>
      </c>
      <c r="E291">
        <v>3</v>
      </c>
      <c r="F291">
        <v>0</v>
      </c>
      <c r="G291">
        <v>0</v>
      </c>
      <c r="H291">
        <v>1</v>
      </c>
      <c r="I291">
        <f>VALUE(J291)</f>
        <v>4</v>
      </c>
      <c r="J291" s="11" t="s">
        <v>32</v>
      </c>
      <c r="K291" s="13">
        <f>VALUE(L291)</f>
        <v>50</v>
      </c>
      <c r="L291" t="s">
        <v>24</v>
      </c>
      <c r="M291">
        <v>0</v>
      </c>
      <c r="N291">
        <v>12</v>
      </c>
      <c r="O291">
        <v>1.5</v>
      </c>
      <c r="P291">
        <v>0.015</v>
      </c>
      <c r="Q291">
        <v>0</v>
      </c>
      <c r="R291">
        <v>1</v>
      </c>
      <c r="S291">
        <v>0</v>
      </c>
      <c r="T291">
        <v>0</v>
      </c>
      <c r="U291">
        <v>0</v>
      </c>
    </row>
    <row r="292" spans="1:21">
      <c r="A292">
        <v>1202005</v>
      </c>
      <c r="B292">
        <v>36</v>
      </c>
      <c r="C292">
        <v>1</v>
      </c>
      <c r="D292">
        <v>0</v>
      </c>
      <c r="E292">
        <v>2</v>
      </c>
      <c r="F292">
        <v>0</v>
      </c>
      <c r="G292">
        <v>0</v>
      </c>
      <c r="H292">
        <v>1</v>
      </c>
      <c r="I292">
        <f>VALUE(J292)</f>
        <v>7</v>
      </c>
      <c r="J292" s="11" t="s">
        <v>44</v>
      </c>
      <c r="K292" s="13">
        <f>VALUE(L292)</f>
        <v>50</v>
      </c>
      <c r="L292" t="s">
        <v>24</v>
      </c>
      <c r="M292">
        <v>0</v>
      </c>
      <c r="N292">
        <v>12</v>
      </c>
      <c r="O292">
        <v>1.5</v>
      </c>
      <c r="P292">
        <v>0.015</v>
      </c>
      <c r="Q292">
        <v>0</v>
      </c>
      <c r="R292">
        <v>1</v>
      </c>
      <c r="S292">
        <v>0</v>
      </c>
      <c r="T292">
        <v>0</v>
      </c>
      <c r="U292">
        <v>0</v>
      </c>
    </row>
    <row r="293" spans="1:21">
      <c r="A293">
        <v>1203003</v>
      </c>
      <c r="B293">
        <v>51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1</v>
      </c>
      <c r="I293">
        <f>VALUE(J293)</f>
        <v>13</v>
      </c>
      <c r="J293" s="11" t="s">
        <v>51</v>
      </c>
      <c r="K293" s="13">
        <f>VALUE(L293)</f>
        <v>25</v>
      </c>
      <c r="L293" t="s">
        <v>43</v>
      </c>
      <c r="M293">
        <v>0</v>
      </c>
      <c r="N293">
        <v>12</v>
      </c>
      <c r="O293">
        <v>1.29</v>
      </c>
      <c r="P293">
        <v>0.0129</v>
      </c>
      <c r="Q293">
        <v>0</v>
      </c>
      <c r="R293">
        <v>1</v>
      </c>
      <c r="S293">
        <v>0</v>
      </c>
      <c r="T293">
        <v>1</v>
      </c>
      <c r="U293">
        <v>0</v>
      </c>
    </row>
    <row r="294" spans="1:21">
      <c r="A294">
        <v>1203004</v>
      </c>
      <c r="B294">
        <v>26</v>
      </c>
      <c r="C294">
        <v>1</v>
      </c>
      <c r="D294">
        <v>0</v>
      </c>
      <c r="E294">
        <v>2</v>
      </c>
      <c r="F294">
        <v>1</v>
      </c>
      <c r="G294">
        <v>0</v>
      </c>
      <c r="H294">
        <v>1</v>
      </c>
      <c r="I294">
        <f>VALUE(J294)</f>
        <v>5</v>
      </c>
      <c r="J294" s="11" t="s">
        <v>20</v>
      </c>
      <c r="K294" s="13">
        <f>VALUE(L294)</f>
        <v>100</v>
      </c>
      <c r="L294" t="s">
        <v>31</v>
      </c>
      <c r="M294">
        <v>0</v>
      </c>
      <c r="N294">
        <v>12</v>
      </c>
      <c r="O294">
        <v>1.29</v>
      </c>
      <c r="P294">
        <v>0.0129</v>
      </c>
      <c r="Q294">
        <v>1</v>
      </c>
      <c r="R294">
        <v>0</v>
      </c>
      <c r="S294">
        <v>0</v>
      </c>
      <c r="T294">
        <v>1</v>
      </c>
      <c r="U294">
        <v>0</v>
      </c>
    </row>
    <row r="295" spans="1:21">
      <c r="A295">
        <v>1203005</v>
      </c>
      <c r="B295">
        <v>30</v>
      </c>
      <c r="C295">
        <v>1</v>
      </c>
      <c r="D295">
        <v>0</v>
      </c>
      <c r="E295">
        <v>2</v>
      </c>
      <c r="F295">
        <v>0</v>
      </c>
      <c r="G295">
        <v>0</v>
      </c>
      <c r="H295">
        <v>0</v>
      </c>
      <c r="I295">
        <f>VALUE(J295)</f>
        <v>10</v>
      </c>
      <c r="J295" s="11" t="s">
        <v>19</v>
      </c>
      <c r="K295" s="13">
        <f>VALUE(L295)</f>
        <v>40</v>
      </c>
      <c r="L295" t="s">
        <v>41</v>
      </c>
      <c r="M295">
        <v>0</v>
      </c>
      <c r="N295">
        <v>12</v>
      </c>
      <c r="O295">
        <v>1.29</v>
      </c>
      <c r="P295">
        <v>0.0129</v>
      </c>
      <c r="Q295">
        <v>0</v>
      </c>
      <c r="R295">
        <v>1</v>
      </c>
      <c r="S295">
        <v>0</v>
      </c>
      <c r="T295">
        <v>1</v>
      </c>
      <c r="U295">
        <v>0</v>
      </c>
    </row>
    <row r="296" spans="1:21">
      <c r="A296">
        <v>1204001</v>
      </c>
      <c r="B296">
        <v>31</v>
      </c>
      <c r="C296">
        <v>1</v>
      </c>
      <c r="D296">
        <v>1</v>
      </c>
      <c r="E296">
        <v>2</v>
      </c>
      <c r="F296">
        <v>0</v>
      </c>
      <c r="G296">
        <v>0</v>
      </c>
      <c r="H296">
        <v>1</v>
      </c>
      <c r="I296">
        <f>VALUE(J296)</f>
        <v>5</v>
      </c>
      <c r="J296" s="11" t="s">
        <v>20</v>
      </c>
      <c r="K296" s="13">
        <f>VALUE(L296)</f>
        <v>100</v>
      </c>
      <c r="L296" t="s">
        <v>31</v>
      </c>
      <c r="M296">
        <v>0</v>
      </c>
      <c r="N296">
        <v>12</v>
      </c>
      <c r="O296">
        <v>1.29</v>
      </c>
      <c r="P296">
        <v>0.0129</v>
      </c>
      <c r="Q296">
        <v>1</v>
      </c>
      <c r="R296">
        <v>1</v>
      </c>
      <c r="S296">
        <v>0</v>
      </c>
      <c r="T296">
        <v>1</v>
      </c>
      <c r="U296">
        <v>0</v>
      </c>
    </row>
    <row r="297" spans="1:21">
      <c r="A297">
        <v>1204002</v>
      </c>
      <c r="B297">
        <v>40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1</v>
      </c>
      <c r="I297">
        <f>VALUE(J297)</f>
        <v>11</v>
      </c>
      <c r="J297" s="11" t="s">
        <v>23</v>
      </c>
      <c r="K297" s="13">
        <f>VALUE(L297)</f>
        <v>100</v>
      </c>
      <c r="L297" t="s">
        <v>31</v>
      </c>
      <c r="M297">
        <v>0</v>
      </c>
      <c r="N297">
        <v>12</v>
      </c>
      <c r="O297">
        <v>1.29</v>
      </c>
      <c r="P297">
        <v>0.0129</v>
      </c>
      <c r="Q297">
        <v>0</v>
      </c>
      <c r="R297">
        <v>1</v>
      </c>
      <c r="S297">
        <v>0</v>
      </c>
      <c r="T297">
        <v>0</v>
      </c>
      <c r="U297">
        <v>0</v>
      </c>
    </row>
    <row r="298" spans="1:21">
      <c r="A298">
        <v>1204003</v>
      </c>
      <c r="B298">
        <v>35</v>
      </c>
      <c r="C298">
        <v>1</v>
      </c>
      <c r="D298">
        <v>0</v>
      </c>
      <c r="E298">
        <v>4</v>
      </c>
      <c r="F298">
        <v>0</v>
      </c>
      <c r="G298">
        <v>0</v>
      </c>
      <c r="H298">
        <v>1</v>
      </c>
      <c r="I298">
        <f>VALUE(J298)</f>
        <v>7</v>
      </c>
      <c r="J298" s="11" t="s">
        <v>44</v>
      </c>
      <c r="K298" s="13">
        <f>VALUE(L298)</f>
        <v>50</v>
      </c>
      <c r="L298" t="s">
        <v>24</v>
      </c>
      <c r="M298">
        <v>0</v>
      </c>
      <c r="N298">
        <v>12</v>
      </c>
      <c r="O298">
        <v>1.5</v>
      </c>
      <c r="P298">
        <v>0.015</v>
      </c>
      <c r="Q298">
        <v>0</v>
      </c>
      <c r="R298">
        <v>1</v>
      </c>
      <c r="S298">
        <v>1</v>
      </c>
      <c r="T298">
        <v>0</v>
      </c>
      <c r="U298">
        <v>0</v>
      </c>
    </row>
    <row r="299" spans="1:21">
      <c r="A299">
        <v>1204004</v>
      </c>
      <c r="B299">
        <v>32</v>
      </c>
      <c r="C299">
        <v>1</v>
      </c>
      <c r="D299">
        <v>1</v>
      </c>
      <c r="E299">
        <v>2</v>
      </c>
      <c r="F299">
        <v>0</v>
      </c>
      <c r="G299">
        <v>0</v>
      </c>
      <c r="H299">
        <v>1</v>
      </c>
      <c r="I299">
        <f>VALUE(J299)</f>
        <v>6</v>
      </c>
      <c r="J299" s="11" t="s">
        <v>30</v>
      </c>
      <c r="K299" s="13">
        <f>VALUE(L299)</f>
        <v>90</v>
      </c>
      <c r="L299" t="s">
        <v>64</v>
      </c>
      <c r="M299">
        <v>0</v>
      </c>
      <c r="N299">
        <v>12</v>
      </c>
      <c r="O299">
        <v>1.29</v>
      </c>
      <c r="P299">
        <v>0.0129</v>
      </c>
      <c r="Q299">
        <v>0</v>
      </c>
      <c r="R299">
        <v>1</v>
      </c>
      <c r="S299">
        <v>0</v>
      </c>
      <c r="T299">
        <v>0</v>
      </c>
      <c r="U299">
        <v>0</v>
      </c>
    </row>
    <row r="300" spans="1:21">
      <c r="A300">
        <v>1204005</v>
      </c>
      <c r="B300">
        <v>51</v>
      </c>
      <c r="C300">
        <v>1</v>
      </c>
      <c r="D300">
        <v>2</v>
      </c>
      <c r="E300">
        <v>1</v>
      </c>
      <c r="F300">
        <v>0</v>
      </c>
      <c r="G300">
        <v>0</v>
      </c>
      <c r="H300">
        <v>1</v>
      </c>
      <c r="I300">
        <f>VALUE(J300)</f>
        <v>14</v>
      </c>
      <c r="J300" s="11" t="s">
        <v>50</v>
      </c>
      <c r="K300" s="13">
        <f>VALUE(L300)</f>
        <v>15</v>
      </c>
      <c r="L300" t="s">
        <v>37</v>
      </c>
      <c r="M300">
        <v>0</v>
      </c>
      <c r="N300">
        <v>12</v>
      </c>
      <c r="O300">
        <v>1.29</v>
      </c>
      <c r="P300">
        <v>0.0129</v>
      </c>
      <c r="Q300">
        <v>1</v>
      </c>
      <c r="R300">
        <v>1</v>
      </c>
      <c r="S300">
        <v>1</v>
      </c>
      <c r="T300">
        <v>1</v>
      </c>
      <c r="U300">
        <v>0</v>
      </c>
    </row>
    <row r="301" spans="1:21">
      <c r="A301">
        <v>1204006</v>
      </c>
      <c r="B301">
        <v>45</v>
      </c>
      <c r="C301">
        <v>1</v>
      </c>
      <c r="D301">
        <v>0</v>
      </c>
      <c r="E301">
        <v>1</v>
      </c>
      <c r="F301">
        <v>0</v>
      </c>
      <c r="G301">
        <v>0</v>
      </c>
      <c r="H301">
        <v>1</v>
      </c>
      <c r="I301">
        <f>VALUE(J301)</f>
        <v>16</v>
      </c>
      <c r="J301" s="11" t="s">
        <v>47</v>
      </c>
      <c r="K301" s="13">
        <f>VALUE(L301)</f>
        <v>50</v>
      </c>
      <c r="L301" t="s">
        <v>24</v>
      </c>
      <c r="M301">
        <v>0</v>
      </c>
      <c r="N301">
        <v>12</v>
      </c>
      <c r="O301">
        <v>1.29</v>
      </c>
      <c r="P301">
        <v>0.0129</v>
      </c>
      <c r="Q301">
        <v>0</v>
      </c>
      <c r="R301">
        <v>1</v>
      </c>
      <c r="S301">
        <v>0</v>
      </c>
      <c r="T301">
        <v>0</v>
      </c>
      <c r="U301">
        <v>0</v>
      </c>
    </row>
    <row r="302" spans="1:21">
      <c r="A302">
        <v>1204007</v>
      </c>
      <c r="B302">
        <v>28</v>
      </c>
      <c r="C302">
        <v>1</v>
      </c>
      <c r="D302">
        <v>0</v>
      </c>
      <c r="E302">
        <v>2</v>
      </c>
      <c r="F302">
        <v>0</v>
      </c>
      <c r="G302">
        <v>0</v>
      </c>
      <c r="H302">
        <v>1</v>
      </c>
      <c r="I302">
        <f>VALUE(J302)</f>
        <v>13</v>
      </c>
      <c r="J302" s="11" t="s">
        <v>51</v>
      </c>
      <c r="K302" s="13">
        <f>VALUE(L302)</f>
        <v>30</v>
      </c>
      <c r="L302" t="s">
        <v>34</v>
      </c>
      <c r="M302">
        <v>0</v>
      </c>
      <c r="N302">
        <v>12</v>
      </c>
      <c r="O302">
        <v>1.29</v>
      </c>
      <c r="P302">
        <v>0.0129</v>
      </c>
      <c r="Q302">
        <v>0</v>
      </c>
      <c r="R302">
        <v>1</v>
      </c>
      <c r="S302">
        <v>0</v>
      </c>
      <c r="T302">
        <v>0</v>
      </c>
      <c r="U302">
        <v>0</v>
      </c>
    </row>
    <row r="303" spans="1:21">
      <c r="A303">
        <v>1204008</v>
      </c>
      <c r="B303">
        <v>35</v>
      </c>
      <c r="C303">
        <v>1</v>
      </c>
      <c r="D303">
        <v>0</v>
      </c>
      <c r="E303">
        <v>4</v>
      </c>
      <c r="F303">
        <v>0</v>
      </c>
      <c r="G303">
        <v>0</v>
      </c>
      <c r="H303">
        <v>0</v>
      </c>
      <c r="I303">
        <f>VALUE(J303)</f>
        <v>8</v>
      </c>
      <c r="J303" s="11" t="s">
        <v>36</v>
      </c>
      <c r="K303" s="13">
        <f>VALUE(L303)</f>
        <v>80</v>
      </c>
      <c r="L303" t="s">
        <v>56</v>
      </c>
      <c r="M303">
        <v>0</v>
      </c>
      <c r="N303">
        <v>12</v>
      </c>
      <c r="O303">
        <v>1.29</v>
      </c>
      <c r="P303">
        <v>0.0129</v>
      </c>
      <c r="Q303">
        <v>0</v>
      </c>
      <c r="R303">
        <v>1</v>
      </c>
      <c r="S303">
        <v>0</v>
      </c>
      <c r="T303">
        <v>0</v>
      </c>
      <c r="U303">
        <v>0</v>
      </c>
    </row>
    <row r="304" spans="1:21">
      <c r="A304">
        <v>1204009</v>
      </c>
      <c r="B304">
        <v>38</v>
      </c>
      <c r="C304">
        <v>1</v>
      </c>
      <c r="D304">
        <v>0</v>
      </c>
      <c r="E304">
        <v>1</v>
      </c>
      <c r="F304">
        <v>0</v>
      </c>
      <c r="G304">
        <v>1</v>
      </c>
      <c r="H304">
        <v>1</v>
      </c>
      <c r="I304">
        <f>VALUE(J304)</f>
        <v>10</v>
      </c>
      <c r="J304" s="11" t="s">
        <v>19</v>
      </c>
      <c r="K304" s="13">
        <f>VALUE(L304)</f>
        <v>50</v>
      </c>
      <c r="L304" t="s">
        <v>24</v>
      </c>
      <c r="M304">
        <v>0</v>
      </c>
      <c r="N304">
        <v>12</v>
      </c>
      <c r="O304">
        <v>1.29</v>
      </c>
      <c r="P304">
        <v>0.0129</v>
      </c>
      <c r="Q304">
        <v>1</v>
      </c>
      <c r="R304">
        <v>1</v>
      </c>
      <c r="S304">
        <v>1</v>
      </c>
      <c r="T304">
        <v>1</v>
      </c>
      <c r="U304">
        <v>0</v>
      </c>
    </row>
    <row r="305" spans="1:21">
      <c r="A305">
        <v>1204010</v>
      </c>
      <c r="B305">
        <v>37</v>
      </c>
      <c r="C305">
        <v>1</v>
      </c>
      <c r="D305">
        <v>0</v>
      </c>
      <c r="E305">
        <v>1</v>
      </c>
      <c r="F305">
        <v>1</v>
      </c>
      <c r="G305">
        <v>0</v>
      </c>
      <c r="H305">
        <v>0</v>
      </c>
      <c r="I305">
        <f>VALUE(J305)</f>
        <v>3</v>
      </c>
      <c r="J305" s="11" t="s">
        <v>21</v>
      </c>
      <c r="K305" s="13">
        <f>VALUE(L305)</f>
        <v>3</v>
      </c>
      <c r="L305" t="s">
        <v>21</v>
      </c>
      <c r="M305">
        <v>0</v>
      </c>
      <c r="N305">
        <v>6</v>
      </c>
      <c r="O305">
        <v>1.5</v>
      </c>
      <c r="P305">
        <v>0.015</v>
      </c>
      <c r="Q305">
        <v>1</v>
      </c>
      <c r="R305">
        <v>1</v>
      </c>
      <c r="S305">
        <v>0</v>
      </c>
      <c r="T305">
        <v>1</v>
      </c>
      <c r="U305">
        <v>1</v>
      </c>
    </row>
    <row r="306" spans="1:21">
      <c r="A306">
        <v>1204012</v>
      </c>
      <c r="B306">
        <v>50</v>
      </c>
      <c r="C306">
        <v>1</v>
      </c>
      <c r="D306">
        <v>0</v>
      </c>
      <c r="E306">
        <v>1</v>
      </c>
      <c r="F306">
        <v>0</v>
      </c>
      <c r="G306">
        <v>0</v>
      </c>
      <c r="H306">
        <v>1</v>
      </c>
      <c r="I306">
        <f>VALUE(J306)</f>
        <v>20</v>
      </c>
      <c r="J306" s="11" t="s">
        <v>27</v>
      </c>
      <c r="K306" s="13">
        <f>VALUE(L306)</f>
        <v>50</v>
      </c>
      <c r="L306" t="s">
        <v>24</v>
      </c>
      <c r="M306">
        <v>0</v>
      </c>
      <c r="N306">
        <v>12</v>
      </c>
      <c r="O306">
        <v>1.29</v>
      </c>
      <c r="P306">
        <v>0.0129</v>
      </c>
      <c r="Q306">
        <v>1</v>
      </c>
      <c r="R306">
        <v>1</v>
      </c>
      <c r="S306">
        <v>1</v>
      </c>
      <c r="T306">
        <v>1</v>
      </c>
      <c r="U306">
        <v>0</v>
      </c>
    </row>
    <row r="307" spans="1:21">
      <c r="A307">
        <v>1204013</v>
      </c>
      <c r="B307">
        <v>54</v>
      </c>
      <c r="C307">
        <v>1</v>
      </c>
      <c r="D307">
        <v>0</v>
      </c>
      <c r="E307">
        <v>1</v>
      </c>
      <c r="F307">
        <v>0</v>
      </c>
      <c r="G307">
        <v>0</v>
      </c>
      <c r="H307">
        <v>1</v>
      </c>
      <c r="I307">
        <f>VALUE(J307)</f>
        <v>3</v>
      </c>
      <c r="J307" s="11" t="s">
        <v>21</v>
      </c>
      <c r="K307" s="13">
        <f>VALUE(L307)</f>
        <v>200</v>
      </c>
      <c r="L307" t="s">
        <v>46</v>
      </c>
      <c r="M307">
        <v>0</v>
      </c>
      <c r="N307">
        <v>12</v>
      </c>
      <c r="O307">
        <v>1.5</v>
      </c>
      <c r="P307">
        <v>0.015</v>
      </c>
      <c r="Q307">
        <v>0</v>
      </c>
      <c r="R307">
        <v>1</v>
      </c>
      <c r="S307">
        <v>0</v>
      </c>
      <c r="T307">
        <v>0</v>
      </c>
      <c r="U307">
        <v>0</v>
      </c>
    </row>
    <row r="308" spans="1:21">
      <c r="A308">
        <v>1204014</v>
      </c>
      <c r="B308">
        <v>58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1</v>
      </c>
      <c r="I308">
        <f>VALUE(J308)</f>
        <v>17</v>
      </c>
      <c r="J308" s="11" t="s">
        <v>59</v>
      </c>
      <c r="K308" s="13">
        <f>VALUE(L308)</f>
        <v>10</v>
      </c>
      <c r="L308" t="s">
        <v>19</v>
      </c>
      <c r="M308">
        <v>0</v>
      </c>
      <c r="N308">
        <v>12</v>
      </c>
      <c r="O308">
        <v>1.29</v>
      </c>
      <c r="P308">
        <v>0.0129</v>
      </c>
      <c r="Q308">
        <v>1</v>
      </c>
      <c r="R308">
        <v>1</v>
      </c>
      <c r="S308">
        <v>0</v>
      </c>
      <c r="T308">
        <v>1</v>
      </c>
      <c r="U308">
        <v>0</v>
      </c>
    </row>
    <row r="309" spans="1:21">
      <c r="A309">
        <v>1204015</v>
      </c>
      <c r="B309">
        <v>25</v>
      </c>
      <c r="C309">
        <v>1</v>
      </c>
      <c r="D309">
        <v>1</v>
      </c>
      <c r="E309">
        <v>1</v>
      </c>
      <c r="F309">
        <v>0</v>
      </c>
      <c r="G309">
        <v>1</v>
      </c>
      <c r="H309">
        <v>1</v>
      </c>
      <c r="I309">
        <f>VALUE(J309)</f>
        <v>6</v>
      </c>
      <c r="J309" s="11" t="s">
        <v>30</v>
      </c>
      <c r="K309" s="13">
        <f>VALUE(L309)</f>
        <v>20</v>
      </c>
      <c r="L309" t="s">
        <v>27</v>
      </c>
      <c r="M309">
        <v>0</v>
      </c>
      <c r="N309">
        <v>12</v>
      </c>
      <c r="O309">
        <v>1.29</v>
      </c>
      <c r="P309">
        <v>0.0129</v>
      </c>
      <c r="Q309">
        <v>1</v>
      </c>
      <c r="R309">
        <v>0</v>
      </c>
      <c r="S309">
        <v>0</v>
      </c>
      <c r="T309">
        <v>1</v>
      </c>
      <c r="U309">
        <v>0</v>
      </c>
    </row>
    <row r="310" spans="1:21">
      <c r="A310">
        <v>1204016</v>
      </c>
      <c r="B310">
        <v>30</v>
      </c>
      <c r="C310">
        <v>0</v>
      </c>
      <c r="D310">
        <v>1</v>
      </c>
      <c r="E310">
        <v>2</v>
      </c>
      <c r="F310">
        <v>0</v>
      </c>
      <c r="G310">
        <v>0</v>
      </c>
      <c r="H310">
        <v>1</v>
      </c>
      <c r="I310">
        <f>VALUE(J310)</f>
        <v>5</v>
      </c>
      <c r="J310" s="11" t="s">
        <v>20</v>
      </c>
      <c r="K310" s="13">
        <f>VALUE(L310)</f>
        <v>15</v>
      </c>
      <c r="L310" t="s">
        <v>37</v>
      </c>
      <c r="M310">
        <v>0</v>
      </c>
      <c r="N310">
        <v>12</v>
      </c>
      <c r="O310">
        <v>1.29</v>
      </c>
      <c r="P310">
        <v>0.0129</v>
      </c>
      <c r="Q310">
        <v>1</v>
      </c>
      <c r="R310">
        <v>0</v>
      </c>
      <c r="S310">
        <v>0</v>
      </c>
      <c r="T310">
        <v>1</v>
      </c>
      <c r="U310">
        <v>0</v>
      </c>
    </row>
    <row r="311" spans="1:21">
      <c r="A311">
        <v>1204017</v>
      </c>
      <c r="B311">
        <v>34</v>
      </c>
      <c r="C311">
        <v>0</v>
      </c>
      <c r="D311">
        <v>0</v>
      </c>
      <c r="E311">
        <v>1</v>
      </c>
      <c r="F311">
        <v>0</v>
      </c>
      <c r="G311">
        <v>0</v>
      </c>
      <c r="H311">
        <v>1</v>
      </c>
      <c r="I311">
        <f>VALUE(J311)</f>
        <v>3</v>
      </c>
      <c r="J311" s="11" t="s">
        <v>21</v>
      </c>
      <c r="K311" s="13">
        <f>VALUE(L311)</f>
        <v>15</v>
      </c>
      <c r="L311" t="s">
        <v>37</v>
      </c>
      <c r="M311">
        <v>0</v>
      </c>
      <c r="N311">
        <v>12</v>
      </c>
      <c r="O311">
        <v>1.5</v>
      </c>
      <c r="P311">
        <v>0.015</v>
      </c>
      <c r="Q311">
        <v>1</v>
      </c>
      <c r="R311">
        <v>1</v>
      </c>
      <c r="S311">
        <v>0</v>
      </c>
      <c r="T311">
        <v>1</v>
      </c>
      <c r="U311">
        <v>0</v>
      </c>
    </row>
    <row r="312" spans="1:21">
      <c r="A312">
        <v>1204018</v>
      </c>
      <c r="B312">
        <v>39</v>
      </c>
      <c r="C312">
        <v>1</v>
      </c>
      <c r="D312">
        <v>0</v>
      </c>
      <c r="E312">
        <v>2</v>
      </c>
      <c r="F312">
        <v>0</v>
      </c>
      <c r="G312">
        <v>0</v>
      </c>
      <c r="H312">
        <v>0</v>
      </c>
      <c r="I312">
        <f>VALUE(J312)</f>
        <v>9</v>
      </c>
      <c r="J312" s="11" t="s">
        <v>40</v>
      </c>
      <c r="K312" s="13">
        <f>VALUE(L312)</f>
        <v>100</v>
      </c>
      <c r="L312" t="s">
        <v>31</v>
      </c>
      <c r="M312">
        <v>0</v>
      </c>
      <c r="N312">
        <v>12</v>
      </c>
      <c r="O312">
        <v>1.5</v>
      </c>
      <c r="P312">
        <v>0.015</v>
      </c>
      <c r="Q312">
        <v>0</v>
      </c>
      <c r="R312">
        <v>1</v>
      </c>
      <c r="S312">
        <v>0</v>
      </c>
      <c r="T312">
        <v>0</v>
      </c>
      <c r="U312">
        <v>0</v>
      </c>
    </row>
    <row r="313" spans="1:21">
      <c r="A313">
        <v>1205002</v>
      </c>
      <c r="B313">
        <v>54</v>
      </c>
      <c r="C313">
        <v>1</v>
      </c>
      <c r="D313">
        <v>0</v>
      </c>
      <c r="E313">
        <v>2</v>
      </c>
      <c r="F313">
        <v>0</v>
      </c>
      <c r="G313">
        <v>0</v>
      </c>
      <c r="H313">
        <v>0</v>
      </c>
      <c r="I313">
        <f>VALUE(J313)</f>
        <v>11</v>
      </c>
      <c r="J313" s="11" t="s">
        <v>23</v>
      </c>
      <c r="K313" s="13">
        <f>VALUE(L313)</f>
        <v>100</v>
      </c>
      <c r="L313" t="s">
        <v>31</v>
      </c>
      <c r="M313">
        <v>0</v>
      </c>
      <c r="N313">
        <v>3</v>
      </c>
      <c r="O313">
        <v>1.47</v>
      </c>
      <c r="P313">
        <v>0.0147</v>
      </c>
      <c r="Q313">
        <v>1</v>
      </c>
      <c r="R313">
        <v>1</v>
      </c>
      <c r="S313">
        <v>0</v>
      </c>
      <c r="T313">
        <v>1</v>
      </c>
      <c r="U313">
        <v>0</v>
      </c>
    </row>
    <row r="314" spans="1:21">
      <c r="A314">
        <v>1205003</v>
      </c>
      <c r="B314">
        <v>56</v>
      </c>
      <c r="C314">
        <v>1</v>
      </c>
      <c r="D314">
        <v>0</v>
      </c>
      <c r="E314">
        <v>1</v>
      </c>
      <c r="F314">
        <v>0</v>
      </c>
      <c r="G314">
        <v>0</v>
      </c>
      <c r="H314">
        <v>0</v>
      </c>
      <c r="I314">
        <f>VALUE(J314)</f>
        <v>20</v>
      </c>
      <c r="J314" s="11" t="s">
        <v>27</v>
      </c>
      <c r="K314" s="13">
        <f>VALUE(L314)</f>
        <v>30</v>
      </c>
      <c r="L314" t="s">
        <v>34</v>
      </c>
      <c r="M314">
        <v>0</v>
      </c>
      <c r="N314">
        <v>6</v>
      </c>
      <c r="O314">
        <v>1.47</v>
      </c>
      <c r="P314">
        <v>0.0147</v>
      </c>
      <c r="Q314">
        <v>0</v>
      </c>
      <c r="R314">
        <v>1</v>
      </c>
      <c r="S314">
        <v>0</v>
      </c>
      <c r="T314">
        <v>0</v>
      </c>
      <c r="U314">
        <v>0</v>
      </c>
    </row>
    <row r="315" spans="1:21">
      <c r="A315">
        <v>1205004</v>
      </c>
      <c r="B315">
        <v>29</v>
      </c>
      <c r="C315">
        <v>1</v>
      </c>
      <c r="D315">
        <v>0</v>
      </c>
      <c r="E315">
        <v>4</v>
      </c>
      <c r="F315">
        <v>0</v>
      </c>
      <c r="G315">
        <v>0</v>
      </c>
      <c r="H315">
        <v>1</v>
      </c>
      <c r="I315">
        <f>VALUE(J315)</f>
        <v>4</v>
      </c>
      <c r="J315" s="11" t="s">
        <v>32</v>
      </c>
      <c r="K315" s="13">
        <f>VALUE(L315)</f>
        <v>100</v>
      </c>
      <c r="L315" t="s">
        <v>31</v>
      </c>
      <c r="M315">
        <v>0</v>
      </c>
      <c r="N315">
        <v>12</v>
      </c>
      <c r="O315">
        <v>1.17</v>
      </c>
      <c r="P315">
        <v>0.0117</v>
      </c>
      <c r="Q315">
        <v>0</v>
      </c>
      <c r="R315">
        <v>1</v>
      </c>
      <c r="S315">
        <v>0</v>
      </c>
      <c r="T315">
        <v>0</v>
      </c>
      <c r="U315">
        <v>0</v>
      </c>
    </row>
    <row r="316" spans="1:21">
      <c r="A316">
        <v>1206001</v>
      </c>
      <c r="B316">
        <v>29</v>
      </c>
      <c r="C316">
        <v>1</v>
      </c>
      <c r="D316">
        <v>0</v>
      </c>
      <c r="E316">
        <v>2</v>
      </c>
      <c r="F316">
        <v>1</v>
      </c>
      <c r="G316">
        <v>0</v>
      </c>
      <c r="H316">
        <v>1</v>
      </c>
      <c r="I316">
        <f>VALUE(J316)</f>
        <v>7</v>
      </c>
      <c r="J316" s="11" t="s">
        <v>44</v>
      </c>
      <c r="K316" s="13">
        <f>VALUE(L316)</f>
        <v>120</v>
      </c>
      <c r="L316" t="s">
        <v>42</v>
      </c>
      <c r="M316">
        <v>0</v>
      </c>
      <c r="N316">
        <v>12</v>
      </c>
      <c r="O316">
        <v>1.29</v>
      </c>
      <c r="P316">
        <v>0.0129</v>
      </c>
      <c r="Q316">
        <v>1</v>
      </c>
      <c r="R316">
        <v>1</v>
      </c>
      <c r="S316">
        <v>0</v>
      </c>
      <c r="T316">
        <v>1</v>
      </c>
      <c r="U316">
        <v>0</v>
      </c>
    </row>
    <row r="317" spans="1:21">
      <c r="A317">
        <v>1206002</v>
      </c>
      <c r="B317">
        <v>56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1</v>
      </c>
      <c r="I317">
        <f>VALUE(J317)</f>
        <v>18</v>
      </c>
      <c r="J317" s="11" t="s">
        <v>22</v>
      </c>
      <c r="K317" s="13">
        <f>VALUE(L317)</f>
        <v>30</v>
      </c>
      <c r="L317" t="s">
        <v>34</v>
      </c>
      <c r="M317">
        <v>0</v>
      </c>
      <c r="N317">
        <v>6</v>
      </c>
      <c r="O317">
        <v>1.26</v>
      </c>
      <c r="P317">
        <v>0.0126</v>
      </c>
      <c r="Q317">
        <v>1</v>
      </c>
      <c r="R317">
        <v>1</v>
      </c>
      <c r="S317">
        <v>0</v>
      </c>
      <c r="T317">
        <v>1</v>
      </c>
      <c r="U317">
        <v>0</v>
      </c>
    </row>
    <row r="318" spans="1:21">
      <c r="A318">
        <v>1207003</v>
      </c>
      <c r="B318">
        <v>50</v>
      </c>
      <c r="C318">
        <v>1</v>
      </c>
      <c r="D318">
        <v>0</v>
      </c>
      <c r="E318">
        <v>1</v>
      </c>
      <c r="F318">
        <v>0</v>
      </c>
      <c r="G318">
        <v>0</v>
      </c>
      <c r="H318">
        <v>1</v>
      </c>
      <c r="I318">
        <f>VALUE(J318)</f>
        <v>5</v>
      </c>
      <c r="J318" s="11" t="s">
        <v>20</v>
      </c>
      <c r="K318" s="13">
        <f>VALUE(L318)</f>
        <v>50</v>
      </c>
      <c r="L318" t="s">
        <v>24</v>
      </c>
      <c r="M318">
        <v>0</v>
      </c>
      <c r="N318">
        <v>12</v>
      </c>
      <c r="O318">
        <v>1.41</v>
      </c>
      <c r="P318">
        <v>0.0141</v>
      </c>
      <c r="Q318">
        <v>0</v>
      </c>
      <c r="R318">
        <v>1</v>
      </c>
      <c r="S318">
        <v>0</v>
      </c>
      <c r="T318">
        <v>0</v>
      </c>
      <c r="U318">
        <v>0</v>
      </c>
    </row>
    <row r="319" spans="1:21">
      <c r="A319">
        <v>1207004</v>
      </c>
      <c r="B319">
        <v>49</v>
      </c>
      <c r="C319">
        <v>1</v>
      </c>
      <c r="D319">
        <v>0</v>
      </c>
      <c r="E319">
        <v>2</v>
      </c>
      <c r="F319">
        <v>1</v>
      </c>
      <c r="G319">
        <v>0</v>
      </c>
      <c r="H319">
        <v>1</v>
      </c>
      <c r="I319">
        <f>VALUE(J319)</f>
        <v>8</v>
      </c>
      <c r="J319" s="11" t="s">
        <v>36</v>
      </c>
      <c r="K319" s="13">
        <f>VALUE(L319)</f>
        <v>100</v>
      </c>
      <c r="L319" t="s">
        <v>31</v>
      </c>
      <c r="M319">
        <v>0</v>
      </c>
      <c r="N319">
        <v>12</v>
      </c>
      <c r="O319">
        <v>1.41</v>
      </c>
      <c r="P319">
        <v>0.0141</v>
      </c>
      <c r="Q319">
        <v>0</v>
      </c>
      <c r="R319">
        <v>1</v>
      </c>
      <c r="S319">
        <v>0</v>
      </c>
      <c r="T319">
        <v>1</v>
      </c>
      <c r="U319">
        <v>0</v>
      </c>
    </row>
    <row r="320" spans="1:21">
      <c r="A320">
        <v>1207005</v>
      </c>
      <c r="B320">
        <v>36</v>
      </c>
      <c r="C320">
        <v>1</v>
      </c>
      <c r="D320">
        <v>0</v>
      </c>
      <c r="E320">
        <v>2</v>
      </c>
      <c r="F320">
        <v>0</v>
      </c>
      <c r="G320">
        <v>0</v>
      </c>
      <c r="H320">
        <v>1</v>
      </c>
      <c r="I320">
        <f>VALUE(J320)</f>
        <v>5</v>
      </c>
      <c r="J320" s="11" t="s">
        <v>20</v>
      </c>
      <c r="K320" s="13">
        <f>VALUE(L320)</f>
        <v>150</v>
      </c>
      <c r="L320" t="s">
        <v>65</v>
      </c>
      <c r="M320">
        <v>0</v>
      </c>
      <c r="N320">
        <v>12</v>
      </c>
      <c r="O320">
        <v>1.41</v>
      </c>
      <c r="P320">
        <v>0.0141</v>
      </c>
      <c r="Q320">
        <v>0</v>
      </c>
      <c r="R320">
        <v>1</v>
      </c>
      <c r="S320">
        <v>0</v>
      </c>
      <c r="T320">
        <v>0</v>
      </c>
      <c r="U320">
        <v>0</v>
      </c>
    </row>
    <row r="321" spans="1:21">
      <c r="A321">
        <v>1207006</v>
      </c>
      <c r="B321">
        <v>40</v>
      </c>
      <c r="C321">
        <v>1</v>
      </c>
      <c r="D321">
        <v>0</v>
      </c>
      <c r="E321">
        <v>4</v>
      </c>
      <c r="F321">
        <v>0</v>
      </c>
      <c r="G321">
        <v>0</v>
      </c>
      <c r="H321">
        <v>1</v>
      </c>
      <c r="I321">
        <f>VALUE(J321)</f>
        <v>6</v>
      </c>
      <c r="J321" s="11" t="s">
        <v>30</v>
      </c>
      <c r="K321" s="13">
        <f>VALUE(L321)</f>
        <v>260</v>
      </c>
      <c r="L321" t="s">
        <v>61</v>
      </c>
      <c r="M321">
        <v>0</v>
      </c>
      <c r="N321">
        <v>12</v>
      </c>
      <c r="O321">
        <v>1.47</v>
      </c>
      <c r="P321">
        <v>0.0147</v>
      </c>
      <c r="Q321">
        <v>0</v>
      </c>
      <c r="R321">
        <v>1</v>
      </c>
      <c r="S321">
        <v>1</v>
      </c>
      <c r="T321">
        <v>0</v>
      </c>
      <c r="U321">
        <v>0</v>
      </c>
    </row>
    <row r="322" spans="1:21">
      <c r="A322">
        <v>1208001</v>
      </c>
      <c r="B322">
        <v>42</v>
      </c>
      <c r="C322">
        <v>1</v>
      </c>
      <c r="D322">
        <v>0</v>
      </c>
      <c r="E322">
        <v>2</v>
      </c>
      <c r="F322">
        <v>0</v>
      </c>
      <c r="G322">
        <v>0</v>
      </c>
      <c r="H322">
        <v>1</v>
      </c>
      <c r="I322">
        <f>VALUE(J322)</f>
        <v>18</v>
      </c>
      <c r="J322" s="11" t="s">
        <v>22</v>
      </c>
      <c r="K322" s="13">
        <f>VALUE(L322)</f>
        <v>50</v>
      </c>
      <c r="L322" t="s">
        <v>24</v>
      </c>
      <c r="M322">
        <v>0</v>
      </c>
      <c r="N322">
        <v>12</v>
      </c>
      <c r="O322">
        <v>1.41</v>
      </c>
      <c r="P322">
        <v>0.0141</v>
      </c>
      <c r="Q322">
        <v>0</v>
      </c>
      <c r="R322">
        <v>1</v>
      </c>
      <c r="S322">
        <v>0</v>
      </c>
      <c r="T322">
        <v>0</v>
      </c>
      <c r="U322">
        <v>0</v>
      </c>
    </row>
    <row r="323" spans="1:21">
      <c r="A323">
        <v>1208002</v>
      </c>
      <c r="B323">
        <v>34</v>
      </c>
      <c r="C323">
        <v>1</v>
      </c>
      <c r="D323">
        <v>0</v>
      </c>
      <c r="E323">
        <v>4</v>
      </c>
      <c r="F323">
        <v>0</v>
      </c>
      <c r="G323">
        <v>0</v>
      </c>
      <c r="H323">
        <v>0</v>
      </c>
      <c r="I323">
        <f t="shared" ref="I323:I386" si="10">VALUE(J323)</f>
        <v>3</v>
      </c>
      <c r="J323" s="11" t="s">
        <v>21</v>
      </c>
      <c r="K323" s="13">
        <f t="shared" ref="K323:K386" si="11">VALUE(L323)</f>
        <v>50</v>
      </c>
      <c r="L323" t="s">
        <v>24</v>
      </c>
      <c r="M323">
        <v>0</v>
      </c>
      <c r="N323">
        <v>6</v>
      </c>
      <c r="O323">
        <v>1.47</v>
      </c>
      <c r="P323">
        <v>0.0147</v>
      </c>
      <c r="Q323">
        <v>1</v>
      </c>
      <c r="R323">
        <v>1</v>
      </c>
      <c r="S323">
        <v>0</v>
      </c>
      <c r="T323">
        <v>1</v>
      </c>
      <c r="U323">
        <v>0</v>
      </c>
    </row>
    <row r="324" spans="1:21">
      <c r="A324">
        <v>1208004</v>
      </c>
      <c r="B324">
        <v>50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1</v>
      </c>
      <c r="I324">
        <f>VALUE(J324)</f>
        <v>20</v>
      </c>
      <c r="J324" s="11" t="s">
        <v>27</v>
      </c>
      <c r="K324" s="13">
        <f>VALUE(L324)</f>
        <v>25</v>
      </c>
      <c r="L324" t="s">
        <v>43</v>
      </c>
      <c r="M324">
        <v>0</v>
      </c>
      <c r="N324">
        <v>12</v>
      </c>
      <c r="O324">
        <v>1.26</v>
      </c>
      <c r="P324">
        <v>0.0126</v>
      </c>
      <c r="Q324">
        <v>1</v>
      </c>
      <c r="R324">
        <v>1</v>
      </c>
      <c r="S324">
        <v>0</v>
      </c>
      <c r="T324">
        <v>1</v>
      </c>
      <c r="U324">
        <v>0</v>
      </c>
    </row>
    <row r="325" spans="1:21">
      <c r="A325">
        <v>1208005</v>
      </c>
      <c r="B325">
        <v>45</v>
      </c>
      <c r="C325">
        <v>1</v>
      </c>
      <c r="D325">
        <v>0</v>
      </c>
      <c r="E325">
        <v>4</v>
      </c>
      <c r="F325">
        <v>0</v>
      </c>
      <c r="G325">
        <v>0</v>
      </c>
      <c r="H325">
        <v>1</v>
      </c>
      <c r="I325">
        <f>VALUE(J325)</f>
        <v>6</v>
      </c>
      <c r="J325" s="11" t="s">
        <v>30</v>
      </c>
      <c r="K325" s="13">
        <f>VALUE(L325)</f>
        <v>260</v>
      </c>
      <c r="L325" t="s">
        <v>61</v>
      </c>
      <c r="M325">
        <v>0</v>
      </c>
      <c r="N325">
        <v>12</v>
      </c>
      <c r="O325">
        <v>1.5</v>
      </c>
      <c r="P325">
        <v>0.015</v>
      </c>
      <c r="Q325">
        <v>1</v>
      </c>
      <c r="R325">
        <v>0</v>
      </c>
      <c r="S325">
        <v>0</v>
      </c>
      <c r="T325">
        <v>1</v>
      </c>
      <c r="U325">
        <v>0</v>
      </c>
    </row>
    <row r="326" spans="1:21">
      <c r="A326">
        <v>1208007</v>
      </c>
      <c r="B326">
        <v>45</v>
      </c>
      <c r="C326">
        <v>1</v>
      </c>
      <c r="D326">
        <v>0</v>
      </c>
      <c r="E326">
        <v>1</v>
      </c>
      <c r="F326">
        <v>0</v>
      </c>
      <c r="G326">
        <v>0</v>
      </c>
      <c r="H326">
        <v>0</v>
      </c>
      <c r="I326">
        <f>VALUE(J326)</f>
        <v>4</v>
      </c>
      <c r="J326" s="11" t="s">
        <v>32</v>
      </c>
      <c r="K326" s="13">
        <f>VALUE(L326)</f>
        <v>15</v>
      </c>
      <c r="L326" t="s">
        <v>37</v>
      </c>
      <c r="M326">
        <v>0</v>
      </c>
      <c r="N326">
        <v>12</v>
      </c>
      <c r="O326">
        <v>1.26</v>
      </c>
      <c r="P326">
        <v>0.0126</v>
      </c>
      <c r="Q326">
        <v>0</v>
      </c>
      <c r="R326">
        <v>1</v>
      </c>
      <c r="S326">
        <v>0</v>
      </c>
      <c r="T326">
        <v>1</v>
      </c>
      <c r="U326">
        <v>0</v>
      </c>
    </row>
    <row r="327" spans="1:21">
      <c r="A327">
        <v>1208009</v>
      </c>
      <c r="B327">
        <v>38</v>
      </c>
      <c r="C327">
        <v>1</v>
      </c>
      <c r="D327">
        <v>0</v>
      </c>
      <c r="E327">
        <v>2</v>
      </c>
      <c r="F327">
        <v>0</v>
      </c>
      <c r="G327">
        <v>0</v>
      </c>
      <c r="H327">
        <v>0</v>
      </c>
      <c r="I327">
        <f>VALUE(J327)</f>
        <v>16</v>
      </c>
      <c r="J327" s="11" t="s">
        <v>47</v>
      </c>
      <c r="K327" s="13">
        <f>VALUE(L327)</f>
        <v>30</v>
      </c>
      <c r="L327" t="s">
        <v>34</v>
      </c>
      <c r="M327">
        <v>0</v>
      </c>
      <c r="N327">
        <v>3</v>
      </c>
      <c r="O327">
        <v>1.44</v>
      </c>
      <c r="P327">
        <v>0.0144</v>
      </c>
      <c r="Q327">
        <v>1</v>
      </c>
      <c r="R327">
        <v>1</v>
      </c>
      <c r="S327">
        <v>0</v>
      </c>
      <c r="T327">
        <v>1</v>
      </c>
      <c r="U327">
        <v>0</v>
      </c>
    </row>
    <row r="328" spans="1:21">
      <c r="A328">
        <v>1209002</v>
      </c>
      <c r="B328">
        <v>38</v>
      </c>
      <c r="C328">
        <v>1</v>
      </c>
      <c r="D328">
        <v>0</v>
      </c>
      <c r="E328">
        <v>1</v>
      </c>
      <c r="F328">
        <v>0</v>
      </c>
      <c r="G328">
        <v>1</v>
      </c>
      <c r="H328">
        <v>1</v>
      </c>
      <c r="I328">
        <f>VALUE(J328)</f>
        <v>7</v>
      </c>
      <c r="J328" s="11" t="s">
        <v>44</v>
      </c>
      <c r="K328" s="13">
        <f>VALUE(L328)</f>
        <v>15</v>
      </c>
      <c r="L328" t="s">
        <v>37</v>
      </c>
      <c r="M328">
        <v>0</v>
      </c>
      <c r="N328">
        <v>12</v>
      </c>
      <c r="O328">
        <v>1.26</v>
      </c>
      <c r="P328">
        <v>0.0126</v>
      </c>
      <c r="Q328">
        <v>0</v>
      </c>
      <c r="R328">
        <v>1</v>
      </c>
      <c r="S328">
        <v>0</v>
      </c>
      <c r="T328">
        <v>0</v>
      </c>
      <c r="U328">
        <v>0</v>
      </c>
    </row>
    <row r="329" spans="1:21">
      <c r="A329">
        <v>1209004</v>
      </c>
      <c r="B329">
        <v>44</v>
      </c>
      <c r="C329">
        <v>1</v>
      </c>
      <c r="D329">
        <v>0</v>
      </c>
      <c r="E329">
        <v>1</v>
      </c>
      <c r="F329">
        <v>0</v>
      </c>
      <c r="G329">
        <v>0</v>
      </c>
      <c r="H329">
        <v>1</v>
      </c>
      <c r="I329">
        <f>VALUE(J329)</f>
        <v>10</v>
      </c>
      <c r="J329" s="11" t="s">
        <v>19</v>
      </c>
      <c r="K329" s="13">
        <f>VALUE(L329)</f>
        <v>30</v>
      </c>
      <c r="L329" t="s">
        <v>34</v>
      </c>
      <c r="M329">
        <v>0</v>
      </c>
      <c r="N329">
        <v>12</v>
      </c>
      <c r="O329">
        <v>1.26</v>
      </c>
      <c r="P329">
        <v>0.0126</v>
      </c>
      <c r="Q329">
        <v>1</v>
      </c>
      <c r="R329">
        <v>0</v>
      </c>
      <c r="S329">
        <v>0</v>
      </c>
      <c r="T329">
        <v>1</v>
      </c>
      <c r="U329">
        <v>0</v>
      </c>
    </row>
    <row r="330" spans="1:21">
      <c r="A330">
        <v>1209007</v>
      </c>
      <c r="B330">
        <v>50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1</v>
      </c>
      <c r="I330">
        <f>VALUE(J330)</f>
        <v>4</v>
      </c>
      <c r="J330" s="11" t="s">
        <v>32</v>
      </c>
      <c r="K330" s="13">
        <f>VALUE(L330)</f>
        <v>50</v>
      </c>
      <c r="L330" t="s">
        <v>24</v>
      </c>
      <c r="M330">
        <v>0</v>
      </c>
      <c r="N330">
        <v>12</v>
      </c>
      <c r="O330">
        <v>1.5</v>
      </c>
      <c r="P330">
        <v>0.015</v>
      </c>
      <c r="Q330">
        <v>1</v>
      </c>
      <c r="R330">
        <v>1</v>
      </c>
      <c r="S330">
        <v>0</v>
      </c>
      <c r="T330">
        <v>1</v>
      </c>
      <c r="U330">
        <v>0</v>
      </c>
    </row>
    <row r="331" spans="1:21">
      <c r="A331">
        <v>1209009</v>
      </c>
      <c r="B331">
        <v>49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f>VALUE(J331)</f>
        <v>6</v>
      </c>
      <c r="J331" s="11" t="s">
        <v>30</v>
      </c>
      <c r="K331" s="13">
        <f>VALUE(L331)</f>
        <v>200</v>
      </c>
      <c r="L331" t="s">
        <v>46</v>
      </c>
      <c r="M331">
        <v>0</v>
      </c>
      <c r="N331">
        <v>12</v>
      </c>
      <c r="O331">
        <v>1.5</v>
      </c>
      <c r="P331">
        <v>0.015</v>
      </c>
      <c r="Q331">
        <v>1</v>
      </c>
      <c r="R331">
        <v>1</v>
      </c>
      <c r="S331">
        <v>0</v>
      </c>
      <c r="T331">
        <v>1</v>
      </c>
      <c r="U331">
        <v>0</v>
      </c>
    </row>
    <row r="332" spans="1:21">
      <c r="A332">
        <v>1209010</v>
      </c>
      <c r="B332">
        <v>47</v>
      </c>
      <c r="C332">
        <v>1</v>
      </c>
      <c r="D332">
        <v>0</v>
      </c>
      <c r="E332">
        <v>3</v>
      </c>
      <c r="F332">
        <v>0</v>
      </c>
      <c r="G332">
        <v>0</v>
      </c>
      <c r="H332">
        <v>0</v>
      </c>
      <c r="I332">
        <f>VALUE(J332)</f>
        <v>16</v>
      </c>
      <c r="J332" s="11" t="s">
        <v>47</v>
      </c>
      <c r="K332" s="13">
        <f>VALUE(L332)</f>
        <v>100</v>
      </c>
      <c r="L332" t="s">
        <v>31</v>
      </c>
      <c r="M332">
        <v>0</v>
      </c>
      <c r="N332">
        <v>12</v>
      </c>
      <c r="O332">
        <v>1.5</v>
      </c>
      <c r="P332">
        <v>0.015</v>
      </c>
      <c r="Q332">
        <v>0</v>
      </c>
      <c r="R332">
        <v>1</v>
      </c>
      <c r="S332">
        <v>0</v>
      </c>
      <c r="T332">
        <v>0</v>
      </c>
      <c r="U332">
        <v>0</v>
      </c>
    </row>
    <row r="333" spans="1:21">
      <c r="A333">
        <v>1209011</v>
      </c>
      <c r="B333">
        <v>46</v>
      </c>
      <c r="C333">
        <v>1</v>
      </c>
      <c r="D333">
        <v>0</v>
      </c>
      <c r="E333">
        <v>1</v>
      </c>
      <c r="F333">
        <v>0</v>
      </c>
      <c r="G333">
        <v>0</v>
      </c>
      <c r="H333">
        <v>1</v>
      </c>
      <c r="I333">
        <f>VALUE(J333)</f>
        <v>10</v>
      </c>
      <c r="J333" s="11" t="s">
        <v>19</v>
      </c>
      <c r="K333" s="13">
        <f>VALUE(L333)</f>
        <v>50</v>
      </c>
      <c r="L333" t="s">
        <v>24</v>
      </c>
      <c r="M333">
        <v>0</v>
      </c>
      <c r="N333">
        <v>12</v>
      </c>
      <c r="O333">
        <v>1.41</v>
      </c>
      <c r="P333">
        <v>0.0141</v>
      </c>
      <c r="Q333">
        <v>1</v>
      </c>
      <c r="R333">
        <v>1</v>
      </c>
      <c r="S333">
        <v>0</v>
      </c>
      <c r="T333">
        <v>1</v>
      </c>
      <c r="U333">
        <v>0</v>
      </c>
    </row>
    <row r="334" spans="1:21">
      <c r="A334">
        <v>1209012</v>
      </c>
      <c r="B334">
        <v>31</v>
      </c>
      <c r="C334">
        <v>1</v>
      </c>
      <c r="D334">
        <v>0</v>
      </c>
      <c r="E334">
        <v>2</v>
      </c>
      <c r="F334">
        <v>1</v>
      </c>
      <c r="G334">
        <v>1</v>
      </c>
      <c r="H334">
        <v>0</v>
      </c>
      <c r="I334">
        <f>VALUE(J334)</f>
        <v>4</v>
      </c>
      <c r="J334" s="11" t="s">
        <v>32</v>
      </c>
      <c r="K334" s="13">
        <f>VALUE(L334)</f>
        <v>4</v>
      </c>
      <c r="L334" t="s">
        <v>32</v>
      </c>
      <c r="M334">
        <v>0</v>
      </c>
      <c r="N334">
        <v>3</v>
      </c>
      <c r="O334">
        <v>1.35</v>
      </c>
      <c r="P334">
        <v>0.0135</v>
      </c>
      <c r="Q334">
        <v>1</v>
      </c>
      <c r="R334">
        <v>1</v>
      </c>
      <c r="S334">
        <v>0</v>
      </c>
      <c r="T334">
        <v>1</v>
      </c>
      <c r="U334">
        <v>1</v>
      </c>
    </row>
    <row r="335" spans="1:21">
      <c r="A335">
        <v>1209013</v>
      </c>
      <c r="B335">
        <v>35</v>
      </c>
      <c r="C335">
        <v>0</v>
      </c>
      <c r="D335">
        <v>2</v>
      </c>
      <c r="E335">
        <v>2</v>
      </c>
      <c r="F335">
        <v>0</v>
      </c>
      <c r="G335">
        <v>0</v>
      </c>
      <c r="H335">
        <v>0</v>
      </c>
      <c r="I335">
        <f>VALUE(J335)</f>
        <v>7</v>
      </c>
      <c r="J335" s="11" t="s">
        <v>44</v>
      </c>
      <c r="K335" s="13">
        <f>VALUE(L335)</f>
        <v>60</v>
      </c>
      <c r="L335" t="s">
        <v>48</v>
      </c>
      <c r="M335">
        <v>0</v>
      </c>
      <c r="N335">
        <v>12</v>
      </c>
      <c r="O335">
        <v>1.5</v>
      </c>
      <c r="P335">
        <v>0.015</v>
      </c>
      <c r="Q335">
        <v>1</v>
      </c>
      <c r="R335">
        <v>1</v>
      </c>
      <c r="S335">
        <v>0</v>
      </c>
      <c r="T335">
        <v>1</v>
      </c>
      <c r="U335">
        <v>0</v>
      </c>
    </row>
    <row r="336" spans="1:21">
      <c r="A336">
        <v>1209016</v>
      </c>
      <c r="B336">
        <v>29</v>
      </c>
      <c r="C336">
        <v>0</v>
      </c>
      <c r="D336">
        <v>1</v>
      </c>
      <c r="E336">
        <v>3</v>
      </c>
      <c r="F336">
        <v>0</v>
      </c>
      <c r="G336">
        <v>1</v>
      </c>
      <c r="H336">
        <v>1</v>
      </c>
      <c r="I336">
        <f>VALUE(J336)</f>
        <v>5</v>
      </c>
      <c r="J336" s="11" t="s">
        <v>20</v>
      </c>
      <c r="K336" s="13">
        <f>VALUE(L336)</f>
        <v>5</v>
      </c>
      <c r="L336" t="s">
        <v>20</v>
      </c>
      <c r="M336">
        <v>0</v>
      </c>
      <c r="N336">
        <v>12</v>
      </c>
      <c r="O336">
        <v>1.5</v>
      </c>
      <c r="P336">
        <v>0.015</v>
      </c>
      <c r="Q336">
        <v>1</v>
      </c>
      <c r="R336">
        <v>1</v>
      </c>
      <c r="S336">
        <v>0</v>
      </c>
      <c r="T336">
        <v>1</v>
      </c>
      <c r="U336">
        <v>0</v>
      </c>
    </row>
    <row r="337" spans="1:21">
      <c r="A337">
        <v>1210001</v>
      </c>
      <c r="B337">
        <v>57</v>
      </c>
      <c r="C337">
        <v>1</v>
      </c>
      <c r="D337">
        <v>0</v>
      </c>
      <c r="E337">
        <v>0</v>
      </c>
      <c r="F337">
        <v>0</v>
      </c>
      <c r="G337">
        <v>1</v>
      </c>
      <c r="H337">
        <v>0</v>
      </c>
      <c r="I337">
        <f>VALUE(J337)</f>
        <v>11</v>
      </c>
      <c r="J337" s="11" t="s">
        <v>23</v>
      </c>
      <c r="K337" s="13">
        <f>VALUE(L337)</f>
        <v>20</v>
      </c>
      <c r="L337" t="s">
        <v>27</v>
      </c>
      <c r="M337">
        <v>0</v>
      </c>
      <c r="N337">
        <v>7</v>
      </c>
      <c r="O337">
        <v>1.26</v>
      </c>
      <c r="P337">
        <v>0.0126</v>
      </c>
      <c r="Q337">
        <v>1</v>
      </c>
      <c r="R337">
        <v>1</v>
      </c>
      <c r="S337">
        <v>0</v>
      </c>
      <c r="T337">
        <v>1</v>
      </c>
      <c r="U337">
        <v>0</v>
      </c>
    </row>
    <row r="338" spans="1:21">
      <c r="A338">
        <v>1210003</v>
      </c>
      <c r="B338">
        <v>42</v>
      </c>
      <c r="C338">
        <v>1</v>
      </c>
      <c r="D338">
        <v>0</v>
      </c>
      <c r="E338">
        <v>2</v>
      </c>
      <c r="F338">
        <v>0</v>
      </c>
      <c r="G338">
        <v>0</v>
      </c>
      <c r="H338">
        <v>0</v>
      </c>
      <c r="I338">
        <f>VALUE(J338)</f>
        <v>15</v>
      </c>
      <c r="J338" s="11" t="s">
        <v>37</v>
      </c>
      <c r="K338" s="13">
        <f>VALUE(L338)</f>
        <v>200</v>
      </c>
      <c r="L338" t="s">
        <v>46</v>
      </c>
      <c r="M338">
        <v>0</v>
      </c>
      <c r="N338">
        <v>12</v>
      </c>
      <c r="O338">
        <v>1.5</v>
      </c>
      <c r="P338">
        <v>0.015</v>
      </c>
      <c r="Q338">
        <v>0</v>
      </c>
      <c r="R338">
        <v>1</v>
      </c>
      <c r="S338">
        <v>0</v>
      </c>
      <c r="T338">
        <v>0</v>
      </c>
      <c r="U338">
        <v>0</v>
      </c>
    </row>
    <row r="339" spans="1:21">
      <c r="A339">
        <v>1210004</v>
      </c>
      <c r="B339">
        <v>45</v>
      </c>
      <c r="C339">
        <v>0</v>
      </c>
      <c r="D339">
        <v>0</v>
      </c>
      <c r="E339">
        <v>2</v>
      </c>
      <c r="F339">
        <v>0</v>
      </c>
      <c r="G339">
        <v>0</v>
      </c>
      <c r="H339">
        <v>0</v>
      </c>
      <c r="I339">
        <f>VALUE(J339)</f>
        <v>10</v>
      </c>
      <c r="J339" s="11" t="s">
        <v>19</v>
      </c>
      <c r="K339" s="13">
        <f>VALUE(L339)</f>
        <v>200</v>
      </c>
      <c r="L339" t="s">
        <v>46</v>
      </c>
      <c r="M339">
        <v>0</v>
      </c>
      <c r="N339">
        <v>12</v>
      </c>
      <c r="O339">
        <v>1.5</v>
      </c>
      <c r="P339">
        <v>0.015</v>
      </c>
      <c r="Q339">
        <v>1</v>
      </c>
      <c r="R339">
        <v>1</v>
      </c>
      <c r="S339">
        <v>0</v>
      </c>
      <c r="T339">
        <v>1</v>
      </c>
      <c r="U339">
        <v>0</v>
      </c>
    </row>
    <row r="340" spans="1:21">
      <c r="A340">
        <v>1211001</v>
      </c>
      <c r="B340">
        <v>45</v>
      </c>
      <c r="C340">
        <v>1</v>
      </c>
      <c r="D340">
        <v>0</v>
      </c>
      <c r="E340">
        <v>1</v>
      </c>
      <c r="F340">
        <v>2</v>
      </c>
      <c r="G340">
        <v>0</v>
      </c>
      <c r="H340">
        <v>0</v>
      </c>
      <c r="I340">
        <f>VALUE(J340)</f>
        <v>7</v>
      </c>
      <c r="J340" s="11" t="s">
        <v>44</v>
      </c>
      <c r="K340" s="13">
        <f>VALUE(L340)</f>
        <v>25</v>
      </c>
      <c r="L340" t="s">
        <v>43</v>
      </c>
      <c r="M340">
        <v>0</v>
      </c>
      <c r="N340">
        <v>12</v>
      </c>
      <c r="O340">
        <v>1.41</v>
      </c>
      <c r="P340">
        <v>0.0141</v>
      </c>
      <c r="Q340">
        <v>0</v>
      </c>
      <c r="R340">
        <v>1</v>
      </c>
      <c r="S340">
        <v>0</v>
      </c>
      <c r="T340">
        <v>0</v>
      </c>
      <c r="U340">
        <v>0</v>
      </c>
    </row>
    <row r="341" spans="1:21">
      <c r="A341">
        <v>1211004</v>
      </c>
      <c r="B341">
        <v>33</v>
      </c>
      <c r="C341">
        <v>1</v>
      </c>
      <c r="D341">
        <v>1</v>
      </c>
      <c r="E341">
        <v>2</v>
      </c>
      <c r="F341">
        <v>0</v>
      </c>
      <c r="G341">
        <v>0</v>
      </c>
      <c r="H341">
        <v>1</v>
      </c>
      <c r="I341">
        <f>VALUE(J341)</f>
        <v>4</v>
      </c>
      <c r="J341" s="11" t="s">
        <v>32</v>
      </c>
      <c r="K341" s="13">
        <f>VALUE(L341)</f>
        <v>15</v>
      </c>
      <c r="L341" t="s">
        <v>37</v>
      </c>
      <c r="M341">
        <v>0</v>
      </c>
      <c r="N341">
        <v>12</v>
      </c>
      <c r="O341">
        <v>1.5</v>
      </c>
      <c r="P341">
        <v>0.015</v>
      </c>
      <c r="Q341">
        <v>1</v>
      </c>
      <c r="R341">
        <v>0</v>
      </c>
      <c r="S341">
        <v>0</v>
      </c>
      <c r="T341">
        <v>1</v>
      </c>
      <c r="U341">
        <v>0</v>
      </c>
    </row>
    <row r="342" spans="1:21">
      <c r="A342">
        <v>1211006</v>
      </c>
      <c r="B342">
        <v>29</v>
      </c>
      <c r="C342">
        <v>1</v>
      </c>
      <c r="D342">
        <v>1</v>
      </c>
      <c r="E342">
        <v>4</v>
      </c>
      <c r="F342">
        <v>0</v>
      </c>
      <c r="G342">
        <v>1</v>
      </c>
      <c r="H342">
        <v>0</v>
      </c>
      <c r="I342">
        <f>VALUE(J342)</f>
        <v>4</v>
      </c>
      <c r="J342" s="11" t="s">
        <v>32</v>
      </c>
      <c r="K342" s="13">
        <f>VALUE(L342)</f>
        <v>10</v>
      </c>
      <c r="L342" t="s">
        <v>19</v>
      </c>
      <c r="M342">
        <v>0</v>
      </c>
      <c r="N342">
        <v>12</v>
      </c>
      <c r="O342">
        <v>1.5</v>
      </c>
      <c r="P342">
        <v>0.015</v>
      </c>
      <c r="Q342">
        <v>1</v>
      </c>
      <c r="R342">
        <v>1</v>
      </c>
      <c r="S342">
        <v>0</v>
      </c>
      <c r="T342">
        <v>1</v>
      </c>
      <c r="U342">
        <v>0</v>
      </c>
    </row>
    <row r="343" spans="1:21">
      <c r="A343">
        <v>1211007</v>
      </c>
      <c r="B343">
        <v>55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f>VALUE(J343)</f>
        <v>20</v>
      </c>
      <c r="J343" s="11" t="s">
        <v>27</v>
      </c>
      <c r="K343" s="13">
        <f>VALUE(L343)</f>
        <v>10</v>
      </c>
      <c r="L343" t="s">
        <v>19</v>
      </c>
      <c r="M343">
        <v>0</v>
      </c>
      <c r="N343">
        <v>12</v>
      </c>
      <c r="O343">
        <v>1.5</v>
      </c>
      <c r="P343">
        <v>0.015</v>
      </c>
      <c r="Q343">
        <v>1</v>
      </c>
      <c r="R343">
        <v>1</v>
      </c>
      <c r="S343">
        <v>0</v>
      </c>
      <c r="T343">
        <v>1</v>
      </c>
      <c r="U343">
        <v>0</v>
      </c>
    </row>
    <row r="344" spans="1:21">
      <c r="A344">
        <v>1211009</v>
      </c>
      <c r="B344">
        <v>31</v>
      </c>
      <c r="C344">
        <v>1</v>
      </c>
      <c r="D344">
        <v>0</v>
      </c>
      <c r="E344">
        <v>1</v>
      </c>
      <c r="F344">
        <v>0</v>
      </c>
      <c r="G344">
        <v>0</v>
      </c>
      <c r="H344">
        <v>1</v>
      </c>
      <c r="I344">
        <f>VALUE(J344)</f>
        <v>6</v>
      </c>
      <c r="J344" s="11" t="s">
        <v>30</v>
      </c>
      <c r="K344" s="13">
        <f>VALUE(L344)</f>
        <v>10</v>
      </c>
      <c r="L344" t="s">
        <v>19</v>
      </c>
      <c r="M344">
        <v>0</v>
      </c>
      <c r="N344">
        <v>12</v>
      </c>
      <c r="O344">
        <v>1.5</v>
      </c>
      <c r="P344">
        <v>0.015</v>
      </c>
      <c r="Q344">
        <v>1</v>
      </c>
      <c r="R344">
        <v>1</v>
      </c>
      <c r="S344">
        <v>0</v>
      </c>
      <c r="T344">
        <v>1</v>
      </c>
      <c r="U344">
        <v>1</v>
      </c>
    </row>
    <row r="345" spans="1:21">
      <c r="A345">
        <v>1211010</v>
      </c>
      <c r="B345">
        <v>38</v>
      </c>
      <c r="C345">
        <v>1</v>
      </c>
      <c r="D345">
        <v>0</v>
      </c>
      <c r="E345">
        <v>1</v>
      </c>
      <c r="F345">
        <v>0</v>
      </c>
      <c r="G345">
        <v>0</v>
      </c>
      <c r="H345">
        <v>1</v>
      </c>
      <c r="I345">
        <f>VALUE(J345)</f>
        <v>13</v>
      </c>
      <c r="J345" s="11" t="s">
        <v>51</v>
      </c>
      <c r="K345" s="13">
        <f>VALUE(L345)</f>
        <v>100</v>
      </c>
      <c r="L345" t="s">
        <v>31</v>
      </c>
      <c r="M345">
        <v>0</v>
      </c>
      <c r="N345">
        <v>12</v>
      </c>
      <c r="O345">
        <v>1.26</v>
      </c>
      <c r="P345">
        <v>0.0126</v>
      </c>
      <c r="Q345">
        <v>1</v>
      </c>
      <c r="R345">
        <v>1</v>
      </c>
      <c r="S345">
        <v>0</v>
      </c>
      <c r="T345">
        <v>1</v>
      </c>
      <c r="U345">
        <v>0</v>
      </c>
    </row>
    <row r="346" spans="1:21">
      <c r="A346">
        <v>1211012</v>
      </c>
      <c r="B346">
        <v>33</v>
      </c>
      <c r="C346">
        <v>1</v>
      </c>
      <c r="D346">
        <v>0</v>
      </c>
      <c r="E346">
        <v>0</v>
      </c>
      <c r="F346">
        <v>2</v>
      </c>
      <c r="G346">
        <v>0</v>
      </c>
      <c r="H346">
        <v>0</v>
      </c>
      <c r="I346">
        <f>VALUE(J346)</f>
        <v>5</v>
      </c>
      <c r="J346" s="11" t="s">
        <v>20</v>
      </c>
      <c r="K346" s="13">
        <f>VALUE(L346)</f>
        <v>30</v>
      </c>
      <c r="L346" t="s">
        <v>34</v>
      </c>
      <c r="M346">
        <v>0</v>
      </c>
      <c r="N346">
        <v>6</v>
      </c>
      <c r="O346">
        <v>1.38</v>
      </c>
      <c r="P346">
        <v>0.0138</v>
      </c>
      <c r="Q346">
        <v>0</v>
      </c>
      <c r="R346">
        <v>1</v>
      </c>
      <c r="S346">
        <v>0</v>
      </c>
      <c r="T346">
        <v>0</v>
      </c>
      <c r="U346">
        <v>0</v>
      </c>
    </row>
    <row r="347" spans="1:21">
      <c r="A347">
        <v>1212001</v>
      </c>
      <c r="B347">
        <v>43</v>
      </c>
      <c r="C347">
        <v>0</v>
      </c>
      <c r="D347">
        <v>0</v>
      </c>
      <c r="E347">
        <v>1</v>
      </c>
      <c r="F347">
        <v>0</v>
      </c>
      <c r="G347">
        <v>0</v>
      </c>
      <c r="H347">
        <v>1</v>
      </c>
      <c r="I347">
        <f>VALUE(J347)</f>
        <v>16</v>
      </c>
      <c r="J347" s="11" t="s">
        <v>47</v>
      </c>
      <c r="K347" s="13">
        <f>VALUE(L347)</f>
        <v>15</v>
      </c>
      <c r="L347" t="s">
        <v>37</v>
      </c>
      <c r="M347">
        <v>0</v>
      </c>
      <c r="N347">
        <v>12</v>
      </c>
      <c r="O347">
        <v>1.5</v>
      </c>
      <c r="P347">
        <v>0.015</v>
      </c>
      <c r="Q347">
        <v>0</v>
      </c>
      <c r="R347">
        <v>1</v>
      </c>
      <c r="S347">
        <v>0</v>
      </c>
      <c r="T347">
        <v>0</v>
      </c>
      <c r="U347">
        <v>0</v>
      </c>
    </row>
    <row r="348" spans="1:21">
      <c r="A348">
        <v>1212002</v>
      </c>
      <c r="B348">
        <v>30</v>
      </c>
      <c r="C348">
        <v>0</v>
      </c>
      <c r="D348">
        <v>0</v>
      </c>
      <c r="E348">
        <v>2</v>
      </c>
      <c r="F348">
        <v>0</v>
      </c>
      <c r="G348">
        <v>0</v>
      </c>
      <c r="H348">
        <v>1</v>
      </c>
      <c r="I348">
        <f>VALUE(J348)</f>
        <v>3</v>
      </c>
      <c r="J348" s="11" t="s">
        <v>21</v>
      </c>
      <c r="K348" s="13">
        <f>VALUE(L348)</f>
        <v>30</v>
      </c>
      <c r="L348" t="s">
        <v>34</v>
      </c>
      <c r="M348">
        <v>0</v>
      </c>
      <c r="N348">
        <v>12</v>
      </c>
      <c r="O348">
        <v>1.5</v>
      </c>
      <c r="P348">
        <v>0.015</v>
      </c>
      <c r="Q348">
        <v>0</v>
      </c>
      <c r="R348">
        <v>1</v>
      </c>
      <c r="S348">
        <v>0</v>
      </c>
      <c r="T348">
        <v>0</v>
      </c>
      <c r="U348">
        <v>0</v>
      </c>
    </row>
    <row r="349" spans="1:21">
      <c r="A349">
        <v>1212003</v>
      </c>
      <c r="B349">
        <v>30</v>
      </c>
      <c r="C349">
        <v>1</v>
      </c>
      <c r="D349">
        <v>0</v>
      </c>
      <c r="E349">
        <v>1</v>
      </c>
      <c r="F349">
        <v>0</v>
      </c>
      <c r="G349">
        <v>0</v>
      </c>
      <c r="H349">
        <v>1</v>
      </c>
      <c r="I349">
        <f>VALUE(J349)</f>
        <v>10</v>
      </c>
      <c r="J349" s="11" t="s">
        <v>19</v>
      </c>
      <c r="K349" s="13">
        <f>VALUE(L349)</f>
        <v>120</v>
      </c>
      <c r="L349" t="s">
        <v>42</v>
      </c>
      <c r="M349">
        <v>0</v>
      </c>
      <c r="N349">
        <v>12</v>
      </c>
      <c r="O349">
        <v>1.41</v>
      </c>
      <c r="P349">
        <v>0.0141</v>
      </c>
      <c r="Q349">
        <v>0</v>
      </c>
      <c r="R349">
        <v>1</v>
      </c>
      <c r="S349">
        <v>1</v>
      </c>
      <c r="T349">
        <v>0</v>
      </c>
      <c r="U349">
        <v>0</v>
      </c>
    </row>
    <row r="350" spans="1:21">
      <c r="A350">
        <v>1212004</v>
      </c>
      <c r="B350">
        <v>44</v>
      </c>
      <c r="C350">
        <v>1</v>
      </c>
      <c r="D350">
        <v>0</v>
      </c>
      <c r="E350">
        <v>1</v>
      </c>
      <c r="F350">
        <v>0</v>
      </c>
      <c r="G350">
        <v>0</v>
      </c>
      <c r="H350">
        <v>1</v>
      </c>
      <c r="I350">
        <f>VALUE(J350)</f>
        <v>14</v>
      </c>
      <c r="J350" s="11" t="s">
        <v>50</v>
      </c>
      <c r="K350" s="13">
        <f>VALUE(L350)</f>
        <v>100</v>
      </c>
      <c r="L350" t="s">
        <v>31</v>
      </c>
      <c r="M350">
        <v>0</v>
      </c>
      <c r="N350">
        <v>12</v>
      </c>
      <c r="O350">
        <v>1.26</v>
      </c>
      <c r="P350">
        <v>0.0126</v>
      </c>
      <c r="Q350">
        <v>1</v>
      </c>
      <c r="R350">
        <v>1</v>
      </c>
      <c r="S350">
        <v>0</v>
      </c>
      <c r="T350">
        <v>1</v>
      </c>
      <c r="U350">
        <v>0</v>
      </c>
    </row>
    <row r="351" spans="1:21">
      <c r="A351">
        <v>1212005</v>
      </c>
      <c r="B351">
        <v>50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1</v>
      </c>
      <c r="I351">
        <f>VALUE(J351)</f>
        <v>4</v>
      </c>
      <c r="J351" s="11" t="s">
        <v>32</v>
      </c>
      <c r="K351" s="13">
        <f>VALUE(L351)</f>
        <v>30</v>
      </c>
      <c r="L351" t="s">
        <v>34</v>
      </c>
      <c r="M351">
        <v>0</v>
      </c>
      <c r="N351">
        <v>12</v>
      </c>
      <c r="O351">
        <v>1.5</v>
      </c>
      <c r="P351">
        <v>0.015</v>
      </c>
      <c r="Q351">
        <v>1</v>
      </c>
      <c r="R351">
        <v>1</v>
      </c>
      <c r="S351">
        <v>0</v>
      </c>
      <c r="T351">
        <v>1</v>
      </c>
      <c r="U351">
        <v>0</v>
      </c>
    </row>
    <row r="352" spans="1:21">
      <c r="A352">
        <v>1212006</v>
      </c>
      <c r="B352">
        <v>28</v>
      </c>
      <c r="C352">
        <v>1</v>
      </c>
      <c r="D352">
        <v>0</v>
      </c>
      <c r="E352">
        <v>3</v>
      </c>
      <c r="F352">
        <v>0</v>
      </c>
      <c r="G352">
        <v>0</v>
      </c>
      <c r="H352">
        <v>0</v>
      </c>
      <c r="I352">
        <f>VALUE(J352)</f>
        <v>4</v>
      </c>
      <c r="J352" s="11" t="s">
        <v>32</v>
      </c>
      <c r="K352" s="13">
        <f>VALUE(L352)</f>
        <v>50</v>
      </c>
      <c r="L352" t="s">
        <v>24</v>
      </c>
      <c r="M352">
        <v>0</v>
      </c>
      <c r="N352">
        <v>12</v>
      </c>
      <c r="O352">
        <v>1.41</v>
      </c>
      <c r="P352">
        <v>0.0141</v>
      </c>
      <c r="Q352">
        <v>0</v>
      </c>
      <c r="R352">
        <v>1</v>
      </c>
      <c r="S352">
        <v>0</v>
      </c>
      <c r="T352">
        <v>0</v>
      </c>
      <c r="U352">
        <v>0</v>
      </c>
    </row>
    <row r="353" spans="1:21">
      <c r="A353">
        <v>1212007</v>
      </c>
      <c r="B353">
        <v>49</v>
      </c>
      <c r="C353">
        <v>1</v>
      </c>
      <c r="D353">
        <v>0</v>
      </c>
      <c r="E353">
        <v>4</v>
      </c>
      <c r="F353">
        <v>0</v>
      </c>
      <c r="G353">
        <v>0</v>
      </c>
      <c r="H353">
        <v>1</v>
      </c>
      <c r="I353">
        <f>VALUE(J353)</f>
        <v>10</v>
      </c>
      <c r="J353" s="11" t="s">
        <v>19</v>
      </c>
      <c r="K353" s="13">
        <f>VALUE(L353)</f>
        <v>140</v>
      </c>
      <c r="L353" t="s">
        <v>63</v>
      </c>
      <c r="M353">
        <v>0</v>
      </c>
      <c r="N353">
        <v>12</v>
      </c>
      <c r="O353">
        <v>1.35</v>
      </c>
      <c r="P353">
        <v>0.0135</v>
      </c>
      <c r="Q353">
        <v>1</v>
      </c>
      <c r="R353">
        <v>1</v>
      </c>
      <c r="S353">
        <v>0</v>
      </c>
      <c r="T353">
        <v>1</v>
      </c>
      <c r="U353">
        <v>0</v>
      </c>
    </row>
    <row r="354" spans="1:21">
      <c r="A354">
        <v>1212009</v>
      </c>
      <c r="B354">
        <v>56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1</v>
      </c>
      <c r="I354">
        <f>VALUE(J354)</f>
        <v>18</v>
      </c>
      <c r="J354" s="11" t="s">
        <v>22</v>
      </c>
      <c r="K354" s="13">
        <f>VALUE(L354)</f>
        <v>30</v>
      </c>
      <c r="L354" t="s">
        <v>34</v>
      </c>
      <c r="M354">
        <v>0</v>
      </c>
      <c r="N354">
        <v>6</v>
      </c>
      <c r="O354">
        <v>1.23</v>
      </c>
      <c r="P354">
        <v>0.0123</v>
      </c>
      <c r="Q354">
        <v>1</v>
      </c>
      <c r="R354">
        <v>1</v>
      </c>
      <c r="S354">
        <v>0</v>
      </c>
      <c r="T354">
        <v>1</v>
      </c>
      <c r="U354">
        <v>0</v>
      </c>
    </row>
    <row r="355" spans="1:21">
      <c r="A355">
        <v>1212010</v>
      </c>
      <c r="B355">
        <v>33</v>
      </c>
      <c r="C355">
        <v>0</v>
      </c>
      <c r="D355">
        <v>0</v>
      </c>
      <c r="E355">
        <v>2</v>
      </c>
      <c r="F355">
        <v>0</v>
      </c>
      <c r="G355">
        <v>0</v>
      </c>
      <c r="H355">
        <v>1</v>
      </c>
      <c r="I355">
        <f>VALUE(J355)</f>
        <v>5</v>
      </c>
      <c r="J355" s="11" t="s">
        <v>20</v>
      </c>
      <c r="K355" s="13">
        <f>VALUE(L355)</f>
        <v>30</v>
      </c>
      <c r="L355" t="s">
        <v>34</v>
      </c>
      <c r="M355">
        <v>0</v>
      </c>
      <c r="N355">
        <v>12</v>
      </c>
      <c r="O355">
        <v>1.5</v>
      </c>
      <c r="P355">
        <v>0.015</v>
      </c>
      <c r="Q355">
        <v>1</v>
      </c>
      <c r="R355">
        <v>1</v>
      </c>
      <c r="S355">
        <v>0</v>
      </c>
      <c r="T355">
        <v>1</v>
      </c>
      <c r="U355">
        <v>0</v>
      </c>
    </row>
    <row r="356" spans="1:21">
      <c r="A356">
        <v>1212011</v>
      </c>
      <c r="B356">
        <v>42</v>
      </c>
      <c r="C356">
        <v>1</v>
      </c>
      <c r="D356">
        <v>0</v>
      </c>
      <c r="E356">
        <v>2</v>
      </c>
      <c r="F356">
        <v>0</v>
      </c>
      <c r="G356">
        <v>0</v>
      </c>
      <c r="H356">
        <v>1</v>
      </c>
      <c r="I356">
        <f>VALUE(J356)</f>
        <v>18</v>
      </c>
      <c r="J356" s="11" t="s">
        <v>22</v>
      </c>
      <c r="K356" s="13">
        <f>VALUE(L356)</f>
        <v>70</v>
      </c>
      <c r="L356" t="s">
        <v>57</v>
      </c>
      <c r="M356">
        <v>0</v>
      </c>
      <c r="N356">
        <v>12</v>
      </c>
      <c r="O356">
        <v>1.26</v>
      </c>
      <c r="P356">
        <v>0.0126</v>
      </c>
      <c r="Q356">
        <v>1</v>
      </c>
      <c r="R356">
        <v>1</v>
      </c>
      <c r="S356">
        <v>0</v>
      </c>
      <c r="T356">
        <v>1</v>
      </c>
      <c r="U356">
        <v>0</v>
      </c>
    </row>
    <row r="357" spans="1:21">
      <c r="A357">
        <v>1212012</v>
      </c>
      <c r="B357">
        <v>36</v>
      </c>
      <c r="C357">
        <v>0</v>
      </c>
      <c r="D357">
        <v>2</v>
      </c>
      <c r="E357">
        <v>1</v>
      </c>
      <c r="F357">
        <v>0</v>
      </c>
      <c r="G357">
        <v>0</v>
      </c>
      <c r="H357">
        <v>1</v>
      </c>
      <c r="I357">
        <f>VALUE(J357)</f>
        <v>5</v>
      </c>
      <c r="J357" s="11" t="s">
        <v>20</v>
      </c>
      <c r="K357" s="13">
        <f>VALUE(L357)</f>
        <v>85</v>
      </c>
      <c r="L357" t="s">
        <v>54</v>
      </c>
      <c r="M357">
        <v>0</v>
      </c>
      <c r="N357">
        <v>12</v>
      </c>
      <c r="O357">
        <v>1.41</v>
      </c>
      <c r="P357">
        <v>0.0141</v>
      </c>
      <c r="Q357">
        <v>1</v>
      </c>
      <c r="R357">
        <v>1</v>
      </c>
      <c r="S357">
        <v>0</v>
      </c>
      <c r="T357">
        <v>0</v>
      </c>
      <c r="U357">
        <v>0</v>
      </c>
    </row>
    <row r="358" spans="1:21">
      <c r="A358">
        <v>1212014</v>
      </c>
      <c r="B358">
        <v>34</v>
      </c>
      <c r="C358">
        <v>1</v>
      </c>
      <c r="D358">
        <v>0</v>
      </c>
      <c r="E358">
        <v>2</v>
      </c>
      <c r="F358">
        <v>0</v>
      </c>
      <c r="G358">
        <v>0</v>
      </c>
      <c r="H358">
        <v>1</v>
      </c>
      <c r="I358">
        <f>VALUE(J358)</f>
        <v>5</v>
      </c>
      <c r="J358" s="11" t="s">
        <v>20</v>
      </c>
      <c r="K358" s="13">
        <f>VALUE(L358)</f>
        <v>100</v>
      </c>
      <c r="L358" t="s">
        <v>31</v>
      </c>
      <c r="M358">
        <v>0</v>
      </c>
      <c r="N358">
        <v>12</v>
      </c>
      <c r="O358">
        <v>1.41</v>
      </c>
      <c r="P358">
        <v>0.0141</v>
      </c>
      <c r="Q358">
        <v>0</v>
      </c>
      <c r="R358">
        <v>1</v>
      </c>
      <c r="S358">
        <v>0</v>
      </c>
      <c r="T358">
        <v>0</v>
      </c>
      <c r="U358">
        <v>0</v>
      </c>
    </row>
    <row r="359" spans="1:21">
      <c r="A359">
        <v>1212015</v>
      </c>
      <c r="B359">
        <v>26</v>
      </c>
      <c r="C359">
        <v>1</v>
      </c>
      <c r="D359">
        <v>0</v>
      </c>
      <c r="E359">
        <v>2</v>
      </c>
      <c r="F359">
        <v>1</v>
      </c>
      <c r="G359">
        <v>0</v>
      </c>
      <c r="H359">
        <v>1</v>
      </c>
      <c r="I359">
        <f>VALUE(J359)</f>
        <v>5</v>
      </c>
      <c r="J359" s="11" t="s">
        <v>20</v>
      </c>
      <c r="K359" s="13">
        <f>VALUE(L359)</f>
        <v>70</v>
      </c>
      <c r="L359" t="s">
        <v>57</v>
      </c>
      <c r="M359">
        <v>0</v>
      </c>
      <c r="N359">
        <v>12</v>
      </c>
      <c r="O359">
        <v>1.26</v>
      </c>
      <c r="P359">
        <v>0.0126</v>
      </c>
      <c r="Q359">
        <v>1</v>
      </c>
      <c r="R359">
        <v>1</v>
      </c>
      <c r="S359">
        <v>0</v>
      </c>
      <c r="T359">
        <v>1</v>
      </c>
      <c r="U359">
        <v>0</v>
      </c>
    </row>
    <row r="360" spans="1:21">
      <c r="A360">
        <v>1212016</v>
      </c>
      <c r="B360">
        <v>30</v>
      </c>
      <c r="C360">
        <v>1</v>
      </c>
      <c r="D360">
        <v>0</v>
      </c>
      <c r="E360">
        <v>1</v>
      </c>
      <c r="F360">
        <v>0</v>
      </c>
      <c r="G360">
        <v>0</v>
      </c>
      <c r="H360">
        <v>1</v>
      </c>
      <c r="I360">
        <f>VALUE(J360)</f>
        <v>10</v>
      </c>
      <c r="J360" s="11" t="s">
        <v>19</v>
      </c>
      <c r="K360" s="13">
        <f>VALUE(L360)</f>
        <v>80</v>
      </c>
      <c r="L360" t="s">
        <v>56</v>
      </c>
      <c r="M360">
        <v>0</v>
      </c>
      <c r="N360">
        <v>12</v>
      </c>
      <c r="O360">
        <v>1.41</v>
      </c>
      <c r="P360">
        <v>0.0141</v>
      </c>
      <c r="Q360">
        <v>0</v>
      </c>
      <c r="R360">
        <v>1</v>
      </c>
      <c r="S360">
        <v>1</v>
      </c>
      <c r="T360">
        <v>0</v>
      </c>
      <c r="U360">
        <v>0</v>
      </c>
    </row>
    <row r="361" spans="1:21">
      <c r="A361">
        <v>1212017</v>
      </c>
      <c r="B361">
        <v>40</v>
      </c>
      <c r="C361">
        <v>1</v>
      </c>
      <c r="D361">
        <v>0</v>
      </c>
      <c r="E361">
        <v>1</v>
      </c>
      <c r="F361">
        <v>0</v>
      </c>
      <c r="G361">
        <v>0</v>
      </c>
      <c r="H361">
        <v>1</v>
      </c>
      <c r="I361">
        <f>VALUE(J361)</f>
        <v>20</v>
      </c>
      <c r="J361" s="11" t="s">
        <v>27</v>
      </c>
      <c r="K361" s="13">
        <f>VALUE(L361)</f>
        <v>100</v>
      </c>
      <c r="L361" t="s">
        <v>31</v>
      </c>
      <c r="M361">
        <v>0</v>
      </c>
      <c r="N361">
        <v>12</v>
      </c>
      <c r="O361">
        <v>1.26</v>
      </c>
      <c r="P361">
        <v>0.0126</v>
      </c>
      <c r="Q361">
        <v>1</v>
      </c>
      <c r="R361">
        <v>1</v>
      </c>
      <c r="S361">
        <v>0</v>
      </c>
      <c r="T361">
        <v>1</v>
      </c>
      <c r="U361">
        <v>0</v>
      </c>
    </row>
    <row r="362" spans="1:21">
      <c r="A362">
        <v>1212019</v>
      </c>
      <c r="B362">
        <v>42</v>
      </c>
      <c r="C362">
        <v>1</v>
      </c>
      <c r="D362">
        <v>0</v>
      </c>
      <c r="E362">
        <v>1</v>
      </c>
      <c r="F362">
        <v>0</v>
      </c>
      <c r="G362">
        <v>0</v>
      </c>
      <c r="H362">
        <v>1</v>
      </c>
      <c r="I362">
        <f>VALUE(J362)</f>
        <v>4</v>
      </c>
      <c r="J362" s="11" t="s">
        <v>32</v>
      </c>
      <c r="K362" s="13">
        <f>VALUE(L362)</f>
        <v>5</v>
      </c>
      <c r="L362" t="s">
        <v>20</v>
      </c>
      <c r="M362">
        <v>0</v>
      </c>
      <c r="N362">
        <v>12</v>
      </c>
      <c r="O362">
        <v>1.23</v>
      </c>
      <c r="P362">
        <v>0.0123</v>
      </c>
      <c r="Q362">
        <v>1</v>
      </c>
      <c r="R362">
        <v>1</v>
      </c>
      <c r="S362">
        <v>0</v>
      </c>
      <c r="T362">
        <v>1</v>
      </c>
      <c r="U362">
        <v>0</v>
      </c>
    </row>
    <row r="363" spans="1:21">
      <c r="A363">
        <v>1212020</v>
      </c>
      <c r="B363">
        <v>33</v>
      </c>
      <c r="C363">
        <v>1</v>
      </c>
      <c r="D363">
        <v>0</v>
      </c>
      <c r="E363">
        <v>1</v>
      </c>
      <c r="F363">
        <v>0</v>
      </c>
      <c r="G363">
        <v>0</v>
      </c>
      <c r="H363">
        <v>1</v>
      </c>
      <c r="I363">
        <f>VALUE(J363)</f>
        <v>7</v>
      </c>
      <c r="J363" s="11" t="s">
        <v>44</v>
      </c>
      <c r="K363" s="13">
        <f>VALUE(L363)</f>
        <v>10</v>
      </c>
      <c r="L363" t="s">
        <v>19</v>
      </c>
      <c r="M363">
        <v>0</v>
      </c>
      <c r="N363">
        <v>12</v>
      </c>
      <c r="O363">
        <v>1.5</v>
      </c>
      <c r="P363">
        <v>0.015</v>
      </c>
      <c r="Q363">
        <v>0</v>
      </c>
      <c r="R363">
        <v>1</v>
      </c>
      <c r="S363">
        <v>0</v>
      </c>
      <c r="T363">
        <v>1</v>
      </c>
      <c r="U363">
        <v>0</v>
      </c>
    </row>
    <row r="364" spans="1:21">
      <c r="A364">
        <v>1212021</v>
      </c>
      <c r="B364">
        <v>27</v>
      </c>
      <c r="C364">
        <v>0</v>
      </c>
      <c r="D364">
        <v>0</v>
      </c>
      <c r="E364">
        <v>3</v>
      </c>
      <c r="F364">
        <v>0</v>
      </c>
      <c r="G364">
        <v>0</v>
      </c>
      <c r="H364">
        <v>0</v>
      </c>
      <c r="I364">
        <f>VALUE(J364)</f>
        <v>3</v>
      </c>
      <c r="J364" s="11" t="s">
        <v>21</v>
      </c>
      <c r="K364" s="13">
        <f>VALUE(L364)</f>
        <v>50</v>
      </c>
      <c r="L364" t="s">
        <v>24</v>
      </c>
      <c r="M364">
        <v>0</v>
      </c>
      <c r="N364">
        <v>6</v>
      </c>
      <c r="O364">
        <v>1.47</v>
      </c>
      <c r="P364">
        <v>0.0147</v>
      </c>
      <c r="Q364">
        <v>0</v>
      </c>
      <c r="R364">
        <v>1</v>
      </c>
      <c r="S364">
        <v>0</v>
      </c>
      <c r="T364">
        <v>0</v>
      </c>
      <c r="U364">
        <v>0</v>
      </c>
    </row>
    <row r="365" spans="1:21">
      <c r="A365">
        <v>1212022</v>
      </c>
      <c r="B365">
        <v>34</v>
      </c>
      <c r="C365">
        <v>1</v>
      </c>
      <c r="D365">
        <v>0</v>
      </c>
      <c r="E365">
        <v>2</v>
      </c>
      <c r="F365">
        <v>0</v>
      </c>
      <c r="G365">
        <v>0</v>
      </c>
      <c r="H365">
        <v>0</v>
      </c>
      <c r="I365">
        <f>VALUE(J365)</f>
        <v>8</v>
      </c>
      <c r="J365" s="11" t="s">
        <v>36</v>
      </c>
      <c r="K365" s="13">
        <f>VALUE(L365)</f>
        <v>20</v>
      </c>
      <c r="L365" t="s">
        <v>27</v>
      </c>
      <c r="M365">
        <v>0</v>
      </c>
      <c r="N365">
        <v>9</v>
      </c>
      <c r="O365">
        <v>1.5</v>
      </c>
      <c r="P365">
        <v>0.015</v>
      </c>
      <c r="Q365">
        <v>0</v>
      </c>
      <c r="R365">
        <v>1</v>
      </c>
      <c r="S365">
        <v>0</v>
      </c>
      <c r="T365">
        <v>0</v>
      </c>
      <c r="U365">
        <v>0</v>
      </c>
    </row>
    <row r="366" spans="1:21">
      <c r="A366">
        <v>1212023</v>
      </c>
      <c r="B366">
        <v>24</v>
      </c>
      <c r="C366">
        <v>1</v>
      </c>
      <c r="D366">
        <v>1</v>
      </c>
      <c r="E366">
        <v>4</v>
      </c>
      <c r="F366">
        <v>0</v>
      </c>
      <c r="G366">
        <v>0</v>
      </c>
      <c r="H366">
        <v>1</v>
      </c>
      <c r="I366">
        <f>VALUE(J366)</f>
        <v>2</v>
      </c>
      <c r="J366" s="11" t="s">
        <v>25</v>
      </c>
      <c r="K366" s="13">
        <f>VALUE(L366)</f>
        <v>260</v>
      </c>
      <c r="L366" t="s">
        <v>61</v>
      </c>
      <c r="M366">
        <v>0</v>
      </c>
      <c r="N366">
        <v>12</v>
      </c>
      <c r="O366">
        <v>1.41</v>
      </c>
      <c r="P366">
        <v>0.0141</v>
      </c>
      <c r="Q366">
        <v>0</v>
      </c>
      <c r="R366">
        <v>1</v>
      </c>
      <c r="S366">
        <v>0</v>
      </c>
      <c r="T366">
        <v>0</v>
      </c>
      <c r="U366">
        <v>0</v>
      </c>
    </row>
    <row r="367" spans="1:21">
      <c r="A367">
        <v>1212025</v>
      </c>
      <c r="B367">
        <v>45</v>
      </c>
      <c r="C367">
        <v>1</v>
      </c>
      <c r="D367">
        <v>0</v>
      </c>
      <c r="E367">
        <v>1</v>
      </c>
      <c r="F367">
        <v>0</v>
      </c>
      <c r="G367">
        <v>0</v>
      </c>
      <c r="H367">
        <v>1</v>
      </c>
      <c r="I367">
        <f>VALUE(J367)</f>
        <v>4</v>
      </c>
      <c r="J367" s="11" t="s">
        <v>32</v>
      </c>
      <c r="K367" s="13">
        <f>VALUE(L367)</f>
        <v>3</v>
      </c>
      <c r="L367" t="s">
        <v>21</v>
      </c>
      <c r="M367">
        <v>0</v>
      </c>
      <c r="N367">
        <v>12</v>
      </c>
      <c r="O367">
        <v>1.5</v>
      </c>
      <c r="P367">
        <v>0.015</v>
      </c>
      <c r="Q367">
        <v>1</v>
      </c>
      <c r="R367">
        <v>1</v>
      </c>
      <c r="S367">
        <v>0</v>
      </c>
      <c r="T367">
        <v>1</v>
      </c>
      <c r="U367">
        <v>0</v>
      </c>
    </row>
    <row r="368" spans="1:21">
      <c r="A368">
        <v>1301003</v>
      </c>
      <c r="B368">
        <v>41</v>
      </c>
      <c r="C368">
        <v>1</v>
      </c>
      <c r="D368">
        <v>0</v>
      </c>
      <c r="E368">
        <v>2</v>
      </c>
      <c r="F368">
        <v>0</v>
      </c>
      <c r="G368">
        <v>0</v>
      </c>
      <c r="H368">
        <v>1</v>
      </c>
      <c r="I368">
        <f>VALUE(J368)</f>
        <v>9</v>
      </c>
      <c r="J368" s="11" t="s">
        <v>40</v>
      </c>
      <c r="K368" s="13">
        <f>VALUE(L368)</f>
        <v>25</v>
      </c>
      <c r="L368" t="s">
        <v>43</v>
      </c>
      <c r="M368">
        <v>0</v>
      </c>
      <c r="N368">
        <v>12</v>
      </c>
      <c r="O368">
        <v>1.5</v>
      </c>
      <c r="P368">
        <v>0.015</v>
      </c>
      <c r="Q368">
        <v>1</v>
      </c>
      <c r="R368">
        <v>1</v>
      </c>
      <c r="S368">
        <v>0</v>
      </c>
      <c r="T368">
        <v>1</v>
      </c>
      <c r="U368">
        <v>0</v>
      </c>
    </row>
    <row r="369" spans="1:21">
      <c r="A369">
        <v>1301004</v>
      </c>
      <c r="B369">
        <v>37</v>
      </c>
      <c r="C369">
        <v>1</v>
      </c>
      <c r="D369">
        <v>0</v>
      </c>
      <c r="E369">
        <v>2</v>
      </c>
      <c r="F369">
        <v>0</v>
      </c>
      <c r="G369">
        <v>0</v>
      </c>
      <c r="H369">
        <v>1</v>
      </c>
      <c r="I369">
        <f>VALUE(J369)</f>
        <v>7</v>
      </c>
      <c r="J369" s="11" t="s">
        <v>44</v>
      </c>
      <c r="K369" s="13">
        <f>VALUE(L369)</f>
        <v>100</v>
      </c>
      <c r="L369" t="s">
        <v>31</v>
      </c>
      <c r="M369">
        <v>0</v>
      </c>
      <c r="N369">
        <v>12</v>
      </c>
      <c r="O369">
        <v>1.41</v>
      </c>
      <c r="P369">
        <v>0.0141</v>
      </c>
      <c r="Q369">
        <v>0</v>
      </c>
      <c r="R369">
        <v>1</v>
      </c>
      <c r="S369">
        <v>0</v>
      </c>
      <c r="T369">
        <v>1</v>
      </c>
      <c r="U369">
        <v>0</v>
      </c>
    </row>
    <row r="370" spans="1:21">
      <c r="A370">
        <v>1301006</v>
      </c>
      <c r="B370">
        <v>41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1</v>
      </c>
      <c r="I370">
        <f>VALUE(J370)</f>
        <v>12</v>
      </c>
      <c r="J370" s="11" t="s">
        <v>35</v>
      </c>
      <c r="K370" s="13">
        <f>VALUE(L370)</f>
        <v>80</v>
      </c>
      <c r="L370" t="s">
        <v>56</v>
      </c>
      <c r="M370">
        <v>0</v>
      </c>
      <c r="N370">
        <v>12</v>
      </c>
      <c r="O370">
        <v>1.26</v>
      </c>
      <c r="P370">
        <v>0.0126</v>
      </c>
      <c r="Q370">
        <v>0</v>
      </c>
      <c r="R370">
        <v>1</v>
      </c>
      <c r="S370">
        <v>0</v>
      </c>
      <c r="T370">
        <v>0</v>
      </c>
      <c r="U370">
        <v>0</v>
      </c>
    </row>
    <row r="371" spans="1:21">
      <c r="A371">
        <v>1301007</v>
      </c>
      <c r="B371">
        <v>44</v>
      </c>
      <c r="C371">
        <v>0</v>
      </c>
      <c r="D371">
        <v>0</v>
      </c>
      <c r="E371">
        <v>1</v>
      </c>
      <c r="F371">
        <v>0</v>
      </c>
      <c r="G371">
        <v>0</v>
      </c>
      <c r="H371">
        <v>1</v>
      </c>
      <c r="I371">
        <f>VALUE(J371)</f>
        <v>16</v>
      </c>
      <c r="J371" s="11" t="s">
        <v>47</v>
      </c>
      <c r="K371" s="13">
        <f>VALUE(L371)</f>
        <v>60</v>
      </c>
      <c r="L371" t="s">
        <v>48</v>
      </c>
      <c r="M371">
        <v>0</v>
      </c>
      <c r="N371">
        <v>12</v>
      </c>
      <c r="O371">
        <v>1.5</v>
      </c>
      <c r="P371">
        <v>0.015</v>
      </c>
      <c r="Q371">
        <v>0</v>
      </c>
      <c r="R371">
        <v>1</v>
      </c>
      <c r="S371">
        <v>0</v>
      </c>
      <c r="T371">
        <v>0</v>
      </c>
      <c r="U371">
        <v>0</v>
      </c>
    </row>
    <row r="372" spans="1:21">
      <c r="A372">
        <v>1301008</v>
      </c>
      <c r="B372">
        <v>40</v>
      </c>
      <c r="C372">
        <v>0</v>
      </c>
      <c r="D372">
        <v>0</v>
      </c>
      <c r="E372">
        <v>2</v>
      </c>
      <c r="F372">
        <v>0</v>
      </c>
      <c r="G372">
        <v>0</v>
      </c>
      <c r="H372">
        <v>0</v>
      </c>
      <c r="I372">
        <f>VALUE(J372)</f>
        <v>10</v>
      </c>
      <c r="J372" s="11" t="s">
        <v>19</v>
      </c>
      <c r="K372" s="13">
        <f>VALUE(L372)</f>
        <v>100</v>
      </c>
      <c r="L372" t="s">
        <v>31</v>
      </c>
      <c r="M372">
        <v>0</v>
      </c>
      <c r="N372">
        <v>12</v>
      </c>
      <c r="O372">
        <v>1.41</v>
      </c>
      <c r="P372">
        <v>0.0141</v>
      </c>
      <c r="Q372">
        <v>0</v>
      </c>
      <c r="R372">
        <v>1</v>
      </c>
      <c r="S372">
        <v>0</v>
      </c>
      <c r="T372">
        <v>0</v>
      </c>
      <c r="U372">
        <v>0</v>
      </c>
    </row>
    <row r="373" spans="1:21">
      <c r="A373">
        <v>1301009</v>
      </c>
      <c r="B373">
        <v>45</v>
      </c>
      <c r="C373">
        <v>1</v>
      </c>
      <c r="D373">
        <v>0</v>
      </c>
      <c r="E373">
        <v>1</v>
      </c>
      <c r="F373">
        <v>0</v>
      </c>
      <c r="G373">
        <v>0</v>
      </c>
      <c r="H373">
        <v>1</v>
      </c>
      <c r="I373">
        <f>VALUE(J373)</f>
        <v>13</v>
      </c>
      <c r="J373" s="11" t="s">
        <v>51</v>
      </c>
      <c r="K373" s="13">
        <f>VALUE(L373)</f>
        <v>30</v>
      </c>
      <c r="L373" t="s">
        <v>34</v>
      </c>
      <c r="M373">
        <v>0</v>
      </c>
      <c r="N373">
        <v>12</v>
      </c>
      <c r="O373">
        <v>1.5</v>
      </c>
      <c r="P373">
        <v>0.015</v>
      </c>
      <c r="Q373">
        <v>1</v>
      </c>
      <c r="R373">
        <v>1</v>
      </c>
      <c r="S373">
        <v>0</v>
      </c>
      <c r="T373">
        <v>1</v>
      </c>
      <c r="U373">
        <v>0</v>
      </c>
    </row>
    <row r="374" spans="1:21">
      <c r="A374">
        <v>1302001</v>
      </c>
      <c r="B374">
        <v>46</v>
      </c>
      <c r="C374">
        <v>0</v>
      </c>
      <c r="D374">
        <v>2</v>
      </c>
      <c r="E374">
        <v>2</v>
      </c>
      <c r="F374">
        <v>0</v>
      </c>
      <c r="G374">
        <v>0</v>
      </c>
      <c r="H374">
        <v>1</v>
      </c>
      <c r="I374">
        <f>VALUE(J374)</f>
        <v>8</v>
      </c>
      <c r="J374" s="11" t="s">
        <v>36</v>
      </c>
      <c r="K374" s="13">
        <f>VALUE(L374)</f>
        <v>60</v>
      </c>
      <c r="L374" t="s">
        <v>48</v>
      </c>
      <c r="M374">
        <v>0</v>
      </c>
      <c r="N374">
        <v>12</v>
      </c>
      <c r="O374">
        <v>1.47</v>
      </c>
      <c r="P374">
        <v>0.0147</v>
      </c>
      <c r="Q374">
        <v>1</v>
      </c>
      <c r="R374">
        <v>1</v>
      </c>
      <c r="S374">
        <v>0</v>
      </c>
      <c r="T374">
        <v>1</v>
      </c>
      <c r="U374">
        <v>0</v>
      </c>
    </row>
    <row r="375" spans="1:21">
      <c r="A375">
        <v>1303001</v>
      </c>
      <c r="B375">
        <v>50</v>
      </c>
      <c r="C375">
        <v>1</v>
      </c>
      <c r="D375">
        <v>0</v>
      </c>
      <c r="E375">
        <v>2</v>
      </c>
      <c r="F375">
        <v>1</v>
      </c>
      <c r="G375">
        <v>0</v>
      </c>
      <c r="H375">
        <v>1</v>
      </c>
      <c r="I375">
        <f>VALUE(J375)</f>
        <v>9</v>
      </c>
      <c r="J375" s="11" t="s">
        <v>40</v>
      </c>
      <c r="K375" s="13">
        <f>VALUE(L375)</f>
        <v>100</v>
      </c>
      <c r="L375" t="s">
        <v>31</v>
      </c>
      <c r="M375">
        <v>0</v>
      </c>
      <c r="N375">
        <v>12</v>
      </c>
      <c r="O375">
        <v>1.41</v>
      </c>
      <c r="P375">
        <v>0.0141</v>
      </c>
      <c r="Q375">
        <v>0</v>
      </c>
      <c r="R375">
        <v>1</v>
      </c>
      <c r="S375">
        <v>0</v>
      </c>
      <c r="T375">
        <v>0</v>
      </c>
      <c r="U375">
        <v>0</v>
      </c>
    </row>
    <row r="376" spans="1:21">
      <c r="A376">
        <v>1303004</v>
      </c>
      <c r="B376">
        <v>44</v>
      </c>
      <c r="C376">
        <v>1</v>
      </c>
      <c r="D376">
        <v>0</v>
      </c>
      <c r="E376">
        <v>1</v>
      </c>
      <c r="F376">
        <v>0</v>
      </c>
      <c r="G376">
        <v>0</v>
      </c>
      <c r="H376">
        <v>1</v>
      </c>
      <c r="I376">
        <f>VALUE(J376)</f>
        <v>20</v>
      </c>
      <c r="J376" s="11">
        <v>20</v>
      </c>
      <c r="K376" s="13">
        <f>VALUE(L376)</f>
        <v>100</v>
      </c>
      <c r="L376" t="s">
        <v>31</v>
      </c>
      <c r="M376">
        <v>0</v>
      </c>
      <c r="N376">
        <v>6</v>
      </c>
      <c r="O376">
        <v>1.23</v>
      </c>
      <c r="P376">
        <v>0.0123</v>
      </c>
      <c r="Q376">
        <v>0</v>
      </c>
      <c r="R376">
        <v>1</v>
      </c>
      <c r="S376">
        <v>0</v>
      </c>
      <c r="T376">
        <v>0</v>
      </c>
      <c r="U376">
        <v>0</v>
      </c>
    </row>
    <row r="377" spans="1:21">
      <c r="A377">
        <v>1303006</v>
      </c>
      <c r="B377">
        <v>32</v>
      </c>
      <c r="C377">
        <v>1</v>
      </c>
      <c r="D377">
        <v>0</v>
      </c>
      <c r="E377">
        <v>4</v>
      </c>
      <c r="F377">
        <v>0</v>
      </c>
      <c r="G377">
        <v>0</v>
      </c>
      <c r="H377">
        <v>0</v>
      </c>
      <c r="I377">
        <f>VALUE(J377)</f>
        <v>8</v>
      </c>
      <c r="J377" s="11" t="s">
        <v>36</v>
      </c>
      <c r="K377" s="13">
        <f>VALUE(L377)</f>
        <v>30</v>
      </c>
      <c r="L377" t="s">
        <v>34</v>
      </c>
      <c r="M377">
        <v>0</v>
      </c>
      <c r="N377">
        <v>12</v>
      </c>
      <c r="O377">
        <v>1.5</v>
      </c>
      <c r="P377">
        <v>0.015</v>
      </c>
      <c r="Q377">
        <v>0</v>
      </c>
      <c r="R377">
        <v>1</v>
      </c>
      <c r="S377">
        <v>0</v>
      </c>
      <c r="T377">
        <v>0</v>
      </c>
      <c r="U377">
        <v>0</v>
      </c>
    </row>
    <row r="378" spans="1:21">
      <c r="A378">
        <v>1303007</v>
      </c>
      <c r="B378">
        <v>30</v>
      </c>
      <c r="C378">
        <v>1</v>
      </c>
      <c r="D378">
        <v>0</v>
      </c>
      <c r="E378">
        <v>2</v>
      </c>
      <c r="F378">
        <v>1</v>
      </c>
      <c r="G378">
        <v>0</v>
      </c>
      <c r="H378">
        <v>1</v>
      </c>
      <c r="I378">
        <f>VALUE(J378)</f>
        <v>8</v>
      </c>
      <c r="J378" s="11" t="s">
        <v>36</v>
      </c>
      <c r="K378" s="13">
        <f>VALUE(L378)</f>
        <v>100</v>
      </c>
      <c r="L378" t="s">
        <v>31</v>
      </c>
      <c r="M378">
        <v>0</v>
      </c>
      <c r="N378">
        <v>12</v>
      </c>
      <c r="O378">
        <v>1.26</v>
      </c>
      <c r="P378">
        <v>0.0126</v>
      </c>
      <c r="Q378">
        <v>0</v>
      </c>
      <c r="R378">
        <v>1</v>
      </c>
      <c r="S378">
        <v>0</v>
      </c>
      <c r="T378">
        <v>1</v>
      </c>
      <c r="U378">
        <v>0</v>
      </c>
    </row>
    <row r="379" spans="1:21">
      <c r="A379">
        <v>1304001</v>
      </c>
      <c r="B379">
        <v>58</v>
      </c>
      <c r="C379">
        <v>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f>VALUE(J379)</f>
        <v>20</v>
      </c>
      <c r="J379" s="11" t="s">
        <v>27</v>
      </c>
      <c r="K379" s="13">
        <f>VALUE(L379)</f>
        <v>30</v>
      </c>
      <c r="L379" t="s">
        <v>34</v>
      </c>
      <c r="M379">
        <v>0</v>
      </c>
      <c r="N379">
        <v>6</v>
      </c>
      <c r="O379">
        <v>1.38</v>
      </c>
      <c r="P379">
        <v>0.0138</v>
      </c>
      <c r="Q379">
        <v>0</v>
      </c>
      <c r="R379">
        <v>1</v>
      </c>
      <c r="S379">
        <v>0</v>
      </c>
      <c r="T379">
        <v>0</v>
      </c>
      <c r="U379">
        <v>0</v>
      </c>
    </row>
    <row r="380" spans="1:21">
      <c r="A380">
        <v>1304002</v>
      </c>
      <c r="B380">
        <v>36</v>
      </c>
      <c r="C380">
        <v>1</v>
      </c>
      <c r="D380">
        <v>0</v>
      </c>
      <c r="E380">
        <v>3</v>
      </c>
      <c r="F380">
        <v>0</v>
      </c>
      <c r="G380">
        <v>0</v>
      </c>
      <c r="H380">
        <v>1</v>
      </c>
      <c r="I380">
        <f>VALUE(J380)</f>
        <v>5</v>
      </c>
      <c r="J380" s="11" t="s">
        <v>20</v>
      </c>
      <c r="K380" s="13">
        <f>VALUE(L380)</f>
        <v>50</v>
      </c>
      <c r="L380" t="s">
        <v>24</v>
      </c>
      <c r="M380">
        <v>0</v>
      </c>
      <c r="N380">
        <v>12</v>
      </c>
      <c r="O380">
        <v>1.5</v>
      </c>
      <c r="P380">
        <v>0.015</v>
      </c>
      <c r="Q380">
        <v>1</v>
      </c>
      <c r="R380">
        <v>1</v>
      </c>
      <c r="S380">
        <v>0</v>
      </c>
      <c r="T380">
        <v>1</v>
      </c>
      <c r="U380">
        <v>0</v>
      </c>
    </row>
    <row r="381" spans="1:21">
      <c r="A381">
        <v>1304003</v>
      </c>
      <c r="B381">
        <v>41</v>
      </c>
      <c r="C381">
        <v>1</v>
      </c>
      <c r="D381">
        <v>0</v>
      </c>
      <c r="E381">
        <v>3</v>
      </c>
      <c r="F381">
        <v>1</v>
      </c>
      <c r="G381">
        <v>0</v>
      </c>
      <c r="H381">
        <v>0</v>
      </c>
      <c r="I381">
        <f>VALUE(J381)</f>
        <v>20</v>
      </c>
      <c r="J381" s="11" t="s">
        <v>27</v>
      </c>
      <c r="K381" s="13">
        <f>VALUE(L381)</f>
        <v>80</v>
      </c>
      <c r="L381" t="s">
        <v>56</v>
      </c>
      <c r="M381">
        <v>0</v>
      </c>
      <c r="N381">
        <v>12</v>
      </c>
      <c r="O381">
        <v>1.41</v>
      </c>
      <c r="P381">
        <v>0.0141</v>
      </c>
      <c r="Q381">
        <v>0</v>
      </c>
      <c r="R381">
        <v>1</v>
      </c>
      <c r="S381">
        <v>0</v>
      </c>
      <c r="T381">
        <v>0</v>
      </c>
      <c r="U381">
        <v>0</v>
      </c>
    </row>
    <row r="382" spans="1:21">
      <c r="A382">
        <v>1304004</v>
      </c>
      <c r="B382">
        <v>35</v>
      </c>
      <c r="C382">
        <v>1</v>
      </c>
      <c r="D382">
        <v>0</v>
      </c>
      <c r="E382">
        <v>1</v>
      </c>
      <c r="F382">
        <v>0</v>
      </c>
      <c r="G382">
        <v>0</v>
      </c>
      <c r="H382">
        <v>1</v>
      </c>
      <c r="I382">
        <f>VALUE(J382)</f>
        <v>8</v>
      </c>
      <c r="J382" s="11" t="s">
        <v>36</v>
      </c>
      <c r="K382" s="13">
        <f>VALUE(L382)</f>
        <v>30</v>
      </c>
      <c r="L382" t="s">
        <v>34</v>
      </c>
      <c r="M382">
        <v>0</v>
      </c>
      <c r="N382">
        <v>12</v>
      </c>
      <c r="O382">
        <v>1.26</v>
      </c>
      <c r="P382">
        <v>0.0126</v>
      </c>
      <c r="Q382">
        <v>1</v>
      </c>
      <c r="R382">
        <v>1</v>
      </c>
      <c r="S382">
        <v>0</v>
      </c>
      <c r="T382">
        <v>1</v>
      </c>
      <c r="U382">
        <v>0</v>
      </c>
    </row>
    <row r="383" spans="1:21">
      <c r="A383">
        <v>1304005</v>
      </c>
      <c r="B383">
        <v>33</v>
      </c>
      <c r="C383">
        <v>1</v>
      </c>
      <c r="D383">
        <v>0</v>
      </c>
      <c r="E383">
        <v>1</v>
      </c>
      <c r="F383">
        <v>0</v>
      </c>
      <c r="G383">
        <v>0</v>
      </c>
      <c r="H383">
        <v>1</v>
      </c>
      <c r="I383">
        <f>VALUE(J383)</f>
        <v>13</v>
      </c>
      <c r="J383" s="11" t="s">
        <v>51</v>
      </c>
      <c r="K383" s="13">
        <f>VALUE(L383)</f>
        <v>100</v>
      </c>
      <c r="L383" t="s">
        <v>31</v>
      </c>
      <c r="M383">
        <v>0</v>
      </c>
      <c r="N383">
        <v>12</v>
      </c>
      <c r="O383">
        <v>1.26</v>
      </c>
      <c r="P383">
        <v>0.0126</v>
      </c>
      <c r="Q383">
        <v>0</v>
      </c>
      <c r="R383">
        <v>1</v>
      </c>
      <c r="S383">
        <v>0</v>
      </c>
      <c r="T383">
        <v>0</v>
      </c>
      <c r="U383">
        <v>0</v>
      </c>
    </row>
    <row r="384" spans="1:21">
      <c r="A384">
        <v>1304007</v>
      </c>
      <c r="B384">
        <v>36</v>
      </c>
      <c r="C384">
        <v>1</v>
      </c>
      <c r="D384">
        <v>0</v>
      </c>
      <c r="E384">
        <v>2</v>
      </c>
      <c r="F384">
        <v>0</v>
      </c>
      <c r="G384">
        <v>1</v>
      </c>
      <c r="H384">
        <v>1</v>
      </c>
      <c r="I384">
        <f>VALUE(J384)</f>
        <v>9</v>
      </c>
      <c r="J384" s="11" t="s">
        <v>40</v>
      </c>
      <c r="K384" s="13">
        <f>VALUE(L384)</f>
        <v>80</v>
      </c>
      <c r="L384" t="s">
        <v>56</v>
      </c>
      <c r="M384">
        <v>0</v>
      </c>
      <c r="N384">
        <v>12</v>
      </c>
      <c r="O384">
        <v>1.26</v>
      </c>
      <c r="P384">
        <v>0.0126</v>
      </c>
      <c r="Q384">
        <v>1</v>
      </c>
      <c r="R384">
        <v>1</v>
      </c>
      <c r="S384">
        <v>0</v>
      </c>
      <c r="T384">
        <v>1</v>
      </c>
      <c r="U384">
        <v>0</v>
      </c>
    </row>
    <row r="385" spans="1:21">
      <c r="A385">
        <v>1304008</v>
      </c>
      <c r="B385">
        <v>29</v>
      </c>
      <c r="C385">
        <v>1</v>
      </c>
      <c r="D385">
        <v>0</v>
      </c>
      <c r="E385">
        <v>0</v>
      </c>
      <c r="F385">
        <v>0</v>
      </c>
      <c r="G385">
        <v>1</v>
      </c>
      <c r="H385">
        <v>1</v>
      </c>
      <c r="I385">
        <f>VALUE(J385)</f>
        <v>13</v>
      </c>
      <c r="J385" s="11" t="s">
        <v>51</v>
      </c>
      <c r="K385" s="13">
        <f>VALUE(L385)</f>
        <v>50</v>
      </c>
      <c r="L385" t="s">
        <v>24</v>
      </c>
      <c r="M385">
        <v>0</v>
      </c>
      <c r="N385">
        <v>12</v>
      </c>
      <c r="O385">
        <v>1.26</v>
      </c>
      <c r="P385">
        <v>0.0126</v>
      </c>
      <c r="Q385">
        <v>0</v>
      </c>
      <c r="R385">
        <v>1</v>
      </c>
      <c r="S385">
        <v>0</v>
      </c>
      <c r="T385">
        <v>0</v>
      </c>
      <c r="U385">
        <v>0</v>
      </c>
    </row>
    <row r="386" spans="1:21">
      <c r="A386">
        <v>1304009</v>
      </c>
      <c r="B386">
        <v>46</v>
      </c>
      <c r="C386">
        <v>1</v>
      </c>
      <c r="D386">
        <v>0</v>
      </c>
      <c r="E386">
        <v>0</v>
      </c>
      <c r="F386">
        <v>0</v>
      </c>
      <c r="G386">
        <v>1</v>
      </c>
      <c r="H386">
        <v>1</v>
      </c>
      <c r="I386">
        <f>VALUE(J386)</f>
        <v>17</v>
      </c>
      <c r="J386" s="11" t="s">
        <v>59</v>
      </c>
      <c r="K386" s="13">
        <f>VALUE(L386)</f>
        <v>50</v>
      </c>
      <c r="L386" t="s">
        <v>24</v>
      </c>
      <c r="M386">
        <v>0</v>
      </c>
      <c r="N386">
        <v>12</v>
      </c>
      <c r="O386">
        <v>1.26</v>
      </c>
      <c r="P386">
        <v>0.0126</v>
      </c>
      <c r="Q386">
        <v>0</v>
      </c>
      <c r="R386">
        <v>1</v>
      </c>
      <c r="S386">
        <v>0</v>
      </c>
      <c r="T386">
        <v>0</v>
      </c>
      <c r="U386">
        <v>0</v>
      </c>
    </row>
    <row r="387" spans="1:21">
      <c r="A387">
        <v>1304010</v>
      </c>
      <c r="B387">
        <v>63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1</v>
      </c>
      <c r="I387">
        <f t="shared" ref="I387:I394" si="12">VALUE(J387)</f>
        <v>8</v>
      </c>
      <c r="J387" s="11" t="s">
        <v>36</v>
      </c>
      <c r="K387" s="13">
        <f t="shared" ref="K387:K394" si="13">VALUE(L387)</f>
        <v>100</v>
      </c>
      <c r="L387" t="s">
        <v>31</v>
      </c>
      <c r="M387">
        <v>0</v>
      </c>
      <c r="N387">
        <v>12</v>
      </c>
      <c r="O387">
        <v>1.41</v>
      </c>
      <c r="P387">
        <v>0.0141</v>
      </c>
      <c r="Q387">
        <v>0</v>
      </c>
      <c r="R387">
        <v>1</v>
      </c>
      <c r="S387">
        <v>0</v>
      </c>
      <c r="T387">
        <v>0</v>
      </c>
      <c r="U387">
        <v>0</v>
      </c>
    </row>
    <row r="388" spans="1:21">
      <c r="A388">
        <v>1204011</v>
      </c>
      <c r="B388">
        <v>31</v>
      </c>
      <c r="C388">
        <v>1</v>
      </c>
      <c r="D388">
        <v>0</v>
      </c>
      <c r="E388">
        <v>2</v>
      </c>
      <c r="F388">
        <v>0</v>
      </c>
      <c r="G388">
        <v>0</v>
      </c>
      <c r="H388">
        <v>0</v>
      </c>
      <c r="I388">
        <f>VALUE(J388)</f>
        <v>8</v>
      </c>
      <c r="J388" s="11" t="s">
        <v>36</v>
      </c>
      <c r="K388" s="13">
        <f>VALUE(L388)</f>
        <v>70</v>
      </c>
      <c r="L388" t="s">
        <v>57</v>
      </c>
      <c r="M388">
        <v>0</v>
      </c>
      <c r="N388">
        <v>12</v>
      </c>
      <c r="O388">
        <v>1.41</v>
      </c>
      <c r="P388">
        <v>0.0141</v>
      </c>
      <c r="Q388">
        <v>0</v>
      </c>
      <c r="R388">
        <v>1</v>
      </c>
      <c r="S388">
        <v>0</v>
      </c>
      <c r="T388">
        <v>0</v>
      </c>
      <c r="U388">
        <v>0</v>
      </c>
    </row>
    <row r="389" spans="1:21">
      <c r="A389">
        <v>1304014</v>
      </c>
      <c r="B389">
        <v>62</v>
      </c>
      <c r="C389">
        <v>1</v>
      </c>
      <c r="D389">
        <v>0</v>
      </c>
      <c r="E389">
        <v>3</v>
      </c>
      <c r="F389">
        <v>0</v>
      </c>
      <c r="G389">
        <v>0</v>
      </c>
      <c r="H389">
        <v>0</v>
      </c>
      <c r="I389">
        <f>VALUE(J389)</f>
        <v>30</v>
      </c>
      <c r="J389" s="11" t="s">
        <v>34</v>
      </c>
      <c r="K389" s="13">
        <f>VALUE(L389)</f>
        <v>10</v>
      </c>
      <c r="L389" t="s">
        <v>19</v>
      </c>
      <c r="M389">
        <v>0</v>
      </c>
      <c r="N389">
        <v>12</v>
      </c>
      <c r="O389">
        <v>1.5</v>
      </c>
      <c r="P389">
        <v>0.015</v>
      </c>
      <c r="Q389">
        <v>1</v>
      </c>
      <c r="R389">
        <v>1</v>
      </c>
      <c r="S389">
        <v>0</v>
      </c>
      <c r="T389">
        <v>1</v>
      </c>
      <c r="U389">
        <v>0</v>
      </c>
    </row>
    <row r="390" spans="1:21">
      <c r="A390">
        <v>1304016</v>
      </c>
      <c r="B390">
        <v>43</v>
      </c>
      <c r="C390">
        <v>1</v>
      </c>
      <c r="D390">
        <v>0</v>
      </c>
      <c r="E390">
        <v>1</v>
      </c>
      <c r="F390">
        <v>0</v>
      </c>
      <c r="G390">
        <v>0</v>
      </c>
      <c r="H390">
        <v>1</v>
      </c>
      <c r="I390">
        <f>VALUE(J390)</f>
        <v>5</v>
      </c>
      <c r="J390" s="11" t="s">
        <v>20</v>
      </c>
      <c r="K390" s="13">
        <f>VALUE(L390)</f>
        <v>70</v>
      </c>
      <c r="L390" t="s">
        <v>57</v>
      </c>
      <c r="M390">
        <v>0</v>
      </c>
      <c r="N390">
        <v>12</v>
      </c>
      <c r="O390">
        <v>1.26</v>
      </c>
      <c r="P390">
        <v>0.0126</v>
      </c>
      <c r="Q390">
        <v>0</v>
      </c>
      <c r="R390">
        <v>1</v>
      </c>
      <c r="S390">
        <v>0</v>
      </c>
      <c r="T390">
        <v>0</v>
      </c>
      <c r="U390">
        <v>0</v>
      </c>
    </row>
    <row r="391" spans="1:21">
      <c r="A391">
        <v>1304018</v>
      </c>
      <c r="B391">
        <v>39</v>
      </c>
      <c r="C391">
        <v>1</v>
      </c>
      <c r="D391">
        <v>0</v>
      </c>
      <c r="E391">
        <v>1</v>
      </c>
      <c r="F391">
        <v>0</v>
      </c>
      <c r="G391">
        <v>1</v>
      </c>
      <c r="H391">
        <v>1</v>
      </c>
      <c r="I391">
        <f>VALUE(J391)</f>
        <v>10</v>
      </c>
      <c r="J391" s="11" t="s">
        <v>19</v>
      </c>
      <c r="K391" s="13">
        <f>VALUE(L391)</f>
        <v>50</v>
      </c>
      <c r="L391" t="s">
        <v>24</v>
      </c>
      <c r="M391">
        <v>0</v>
      </c>
      <c r="N391">
        <v>12</v>
      </c>
      <c r="O391">
        <v>1.26</v>
      </c>
      <c r="P391">
        <v>0.0126</v>
      </c>
      <c r="Q391">
        <v>1</v>
      </c>
      <c r="R391">
        <v>1</v>
      </c>
      <c r="S391">
        <v>1</v>
      </c>
      <c r="T391">
        <v>1</v>
      </c>
      <c r="U391">
        <v>0</v>
      </c>
    </row>
    <row r="392" spans="1:21">
      <c r="A392">
        <v>1304019</v>
      </c>
      <c r="B392">
        <v>31</v>
      </c>
      <c r="C392">
        <v>0</v>
      </c>
      <c r="D392">
        <v>0</v>
      </c>
      <c r="E392">
        <v>1</v>
      </c>
      <c r="F392">
        <v>0</v>
      </c>
      <c r="G392">
        <v>1</v>
      </c>
      <c r="H392">
        <v>1</v>
      </c>
      <c r="I392">
        <f>VALUE(J392)</f>
        <v>6</v>
      </c>
      <c r="J392" s="11" t="s">
        <v>30</v>
      </c>
      <c r="K392" s="13">
        <f>VALUE(L392)</f>
        <v>15</v>
      </c>
      <c r="L392" t="s">
        <v>37</v>
      </c>
      <c r="M392">
        <v>0</v>
      </c>
      <c r="N392">
        <v>12</v>
      </c>
      <c r="O392">
        <v>1.26</v>
      </c>
      <c r="P392">
        <v>0.0126</v>
      </c>
      <c r="Q392">
        <v>1</v>
      </c>
      <c r="R392">
        <v>1</v>
      </c>
      <c r="S392">
        <v>0</v>
      </c>
      <c r="T392">
        <v>1</v>
      </c>
      <c r="U392">
        <v>0</v>
      </c>
    </row>
    <row r="393" spans="1:21">
      <c r="A393">
        <v>1304020</v>
      </c>
      <c r="B393">
        <v>52</v>
      </c>
      <c r="C393">
        <v>1</v>
      </c>
      <c r="D393">
        <v>2</v>
      </c>
      <c r="E393">
        <v>1</v>
      </c>
      <c r="F393">
        <v>0</v>
      </c>
      <c r="G393">
        <v>0</v>
      </c>
      <c r="H393">
        <v>1</v>
      </c>
      <c r="I393">
        <f>VALUE(J393)</f>
        <v>15</v>
      </c>
      <c r="J393" s="11" t="s">
        <v>37</v>
      </c>
      <c r="K393" s="13">
        <f>VALUE(L393)</f>
        <v>10</v>
      </c>
      <c r="L393" t="s">
        <v>19</v>
      </c>
      <c r="M393">
        <v>0</v>
      </c>
      <c r="N393">
        <v>12</v>
      </c>
      <c r="O393">
        <v>1.26</v>
      </c>
      <c r="P393">
        <v>0.0126</v>
      </c>
      <c r="Q393">
        <v>1</v>
      </c>
      <c r="R393">
        <v>1</v>
      </c>
      <c r="S393">
        <v>0</v>
      </c>
      <c r="T393">
        <v>1</v>
      </c>
      <c r="U393">
        <v>0</v>
      </c>
    </row>
    <row r="394" spans="1:21">
      <c r="A394">
        <v>1305003</v>
      </c>
      <c r="B394">
        <v>26</v>
      </c>
      <c r="C394">
        <v>1</v>
      </c>
      <c r="D394">
        <v>1</v>
      </c>
      <c r="E394">
        <v>1</v>
      </c>
      <c r="F394">
        <v>0</v>
      </c>
      <c r="G394">
        <v>1</v>
      </c>
      <c r="H394">
        <v>1</v>
      </c>
      <c r="I394">
        <f>VALUE(J394)</f>
        <v>7</v>
      </c>
      <c r="J394" s="11" t="s">
        <v>44</v>
      </c>
      <c r="K394" s="13">
        <f>VALUE(L394)</f>
        <v>20</v>
      </c>
      <c r="L394" t="s">
        <v>27</v>
      </c>
      <c r="M394">
        <v>0</v>
      </c>
      <c r="N394">
        <v>12</v>
      </c>
      <c r="O394">
        <v>1.26</v>
      </c>
      <c r="P394">
        <v>0.0126</v>
      </c>
      <c r="Q394">
        <v>1</v>
      </c>
      <c r="R394">
        <v>0</v>
      </c>
      <c r="S394">
        <v>0</v>
      </c>
      <c r="T394">
        <v>1</v>
      </c>
      <c r="U394">
        <v>0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394"/>
  <sheetViews>
    <sheetView workbookViewId="0">
      <selection activeCell="P11" sqref="P11"/>
    </sheetView>
  </sheetViews>
  <sheetFormatPr defaultColWidth="9" defaultRowHeight="14.4"/>
  <cols>
    <col min="1" max="1" width="9.44444444444444" customWidth="1"/>
    <col min="2" max="3" width="5.44444444444444" customWidth="1"/>
    <col min="4" max="4" width="9.44444444444444" customWidth="1"/>
    <col min="5" max="5" width="11.6666666666667" customWidth="1"/>
    <col min="6" max="6" width="22.6666666666667" customWidth="1"/>
    <col min="7" max="7" width="29.2222222222222" customWidth="1"/>
    <col min="8" max="8" width="16.1111111111111" customWidth="1"/>
    <col min="9" max="9" width="18.3333333333333" customWidth="1"/>
    <col min="10" max="10" width="9.44444444444444" customWidth="1"/>
    <col min="11" max="11" width="18.3333333333333" customWidth="1"/>
    <col min="12" max="13" width="9.44444444444444" customWidth="1"/>
    <col min="14" max="14" width="13.8888888888889" customWidth="1"/>
    <col min="15" max="15" width="22.6666666666667" customWidth="1"/>
    <col min="16" max="16" width="13.8888888888889" customWidth="1"/>
    <col min="17" max="17" width="33.6666666666667" customWidth="1"/>
    <col min="18" max="18" width="16.1111111111111" customWidth="1"/>
    <col min="19" max="19" width="57.7777777777778" customWidth="1"/>
    <col min="20" max="20" width="16.1111111111111" customWidth="1"/>
    <col min="21" max="21" width="3.44444444444444" customWidth="1"/>
  </cols>
  <sheetData>
    <row r="1" spans="1:21">
      <c r="A1" t="s">
        <v>0</v>
      </c>
      <c r="B1" t="s">
        <v>66</v>
      </c>
      <c r="C1" t="s">
        <v>67</v>
      </c>
      <c r="D1" t="s">
        <v>68</v>
      </c>
      <c r="E1" t="s">
        <v>69</v>
      </c>
      <c r="F1" t="s">
        <v>71</v>
      </c>
      <c r="G1" t="s">
        <v>73</v>
      </c>
      <c r="H1" t="s">
        <v>75</v>
      </c>
      <c r="I1" t="s">
        <v>76</v>
      </c>
      <c r="J1" t="s">
        <v>78</v>
      </c>
      <c r="K1" t="s">
        <v>79</v>
      </c>
      <c r="L1" t="s">
        <v>80</v>
      </c>
      <c r="M1" t="s">
        <v>13</v>
      </c>
      <c r="N1" t="s">
        <v>81</v>
      </c>
      <c r="O1" t="s">
        <v>82</v>
      </c>
      <c r="P1" t="s">
        <v>83</v>
      </c>
      <c r="Q1" t="s">
        <v>85</v>
      </c>
      <c r="R1" t="s">
        <v>88</v>
      </c>
      <c r="S1" t="s">
        <v>90</v>
      </c>
      <c r="T1" t="s">
        <v>91</v>
      </c>
      <c r="U1">
        <f>COLUMN()</f>
        <v>21</v>
      </c>
    </row>
    <row r="2" spans="1:20">
      <c r="A2" s="1">
        <v>911001</v>
      </c>
      <c r="B2">
        <v>27</v>
      </c>
      <c r="C2" s="2" t="s">
        <v>92</v>
      </c>
      <c r="D2" s="2" t="s">
        <v>93</v>
      </c>
      <c r="E2" s="2" t="s">
        <v>94</v>
      </c>
      <c r="F2" s="2" t="s">
        <v>95</v>
      </c>
      <c r="G2" s="2" t="s">
        <v>96</v>
      </c>
      <c r="H2" s="2" t="s">
        <v>97</v>
      </c>
      <c r="I2" s="2" t="s">
        <v>98</v>
      </c>
      <c r="J2" s="2" t="s">
        <v>99</v>
      </c>
      <c r="K2" s="2" t="s">
        <v>100</v>
      </c>
      <c r="L2" s="2" t="s">
        <v>101</v>
      </c>
      <c r="M2" s="5">
        <v>0.015</v>
      </c>
      <c r="N2" s="5">
        <v>0.0195</v>
      </c>
      <c r="O2" s="2" t="s">
        <v>102</v>
      </c>
      <c r="P2" s="2" t="s">
        <v>103</v>
      </c>
      <c r="Q2" s="2" t="s">
        <v>104</v>
      </c>
      <c r="R2" s="2" t="s">
        <v>103</v>
      </c>
      <c r="S2" s="2" t="s">
        <v>105</v>
      </c>
      <c r="T2" s="6">
        <v>40133</v>
      </c>
    </row>
    <row r="3" spans="1:20">
      <c r="A3" s="1">
        <v>912005</v>
      </c>
      <c r="B3">
        <v>52</v>
      </c>
      <c r="C3" s="2" t="s">
        <v>106</v>
      </c>
      <c r="D3" s="2" t="s">
        <v>93</v>
      </c>
      <c r="E3" s="2" t="s">
        <v>107</v>
      </c>
      <c r="F3" s="2" t="s">
        <v>95</v>
      </c>
      <c r="G3" s="2" t="s">
        <v>96</v>
      </c>
      <c r="H3" s="2" t="s">
        <v>97</v>
      </c>
      <c r="I3" s="2" t="s">
        <v>108</v>
      </c>
      <c r="J3" s="2" t="s">
        <v>109</v>
      </c>
      <c r="K3" s="2" t="s">
        <v>100</v>
      </c>
      <c r="L3" s="2" t="s">
        <v>110</v>
      </c>
      <c r="M3" s="5">
        <v>0.0144</v>
      </c>
      <c r="N3" s="5">
        <v>0.01872</v>
      </c>
      <c r="O3" s="2" t="s">
        <v>102</v>
      </c>
      <c r="P3" s="2" t="s">
        <v>103</v>
      </c>
      <c r="Q3" s="2" t="s">
        <v>104</v>
      </c>
      <c r="R3" s="2" t="s">
        <v>103</v>
      </c>
      <c r="S3" s="2" t="s">
        <v>105</v>
      </c>
      <c r="T3" s="6">
        <v>40158</v>
      </c>
    </row>
    <row r="4" spans="1:20">
      <c r="A4" s="1">
        <v>912001</v>
      </c>
      <c r="B4">
        <v>26</v>
      </c>
      <c r="C4" s="2" t="s">
        <v>92</v>
      </c>
      <c r="D4" s="2" t="s">
        <v>93</v>
      </c>
      <c r="E4" s="2" t="s">
        <v>94</v>
      </c>
      <c r="F4" s="2" t="s">
        <v>95</v>
      </c>
      <c r="G4" s="2" t="s">
        <v>96</v>
      </c>
      <c r="H4" s="2" t="s">
        <v>97</v>
      </c>
      <c r="I4" s="2" t="s">
        <v>108</v>
      </c>
      <c r="J4" s="2" t="s">
        <v>111</v>
      </c>
      <c r="K4" s="2" t="s">
        <v>100</v>
      </c>
      <c r="L4" s="2" t="s">
        <v>101</v>
      </c>
      <c r="M4" s="5">
        <v>0.015</v>
      </c>
      <c r="N4" s="5">
        <v>0.0195</v>
      </c>
      <c r="O4" s="2" t="s">
        <v>102</v>
      </c>
      <c r="P4" s="2" t="s">
        <v>103</v>
      </c>
      <c r="Q4" s="2" t="s">
        <v>104</v>
      </c>
      <c r="R4" s="2" t="s">
        <v>103</v>
      </c>
      <c r="S4" s="2" t="s">
        <v>112</v>
      </c>
      <c r="T4" s="6">
        <v>40148</v>
      </c>
    </row>
    <row r="5" spans="1:20">
      <c r="A5" s="1">
        <v>911002</v>
      </c>
      <c r="B5">
        <v>49</v>
      </c>
      <c r="C5" s="2" t="s">
        <v>106</v>
      </c>
      <c r="D5" s="2" t="s">
        <v>93</v>
      </c>
      <c r="E5" s="2" t="s">
        <v>107</v>
      </c>
      <c r="F5" s="2" t="s">
        <v>95</v>
      </c>
      <c r="G5" s="2" t="s">
        <v>96</v>
      </c>
      <c r="H5" s="2" t="s">
        <v>97</v>
      </c>
      <c r="I5" s="2" t="s">
        <v>113</v>
      </c>
      <c r="J5" s="2" t="s">
        <v>114</v>
      </c>
      <c r="K5" s="2" t="s">
        <v>100</v>
      </c>
      <c r="L5" s="2" t="s">
        <v>101</v>
      </c>
      <c r="M5" s="5">
        <v>0.015</v>
      </c>
      <c r="N5" s="5">
        <v>0.0195</v>
      </c>
      <c r="O5" s="2" t="s">
        <v>102</v>
      </c>
      <c r="P5" s="2" t="s">
        <v>103</v>
      </c>
      <c r="Q5" s="2" t="s">
        <v>104</v>
      </c>
      <c r="R5" s="2" t="s">
        <v>103</v>
      </c>
      <c r="S5" s="2" t="s">
        <v>105</v>
      </c>
      <c r="T5" s="6">
        <v>40150</v>
      </c>
    </row>
    <row r="6" spans="1:20">
      <c r="A6" s="3">
        <v>912001</v>
      </c>
      <c r="B6">
        <v>26</v>
      </c>
      <c r="C6" s="2" t="s">
        <v>106</v>
      </c>
      <c r="D6" s="2" t="s">
        <v>115</v>
      </c>
      <c r="E6" s="2" t="s">
        <v>94</v>
      </c>
      <c r="F6" s="2" t="s">
        <v>116</v>
      </c>
      <c r="G6" s="2" t="s">
        <v>117</v>
      </c>
      <c r="H6" s="2" t="s">
        <v>97</v>
      </c>
      <c r="I6" s="2" t="s">
        <v>108</v>
      </c>
      <c r="J6" s="2" t="s">
        <v>109</v>
      </c>
      <c r="K6" s="2" t="s">
        <v>100</v>
      </c>
      <c r="L6" s="2" t="s">
        <v>118</v>
      </c>
      <c r="M6" s="5">
        <v>0.015</v>
      </c>
      <c r="N6" s="5">
        <v>0.0195</v>
      </c>
      <c r="O6" s="2" t="s">
        <v>102</v>
      </c>
      <c r="P6" s="2" t="s">
        <v>95</v>
      </c>
      <c r="Q6" s="2" t="s">
        <v>119</v>
      </c>
      <c r="R6" s="2" t="s">
        <v>97</v>
      </c>
      <c r="S6" s="2" t="s">
        <v>112</v>
      </c>
      <c r="T6" s="6">
        <v>40157</v>
      </c>
    </row>
    <row r="7" spans="1:20">
      <c r="A7" s="1">
        <v>912002</v>
      </c>
      <c r="B7">
        <v>24</v>
      </c>
      <c r="C7" s="2" t="s">
        <v>106</v>
      </c>
      <c r="D7" s="2" t="s">
        <v>93</v>
      </c>
      <c r="E7" s="2" t="s">
        <v>120</v>
      </c>
      <c r="F7" s="2" t="s">
        <v>95</v>
      </c>
      <c r="G7" s="2" t="s">
        <v>96</v>
      </c>
      <c r="H7" s="2" t="s">
        <v>97</v>
      </c>
      <c r="I7" s="2" t="s">
        <v>121</v>
      </c>
      <c r="J7" s="2" t="s">
        <v>99</v>
      </c>
      <c r="K7" s="2" t="s">
        <v>100</v>
      </c>
      <c r="L7" s="2" t="s">
        <v>101</v>
      </c>
      <c r="M7" s="5">
        <v>0.015</v>
      </c>
      <c r="N7" s="5">
        <v>0.0195</v>
      </c>
      <c r="O7" s="2" t="s">
        <v>122</v>
      </c>
      <c r="P7" s="2" t="s">
        <v>103</v>
      </c>
      <c r="Q7" s="2" t="s">
        <v>104</v>
      </c>
      <c r="R7" s="2" t="s">
        <v>103</v>
      </c>
      <c r="S7" t="s">
        <v>105</v>
      </c>
      <c r="T7" s="6">
        <v>40157</v>
      </c>
    </row>
    <row r="8" spans="1:20">
      <c r="A8" s="4">
        <v>912010</v>
      </c>
      <c r="B8">
        <v>47</v>
      </c>
      <c r="C8" s="2" t="s">
        <v>106</v>
      </c>
      <c r="D8" s="2" t="s">
        <v>93</v>
      </c>
      <c r="E8" s="2" t="s">
        <v>107</v>
      </c>
      <c r="F8" s="2" t="s">
        <v>95</v>
      </c>
      <c r="G8" s="2" t="s">
        <v>96</v>
      </c>
      <c r="H8" s="2" t="s">
        <v>97</v>
      </c>
      <c r="I8" s="2" t="s">
        <v>101</v>
      </c>
      <c r="J8" s="2" t="s">
        <v>123</v>
      </c>
      <c r="K8" s="2" t="s">
        <v>100</v>
      </c>
      <c r="L8" s="2" t="s">
        <v>124</v>
      </c>
      <c r="M8" s="5">
        <v>0.0153</v>
      </c>
      <c r="N8" s="5">
        <v>0.01989</v>
      </c>
      <c r="O8" s="2" t="s">
        <v>125</v>
      </c>
      <c r="P8" s="2" t="s">
        <v>103</v>
      </c>
      <c r="Q8" s="2" t="s">
        <v>104</v>
      </c>
      <c r="R8" s="2" t="s">
        <v>103</v>
      </c>
      <c r="S8" t="s">
        <v>105</v>
      </c>
      <c r="T8" s="6">
        <v>40177</v>
      </c>
    </row>
    <row r="9" spans="1:20">
      <c r="A9" s="1">
        <v>912003</v>
      </c>
      <c r="B9">
        <v>23</v>
      </c>
      <c r="C9" s="2" t="s">
        <v>92</v>
      </c>
      <c r="D9" s="2" t="s">
        <v>93</v>
      </c>
      <c r="E9" s="2" t="s">
        <v>94</v>
      </c>
      <c r="F9" s="2" t="s">
        <v>95</v>
      </c>
      <c r="G9" s="2" t="s">
        <v>126</v>
      </c>
      <c r="H9" s="2" t="s">
        <v>97</v>
      </c>
      <c r="I9" s="2" t="s">
        <v>121</v>
      </c>
      <c r="J9" s="2" t="s">
        <v>127</v>
      </c>
      <c r="K9" s="2" t="s">
        <v>100</v>
      </c>
      <c r="L9" s="2" t="s">
        <v>101</v>
      </c>
      <c r="M9" s="5">
        <v>0.0153</v>
      </c>
      <c r="N9" s="5">
        <v>0.01989</v>
      </c>
      <c r="O9" s="2" t="s">
        <v>128</v>
      </c>
      <c r="P9" s="2" t="s">
        <v>97</v>
      </c>
      <c r="Q9" s="2" t="s">
        <v>119</v>
      </c>
      <c r="R9" s="2" t="s">
        <v>97</v>
      </c>
      <c r="S9" t="s">
        <v>105</v>
      </c>
      <c r="T9" s="6">
        <v>40151</v>
      </c>
    </row>
    <row r="10" spans="1:20">
      <c r="A10" s="1">
        <v>912007</v>
      </c>
      <c r="B10">
        <v>31</v>
      </c>
      <c r="C10" s="2" t="s">
        <v>106</v>
      </c>
      <c r="D10" s="2" t="s">
        <v>93</v>
      </c>
      <c r="E10" s="2" t="s">
        <v>94</v>
      </c>
      <c r="F10" s="2" t="s">
        <v>95</v>
      </c>
      <c r="G10" s="2" t="s">
        <v>96</v>
      </c>
      <c r="H10" s="2" t="s">
        <v>97</v>
      </c>
      <c r="I10" s="2" t="s">
        <v>130</v>
      </c>
      <c r="J10" s="2" t="s">
        <v>114</v>
      </c>
      <c r="K10" s="2" t="s">
        <v>100</v>
      </c>
      <c r="L10" s="2" t="s">
        <v>131</v>
      </c>
      <c r="M10" s="5">
        <v>0.0147</v>
      </c>
      <c r="N10" s="5">
        <v>0.01911</v>
      </c>
      <c r="O10" s="2" t="s">
        <v>95</v>
      </c>
      <c r="P10" s="2" t="s">
        <v>103</v>
      </c>
      <c r="Q10" s="2" t="s">
        <v>104</v>
      </c>
      <c r="R10" s="2" t="s">
        <v>97</v>
      </c>
      <c r="S10" t="s">
        <v>105</v>
      </c>
      <c r="T10" s="6">
        <v>40177</v>
      </c>
    </row>
    <row r="11" spans="1:20">
      <c r="A11" s="1">
        <v>912011</v>
      </c>
      <c r="B11">
        <v>27</v>
      </c>
      <c r="C11" s="2" t="s">
        <v>92</v>
      </c>
      <c r="D11" s="2" t="s">
        <v>93</v>
      </c>
      <c r="E11" s="2" t="s">
        <v>94</v>
      </c>
      <c r="F11" s="2" t="s">
        <v>95</v>
      </c>
      <c r="G11" s="2" t="s">
        <v>96</v>
      </c>
      <c r="H11" s="2" t="s">
        <v>97</v>
      </c>
      <c r="I11" s="2" t="s">
        <v>118</v>
      </c>
      <c r="J11" s="2" t="s">
        <v>133</v>
      </c>
      <c r="K11" s="2" t="s">
        <v>100</v>
      </c>
      <c r="L11" s="2" t="s">
        <v>101</v>
      </c>
      <c r="M11" s="5">
        <v>0.015</v>
      </c>
      <c r="N11" s="5">
        <v>0.0195</v>
      </c>
      <c r="O11" s="2" t="s">
        <v>95</v>
      </c>
      <c r="P11" s="2" t="s">
        <v>103</v>
      </c>
      <c r="Q11" s="2" t="s">
        <v>104</v>
      </c>
      <c r="R11" s="2" t="s">
        <v>103</v>
      </c>
      <c r="S11" t="s">
        <v>105</v>
      </c>
      <c r="T11" s="6">
        <v>40177</v>
      </c>
    </row>
    <row r="12" spans="1:20">
      <c r="A12" s="4">
        <v>1001001</v>
      </c>
      <c r="B12">
        <v>41</v>
      </c>
      <c r="C12" s="2" t="s">
        <v>106</v>
      </c>
      <c r="D12" s="2" t="s">
        <v>93</v>
      </c>
      <c r="E12" s="2" t="s">
        <v>120</v>
      </c>
      <c r="F12" s="2" t="s">
        <v>95</v>
      </c>
      <c r="G12" s="2" t="s">
        <v>96</v>
      </c>
      <c r="H12" s="2" t="s">
        <v>97</v>
      </c>
      <c r="I12" s="2" t="s">
        <v>134</v>
      </c>
      <c r="J12" s="2" t="s">
        <v>135</v>
      </c>
      <c r="K12" s="2" t="s">
        <v>100</v>
      </c>
      <c r="L12" s="2" t="s">
        <v>118</v>
      </c>
      <c r="M12" s="5">
        <v>0.0147</v>
      </c>
      <c r="N12" s="5">
        <v>0.01911</v>
      </c>
      <c r="O12" s="2" t="s">
        <v>125</v>
      </c>
      <c r="P12" s="2" t="s">
        <v>103</v>
      </c>
      <c r="Q12" s="2" t="s">
        <v>104</v>
      </c>
      <c r="R12" s="2" t="s">
        <v>103</v>
      </c>
      <c r="S12" t="s">
        <v>105</v>
      </c>
      <c r="T12" s="6">
        <v>40192</v>
      </c>
    </row>
    <row r="13" spans="1:20">
      <c r="A13" s="1">
        <v>1001002</v>
      </c>
      <c r="B13">
        <v>27</v>
      </c>
      <c r="C13" s="2" t="s">
        <v>106</v>
      </c>
      <c r="D13" s="2" t="s">
        <v>93</v>
      </c>
      <c r="E13" s="2" t="s">
        <v>136</v>
      </c>
      <c r="F13" s="2" t="s">
        <v>95</v>
      </c>
      <c r="G13" s="2" t="s">
        <v>96</v>
      </c>
      <c r="H13" s="2" t="s">
        <v>97</v>
      </c>
      <c r="I13" s="2" t="s">
        <v>137</v>
      </c>
      <c r="J13" s="2" t="s">
        <v>127</v>
      </c>
      <c r="K13" s="2" t="s">
        <v>138</v>
      </c>
      <c r="L13" s="2" t="s">
        <v>118</v>
      </c>
      <c r="M13" s="5">
        <v>0.0147</v>
      </c>
      <c r="N13" s="5">
        <v>0.01911</v>
      </c>
      <c r="O13" s="2" t="s">
        <v>139</v>
      </c>
      <c r="P13" s="2" t="s">
        <v>103</v>
      </c>
      <c r="Q13" s="2" t="s">
        <v>104</v>
      </c>
      <c r="R13" s="2" t="s">
        <v>103</v>
      </c>
      <c r="S13" t="s">
        <v>105</v>
      </c>
      <c r="T13" s="6">
        <v>40199</v>
      </c>
    </row>
    <row r="14" spans="1:20">
      <c r="A14" s="1">
        <v>1001004</v>
      </c>
      <c r="B14">
        <v>40</v>
      </c>
      <c r="C14" s="2" t="s">
        <v>106</v>
      </c>
      <c r="D14" s="2" t="s">
        <v>93</v>
      </c>
      <c r="E14" s="2" t="s">
        <v>120</v>
      </c>
      <c r="F14" s="2" t="s">
        <v>95</v>
      </c>
      <c r="G14" s="2" t="s">
        <v>96</v>
      </c>
      <c r="H14" s="2" t="s">
        <v>97</v>
      </c>
      <c r="I14" s="2" t="s">
        <v>141</v>
      </c>
      <c r="J14" s="2" t="s">
        <v>127</v>
      </c>
      <c r="K14" s="2" t="s">
        <v>100</v>
      </c>
      <c r="L14" s="2" t="s">
        <v>101</v>
      </c>
      <c r="M14" s="5">
        <v>0.015</v>
      </c>
      <c r="N14" s="5">
        <v>0.0195</v>
      </c>
      <c r="O14" s="2" t="s">
        <v>95</v>
      </c>
      <c r="P14" s="2" t="s">
        <v>103</v>
      </c>
      <c r="Q14" s="2" t="s">
        <v>104</v>
      </c>
      <c r="R14" s="2" t="s">
        <v>103</v>
      </c>
      <c r="S14" t="s">
        <v>105</v>
      </c>
      <c r="T14" s="6">
        <v>40203</v>
      </c>
    </row>
    <row r="15" spans="1:20">
      <c r="A15" s="1">
        <v>1002001</v>
      </c>
      <c r="B15">
        <v>29</v>
      </c>
      <c r="C15" s="2" t="s">
        <v>106</v>
      </c>
      <c r="D15" s="2" t="s">
        <v>93</v>
      </c>
      <c r="E15" s="2" t="s">
        <v>120</v>
      </c>
      <c r="F15" s="2" t="s">
        <v>95</v>
      </c>
      <c r="G15" s="2" t="s">
        <v>96</v>
      </c>
      <c r="H15" s="2" t="s">
        <v>97</v>
      </c>
      <c r="I15" s="2" t="s">
        <v>98</v>
      </c>
      <c r="J15" s="2" t="s">
        <v>114</v>
      </c>
      <c r="K15" s="2" t="s">
        <v>100</v>
      </c>
      <c r="L15" s="2" t="s">
        <v>101</v>
      </c>
      <c r="M15" s="5">
        <v>0.015</v>
      </c>
      <c r="N15" s="5">
        <v>0.0195</v>
      </c>
      <c r="O15" s="2" t="s">
        <v>102</v>
      </c>
      <c r="P15" s="2" t="s">
        <v>103</v>
      </c>
      <c r="Q15" s="2" t="s">
        <v>104</v>
      </c>
      <c r="R15" s="2" t="s">
        <v>103</v>
      </c>
      <c r="S15" t="s">
        <v>105</v>
      </c>
      <c r="T15" s="6">
        <v>40203</v>
      </c>
    </row>
    <row r="16" spans="1:20">
      <c r="A16" s="1">
        <v>911003</v>
      </c>
      <c r="B16">
        <v>61</v>
      </c>
      <c r="C16" s="2" t="s">
        <v>106</v>
      </c>
      <c r="D16" s="2" t="s">
        <v>93</v>
      </c>
      <c r="E16" s="2" t="s">
        <v>268</v>
      </c>
      <c r="F16" s="2" t="s">
        <v>95</v>
      </c>
      <c r="G16" s="2" t="s">
        <v>96</v>
      </c>
      <c r="H16" s="2" t="s">
        <v>97</v>
      </c>
      <c r="I16" s="2" t="s">
        <v>143</v>
      </c>
      <c r="J16" s="2" t="s">
        <v>144</v>
      </c>
      <c r="K16" s="2" t="s">
        <v>145</v>
      </c>
      <c r="L16" s="2" t="s">
        <v>269</v>
      </c>
      <c r="M16" s="5">
        <v>0.0144</v>
      </c>
      <c r="N16" s="5">
        <v>0.01872</v>
      </c>
      <c r="O16" s="2" t="s">
        <v>147</v>
      </c>
      <c r="P16" s="2" t="s">
        <v>103</v>
      </c>
      <c r="Q16" s="2" t="s">
        <v>104</v>
      </c>
      <c r="R16" s="2" t="s">
        <v>103</v>
      </c>
      <c r="S16" t="s">
        <v>105</v>
      </c>
      <c r="T16" s="6">
        <v>40154</v>
      </c>
    </row>
    <row r="17" spans="1:20">
      <c r="A17" s="1">
        <v>912006</v>
      </c>
      <c r="B17">
        <v>58</v>
      </c>
      <c r="C17" s="2" t="s">
        <v>106</v>
      </c>
      <c r="D17" s="2" t="s">
        <v>93</v>
      </c>
      <c r="E17" s="2" t="s">
        <v>107</v>
      </c>
      <c r="F17" s="2" t="s">
        <v>95</v>
      </c>
      <c r="G17" s="2" t="s">
        <v>96</v>
      </c>
      <c r="H17" s="2" t="s">
        <v>97</v>
      </c>
      <c r="I17" s="2" t="s">
        <v>148</v>
      </c>
      <c r="J17" s="2" t="s">
        <v>135</v>
      </c>
      <c r="K17" s="2" t="s">
        <v>100</v>
      </c>
      <c r="L17" s="2" t="s">
        <v>110</v>
      </c>
      <c r="M17" s="5">
        <v>0.0144</v>
      </c>
      <c r="N17" s="5">
        <v>0.01872</v>
      </c>
      <c r="O17" s="2" t="s">
        <v>102</v>
      </c>
      <c r="P17" s="2" t="s">
        <v>103</v>
      </c>
      <c r="Q17" s="2" t="s">
        <v>104</v>
      </c>
      <c r="R17" s="2" t="s">
        <v>103</v>
      </c>
      <c r="S17" t="s">
        <v>105</v>
      </c>
      <c r="T17" s="6">
        <v>40164</v>
      </c>
    </row>
    <row r="18" spans="1:20">
      <c r="A18" s="1">
        <v>1001003</v>
      </c>
      <c r="B18">
        <v>34</v>
      </c>
      <c r="C18" s="2" t="s">
        <v>106</v>
      </c>
      <c r="D18" s="2" t="s">
        <v>93</v>
      </c>
      <c r="E18" t="s">
        <v>142</v>
      </c>
      <c r="F18" s="2" t="s">
        <v>95</v>
      </c>
      <c r="G18" s="2" t="s">
        <v>96</v>
      </c>
      <c r="H18" s="2" t="s">
        <v>97</v>
      </c>
      <c r="I18" s="2" t="s">
        <v>149</v>
      </c>
      <c r="J18" s="2" t="s">
        <v>109</v>
      </c>
      <c r="K18" s="2" t="s">
        <v>150</v>
      </c>
      <c r="L18" s="2" t="s">
        <v>101</v>
      </c>
      <c r="M18" s="5">
        <v>0.015</v>
      </c>
      <c r="N18" s="5">
        <v>0.0195</v>
      </c>
      <c r="O18" s="2" t="s">
        <v>151</v>
      </c>
      <c r="P18" s="2" t="s">
        <v>103</v>
      </c>
      <c r="Q18" s="2" t="s">
        <v>104</v>
      </c>
      <c r="R18" s="2" t="s">
        <v>103</v>
      </c>
      <c r="S18" t="s">
        <v>105</v>
      </c>
      <c r="T18" s="6">
        <v>40204</v>
      </c>
    </row>
    <row r="19" spans="1:20">
      <c r="A19" s="4">
        <v>1001006</v>
      </c>
      <c r="B19">
        <v>40</v>
      </c>
      <c r="C19" s="2" t="s">
        <v>106</v>
      </c>
      <c r="D19" s="2" t="s">
        <v>93</v>
      </c>
      <c r="E19" t="s">
        <v>120</v>
      </c>
      <c r="F19" s="2" t="s">
        <v>95</v>
      </c>
      <c r="G19" s="2" t="s">
        <v>96</v>
      </c>
      <c r="H19" s="2" t="s">
        <v>97</v>
      </c>
      <c r="I19" s="2" t="s">
        <v>152</v>
      </c>
      <c r="J19" s="2" t="s">
        <v>153</v>
      </c>
      <c r="K19" s="2" t="s">
        <v>100</v>
      </c>
      <c r="L19" s="2" t="s">
        <v>118</v>
      </c>
      <c r="M19" s="5">
        <v>0.0147</v>
      </c>
      <c r="N19" s="5">
        <v>0.01911</v>
      </c>
      <c r="O19" s="2" t="s">
        <v>102</v>
      </c>
      <c r="P19" s="2" t="s">
        <v>103</v>
      </c>
      <c r="Q19" s="2" t="s">
        <v>104</v>
      </c>
      <c r="R19" s="2" t="s">
        <v>103</v>
      </c>
      <c r="S19" t="s">
        <v>105</v>
      </c>
      <c r="T19" s="6">
        <v>40207</v>
      </c>
    </row>
    <row r="20" spans="1:20">
      <c r="A20" s="1">
        <v>1002002</v>
      </c>
      <c r="B20">
        <v>52</v>
      </c>
      <c r="C20" s="2" t="s">
        <v>106</v>
      </c>
      <c r="D20" s="2" t="s">
        <v>93</v>
      </c>
      <c r="E20" t="s">
        <v>120</v>
      </c>
      <c r="F20" s="2" t="s">
        <v>95</v>
      </c>
      <c r="G20" s="2" t="s">
        <v>96</v>
      </c>
      <c r="H20" s="2" t="s">
        <v>97</v>
      </c>
      <c r="I20" s="2" t="s">
        <v>143</v>
      </c>
      <c r="J20" s="2" t="s">
        <v>154</v>
      </c>
      <c r="K20" s="2" t="s">
        <v>100</v>
      </c>
      <c r="L20" s="2" t="s">
        <v>101</v>
      </c>
      <c r="M20" s="5">
        <v>0.0153</v>
      </c>
      <c r="N20" s="5">
        <v>0.01989</v>
      </c>
      <c r="O20" s="2" t="s">
        <v>102</v>
      </c>
      <c r="P20" s="2" t="s">
        <v>97</v>
      </c>
      <c r="Q20" s="2" t="s">
        <v>119</v>
      </c>
      <c r="R20" s="2" t="s">
        <v>97</v>
      </c>
      <c r="S20" t="s">
        <v>105</v>
      </c>
      <c r="T20" s="6">
        <v>40212</v>
      </c>
    </row>
    <row r="21" spans="1:20">
      <c r="A21" s="1" t="s">
        <v>38</v>
      </c>
      <c r="B21">
        <v>45</v>
      </c>
      <c r="C21" t="s">
        <v>92</v>
      </c>
      <c r="D21" t="s">
        <v>93</v>
      </c>
      <c r="E21" t="s">
        <v>107</v>
      </c>
      <c r="F21" t="s">
        <v>95</v>
      </c>
      <c r="G21" t="s">
        <v>96</v>
      </c>
      <c r="H21" t="s">
        <v>97</v>
      </c>
      <c r="I21" s="2" t="s">
        <v>155</v>
      </c>
      <c r="J21" t="s">
        <v>123</v>
      </c>
      <c r="K21" t="s">
        <v>150</v>
      </c>
      <c r="L21" t="s">
        <v>101</v>
      </c>
      <c r="M21" s="5">
        <v>0.015</v>
      </c>
      <c r="N21" s="5">
        <v>0.0195</v>
      </c>
      <c r="O21" t="s">
        <v>156</v>
      </c>
      <c r="P21" t="s">
        <v>157</v>
      </c>
      <c r="Q21" t="s">
        <v>104</v>
      </c>
      <c r="R21" t="s">
        <v>103</v>
      </c>
      <c r="S21" t="s">
        <v>105</v>
      </c>
      <c r="T21" s="6">
        <v>40210</v>
      </c>
    </row>
    <row r="22" spans="1:20">
      <c r="A22" s="4">
        <v>1002004</v>
      </c>
      <c r="B22">
        <v>47</v>
      </c>
      <c r="C22" t="s">
        <v>106</v>
      </c>
      <c r="D22" t="s">
        <v>93</v>
      </c>
      <c r="E22" s="2" t="s">
        <v>107</v>
      </c>
      <c r="F22" t="s">
        <v>95</v>
      </c>
      <c r="G22" t="s">
        <v>96</v>
      </c>
      <c r="H22" t="s">
        <v>97</v>
      </c>
      <c r="I22" t="s">
        <v>149</v>
      </c>
      <c r="J22" t="s">
        <v>158</v>
      </c>
      <c r="K22" t="s">
        <v>159</v>
      </c>
      <c r="L22" t="s">
        <v>118</v>
      </c>
      <c r="M22" s="5">
        <v>0.0147</v>
      </c>
      <c r="N22" s="5">
        <v>0.01911</v>
      </c>
      <c r="O22" t="s">
        <v>160</v>
      </c>
      <c r="P22" t="s">
        <v>157</v>
      </c>
      <c r="Q22" t="s">
        <v>104</v>
      </c>
      <c r="R22" t="s">
        <v>103</v>
      </c>
      <c r="S22" t="s">
        <v>105</v>
      </c>
      <c r="T22" s="6">
        <v>40213</v>
      </c>
    </row>
    <row r="23" spans="1:20">
      <c r="A23" s="1">
        <v>1002007</v>
      </c>
      <c r="B23">
        <v>35</v>
      </c>
      <c r="C23" t="s">
        <v>106</v>
      </c>
      <c r="D23" t="s">
        <v>93</v>
      </c>
      <c r="E23" s="2" t="s">
        <v>94</v>
      </c>
      <c r="F23" t="s">
        <v>95</v>
      </c>
      <c r="G23" t="s">
        <v>96</v>
      </c>
      <c r="H23" t="s">
        <v>97</v>
      </c>
      <c r="I23" t="s">
        <v>121</v>
      </c>
      <c r="J23" t="s">
        <v>153</v>
      </c>
      <c r="K23" t="s">
        <v>161</v>
      </c>
      <c r="L23" t="s">
        <v>101</v>
      </c>
      <c r="M23" s="5">
        <v>0.0153</v>
      </c>
      <c r="N23" s="5">
        <v>0.01989</v>
      </c>
      <c r="O23" t="s">
        <v>162</v>
      </c>
      <c r="P23" t="s">
        <v>95</v>
      </c>
      <c r="Q23" t="s">
        <v>119</v>
      </c>
      <c r="R23" t="s">
        <v>103</v>
      </c>
      <c r="S23" t="s">
        <v>105</v>
      </c>
      <c r="T23" s="6">
        <v>40214</v>
      </c>
    </row>
    <row r="24" spans="1:20">
      <c r="A24" s="1">
        <v>1002003</v>
      </c>
      <c r="B24">
        <v>28</v>
      </c>
      <c r="C24" t="s">
        <v>106</v>
      </c>
      <c r="D24" t="s">
        <v>115</v>
      </c>
      <c r="E24" s="2" t="s">
        <v>94</v>
      </c>
      <c r="F24" t="s">
        <v>163</v>
      </c>
      <c r="G24" t="s">
        <v>96</v>
      </c>
      <c r="H24" t="s">
        <v>97</v>
      </c>
      <c r="I24" t="s">
        <v>101</v>
      </c>
      <c r="J24" t="s">
        <v>164</v>
      </c>
      <c r="K24" t="s">
        <v>100</v>
      </c>
      <c r="L24" t="s">
        <v>118</v>
      </c>
      <c r="M24" s="5">
        <v>0.0147</v>
      </c>
      <c r="N24" s="5">
        <v>0.01911</v>
      </c>
      <c r="O24" t="s">
        <v>102</v>
      </c>
      <c r="P24" t="s">
        <v>157</v>
      </c>
      <c r="Q24" t="s">
        <v>104</v>
      </c>
      <c r="R24" t="s">
        <v>103</v>
      </c>
      <c r="S24" t="s">
        <v>105</v>
      </c>
      <c r="T24" s="6">
        <v>40211</v>
      </c>
    </row>
    <row r="25" spans="1:20">
      <c r="A25" s="1">
        <v>1002006</v>
      </c>
      <c r="B25">
        <v>43</v>
      </c>
      <c r="C25" t="s">
        <v>106</v>
      </c>
      <c r="D25" t="s">
        <v>93</v>
      </c>
      <c r="E25" t="s">
        <v>107</v>
      </c>
      <c r="F25" t="s">
        <v>95</v>
      </c>
      <c r="G25" t="s">
        <v>96</v>
      </c>
      <c r="H25" t="s">
        <v>97</v>
      </c>
      <c r="I25" t="s">
        <v>98</v>
      </c>
      <c r="J25" t="s">
        <v>165</v>
      </c>
      <c r="K25" t="s">
        <v>166</v>
      </c>
      <c r="L25" t="s">
        <v>101</v>
      </c>
      <c r="M25" s="5">
        <v>0.015</v>
      </c>
      <c r="N25" s="5">
        <v>0.0195</v>
      </c>
      <c r="O25" t="s">
        <v>102</v>
      </c>
      <c r="P25" t="s">
        <v>157</v>
      </c>
      <c r="Q25" t="s">
        <v>104</v>
      </c>
      <c r="R25" t="s">
        <v>97</v>
      </c>
      <c r="S25" t="s">
        <v>112</v>
      </c>
      <c r="T25" s="6">
        <v>40213</v>
      </c>
    </row>
    <row r="26" spans="1:20">
      <c r="A26" s="1">
        <v>1002005</v>
      </c>
      <c r="B26">
        <v>53</v>
      </c>
      <c r="C26" s="2" t="s">
        <v>106</v>
      </c>
      <c r="D26" s="2" t="s">
        <v>93</v>
      </c>
      <c r="E26" s="2" t="s">
        <v>120</v>
      </c>
      <c r="F26" s="2" t="s">
        <v>95</v>
      </c>
      <c r="G26" s="2" t="s">
        <v>96</v>
      </c>
      <c r="H26" s="2" t="s">
        <v>97</v>
      </c>
      <c r="I26" s="2" t="s">
        <v>134</v>
      </c>
      <c r="J26" s="2" t="s">
        <v>167</v>
      </c>
      <c r="K26" s="2" t="s">
        <v>100</v>
      </c>
      <c r="L26" s="2" t="s">
        <v>101</v>
      </c>
      <c r="M26" s="5">
        <v>0.015</v>
      </c>
      <c r="N26" s="5">
        <v>0.0195</v>
      </c>
      <c r="O26" s="2" t="s">
        <v>168</v>
      </c>
      <c r="P26" s="2" t="s">
        <v>157</v>
      </c>
      <c r="Q26" s="2" t="s">
        <v>104</v>
      </c>
      <c r="R26" s="2" t="s">
        <v>103</v>
      </c>
      <c r="S26" t="s">
        <v>105</v>
      </c>
      <c r="T26" s="6">
        <v>40212</v>
      </c>
    </row>
    <row r="27" spans="1:20">
      <c r="A27" s="1">
        <v>1002008</v>
      </c>
      <c r="B27">
        <v>42</v>
      </c>
      <c r="C27" s="2" t="s">
        <v>106</v>
      </c>
      <c r="D27" s="2" t="s">
        <v>93</v>
      </c>
      <c r="E27" s="2" t="s">
        <v>120</v>
      </c>
      <c r="F27" s="2" t="s">
        <v>95</v>
      </c>
      <c r="G27" s="2" t="s">
        <v>96</v>
      </c>
      <c r="H27" s="2" t="s">
        <v>97</v>
      </c>
      <c r="I27" s="2" t="s">
        <v>98</v>
      </c>
      <c r="J27" s="2" t="s">
        <v>144</v>
      </c>
      <c r="K27" s="2" t="s">
        <v>100</v>
      </c>
      <c r="L27" s="2" t="s">
        <v>101</v>
      </c>
      <c r="M27" s="5">
        <v>0.0153</v>
      </c>
      <c r="N27" s="5">
        <v>0.01989</v>
      </c>
      <c r="O27" s="2" t="s">
        <v>169</v>
      </c>
      <c r="P27" s="2" t="s">
        <v>157</v>
      </c>
      <c r="Q27" s="2" t="s">
        <v>104</v>
      </c>
      <c r="R27" s="2" t="s">
        <v>103</v>
      </c>
      <c r="S27" t="s">
        <v>105</v>
      </c>
      <c r="T27" s="6">
        <v>40214</v>
      </c>
    </row>
    <row r="28" spans="1:20">
      <c r="A28" s="4">
        <v>1002028</v>
      </c>
      <c r="B28">
        <v>40</v>
      </c>
      <c r="C28" s="2" t="s">
        <v>106</v>
      </c>
      <c r="D28" s="2" t="s">
        <v>93</v>
      </c>
      <c r="E28" s="2" t="s">
        <v>94</v>
      </c>
      <c r="F28" s="2" t="s">
        <v>95</v>
      </c>
      <c r="G28" s="2" t="s">
        <v>96</v>
      </c>
      <c r="H28" s="2" t="s">
        <v>97</v>
      </c>
      <c r="I28" s="2" t="s">
        <v>134</v>
      </c>
      <c r="J28" s="2" t="s">
        <v>153</v>
      </c>
      <c r="K28" s="2" t="s">
        <v>170</v>
      </c>
      <c r="L28" s="2" t="s">
        <v>101</v>
      </c>
      <c r="M28" s="5">
        <v>0.015</v>
      </c>
      <c r="N28" s="5">
        <v>0.0195</v>
      </c>
      <c r="O28" s="2" t="s">
        <v>102</v>
      </c>
      <c r="P28" s="2" t="s">
        <v>157</v>
      </c>
      <c r="Q28" s="2" t="s">
        <v>104</v>
      </c>
      <c r="R28" s="2" t="s">
        <v>103</v>
      </c>
      <c r="S28" t="s">
        <v>105</v>
      </c>
      <c r="T28" s="6">
        <v>40218</v>
      </c>
    </row>
    <row r="29" spans="1:20">
      <c r="A29" s="1">
        <v>1002013</v>
      </c>
      <c r="B29">
        <v>54</v>
      </c>
      <c r="C29" s="2" t="s">
        <v>92</v>
      </c>
      <c r="D29" s="2" t="s">
        <v>93</v>
      </c>
      <c r="E29" s="2" t="s">
        <v>94</v>
      </c>
      <c r="F29" s="2" t="s">
        <v>95</v>
      </c>
      <c r="G29" s="2" t="s">
        <v>96</v>
      </c>
      <c r="H29" s="2" t="s">
        <v>97</v>
      </c>
      <c r="I29" s="2" t="s">
        <v>171</v>
      </c>
      <c r="J29" s="2" t="s">
        <v>153</v>
      </c>
      <c r="K29" s="2" t="s">
        <v>145</v>
      </c>
      <c r="L29" s="2" t="s">
        <v>101</v>
      </c>
      <c r="M29" s="5">
        <v>0.0153</v>
      </c>
      <c r="N29" s="5">
        <v>0.01989</v>
      </c>
      <c r="O29" s="2" t="s">
        <v>147</v>
      </c>
      <c r="P29" s="2" t="s">
        <v>95</v>
      </c>
      <c r="Q29" s="2" t="s">
        <v>119</v>
      </c>
      <c r="R29" s="2" t="s">
        <v>97</v>
      </c>
      <c r="S29" t="s">
        <v>105</v>
      </c>
      <c r="T29" s="6">
        <v>40219</v>
      </c>
    </row>
    <row r="30" spans="1:20">
      <c r="A30" s="1">
        <v>1002010</v>
      </c>
      <c r="B30">
        <v>45</v>
      </c>
      <c r="C30" s="2" t="s">
        <v>106</v>
      </c>
      <c r="D30" s="2" t="s">
        <v>93</v>
      </c>
      <c r="E30" s="2" t="s">
        <v>107</v>
      </c>
      <c r="F30" s="2" t="s">
        <v>95</v>
      </c>
      <c r="G30" s="2" t="s">
        <v>96</v>
      </c>
      <c r="H30" s="2" t="s">
        <v>97</v>
      </c>
      <c r="I30" s="2" t="s">
        <v>108</v>
      </c>
      <c r="J30" s="2" t="s">
        <v>127</v>
      </c>
      <c r="K30" s="2" t="s">
        <v>170</v>
      </c>
      <c r="L30" s="2" t="s">
        <v>118</v>
      </c>
      <c r="M30" s="5">
        <v>0.015</v>
      </c>
      <c r="N30" s="5">
        <v>0.0195</v>
      </c>
      <c r="O30" s="2" t="s">
        <v>102</v>
      </c>
      <c r="P30" s="2" t="s">
        <v>157</v>
      </c>
      <c r="Q30" s="2" t="s">
        <v>104</v>
      </c>
      <c r="R30" s="2" t="s">
        <v>103</v>
      </c>
      <c r="S30" t="s">
        <v>105</v>
      </c>
      <c r="T30" s="6">
        <v>40219</v>
      </c>
    </row>
    <row r="31" spans="1:20">
      <c r="A31" s="4">
        <v>1002012</v>
      </c>
      <c r="B31">
        <v>61</v>
      </c>
      <c r="C31" s="2" t="s">
        <v>106</v>
      </c>
      <c r="D31" s="2" t="s">
        <v>93</v>
      </c>
      <c r="E31" s="2" t="s">
        <v>120</v>
      </c>
      <c r="F31" s="2" t="s">
        <v>95</v>
      </c>
      <c r="G31" s="2" t="s">
        <v>96</v>
      </c>
      <c r="H31" s="2" t="s">
        <v>97</v>
      </c>
      <c r="I31" s="2" t="s">
        <v>98</v>
      </c>
      <c r="J31" s="2" t="s">
        <v>165</v>
      </c>
      <c r="K31" s="2" t="s">
        <v>100</v>
      </c>
      <c r="L31" s="2" t="s">
        <v>110</v>
      </c>
      <c r="M31" s="5">
        <v>0.0144</v>
      </c>
      <c r="N31" s="5">
        <v>0.01872</v>
      </c>
      <c r="O31" s="2" t="s">
        <v>169</v>
      </c>
      <c r="P31" s="2" t="s">
        <v>157</v>
      </c>
      <c r="Q31" s="2" t="s">
        <v>104</v>
      </c>
      <c r="R31" s="2" t="s">
        <v>103</v>
      </c>
      <c r="S31" t="s">
        <v>105</v>
      </c>
      <c r="T31" s="6">
        <v>40220</v>
      </c>
    </row>
    <row r="32" spans="1:20">
      <c r="A32" s="1">
        <v>1002014</v>
      </c>
      <c r="B32">
        <v>40</v>
      </c>
      <c r="C32" s="2" t="s">
        <v>106</v>
      </c>
      <c r="D32" s="2" t="s">
        <v>93</v>
      </c>
      <c r="E32" s="2" t="s">
        <v>120</v>
      </c>
      <c r="F32" s="2" t="s">
        <v>95</v>
      </c>
      <c r="G32" s="2" t="s">
        <v>96</v>
      </c>
      <c r="H32" s="2" t="s">
        <v>97</v>
      </c>
      <c r="I32" s="2" t="s">
        <v>121</v>
      </c>
      <c r="J32" s="2" t="s">
        <v>99</v>
      </c>
      <c r="K32" s="2" t="s">
        <v>172</v>
      </c>
      <c r="L32" s="2" t="s">
        <v>101</v>
      </c>
      <c r="M32" s="5">
        <v>0.0153</v>
      </c>
      <c r="N32" s="5">
        <v>0.01989</v>
      </c>
      <c r="O32" s="2" t="s">
        <v>102</v>
      </c>
      <c r="P32" s="2" t="s">
        <v>95</v>
      </c>
      <c r="Q32" s="2" t="s">
        <v>119</v>
      </c>
      <c r="R32" s="2" t="s">
        <v>97</v>
      </c>
      <c r="S32" s="2" t="s">
        <v>112</v>
      </c>
      <c r="T32" s="6">
        <v>40220</v>
      </c>
    </row>
    <row r="33" spans="1:20">
      <c r="A33" s="1">
        <v>1003002</v>
      </c>
      <c r="B33">
        <v>41</v>
      </c>
      <c r="C33" s="2" t="s">
        <v>106</v>
      </c>
      <c r="D33" s="2" t="s">
        <v>93</v>
      </c>
      <c r="E33" s="2" t="s">
        <v>120</v>
      </c>
      <c r="F33" s="2" t="s">
        <v>95</v>
      </c>
      <c r="G33" s="2" t="s">
        <v>96</v>
      </c>
      <c r="H33" s="2" t="s">
        <v>97</v>
      </c>
      <c r="I33" s="2" t="s">
        <v>173</v>
      </c>
      <c r="J33" s="2" t="s">
        <v>99</v>
      </c>
      <c r="K33" s="2" t="s">
        <v>150</v>
      </c>
      <c r="L33" s="2" t="s">
        <v>101</v>
      </c>
      <c r="M33" s="5">
        <v>0.0153</v>
      </c>
      <c r="N33" s="5">
        <v>0.01989</v>
      </c>
      <c r="O33" s="2" t="s">
        <v>102</v>
      </c>
      <c r="P33" s="2" t="s">
        <v>95</v>
      </c>
      <c r="Q33" s="2" t="s">
        <v>119</v>
      </c>
      <c r="R33" s="2" t="s">
        <v>97</v>
      </c>
      <c r="S33" t="s">
        <v>105</v>
      </c>
      <c r="T33" s="6">
        <v>40242</v>
      </c>
    </row>
    <row r="34" spans="1:20">
      <c r="A34" s="1">
        <v>1003003</v>
      </c>
      <c r="B34">
        <v>29</v>
      </c>
      <c r="C34" s="2" t="s">
        <v>92</v>
      </c>
      <c r="D34" s="2" t="s">
        <v>115</v>
      </c>
      <c r="E34" s="2" t="s">
        <v>94</v>
      </c>
      <c r="F34" s="2" t="s">
        <v>95</v>
      </c>
      <c r="G34" s="2" t="s">
        <v>96</v>
      </c>
      <c r="H34" s="2" t="s">
        <v>97</v>
      </c>
      <c r="I34" s="2" t="s">
        <v>121</v>
      </c>
      <c r="J34" s="2" t="s">
        <v>114</v>
      </c>
      <c r="K34" s="2" t="s">
        <v>161</v>
      </c>
      <c r="L34" s="2" t="s">
        <v>101</v>
      </c>
      <c r="M34" s="5">
        <v>0.0153</v>
      </c>
      <c r="N34" s="5">
        <v>0.01989</v>
      </c>
      <c r="O34" s="2" t="s">
        <v>102</v>
      </c>
      <c r="P34" s="2" t="s">
        <v>157</v>
      </c>
      <c r="Q34" s="2" t="s">
        <v>104</v>
      </c>
      <c r="R34" s="2" t="s">
        <v>103</v>
      </c>
      <c r="S34" t="s">
        <v>105</v>
      </c>
      <c r="T34" s="6">
        <v>40248</v>
      </c>
    </row>
    <row r="35" spans="1:20">
      <c r="A35" s="4">
        <v>1003001</v>
      </c>
      <c r="B35">
        <v>31</v>
      </c>
      <c r="C35" s="2" t="s">
        <v>106</v>
      </c>
      <c r="D35" s="2" t="s">
        <v>93</v>
      </c>
      <c r="E35" s="2" t="s">
        <v>120</v>
      </c>
      <c r="F35" s="2" t="s">
        <v>95</v>
      </c>
      <c r="G35" s="2" t="s">
        <v>96</v>
      </c>
      <c r="H35" s="2" t="s">
        <v>97</v>
      </c>
      <c r="I35" s="2" t="s">
        <v>108</v>
      </c>
      <c r="J35" s="2" t="s">
        <v>123</v>
      </c>
      <c r="K35" s="2" t="s">
        <v>100</v>
      </c>
      <c r="L35" s="2" t="s">
        <v>101</v>
      </c>
      <c r="M35" s="5">
        <v>0.015</v>
      </c>
      <c r="N35" s="5">
        <v>0.0195</v>
      </c>
      <c r="O35" s="2" t="s">
        <v>102</v>
      </c>
      <c r="P35" s="2" t="s">
        <v>157</v>
      </c>
      <c r="Q35" s="2" t="s">
        <v>104</v>
      </c>
      <c r="R35" s="2" t="s">
        <v>103</v>
      </c>
      <c r="S35" t="s">
        <v>105</v>
      </c>
      <c r="T35" s="6">
        <v>40258</v>
      </c>
    </row>
    <row r="36" spans="1:20">
      <c r="A36" s="4">
        <v>1003005</v>
      </c>
      <c r="B36">
        <v>56</v>
      </c>
      <c r="C36" s="2" t="s">
        <v>106</v>
      </c>
      <c r="D36" s="2" t="s">
        <v>93</v>
      </c>
      <c r="E36" s="2" t="s">
        <v>120</v>
      </c>
      <c r="F36" s="2" t="s">
        <v>95</v>
      </c>
      <c r="G36" s="2" t="s">
        <v>96</v>
      </c>
      <c r="H36" s="2" t="s">
        <v>97</v>
      </c>
      <c r="I36" s="2" t="s">
        <v>130</v>
      </c>
      <c r="J36" s="2" t="s">
        <v>114</v>
      </c>
      <c r="K36" s="2" t="s">
        <v>100</v>
      </c>
      <c r="L36" s="2" t="s">
        <v>110</v>
      </c>
      <c r="M36" s="5">
        <v>0.0144</v>
      </c>
      <c r="N36" s="5">
        <v>0.01872</v>
      </c>
      <c r="O36" s="2" t="s">
        <v>157</v>
      </c>
      <c r="P36" s="2" t="s">
        <v>157</v>
      </c>
      <c r="Q36" s="2" t="s">
        <v>104</v>
      </c>
      <c r="R36" s="2" t="s">
        <v>103</v>
      </c>
      <c r="S36" t="s">
        <v>105</v>
      </c>
      <c r="T36" s="6">
        <v>40254</v>
      </c>
    </row>
    <row r="37" spans="1:20">
      <c r="A37" s="1">
        <v>1003010</v>
      </c>
      <c r="B37">
        <v>42</v>
      </c>
      <c r="C37" s="2" t="s">
        <v>106</v>
      </c>
      <c r="D37" s="2" t="s">
        <v>93</v>
      </c>
      <c r="E37" s="2" t="s">
        <v>120</v>
      </c>
      <c r="F37" s="2" t="s">
        <v>95</v>
      </c>
      <c r="G37" s="2" t="s">
        <v>96</v>
      </c>
      <c r="H37" s="2" t="s">
        <v>97</v>
      </c>
      <c r="I37" s="2" t="s">
        <v>98</v>
      </c>
      <c r="J37" s="2" t="s">
        <v>123</v>
      </c>
      <c r="K37" s="2" t="s">
        <v>100</v>
      </c>
      <c r="L37" s="2" t="s">
        <v>101</v>
      </c>
      <c r="M37" s="5">
        <v>0.015</v>
      </c>
      <c r="N37" s="5">
        <v>0.0195</v>
      </c>
      <c r="O37" s="2" t="s">
        <v>102</v>
      </c>
      <c r="P37" s="2" t="s">
        <v>157</v>
      </c>
      <c r="Q37" s="2" t="s">
        <v>104</v>
      </c>
      <c r="R37" s="2" t="s">
        <v>103</v>
      </c>
      <c r="S37" t="s">
        <v>105</v>
      </c>
      <c r="T37" s="6">
        <v>40253</v>
      </c>
    </row>
    <row r="38" spans="1:20">
      <c r="A38" s="3">
        <v>1003011</v>
      </c>
      <c r="B38">
        <v>50</v>
      </c>
      <c r="C38" s="2" t="s">
        <v>106</v>
      </c>
      <c r="D38" s="2" t="s">
        <v>93</v>
      </c>
      <c r="E38" s="2" t="s">
        <v>107</v>
      </c>
      <c r="F38" s="2" t="s">
        <v>116</v>
      </c>
      <c r="G38" s="2" t="s">
        <v>96</v>
      </c>
      <c r="H38" s="2" t="s">
        <v>97</v>
      </c>
      <c r="I38" s="2" t="s">
        <v>152</v>
      </c>
      <c r="J38" s="2" t="s">
        <v>174</v>
      </c>
      <c r="K38" s="2" t="s">
        <v>100</v>
      </c>
      <c r="L38" s="2" t="s">
        <v>101</v>
      </c>
      <c r="M38" s="5">
        <v>0.015</v>
      </c>
      <c r="N38" s="5">
        <v>0.0195</v>
      </c>
      <c r="O38" s="2" t="s">
        <v>102</v>
      </c>
      <c r="P38" s="2" t="s">
        <v>95</v>
      </c>
      <c r="Q38" s="2" t="s">
        <v>119</v>
      </c>
      <c r="R38" s="2" t="s">
        <v>97</v>
      </c>
      <c r="S38" s="2" t="s">
        <v>112</v>
      </c>
      <c r="T38" s="6">
        <v>40253</v>
      </c>
    </row>
    <row r="39" spans="1:20">
      <c r="A39" s="1">
        <v>1003012</v>
      </c>
      <c r="B39">
        <v>26</v>
      </c>
      <c r="C39" s="2" t="s">
        <v>106</v>
      </c>
      <c r="D39" s="2" t="s">
        <v>93</v>
      </c>
      <c r="E39" s="2" t="s">
        <v>107</v>
      </c>
      <c r="F39" s="2" t="s">
        <v>95</v>
      </c>
      <c r="G39" s="2" t="s">
        <v>96</v>
      </c>
      <c r="H39" s="2" t="s">
        <v>97</v>
      </c>
      <c r="I39" s="2" t="s">
        <v>152</v>
      </c>
      <c r="J39" s="2" t="s">
        <v>175</v>
      </c>
      <c r="K39" s="2" t="s">
        <v>145</v>
      </c>
      <c r="L39" s="2" t="s">
        <v>101</v>
      </c>
      <c r="M39" s="5">
        <v>0.0153</v>
      </c>
      <c r="N39" s="5">
        <v>0.01989</v>
      </c>
      <c r="O39" s="2" t="s">
        <v>102</v>
      </c>
      <c r="P39" s="2" t="s">
        <v>95</v>
      </c>
      <c r="Q39" s="2" t="s">
        <v>119</v>
      </c>
      <c r="R39" s="2" t="s">
        <v>97</v>
      </c>
      <c r="S39" t="s">
        <v>105</v>
      </c>
      <c r="T39" s="6">
        <v>40262</v>
      </c>
    </row>
    <row r="40" spans="1:20">
      <c r="A40" s="1">
        <v>1003014</v>
      </c>
      <c r="B40">
        <v>48</v>
      </c>
      <c r="C40" s="2" t="s">
        <v>106</v>
      </c>
      <c r="D40" s="2" t="s">
        <v>93</v>
      </c>
      <c r="E40" s="2" t="s">
        <v>120</v>
      </c>
      <c r="F40" s="2" t="s">
        <v>95</v>
      </c>
      <c r="G40" s="2" t="s">
        <v>96</v>
      </c>
      <c r="H40" s="2" t="s">
        <v>97</v>
      </c>
      <c r="I40" s="2" t="s">
        <v>143</v>
      </c>
      <c r="J40" s="2" t="s">
        <v>176</v>
      </c>
      <c r="K40" s="2" t="s">
        <v>100</v>
      </c>
      <c r="L40" s="2" t="s">
        <v>101</v>
      </c>
      <c r="M40" s="5">
        <v>0.0153</v>
      </c>
      <c r="N40" s="5">
        <v>0.01989</v>
      </c>
      <c r="O40" s="2" t="s">
        <v>102</v>
      </c>
      <c r="P40" s="2" t="s">
        <v>95</v>
      </c>
      <c r="Q40" s="2" t="s">
        <v>119</v>
      </c>
      <c r="R40" s="2" t="s">
        <v>97</v>
      </c>
      <c r="S40" t="s">
        <v>105</v>
      </c>
      <c r="T40" s="6">
        <v>40262</v>
      </c>
    </row>
    <row r="41" spans="1:20">
      <c r="A41" s="1">
        <v>1003016</v>
      </c>
      <c r="B41">
        <v>53</v>
      </c>
      <c r="C41" s="2" t="s">
        <v>106</v>
      </c>
      <c r="D41" s="2" t="s">
        <v>93</v>
      </c>
      <c r="E41" s="2" t="s">
        <v>107</v>
      </c>
      <c r="F41" s="2" t="s">
        <v>95</v>
      </c>
      <c r="G41" s="2" t="s">
        <v>96</v>
      </c>
      <c r="H41" s="2" t="s">
        <v>103</v>
      </c>
      <c r="I41" s="2" t="s">
        <v>137</v>
      </c>
      <c r="J41" s="2" t="s">
        <v>99</v>
      </c>
      <c r="K41" s="2" t="s">
        <v>100</v>
      </c>
      <c r="L41" s="2" t="s">
        <v>101</v>
      </c>
      <c r="M41" s="5">
        <v>0.015</v>
      </c>
      <c r="N41" s="5">
        <v>0.0195</v>
      </c>
      <c r="O41" s="2" t="s">
        <v>102</v>
      </c>
      <c r="P41" s="2" t="s">
        <v>157</v>
      </c>
      <c r="Q41" s="2" t="s">
        <v>104</v>
      </c>
      <c r="R41" s="2" t="s">
        <v>103</v>
      </c>
      <c r="S41" t="s">
        <v>105</v>
      </c>
      <c r="T41" s="6">
        <v>40268</v>
      </c>
    </row>
    <row r="42" spans="1:20">
      <c r="A42" s="1">
        <v>1003015</v>
      </c>
      <c r="B42">
        <v>40</v>
      </c>
      <c r="C42" s="2" t="s">
        <v>106</v>
      </c>
      <c r="D42" s="2" t="s">
        <v>93</v>
      </c>
      <c r="E42" s="2" t="s">
        <v>120</v>
      </c>
      <c r="F42" s="2" t="s">
        <v>95</v>
      </c>
      <c r="G42" s="2" t="s">
        <v>96</v>
      </c>
      <c r="H42" s="2" t="s">
        <v>97</v>
      </c>
      <c r="I42" s="2" t="s">
        <v>98</v>
      </c>
      <c r="J42" s="2" t="s">
        <v>153</v>
      </c>
      <c r="K42" s="2" t="s">
        <v>100</v>
      </c>
      <c r="L42" s="2" t="s">
        <v>101</v>
      </c>
      <c r="M42" s="5">
        <v>0.015</v>
      </c>
      <c r="N42" s="5">
        <v>0.0195</v>
      </c>
      <c r="O42" s="2" t="s">
        <v>147</v>
      </c>
      <c r="P42" s="2" t="s">
        <v>157</v>
      </c>
      <c r="Q42" s="2" t="s">
        <v>104</v>
      </c>
      <c r="R42" s="2" t="s">
        <v>103</v>
      </c>
      <c r="S42" t="s">
        <v>105</v>
      </c>
      <c r="T42" s="6">
        <v>40268</v>
      </c>
    </row>
    <row r="43" spans="1:20">
      <c r="A43" s="4">
        <v>1004001</v>
      </c>
      <c r="B43">
        <v>40</v>
      </c>
      <c r="C43" s="2" t="s">
        <v>106</v>
      </c>
      <c r="D43" s="2" t="s">
        <v>93</v>
      </c>
      <c r="E43" s="2" t="s">
        <v>94</v>
      </c>
      <c r="F43" s="2" t="s">
        <v>95</v>
      </c>
      <c r="G43" s="2" t="s">
        <v>96</v>
      </c>
      <c r="H43" s="2" t="s">
        <v>97</v>
      </c>
      <c r="I43" s="2" t="s">
        <v>134</v>
      </c>
      <c r="J43" s="2" t="s">
        <v>123</v>
      </c>
      <c r="K43" s="2" t="s">
        <v>100</v>
      </c>
      <c r="L43" s="2" t="s">
        <v>101</v>
      </c>
      <c r="M43" s="5">
        <v>0.015</v>
      </c>
      <c r="N43" s="5">
        <v>0.0195</v>
      </c>
      <c r="O43" s="2" t="s">
        <v>102</v>
      </c>
      <c r="P43" s="2" t="s">
        <v>157</v>
      </c>
      <c r="Q43" s="2" t="s">
        <v>104</v>
      </c>
      <c r="R43" s="2" t="s">
        <v>103</v>
      </c>
      <c r="S43" t="s">
        <v>105</v>
      </c>
      <c r="T43" s="7">
        <v>40276</v>
      </c>
    </row>
    <row r="44" spans="1:20">
      <c r="A44" s="4">
        <v>1003013</v>
      </c>
      <c r="B44">
        <v>40</v>
      </c>
      <c r="C44" s="2" t="s">
        <v>92</v>
      </c>
      <c r="D44" s="2" t="s">
        <v>93</v>
      </c>
      <c r="E44" s="2" t="s">
        <v>94</v>
      </c>
      <c r="F44" s="2" t="s">
        <v>270</v>
      </c>
      <c r="G44" s="2" t="s">
        <v>96</v>
      </c>
      <c r="H44" s="2" t="s">
        <v>97</v>
      </c>
      <c r="I44" s="2" t="s">
        <v>121</v>
      </c>
      <c r="J44" s="2" t="s">
        <v>99</v>
      </c>
      <c r="K44" s="2" t="s">
        <v>100</v>
      </c>
      <c r="L44" s="2" t="s">
        <v>101</v>
      </c>
      <c r="M44" s="5">
        <v>0.015</v>
      </c>
      <c r="N44" s="5">
        <v>0.0195</v>
      </c>
      <c r="O44" s="2" t="s">
        <v>102</v>
      </c>
      <c r="P44" s="2" t="s">
        <v>157</v>
      </c>
      <c r="Q44" s="2" t="s">
        <v>104</v>
      </c>
      <c r="R44" s="2" t="s">
        <v>103</v>
      </c>
      <c r="S44" t="s">
        <v>105</v>
      </c>
      <c r="T44" s="6">
        <v>40277</v>
      </c>
    </row>
    <row r="45" spans="1:20">
      <c r="A45" s="1">
        <v>1004002</v>
      </c>
      <c r="B45">
        <v>31</v>
      </c>
      <c r="C45" s="2" t="s">
        <v>106</v>
      </c>
      <c r="D45" s="2" t="s">
        <v>93</v>
      </c>
      <c r="E45" s="2" t="s">
        <v>94</v>
      </c>
      <c r="F45" s="2" t="s">
        <v>270</v>
      </c>
      <c r="G45" s="2" t="s">
        <v>96</v>
      </c>
      <c r="H45" s="2" t="s">
        <v>97</v>
      </c>
      <c r="I45" s="2" t="s">
        <v>121</v>
      </c>
      <c r="J45" s="2" t="s">
        <v>99</v>
      </c>
      <c r="K45" s="2" t="s">
        <v>100</v>
      </c>
      <c r="L45" s="2" t="s">
        <v>101</v>
      </c>
      <c r="M45" s="5">
        <v>0.0153</v>
      </c>
      <c r="N45" s="5">
        <v>0.01989</v>
      </c>
      <c r="O45" s="2" t="s">
        <v>102</v>
      </c>
      <c r="P45" s="2" t="s">
        <v>95</v>
      </c>
      <c r="Q45" s="2" t="s">
        <v>119</v>
      </c>
      <c r="R45" s="2" t="s">
        <v>97</v>
      </c>
      <c r="S45" t="s">
        <v>105</v>
      </c>
      <c r="T45" s="6">
        <v>40287</v>
      </c>
    </row>
    <row r="46" spans="1:20">
      <c r="A46" s="4">
        <v>1004004</v>
      </c>
      <c r="B46">
        <v>60</v>
      </c>
      <c r="C46" s="2" t="s">
        <v>92</v>
      </c>
      <c r="D46" s="2" t="s">
        <v>93</v>
      </c>
      <c r="E46" s="2" t="s">
        <v>107</v>
      </c>
      <c r="F46" s="2" t="s">
        <v>95</v>
      </c>
      <c r="G46" s="2" t="s">
        <v>96</v>
      </c>
      <c r="H46" s="2" t="s">
        <v>97</v>
      </c>
      <c r="I46" s="2" t="s">
        <v>152</v>
      </c>
      <c r="J46" s="2" t="s">
        <v>135</v>
      </c>
      <c r="K46" s="2" t="s">
        <v>100</v>
      </c>
      <c r="L46" s="2" t="s">
        <v>101</v>
      </c>
      <c r="M46" s="5">
        <v>0.015</v>
      </c>
      <c r="N46" s="5">
        <v>0.0195</v>
      </c>
      <c r="O46" s="2" t="s">
        <v>102</v>
      </c>
      <c r="P46" s="2" t="s">
        <v>157</v>
      </c>
      <c r="Q46" s="2" t="s">
        <v>104</v>
      </c>
      <c r="R46" s="2" t="s">
        <v>103</v>
      </c>
      <c r="S46" t="s">
        <v>105</v>
      </c>
      <c r="T46" s="6">
        <v>40295</v>
      </c>
    </row>
    <row r="47" spans="1:20">
      <c r="A47" s="1">
        <v>1004005</v>
      </c>
      <c r="B47">
        <v>31</v>
      </c>
      <c r="C47" s="2" t="s">
        <v>106</v>
      </c>
      <c r="D47" s="2" t="s">
        <v>93</v>
      </c>
      <c r="E47" s="2" t="s">
        <v>234</v>
      </c>
      <c r="F47" s="2" t="s">
        <v>95</v>
      </c>
      <c r="G47" s="2" t="s">
        <v>96</v>
      </c>
      <c r="H47" s="2" t="s">
        <v>97</v>
      </c>
      <c r="I47" s="2" t="s">
        <v>152</v>
      </c>
      <c r="J47" s="2" t="s">
        <v>167</v>
      </c>
      <c r="K47" s="2" t="s">
        <v>145</v>
      </c>
      <c r="L47" s="2" t="s">
        <v>118</v>
      </c>
      <c r="M47" s="5">
        <v>0.0147</v>
      </c>
      <c r="N47" s="5">
        <v>0.01911</v>
      </c>
      <c r="O47" s="2" t="s">
        <v>102</v>
      </c>
      <c r="P47" s="2" t="s">
        <v>157</v>
      </c>
      <c r="Q47" s="2" t="s">
        <v>104</v>
      </c>
      <c r="R47" s="2" t="s">
        <v>103</v>
      </c>
      <c r="S47" t="s">
        <v>105</v>
      </c>
      <c r="T47" s="6">
        <v>40297</v>
      </c>
    </row>
    <row r="48" spans="1:20">
      <c r="A48" s="1">
        <v>1004006</v>
      </c>
      <c r="B48">
        <v>42</v>
      </c>
      <c r="C48" s="2" t="s">
        <v>106</v>
      </c>
      <c r="D48" s="2" t="s">
        <v>177</v>
      </c>
      <c r="E48" s="2" t="s">
        <v>234</v>
      </c>
      <c r="F48" s="2" t="s">
        <v>95</v>
      </c>
      <c r="G48" s="2" t="s">
        <v>96</v>
      </c>
      <c r="H48" s="2" t="s">
        <v>97</v>
      </c>
      <c r="I48" s="2" t="s">
        <v>101</v>
      </c>
      <c r="J48" s="2" t="s">
        <v>114</v>
      </c>
      <c r="K48" s="2" t="s">
        <v>100</v>
      </c>
      <c r="L48" s="2" t="s">
        <v>101</v>
      </c>
      <c r="M48" s="5">
        <v>0.0153</v>
      </c>
      <c r="N48" s="5">
        <v>0.01989</v>
      </c>
      <c r="O48" s="2" t="s">
        <v>102</v>
      </c>
      <c r="P48" s="2" t="s">
        <v>95</v>
      </c>
      <c r="Q48" s="2" t="s">
        <v>119</v>
      </c>
      <c r="R48" s="2" t="s">
        <v>97</v>
      </c>
      <c r="S48" s="2" t="s">
        <v>112</v>
      </c>
      <c r="T48" s="6">
        <v>40291</v>
      </c>
    </row>
    <row r="49" spans="1:20">
      <c r="A49" s="4">
        <v>1004007</v>
      </c>
      <c r="B49">
        <v>52</v>
      </c>
      <c r="C49" s="2" t="s">
        <v>106</v>
      </c>
      <c r="D49" s="2" t="s">
        <v>93</v>
      </c>
      <c r="E49" s="2" t="s">
        <v>120</v>
      </c>
      <c r="F49" s="2" t="s">
        <v>95</v>
      </c>
      <c r="G49" s="2" t="s">
        <v>96</v>
      </c>
      <c r="H49" s="2" t="s">
        <v>97</v>
      </c>
      <c r="I49" s="2" t="s">
        <v>118</v>
      </c>
      <c r="J49" s="2" t="s">
        <v>179</v>
      </c>
      <c r="K49" s="2" t="s">
        <v>100</v>
      </c>
      <c r="L49" s="2" t="s">
        <v>101</v>
      </c>
      <c r="M49" s="5">
        <v>0.015</v>
      </c>
      <c r="N49" s="5">
        <v>0.0195</v>
      </c>
      <c r="O49" s="2" t="s">
        <v>102</v>
      </c>
      <c r="P49" s="2" t="s">
        <v>157</v>
      </c>
      <c r="Q49" s="2" t="s">
        <v>104</v>
      </c>
      <c r="R49" s="2" t="s">
        <v>103</v>
      </c>
      <c r="S49" s="2" t="s">
        <v>105</v>
      </c>
      <c r="T49" s="6">
        <v>40298</v>
      </c>
    </row>
    <row r="50" spans="1:20">
      <c r="A50" s="1">
        <v>1004008</v>
      </c>
      <c r="B50">
        <v>38</v>
      </c>
      <c r="C50" s="2" t="s">
        <v>92</v>
      </c>
      <c r="D50" s="2" t="s">
        <v>93</v>
      </c>
      <c r="E50" s="2" t="s">
        <v>94</v>
      </c>
      <c r="F50" s="2" t="s">
        <v>95</v>
      </c>
      <c r="G50" s="2" t="s">
        <v>96</v>
      </c>
      <c r="H50" s="2" t="s">
        <v>97</v>
      </c>
      <c r="I50" s="2" t="s">
        <v>180</v>
      </c>
      <c r="J50" s="2" t="s">
        <v>123</v>
      </c>
      <c r="K50" s="2" t="s">
        <v>100</v>
      </c>
      <c r="L50" s="2" t="s">
        <v>101</v>
      </c>
      <c r="M50" s="5">
        <v>0.015</v>
      </c>
      <c r="N50" s="5">
        <v>0.0195</v>
      </c>
      <c r="O50" s="2" t="s">
        <v>102</v>
      </c>
      <c r="P50" s="2" t="s">
        <v>157</v>
      </c>
      <c r="Q50" s="2" t="s">
        <v>104</v>
      </c>
      <c r="R50" s="2" t="s">
        <v>103</v>
      </c>
      <c r="S50" t="s">
        <v>105</v>
      </c>
      <c r="T50" s="6">
        <v>40294</v>
      </c>
    </row>
    <row r="51" spans="1:20">
      <c r="A51" s="1">
        <v>1004009</v>
      </c>
      <c r="B51">
        <v>38</v>
      </c>
      <c r="C51" s="2" t="s">
        <v>92</v>
      </c>
      <c r="D51" s="2" t="s">
        <v>93</v>
      </c>
      <c r="E51" s="2" t="s">
        <v>94</v>
      </c>
      <c r="F51" s="2" t="s">
        <v>95</v>
      </c>
      <c r="G51" s="2" t="s">
        <v>96</v>
      </c>
      <c r="H51" s="2" t="s">
        <v>97</v>
      </c>
      <c r="I51" s="2" t="s">
        <v>180</v>
      </c>
      <c r="J51" s="2" t="s">
        <v>123</v>
      </c>
      <c r="K51" s="2" t="s">
        <v>100</v>
      </c>
      <c r="L51" s="2" t="s">
        <v>101</v>
      </c>
      <c r="M51" s="5">
        <v>0.015</v>
      </c>
      <c r="N51" s="5">
        <v>0.0195</v>
      </c>
      <c r="O51" s="2" t="s">
        <v>102</v>
      </c>
      <c r="P51" s="2" t="s">
        <v>157</v>
      </c>
      <c r="Q51" s="2" t="s">
        <v>104</v>
      </c>
      <c r="R51" s="2" t="s">
        <v>103</v>
      </c>
      <c r="S51" t="s">
        <v>105</v>
      </c>
      <c r="T51" s="6">
        <v>40294</v>
      </c>
    </row>
    <row r="52" spans="1:20">
      <c r="A52" s="1">
        <v>1004010</v>
      </c>
      <c r="B52">
        <v>36</v>
      </c>
      <c r="C52" s="2" t="s">
        <v>106</v>
      </c>
      <c r="D52" s="2" t="s">
        <v>93</v>
      </c>
      <c r="E52" s="2" t="s">
        <v>120</v>
      </c>
      <c r="F52" s="2" t="s">
        <v>95</v>
      </c>
      <c r="G52" s="2" t="s">
        <v>96</v>
      </c>
      <c r="H52" s="2" t="s">
        <v>97</v>
      </c>
      <c r="I52" s="2" t="s">
        <v>108</v>
      </c>
      <c r="J52" s="2" t="s">
        <v>181</v>
      </c>
      <c r="K52" s="2" t="s">
        <v>100</v>
      </c>
      <c r="L52" s="2" t="s">
        <v>101</v>
      </c>
      <c r="M52" s="5">
        <v>0.015</v>
      </c>
      <c r="N52" s="5">
        <v>0.0195</v>
      </c>
      <c r="O52" s="2" t="s">
        <v>102</v>
      </c>
      <c r="P52" s="2" t="s">
        <v>157</v>
      </c>
      <c r="Q52" s="2" t="s">
        <v>104</v>
      </c>
      <c r="R52" s="2" t="s">
        <v>103</v>
      </c>
      <c r="S52" t="s">
        <v>105</v>
      </c>
      <c r="T52" s="6">
        <v>40295</v>
      </c>
    </row>
    <row r="53" spans="1:20">
      <c r="A53" s="4">
        <v>1004011</v>
      </c>
      <c r="B53">
        <v>33</v>
      </c>
      <c r="C53" s="2" t="s">
        <v>106</v>
      </c>
      <c r="D53" s="2" t="s">
        <v>93</v>
      </c>
      <c r="E53" s="2" t="s">
        <v>142</v>
      </c>
      <c r="F53" s="2" t="s">
        <v>95</v>
      </c>
      <c r="G53" s="2" t="s">
        <v>96</v>
      </c>
      <c r="H53" s="2" t="s">
        <v>97</v>
      </c>
      <c r="I53" s="2" t="s">
        <v>121</v>
      </c>
      <c r="J53" s="2" t="s">
        <v>114</v>
      </c>
      <c r="K53" s="2" t="s">
        <v>100</v>
      </c>
      <c r="L53" s="2" t="s">
        <v>101</v>
      </c>
      <c r="M53" s="5">
        <v>0.015</v>
      </c>
      <c r="N53" s="5">
        <v>0.0195</v>
      </c>
      <c r="O53" s="2" t="s">
        <v>102</v>
      </c>
      <c r="P53" s="2" t="s">
        <v>157</v>
      </c>
      <c r="Q53" s="2" t="s">
        <v>104</v>
      </c>
      <c r="R53" s="2" t="s">
        <v>103</v>
      </c>
      <c r="S53" t="s">
        <v>105</v>
      </c>
      <c r="T53" s="6">
        <v>40297</v>
      </c>
    </row>
    <row r="54" spans="1:20">
      <c r="A54" s="1">
        <v>1005001</v>
      </c>
      <c r="B54">
        <v>32</v>
      </c>
      <c r="C54" s="2" t="s">
        <v>92</v>
      </c>
      <c r="D54" s="2" t="s">
        <v>93</v>
      </c>
      <c r="E54" s="2" t="s">
        <v>94</v>
      </c>
      <c r="F54" s="2" t="s">
        <v>95</v>
      </c>
      <c r="G54" s="2" t="s">
        <v>96</v>
      </c>
      <c r="H54" s="2" t="s">
        <v>97</v>
      </c>
      <c r="I54" s="2" t="s">
        <v>121</v>
      </c>
      <c r="J54" s="2" t="s">
        <v>99</v>
      </c>
      <c r="K54" s="2" t="s">
        <v>100</v>
      </c>
      <c r="L54" s="2" t="s">
        <v>101</v>
      </c>
      <c r="M54" s="5">
        <v>0.015</v>
      </c>
      <c r="N54" s="5">
        <v>0.0195</v>
      </c>
      <c r="O54" s="2" t="s">
        <v>102</v>
      </c>
      <c r="P54" s="2" t="s">
        <v>157</v>
      </c>
      <c r="Q54" s="2" t="s">
        <v>104</v>
      </c>
      <c r="R54" s="2" t="s">
        <v>103</v>
      </c>
      <c r="S54" t="s">
        <v>105</v>
      </c>
      <c r="T54" s="6">
        <v>40310</v>
      </c>
    </row>
    <row r="55" spans="1:20">
      <c r="A55" s="4">
        <v>1005002</v>
      </c>
      <c r="B55">
        <v>33</v>
      </c>
      <c r="C55" s="2" t="s">
        <v>106</v>
      </c>
      <c r="D55" s="2" t="s">
        <v>93</v>
      </c>
      <c r="E55" s="2" t="s">
        <v>120</v>
      </c>
      <c r="F55" s="2" t="s">
        <v>95</v>
      </c>
      <c r="G55" s="2" t="s">
        <v>96</v>
      </c>
      <c r="H55" s="2" t="s">
        <v>103</v>
      </c>
      <c r="I55" s="2" t="s">
        <v>121</v>
      </c>
      <c r="J55" s="2" t="s">
        <v>99</v>
      </c>
      <c r="K55" s="2" t="s">
        <v>100</v>
      </c>
      <c r="L55" s="2" t="s">
        <v>101</v>
      </c>
      <c r="M55" s="5">
        <v>0.015</v>
      </c>
      <c r="N55" s="5">
        <v>0.0195</v>
      </c>
      <c r="O55" s="2" t="s">
        <v>102</v>
      </c>
      <c r="P55" s="2" t="s">
        <v>157</v>
      </c>
      <c r="Q55" s="2" t="s">
        <v>104</v>
      </c>
      <c r="R55" s="2" t="s">
        <v>103</v>
      </c>
      <c r="S55" t="s">
        <v>105</v>
      </c>
      <c r="T55" s="6">
        <v>40317</v>
      </c>
    </row>
    <row r="56" spans="1:20">
      <c r="A56" s="4">
        <v>1005003</v>
      </c>
      <c r="B56">
        <v>50</v>
      </c>
      <c r="C56" s="2" t="s">
        <v>106</v>
      </c>
      <c r="D56" s="2" t="s">
        <v>93</v>
      </c>
      <c r="E56" s="2" t="s">
        <v>107</v>
      </c>
      <c r="F56" s="2" t="s">
        <v>95</v>
      </c>
      <c r="G56" s="2" t="s">
        <v>96</v>
      </c>
      <c r="H56" s="2" t="s">
        <v>103</v>
      </c>
      <c r="I56" s="2" t="s">
        <v>148</v>
      </c>
      <c r="J56" s="2" t="s">
        <v>123</v>
      </c>
      <c r="K56" s="2" t="s">
        <v>100</v>
      </c>
      <c r="L56" s="2" t="s">
        <v>141</v>
      </c>
      <c r="M56" s="5">
        <v>0.0147</v>
      </c>
      <c r="N56" s="5">
        <v>0.01911</v>
      </c>
      <c r="O56" s="2" t="s">
        <v>102</v>
      </c>
      <c r="P56" s="2" t="s">
        <v>157</v>
      </c>
      <c r="Q56" s="2" t="s">
        <v>104</v>
      </c>
      <c r="R56" s="2" t="s">
        <v>103</v>
      </c>
      <c r="S56" t="s">
        <v>105</v>
      </c>
      <c r="T56" s="6">
        <v>40319</v>
      </c>
    </row>
    <row r="57" spans="1:20">
      <c r="A57" s="1">
        <v>1005005</v>
      </c>
      <c r="B57">
        <v>29</v>
      </c>
      <c r="C57" s="2" t="s">
        <v>106</v>
      </c>
      <c r="D57" s="2" t="s">
        <v>93</v>
      </c>
      <c r="E57" s="2" t="s">
        <v>120</v>
      </c>
      <c r="F57" s="2" t="s">
        <v>95</v>
      </c>
      <c r="G57" s="2" t="s">
        <v>117</v>
      </c>
      <c r="H57" s="2" t="s">
        <v>97</v>
      </c>
      <c r="I57" s="2" t="s">
        <v>121</v>
      </c>
      <c r="J57" s="2" t="s">
        <v>99</v>
      </c>
      <c r="K57" s="2" t="s">
        <v>100</v>
      </c>
      <c r="L57" s="2" t="s">
        <v>101</v>
      </c>
      <c r="M57" s="5">
        <v>0.0153</v>
      </c>
      <c r="N57" s="5">
        <v>0.01989</v>
      </c>
      <c r="O57" s="2" t="s">
        <v>102</v>
      </c>
      <c r="P57" s="2" t="s">
        <v>95</v>
      </c>
      <c r="Q57" s="2" t="s">
        <v>119</v>
      </c>
      <c r="R57" s="2" t="s">
        <v>97</v>
      </c>
      <c r="S57" s="2" t="s">
        <v>112</v>
      </c>
      <c r="T57" s="7">
        <v>40322</v>
      </c>
    </row>
    <row r="58" spans="1:20">
      <c r="A58" s="1">
        <v>1006001</v>
      </c>
      <c r="B58">
        <v>54</v>
      </c>
      <c r="C58" s="2" t="s">
        <v>92</v>
      </c>
      <c r="D58" s="2" t="s">
        <v>93</v>
      </c>
      <c r="E58" s="2" t="s">
        <v>107</v>
      </c>
      <c r="F58" s="2" t="s">
        <v>95</v>
      </c>
      <c r="G58" s="2" t="s">
        <v>96</v>
      </c>
      <c r="H58" s="2" t="s">
        <v>97</v>
      </c>
      <c r="J58" s="2" t="s">
        <v>176</v>
      </c>
      <c r="K58" s="2" t="s">
        <v>100</v>
      </c>
      <c r="L58" s="2" t="s">
        <v>101</v>
      </c>
      <c r="M58" s="5">
        <v>0.015</v>
      </c>
      <c r="N58" s="5">
        <v>0.0195</v>
      </c>
      <c r="O58" s="2" t="s">
        <v>102</v>
      </c>
      <c r="P58" s="2" t="s">
        <v>157</v>
      </c>
      <c r="Q58" s="2" t="s">
        <v>104</v>
      </c>
      <c r="R58" s="2" t="s">
        <v>103</v>
      </c>
      <c r="S58" s="2" t="s">
        <v>112</v>
      </c>
      <c r="T58" s="6">
        <v>40333</v>
      </c>
    </row>
    <row r="59" spans="1:20">
      <c r="A59" s="1">
        <v>1006003</v>
      </c>
      <c r="B59">
        <v>25</v>
      </c>
      <c r="C59" s="2" t="s">
        <v>106</v>
      </c>
      <c r="D59" s="2" t="s">
        <v>93</v>
      </c>
      <c r="E59" s="2" t="s">
        <v>182</v>
      </c>
      <c r="F59" s="2" t="s">
        <v>183</v>
      </c>
      <c r="G59" s="2" t="s">
        <v>96</v>
      </c>
      <c r="H59" s="2" t="s">
        <v>97</v>
      </c>
      <c r="I59" s="2" t="s">
        <v>121</v>
      </c>
      <c r="J59" s="2" t="s">
        <v>184</v>
      </c>
      <c r="K59" s="2" t="s">
        <v>185</v>
      </c>
      <c r="L59" s="2" t="s">
        <v>101</v>
      </c>
      <c r="M59" s="5">
        <v>0.0153</v>
      </c>
      <c r="N59" s="5">
        <v>0.01989</v>
      </c>
      <c r="O59" s="2" t="s">
        <v>102</v>
      </c>
      <c r="P59" s="2" t="s">
        <v>95</v>
      </c>
      <c r="Q59" s="2" t="s">
        <v>119</v>
      </c>
      <c r="R59" s="2" t="s">
        <v>97</v>
      </c>
      <c r="S59" s="2" t="s">
        <v>112</v>
      </c>
      <c r="T59" s="6">
        <v>40338</v>
      </c>
    </row>
    <row r="60" spans="1:20">
      <c r="A60" s="4">
        <v>1006004</v>
      </c>
      <c r="B60">
        <v>57</v>
      </c>
      <c r="C60" s="2" t="s">
        <v>106</v>
      </c>
      <c r="D60" s="2" t="s">
        <v>93</v>
      </c>
      <c r="E60" s="2" t="s">
        <v>107</v>
      </c>
      <c r="F60" s="2" t="s">
        <v>270</v>
      </c>
      <c r="G60" s="2" t="s">
        <v>96</v>
      </c>
      <c r="H60" s="2" t="s">
        <v>97</v>
      </c>
      <c r="I60" s="2" t="s">
        <v>121</v>
      </c>
      <c r="J60" s="2" t="s">
        <v>123</v>
      </c>
      <c r="K60" s="2" t="s">
        <v>100</v>
      </c>
      <c r="L60" s="2" t="s">
        <v>101</v>
      </c>
      <c r="M60" s="5">
        <v>0.0153</v>
      </c>
      <c r="N60" s="5">
        <v>0.01989</v>
      </c>
      <c r="O60" s="2" t="s">
        <v>125</v>
      </c>
      <c r="P60" s="2" t="s">
        <v>95</v>
      </c>
      <c r="Q60" s="2" t="s">
        <v>119</v>
      </c>
      <c r="R60" s="2" t="s">
        <v>97</v>
      </c>
      <c r="S60" t="s">
        <v>105</v>
      </c>
      <c r="T60" s="6">
        <v>40338</v>
      </c>
    </row>
    <row r="61" spans="1:20">
      <c r="A61" s="4">
        <v>1006006</v>
      </c>
      <c r="B61">
        <v>48</v>
      </c>
      <c r="C61" s="2" t="s">
        <v>106</v>
      </c>
      <c r="D61" s="2" t="s">
        <v>93</v>
      </c>
      <c r="E61" s="2" t="s">
        <v>120</v>
      </c>
      <c r="F61" s="2" t="s">
        <v>270</v>
      </c>
      <c r="G61" s="2" t="s">
        <v>96</v>
      </c>
      <c r="H61" s="2" t="s">
        <v>97</v>
      </c>
      <c r="I61" s="2" t="s">
        <v>137</v>
      </c>
      <c r="J61" s="2" t="s">
        <v>186</v>
      </c>
      <c r="K61" s="2" t="s">
        <v>100</v>
      </c>
      <c r="L61" s="2" t="s">
        <v>101</v>
      </c>
      <c r="M61" s="5">
        <v>0.015</v>
      </c>
      <c r="N61" s="5">
        <v>0.0195</v>
      </c>
      <c r="O61" s="2" t="s">
        <v>125</v>
      </c>
      <c r="P61" s="2" t="s">
        <v>157</v>
      </c>
      <c r="Q61" s="2" t="s">
        <v>104</v>
      </c>
      <c r="R61" s="2" t="s">
        <v>97</v>
      </c>
      <c r="S61" t="s">
        <v>105</v>
      </c>
      <c r="T61" s="6">
        <v>40353</v>
      </c>
    </row>
    <row r="62" spans="1:20">
      <c r="A62" s="1">
        <v>1006008</v>
      </c>
      <c r="B62">
        <v>39</v>
      </c>
      <c r="C62" s="2" t="s">
        <v>106</v>
      </c>
      <c r="D62" s="2" t="s">
        <v>93</v>
      </c>
      <c r="E62" s="2" t="s">
        <v>120</v>
      </c>
      <c r="F62" s="2" t="s">
        <v>95</v>
      </c>
      <c r="G62" s="2" t="s">
        <v>96</v>
      </c>
      <c r="H62" s="2" t="s">
        <v>97</v>
      </c>
      <c r="I62" s="2" t="s">
        <v>187</v>
      </c>
      <c r="J62" s="2" t="s">
        <v>109</v>
      </c>
      <c r="K62" s="2" t="s">
        <v>100</v>
      </c>
      <c r="L62" s="2" t="s">
        <v>101</v>
      </c>
      <c r="M62" s="5">
        <v>0.015</v>
      </c>
      <c r="N62" s="5">
        <v>0.0195</v>
      </c>
      <c r="O62" s="2" t="s">
        <v>102</v>
      </c>
      <c r="P62" s="2" t="s">
        <v>157</v>
      </c>
      <c r="Q62" s="2" t="s">
        <v>104</v>
      </c>
      <c r="R62" s="2" t="s">
        <v>103</v>
      </c>
      <c r="S62" t="s">
        <v>105</v>
      </c>
      <c r="T62" s="6">
        <v>40358</v>
      </c>
    </row>
    <row r="63" spans="1:20">
      <c r="A63" s="4">
        <v>1006009</v>
      </c>
      <c r="B63">
        <v>31</v>
      </c>
      <c r="C63" s="2" t="s">
        <v>92</v>
      </c>
      <c r="D63" s="2" t="s">
        <v>93</v>
      </c>
      <c r="E63" s="2" t="s">
        <v>94</v>
      </c>
      <c r="F63" s="2" t="s">
        <v>95</v>
      </c>
      <c r="G63" s="2" t="s">
        <v>96</v>
      </c>
      <c r="H63" s="2" t="s">
        <v>97</v>
      </c>
      <c r="I63" s="2" t="s">
        <v>108</v>
      </c>
      <c r="J63" s="2" t="s">
        <v>123</v>
      </c>
      <c r="K63" s="2" t="s">
        <v>100</v>
      </c>
      <c r="L63" s="2" t="s">
        <v>101</v>
      </c>
      <c r="M63" s="5">
        <v>0.0153</v>
      </c>
      <c r="N63" s="5">
        <v>0.01989</v>
      </c>
      <c r="O63" s="2" t="s">
        <v>102</v>
      </c>
      <c r="P63" s="2" t="s">
        <v>95</v>
      </c>
      <c r="Q63" s="2" t="s">
        <v>119</v>
      </c>
      <c r="R63" s="2" t="s">
        <v>97</v>
      </c>
      <c r="S63" t="s">
        <v>105</v>
      </c>
      <c r="T63" s="6">
        <v>40357</v>
      </c>
    </row>
    <row r="64" spans="1:20">
      <c r="A64" s="1">
        <v>1006010</v>
      </c>
      <c r="B64">
        <v>36</v>
      </c>
      <c r="C64" s="2" t="s">
        <v>106</v>
      </c>
      <c r="D64" s="2" t="s">
        <v>93</v>
      </c>
      <c r="E64" s="2" t="s">
        <v>182</v>
      </c>
      <c r="F64" s="2" t="s">
        <v>95</v>
      </c>
      <c r="G64" s="2" t="s">
        <v>96</v>
      </c>
      <c r="H64" s="2" t="s">
        <v>97</v>
      </c>
      <c r="I64" s="2" t="s">
        <v>134</v>
      </c>
      <c r="J64" s="2" t="s">
        <v>99</v>
      </c>
      <c r="K64" s="2" t="s">
        <v>100</v>
      </c>
      <c r="L64" s="2" t="s">
        <v>101</v>
      </c>
      <c r="M64" s="5">
        <v>0.015</v>
      </c>
      <c r="N64" s="5">
        <v>0.0195</v>
      </c>
      <c r="O64" s="2" t="s">
        <v>102</v>
      </c>
      <c r="P64" s="2" t="s">
        <v>157</v>
      </c>
      <c r="Q64" s="2" t="s">
        <v>104</v>
      </c>
      <c r="R64" s="2" t="s">
        <v>103</v>
      </c>
      <c r="S64" t="s">
        <v>105</v>
      </c>
      <c r="T64" s="6">
        <v>40367</v>
      </c>
    </row>
    <row r="65" spans="1:20">
      <c r="A65" s="4">
        <v>1006013</v>
      </c>
      <c r="B65">
        <v>38</v>
      </c>
      <c r="C65" s="2" t="s">
        <v>106</v>
      </c>
      <c r="D65" s="2" t="s">
        <v>93</v>
      </c>
      <c r="E65" s="2" t="s">
        <v>120</v>
      </c>
      <c r="F65" s="2" t="s">
        <v>95</v>
      </c>
      <c r="G65" s="2" t="s">
        <v>96</v>
      </c>
      <c r="H65" s="2" t="s">
        <v>97</v>
      </c>
      <c r="I65" s="2" t="s">
        <v>173</v>
      </c>
      <c r="J65" s="2" t="s">
        <v>123</v>
      </c>
      <c r="K65" s="2" t="s">
        <v>100</v>
      </c>
      <c r="L65" s="2" t="s">
        <v>101</v>
      </c>
      <c r="M65" s="5">
        <v>0.0153</v>
      </c>
      <c r="N65" s="5">
        <v>0.01989</v>
      </c>
      <c r="O65" s="2" t="s">
        <v>102</v>
      </c>
      <c r="P65" s="2" t="s">
        <v>95</v>
      </c>
      <c r="Q65" s="2" t="s">
        <v>119</v>
      </c>
      <c r="R65" s="2" t="s">
        <v>97</v>
      </c>
      <c r="S65" t="s">
        <v>105</v>
      </c>
      <c r="T65" s="6">
        <v>40359</v>
      </c>
    </row>
    <row r="66" spans="1:20">
      <c r="A66" s="1">
        <v>1007008</v>
      </c>
      <c r="B66">
        <v>52</v>
      </c>
      <c r="C66" s="2" t="s">
        <v>106</v>
      </c>
      <c r="D66" s="2" t="s">
        <v>93</v>
      </c>
      <c r="E66" s="2" t="s">
        <v>94</v>
      </c>
      <c r="F66" s="2" t="s">
        <v>95</v>
      </c>
      <c r="G66" s="2" t="s">
        <v>96</v>
      </c>
      <c r="H66" s="2" t="s">
        <v>97</v>
      </c>
      <c r="I66" s="2" t="s">
        <v>152</v>
      </c>
      <c r="J66" s="2" t="s">
        <v>135</v>
      </c>
      <c r="K66" s="2" t="s">
        <v>100</v>
      </c>
      <c r="L66" s="2" t="s">
        <v>101</v>
      </c>
      <c r="M66" s="5">
        <v>0.015</v>
      </c>
      <c r="N66" s="5">
        <v>0.0195</v>
      </c>
      <c r="O66" s="2" t="s">
        <v>102</v>
      </c>
      <c r="P66" s="2" t="s">
        <v>157</v>
      </c>
      <c r="Q66" s="2" t="s">
        <v>104</v>
      </c>
      <c r="R66" s="2" t="s">
        <v>103</v>
      </c>
      <c r="S66" t="s">
        <v>105</v>
      </c>
      <c r="T66" s="6">
        <v>40403</v>
      </c>
    </row>
    <row r="67" spans="1:20">
      <c r="A67" s="1">
        <v>1007009</v>
      </c>
      <c r="B67">
        <v>31</v>
      </c>
      <c r="C67" s="2" t="s">
        <v>106</v>
      </c>
      <c r="D67" s="2" t="s">
        <v>93</v>
      </c>
      <c r="E67" s="2" t="s">
        <v>94</v>
      </c>
      <c r="F67" s="2" t="s">
        <v>95</v>
      </c>
      <c r="G67" s="2" t="s">
        <v>96</v>
      </c>
      <c r="H67" s="2" t="s">
        <v>97</v>
      </c>
      <c r="I67" s="2" t="s">
        <v>113</v>
      </c>
      <c r="J67" s="2" t="s">
        <v>114</v>
      </c>
      <c r="K67" s="2" t="s">
        <v>100</v>
      </c>
      <c r="L67" s="2" t="s">
        <v>101</v>
      </c>
      <c r="M67" s="5">
        <v>0.015</v>
      </c>
      <c r="N67" s="5">
        <v>0.0195</v>
      </c>
      <c r="O67" s="2" t="s">
        <v>102</v>
      </c>
      <c r="P67" s="2" t="s">
        <v>157</v>
      </c>
      <c r="Q67" s="2" t="s">
        <v>104</v>
      </c>
      <c r="R67" s="2" t="s">
        <v>103</v>
      </c>
      <c r="S67" t="s">
        <v>105</v>
      </c>
      <c r="T67" s="6">
        <v>40389</v>
      </c>
    </row>
    <row r="68" spans="1:20">
      <c r="A68" s="1">
        <v>1007010</v>
      </c>
      <c r="B68">
        <v>32</v>
      </c>
      <c r="C68" s="2" t="s">
        <v>106</v>
      </c>
      <c r="D68" s="2" t="s">
        <v>93</v>
      </c>
      <c r="E68" s="2" t="s">
        <v>120</v>
      </c>
      <c r="F68" s="2" t="s">
        <v>95</v>
      </c>
      <c r="G68" s="2" t="s">
        <v>96</v>
      </c>
      <c r="H68" s="2" t="s">
        <v>97</v>
      </c>
      <c r="I68" s="2" t="s">
        <v>152</v>
      </c>
      <c r="J68" s="2" t="s">
        <v>153</v>
      </c>
      <c r="K68" s="2" t="s">
        <v>100</v>
      </c>
      <c r="L68" s="2" t="s">
        <v>101</v>
      </c>
      <c r="M68" s="5">
        <v>0.015</v>
      </c>
      <c r="N68" s="5">
        <v>0.0195</v>
      </c>
      <c r="O68" s="2" t="s">
        <v>102</v>
      </c>
      <c r="P68" s="2" t="s">
        <v>157</v>
      </c>
      <c r="Q68" s="2" t="s">
        <v>104</v>
      </c>
      <c r="R68" s="2" t="s">
        <v>103</v>
      </c>
      <c r="S68" t="s">
        <v>105</v>
      </c>
      <c r="T68" s="6">
        <v>40382</v>
      </c>
    </row>
    <row r="69" spans="1:20">
      <c r="A69" s="4">
        <v>1007011</v>
      </c>
      <c r="B69">
        <v>40</v>
      </c>
      <c r="C69" s="2" t="s">
        <v>106</v>
      </c>
      <c r="D69" s="2" t="s">
        <v>93</v>
      </c>
      <c r="E69" t="s">
        <v>120</v>
      </c>
      <c r="F69" s="2" t="s">
        <v>95</v>
      </c>
      <c r="G69" s="2" t="s">
        <v>96</v>
      </c>
      <c r="H69" s="2" t="s">
        <v>103</v>
      </c>
      <c r="I69" s="2" t="s">
        <v>152</v>
      </c>
      <c r="J69" s="2" t="s">
        <v>123</v>
      </c>
      <c r="K69" s="2" t="s">
        <v>100</v>
      </c>
      <c r="L69" s="2" t="s">
        <v>101</v>
      </c>
      <c r="M69" s="5">
        <v>0.015</v>
      </c>
      <c r="N69" s="5">
        <v>0.0195</v>
      </c>
      <c r="O69" s="2" t="s">
        <v>102</v>
      </c>
      <c r="P69" s="2" t="s">
        <v>157</v>
      </c>
      <c r="Q69" s="2" t="s">
        <v>104</v>
      </c>
      <c r="R69" s="2" t="s">
        <v>103</v>
      </c>
      <c r="S69" t="s">
        <v>105</v>
      </c>
      <c r="T69" s="6">
        <v>40389</v>
      </c>
    </row>
    <row r="70" spans="1:20">
      <c r="A70" s="4">
        <v>1007012</v>
      </c>
      <c r="B70">
        <v>43</v>
      </c>
      <c r="C70" s="2" t="s">
        <v>106</v>
      </c>
      <c r="D70" s="2" t="s">
        <v>93</v>
      </c>
      <c r="E70" s="2" t="s">
        <v>120</v>
      </c>
      <c r="F70" s="2" t="s">
        <v>95</v>
      </c>
      <c r="G70" s="2" t="s">
        <v>96</v>
      </c>
      <c r="H70" s="2" t="s">
        <v>97</v>
      </c>
      <c r="I70" s="2" t="s">
        <v>121</v>
      </c>
      <c r="J70" s="2" t="s">
        <v>114</v>
      </c>
      <c r="K70" s="2" t="s">
        <v>100</v>
      </c>
      <c r="L70" s="2" t="s">
        <v>101</v>
      </c>
      <c r="M70" s="5">
        <v>0.015</v>
      </c>
      <c r="N70" s="5">
        <v>0.0195</v>
      </c>
      <c r="O70" s="2" t="s">
        <v>102</v>
      </c>
      <c r="P70" s="2" t="s">
        <v>157</v>
      </c>
      <c r="Q70" s="2" t="s">
        <v>104</v>
      </c>
      <c r="R70" s="2" t="s">
        <v>103</v>
      </c>
      <c r="S70" t="s">
        <v>105</v>
      </c>
      <c r="T70" s="6">
        <v>40386</v>
      </c>
    </row>
    <row r="71" spans="1:20">
      <c r="A71" s="4">
        <v>1007013</v>
      </c>
      <c r="B71">
        <v>41</v>
      </c>
      <c r="C71" s="2" t="s">
        <v>106</v>
      </c>
      <c r="D71" s="2" t="s">
        <v>93</v>
      </c>
      <c r="E71" s="2" t="s">
        <v>120</v>
      </c>
      <c r="F71" s="2" t="s">
        <v>95</v>
      </c>
      <c r="G71" s="2" t="s">
        <v>96</v>
      </c>
      <c r="H71" s="2" t="s">
        <v>103</v>
      </c>
      <c r="I71" s="2" t="s">
        <v>134</v>
      </c>
      <c r="J71" s="2" t="s">
        <v>135</v>
      </c>
      <c r="K71" s="2" t="s">
        <v>100</v>
      </c>
      <c r="L71" s="2" t="s">
        <v>101</v>
      </c>
      <c r="M71" s="5">
        <v>0.015</v>
      </c>
      <c r="N71" s="5">
        <v>0.0195</v>
      </c>
      <c r="O71" s="2" t="s">
        <v>102</v>
      </c>
      <c r="P71" s="2" t="s">
        <v>157</v>
      </c>
      <c r="Q71" s="2" t="s">
        <v>104</v>
      </c>
      <c r="R71" s="2" t="s">
        <v>103</v>
      </c>
      <c r="S71" t="s">
        <v>105</v>
      </c>
      <c r="T71" s="6">
        <v>40382</v>
      </c>
    </row>
    <row r="72" spans="1:20">
      <c r="A72" s="1">
        <v>1007014</v>
      </c>
      <c r="B72">
        <v>47</v>
      </c>
      <c r="C72" s="2" t="s">
        <v>106</v>
      </c>
      <c r="D72" s="2" t="s">
        <v>93</v>
      </c>
      <c r="E72" s="2" t="s">
        <v>120</v>
      </c>
      <c r="F72" s="2" t="s">
        <v>95</v>
      </c>
      <c r="G72" s="2" t="s">
        <v>96</v>
      </c>
      <c r="H72" s="2" t="s">
        <v>97</v>
      </c>
      <c r="I72" s="2" t="s">
        <v>121</v>
      </c>
      <c r="J72" s="2" t="s">
        <v>184</v>
      </c>
      <c r="K72" s="2" t="s">
        <v>100</v>
      </c>
      <c r="L72" s="2" t="s">
        <v>101</v>
      </c>
      <c r="M72" s="5">
        <v>0.015</v>
      </c>
      <c r="N72" s="5">
        <v>0.0195</v>
      </c>
      <c r="O72" s="2" t="s">
        <v>102</v>
      </c>
      <c r="P72" s="2" t="s">
        <v>157</v>
      </c>
      <c r="Q72" s="2" t="s">
        <v>104</v>
      </c>
      <c r="R72" s="2" t="s">
        <v>103</v>
      </c>
      <c r="S72" t="s">
        <v>105</v>
      </c>
      <c r="T72" s="6">
        <v>40382</v>
      </c>
    </row>
    <row r="73" spans="1:20">
      <c r="A73" s="1">
        <v>1007015</v>
      </c>
      <c r="B73">
        <v>27</v>
      </c>
      <c r="C73" s="2" t="s">
        <v>106</v>
      </c>
      <c r="D73" s="2" t="s">
        <v>93</v>
      </c>
      <c r="E73" s="2" t="s">
        <v>136</v>
      </c>
      <c r="F73" s="2" t="s">
        <v>95</v>
      </c>
      <c r="G73" s="2" t="s">
        <v>96</v>
      </c>
      <c r="H73" s="2" t="s">
        <v>103</v>
      </c>
      <c r="I73" s="2" t="s">
        <v>137</v>
      </c>
      <c r="J73" s="2" t="s">
        <v>127</v>
      </c>
      <c r="K73" s="2" t="s">
        <v>138</v>
      </c>
      <c r="L73" s="2" t="s">
        <v>101</v>
      </c>
      <c r="M73" s="5">
        <v>0.015</v>
      </c>
      <c r="N73" s="5">
        <v>0.0195</v>
      </c>
      <c r="O73" s="2" t="s">
        <v>139</v>
      </c>
      <c r="P73" s="2" t="s">
        <v>157</v>
      </c>
      <c r="Q73" s="2" t="s">
        <v>104</v>
      </c>
      <c r="R73" s="2" t="s">
        <v>103</v>
      </c>
      <c r="S73" t="s">
        <v>105</v>
      </c>
      <c r="T73" s="6">
        <v>40386</v>
      </c>
    </row>
    <row r="74" spans="1:20">
      <c r="A74" s="3">
        <v>1007016</v>
      </c>
      <c r="B74">
        <v>52</v>
      </c>
      <c r="C74" s="2" t="s">
        <v>106</v>
      </c>
      <c r="D74" s="2" t="s">
        <v>93</v>
      </c>
      <c r="E74" s="2" t="s">
        <v>107</v>
      </c>
      <c r="F74" s="2" t="s">
        <v>116</v>
      </c>
      <c r="G74" s="2" t="s">
        <v>96</v>
      </c>
      <c r="H74" s="2" t="s">
        <v>97</v>
      </c>
      <c r="I74" s="2" t="s">
        <v>108</v>
      </c>
      <c r="J74" s="2" t="s">
        <v>127</v>
      </c>
      <c r="K74" s="2" t="s">
        <v>100</v>
      </c>
      <c r="L74" s="2" t="s">
        <v>118</v>
      </c>
      <c r="M74" s="5">
        <v>0.015</v>
      </c>
      <c r="N74" s="5">
        <v>0.0195</v>
      </c>
      <c r="O74" s="2" t="s">
        <v>102</v>
      </c>
      <c r="P74" s="2" t="s">
        <v>95</v>
      </c>
      <c r="Q74" s="2" t="s">
        <v>119</v>
      </c>
      <c r="R74" s="2" t="s">
        <v>97</v>
      </c>
      <c r="S74" s="2" t="s">
        <v>112</v>
      </c>
      <c r="T74" s="6">
        <v>40386</v>
      </c>
    </row>
    <row r="75" spans="1:20">
      <c r="A75" s="4">
        <v>1008002</v>
      </c>
      <c r="B75">
        <v>47</v>
      </c>
      <c r="C75" t="s">
        <v>106</v>
      </c>
      <c r="D75" t="s">
        <v>93</v>
      </c>
      <c r="E75" s="2" t="s">
        <v>107</v>
      </c>
      <c r="F75" t="s">
        <v>95</v>
      </c>
      <c r="G75" t="s">
        <v>96</v>
      </c>
      <c r="H75" s="2" t="s">
        <v>103</v>
      </c>
      <c r="I75" t="s">
        <v>149</v>
      </c>
      <c r="J75" s="2" t="s">
        <v>135</v>
      </c>
      <c r="K75" s="2" t="s">
        <v>100</v>
      </c>
      <c r="L75" s="2" t="s">
        <v>101</v>
      </c>
      <c r="M75" s="5">
        <v>0.015</v>
      </c>
      <c r="N75" s="5">
        <v>0.0195</v>
      </c>
      <c r="O75" s="2" t="s">
        <v>102</v>
      </c>
      <c r="P75" s="2" t="s">
        <v>157</v>
      </c>
      <c r="Q75" s="2" t="s">
        <v>104</v>
      </c>
      <c r="R75" s="2" t="s">
        <v>103</v>
      </c>
      <c r="S75" t="s">
        <v>105</v>
      </c>
      <c r="T75" s="6">
        <v>40400</v>
      </c>
    </row>
    <row r="76" spans="1:20">
      <c r="A76" s="1">
        <v>1007003</v>
      </c>
      <c r="B76">
        <v>37</v>
      </c>
      <c r="C76" s="2" t="s">
        <v>106</v>
      </c>
      <c r="D76" s="2" t="s">
        <v>93</v>
      </c>
      <c r="E76" s="2" t="s">
        <v>120</v>
      </c>
      <c r="F76" s="2" t="s">
        <v>95</v>
      </c>
      <c r="G76" s="2" t="s">
        <v>117</v>
      </c>
      <c r="H76" s="2" t="s">
        <v>97</v>
      </c>
      <c r="I76" s="2" t="s">
        <v>173</v>
      </c>
      <c r="J76" s="2" t="s">
        <v>175</v>
      </c>
      <c r="K76" s="2" t="s">
        <v>100</v>
      </c>
      <c r="L76" s="2" t="s">
        <v>101</v>
      </c>
      <c r="M76" s="5">
        <v>0.015</v>
      </c>
      <c r="N76" s="5">
        <v>0.0195</v>
      </c>
      <c r="O76" s="2" t="s">
        <v>102</v>
      </c>
      <c r="P76" s="2" t="s">
        <v>95</v>
      </c>
      <c r="Q76" s="2" t="s">
        <v>188</v>
      </c>
      <c r="R76" s="2" t="s">
        <v>97</v>
      </c>
      <c r="S76" t="s">
        <v>105</v>
      </c>
      <c r="T76" s="6">
        <v>40365</v>
      </c>
    </row>
    <row r="77" spans="1:20">
      <c r="A77" s="1">
        <v>1007004</v>
      </c>
      <c r="B77">
        <v>53</v>
      </c>
      <c r="C77" s="2" t="s">
        <v>106</v>
      </c>
      <c r="D77" s="2" t="s">
        <v>93</v>
      </c>
      <c r="E77" s="2" t="s">
        <v>120</v>
      </c>
      <c r="F77" s="2" t="s">
        <v>95</v>
      </c>
      <c r="G77" s="2" t="s">
        <v>96</v>
      </c>
      <c r="H77" s="2" t="s">
        <v>103</v>
      </c>
      <c r="I77" s="2" t="s">
        <v>134</v>
      </c>
      <c r="J77" s="2" t="s">
        <v>181</v>
      </c>
      <c r="K77" s="2" t="s">
        <v>100</v>
      </c>
      <c r="L77" s="2" t="s">
        <v>101</v>
      </c>
      <c r="M77" s="5">
        <v>0.015</v>
      </c>
      <c r="N77" s="5">
        <v>0.0195</v>
      </c>
      <c r="O77" s="2" t="s">
        <v>102</v>
      </c>
      <c r="P77" s="2" t="s">
        <v>157</v>
      </c>
      <c r="Q77" s="2" t="s">
        <v>104</v>
      </c>
      <c r="R77" s="2" t="s">
        <v>103</v>
      </c>
      <c r="S77" t="s">
        <v>105</v>
      </c>
      <c r="T77" s="6">
        <v>40372</v>
      </c>
    </row>
    <row r="78" spans="1:20">
      <c r="A78" s="1">
        <v>1007001</v>
      </c>
      <c r="B78">
        <v>48</v>
      </c>
      <c r="C78" s="2" t="s">
        <v>189</v>
      </c>
      <c r="D78" s="2" t="s">
        <v>93</v>
      </c>
      <c r="E78" s="2" t="s">
        <v>107</v>
      </c>
      <c r="F78" s="2" t="s">
        <v>95</v>
      </c>
      <c r="G78" s="2" t="s">
        <v>96</v>
      </c>
      <c r="H78" s="2" t="s">
        <v>97</v>
      </c>
      <c r="I78" s="2" t="s">
        <v>98</v>
      </c>
      <c r="J78" s="2" t="s">
        <v>135</v>
      </c>
      <c r="K78" s="2" t="s">
        <v>100</v>
      </c>
      <c r="L78" s="2" t="s">
        <v>101</v>
      </c>
      <c r="M78" s="5">
        <v>0.015</v>
      </c>
      <c r="N78" s="5">
        <v>0.0195</v>
      </c>
      <c r="O78" s="2" t="s">
        <v>102</v>
      </c>
      <c r="P78" s="2" t="s">
        <v>157</v>
      </c>
      <c r="Q78" s="2" t="s">
        <v>104</v>
      </c>
      <c r="R78" s="2" t="s">
        <v>103</v>
      </c>
      <c r="S78" t="s">
        <v>105</v>
      </c>
      <c r="T78" s="6">
        <v>40365</v>
      </c>
    </row>
    <row r="79" spans="1:20">
      <c r="A79" s="1">
        <v>1007002</v>
      </c>
      <c r="B79">
        <v>29</v>
      </c>
      <c r="C79" s="2" t="s">
        <v>106</v>
      </c>
      <c r="D79" s="2" t="s">
        <v>93</v>
      </c>
      <c r="E79" s="2" t="s">
        <v>120</v>
      </c>
      <c r="F79" s="2" t="s">
        <v>95</v>
      </c>
      <c r="G79" s="2" t="s">
        <v>96</v>
      </c>
      <c r="H79" s="2" t="s">
        <v>103</v>
      </c>
      <c r="I79" s="2" t="s">
        <v>98</v>
      </c>
      <c r="J79" s="2" t="s">
        <v>135</v>
      </c>
      <c r="K79" s="2" t="s">
        <v>100</v>
      </c>
      <c r="L79" s="2" t="s">
        <v>101</v>
      </c>
      <c r="M79" s="5">
        <v>0.015</v>
      </c>
      <c r="N79" s="5">
        <v>0.0195</v>
      </c>
      <c r="O79" s="2" t="s">
        <v>102</v>
      </c>
      <c r="P79" s="2" t="s">
        <v>157</v>
      </c>
      <c r="Q79" s="2" t="s">
        <v>104</v>
      </c>
      <c r="R79" s="2" t="s">
        <v>103</v>
      </c>
      <c r="S79" t="s">
        <v>105</v>
      </c>
      <c r="T79" s="6">
        <v>40373</v>
      </c>
    </row>
    <row r="80" spans="1:20">
      <c r="A80" s="1">
        <v>1007005</v>
      </c>
      <c r="B80">
        <v>40</v>
      </c>
      <c r="C80" s="2" t="s">
        <v>106</v>
      </c>
      <c r="D80" s="2" t="s">
        <v>93</v>
      </c>
      <c r="E80" s="2" t="s">
        <v>120</v>
      </c>
      <c r="F80" s="2" t="s">
        <v>95</v>
      </c>
      <c r="G80" s="2" t="s">
        <v>96</v>
      </c>
      <c r="H80" s="2" t="s">
        <v>97</v>
      </c>
      <c r="I80" s="2" t="s">
        <v>108</v>
      </c>
      <c r="J80" s="2" t="s">
        <v>123</v>
      </c>
      <c r="K80" s="2" t="s">
        <v>100</v>
      </c>
      <c r="L80" s="2" t="s">
        <v>118</v>
      </c>
      <c r="M80" s="5">
        <v>0.0147</v>
      </c>
      <c r="N80" s="5">
        <v>0.01911</v>
      </c>
      <c r="O80" s="2" t="s">
        <v>102</v>
      </c>
      <c r="P80" s="2" t="s">
        <v>157</v>
      </c>
      <c r="Q80" s="2" t="s">
        <v>104</v>
      </c>
      <c r="R80" s="2" t="s">
        <v>103</v>
      </c>
      <c r="S80" t="s">
        <v>105</v>
      </c>
      <c r="T80" s="6">
        <v>40385</v>
      </c>
    </row>
    <row r="81" spans="1:20">
      <c r="A81" s="1">
        <v>1006014</v>
      </c>
      <c r="B81" s="2">
        <v>27</v>
      </c>
      <c r="C81" s="2" t="s">
        <v>106</v>
      </c>
      <c r="D81" s="2" t="s">
        <v>115</v>
      </c>
      <c r="E81" s="2" t="s">
        <v>136</v>
      </c>
      <c r="F81" s="2" t="s">
        <v>95</v>
      </c>
      <c r="G81" s="2" t="s">
        <v>96</v>
      </c>
      <c r="H81" s="2" t="s">
        <v>97</v>
      </c>
      <c r="I81" s="2" t="s">
        <v>137</v>
      </c>
      <c r="J81" s="2" t="s">
        <v>190</v>
      </c>
      <c r="K81" s="2" t="s">
        <v>100</v>
      </c>
      <c r="L81" s="2" t="s">
        <v>110</v>
      </c>
      <c r="M81" s="5">
        <v>0.015</v>
      </c>
      <c r="N81" s="5">
        <v>0.0195</v>
      </c>
      <c r="O81" s="2" t="s">
        <v>102</v>
      </c>
      <c r="P81" s="2" t="s">
        <v>95</v>
      </c>
      <c r="Q81" s="2" t="s">
        <v>119</v>
      </c>
      <c r="R81" s="2" t="s">
        <v>97</v>
      </c>
      <c r="S81" t="s">
        <v>105</v>
      </c>
      <c r="T81" s="6">
        <v>40359</v>
      </c>
    </row>
    <row r="82" spans="1:20">
      <c r="A82" s="1">
        <v>1007007</v>
      </c>
      <c r="B82" s="2">
        <v>33</v>
      </c>
      <c r="C82" s="2" t="s">
        <v>106</v>
      </c>
      <c r="D82" s="2" t="s">
        <v>93</v>
      </c>
      <c r="E82" s="2" t="s">
        <v>120</v>
      </c>
      <c r="F82" s="2" t="s">
        <v>95</v>
      </c>
      <c r="G82" s="2" t="s">
        <v>96</v>
      </c>
      <c r="H82" s="2" t="s">
        <v>97</v>
      </c>
      <c r="I82" s="2" t="s">
        <v>108</v>
      </c>
      <c r="J82" s="2" t="s">
        <v>165</v>
      </c>
      <c r="K82" s="2" t="s">
        <v>100</v>
      </c>
      <c r="L82" s="2" t="s">
        <v>101</v>
      </c>
      <c r="M82" s="5">
        <v>0.0153</v>
      </c>
      <c r="N82" s="5">
        <v>0.01989</v>
      </c>
      <c r="O82" s="2" t="s">
        <v>102</v>
      </c>
      <c r="P82" s="2" t="s">
        <v>95</v>
      </c>
      <c r="Q82" s="2" t="s">
        <v>119</v>
      </c>
      <c r="R82" s="2" t="s">
        <v>97</v>
      </c>
      <c r="S82" t="s">
        <v>105</v>
      </c>
      <c r="T82" s="6">
        <v>40374</v>
      </c>
    </row>
    <row r="83" spans="1:20">
      <c r="A83" s="1">
        <v>1008004</v>
      </c>
      <c r="B83" s="2">
        <v>34</v>
      </c>
      <c r="C83" s="2" t="s">
        <v>106</v>
      </c>
      <c r="D83" s="2" t="s">
        <v>93</v>
      </c>
      <c r="E83" s="2" t="s">
        <v>94</v>
      </c>
      <c r="F83" s="2" t="s">
        <v>95</v>
      </c>
      <c r="G83" s="2" t="s">
        <v>96</v>
      </c>
      <c r="H83" s="2" t="s">
        <v>97</v>
      </c>
      <c r="I83" s="2" t="s">
        <v>191</v>
      </c>
      <c r="J83" s="2" t="s">
        <v>99</v>
      </c>
      <c r="K83" s="2" t="s">
        <v>100</v>
      </c>
      <c r="L83" s="2" t="s">
        <v>101</v>
      </c>
      <c r="M83" s="5">
        <v>0.0153</v>
      </c>
      <c r="N83" s="5">
        <v>0.01989</v>
      </c>
      <c r="O83" s="2" t="s">
        <v>102</v>
      </c>
      <c r="P83" s="2" t="s">
        <v>95</v>
      </c>
      <c r="Q83" s="2" t="s">
        <v>119</v>
      </c>
      <c r="R83" s="2" t="s">
        <v>97</v>
      </c>
      <c r="S83" t="s">
        <v>105</v>
      </c>
      <c r="T83" s="6">
        <v>40395</v>
      </c>
    </row>
    <row r="84" spans="1:20">
      <c r="A84" s="4">
        <v>1008006</v>
      </c>
      <c r="B84" s="2">
        <v>28</v>
      </c>
      <c r="C84" s="2" t="s">
        <v>106</v>
      </c>
      <c r="D84" s="2" t="s">
        <v>93</v>
      </c>
      <c r="E84" s="2" t="s">
        <v>120</v>
      </c>
      <c r="F84" s="2" t="s">
        <v>95</v>
      </c>
      <c r="G84" s="2" t="s">
        <v>96</v>
      </c>
      <c r="H84" s="2" t="s">
        <v>97</v>
      </c>
      <c r="I84" s="2" t="s">
        <v>121</v>
      </c>
      <c r="J84" s="2" t="s">
        <v>123</v>
      </c>
      <c r="K84" s="2" t="s">
        <v>100</v>
      </c>
      <c r="L84" s="2" t="s">
        <v>101</v>
      </c>
      <c r="M84" s="5">
        <v>0.015</v>
      </c>
      <c r="N84" s="5">
        <v>0.0195</v>
      </c>
      <c r="O84" s="2" t="s">
        <v>102</v>
      </c>
      <c r="P84" s="2" t="s">
        <v>95</v>
      </c>
      <c r="Q84" s="2" t="s">
        <v>119</v>
      </c>
      <c r="R84" s="2" t="s">
        <v>97</v>
      </c>
      <c r="S84" t="s">
        <v>105</v>
      </c>
      <c r="T84" s="6">
        <v>40466</v>
      </c>
    </row>
    <row r="85" spans="1:20">
      <c r="A85" s="4">
        <v>1008008</v>
      </c>
      <c r="B85" s="2">
        <v>27</v>
      </c>
      <c r="C85" s="2" t="s">
        <v>106</v>
      </c>
      <c r="D85" s="2" t="s">
        <v>115</v>
      </c>
      <c r="E85" s="2" t="s">
        <v>142</v>
      </c>
      <c r="F85" s="2" t="s">
        <v>95</v>
      </c>
      <c r="G85" s="2" t="s">
        <v>96</v>
      </c>
      <c r="H85" s="2" t="s">
        <v>97</v>
      </c>
      <c r="I85" s="2" t="s">
        <v>121</v>
      </c>
      <c r="J85" s="2" t="s">
        <v>99</v>
      </c>
      <c r="K85" s="2" t="s">
        <v>100</v>
      </c>
      <c r="L85" s="2" t="s">
        <v>101</v>
      </c>
      <c r="M85" s="5">
        <v>0.0153</v>
      </c>
      <c r="N85" s="8">
        <v>1989</v>
      </c>
      <c r="O85" s="2" t="s">
        <v>102</v>
      </c>
      <c r="P85" s="2" t="s">
        <v>157</v>
      </c>
      <c r="Q85" s="2" t="s">
        <v>104</v>
      </c>
      <c r="R85" s="2" t="s">
        <v>103</v>
      </c>
      <c r="S85" t="s">
        <v>105</v>
      </c>
      <c r="T85" s="6">
        <v>40407</v>
      </c>
    </row>
    <row r="86" spans="1:20">
      <c r="A86" s="4">
        <v>1008007</v>
      </c>
      <c r="B86" s="2">
        <v>56</v>
      </c>
      <c r="C86" s="2" t="s">
        <v>106</v>
      </c>
      <c r="D86" s="2" t="s">
        <v>93</v>
      </c>
      <c r="E86" s="2" t="s">
        <v>120</v>
      </c>
      <c r="F86" s="2" t="s">
        <v>95</v>
      </c>
      <c r="G86" s="2" t="s">
        <v>96</v>
      </c>
      <c r="H86" s="2" t="s">
        <v>97</v>
      </c>
      <c r="I86" s="2" t="s">
        <v>137</v>
      </c>
      <c r="J86" s="2" t="s">
        <v>114</v>
      </c>
      <c r="K86" s="2" t="s">
        <v>100</v>
      </c>
      <c r="L86" s="2" t="s">
        <v>101</v>
      </c>
      <c r="M86" s="5">
        <v>0.015</v>
      </c>
      <c r="N86" s="5">
        <v>0.0195</v>
      </c>
      <c r="O86" s="2" t="s">
        <v>102</v>
      </c>
      <c r="P86" s="2" t="s">
        <v>95</v>
      </c>
      <c r="Q86" s="2" t="s">
        <v>119</v>
      </c>
      <c r="R86" s="2" t="s">
        <v>97</v>
      </c>
      <c r="S86" t="s">
        <v>105</v>
      </c>
      <c r="T86" s="6">
        <v>40401</v>
      </c>
    </row>
    <row r="87" spans="1:20">
      <c r="A87" s="1">
        <v>1009001</v>
      </c>
      <c r="B87">
        <v>48</v>
      </c>
      <c r="C87" s="2" t="s">
        <v>106</v>
      </c>
      <c r="D87" s="2" t="s">
        <v>93</v>
      </c>
      <c r="E87" s="2" t="s">
        <v>120</v>
      </c>
      <c r="F87" s="2" t="s">
        <v>270</v>
      </c>
      <c r="G87" s="2" t="s">
        <v>96</v>
      </c>
      <c r="H87" s="2" t="s">
        <v>97</v>
      </c>
      <c r="I87" s="2" t="s">
        <v>137</v>
      </c>
      <c r="J87" s="2" t="s">
        <v>133</v>
      </c>
      <c r="K87" s="2" t="s">
        <v>100</v>
      </c>
      <c r="L87" s="2" t="s">
        <v>101</v>
      </c>
      <c r="M87" s="5">
        <v>0.015</v>
      </c>
      <c r="N87" s="5">
        <v>0.0195</v>
      </c>
      <c r="O87" s="2" t="s">
        <v>125</v>
      </c>
      <c r="P87" s="2" t="s">
        <v>157</v>
      </c>
      <c r="Q87" s="2" t="s">
        <v>104</v>
      </c>
      <c r="R87" s="2" t="s">
        <v>103</v>
      </c>
      <c r="S87" t="s">
        <v>105</v>
      </c>
      <c r="T87" s="6">
        <v>40430</v>
      </c>
    </row>
    <row r="88" spans="1:20">
      <c r="A88" s="1">
        <v>1008014</v>
      </c>
      <c r="B88">
        <v>34</v>
      </c>
      <c r="C88" s="2" t="s">
        <v>106</v>
      </c>
      <c r="D88" s="2" t="s">
        <v>93</v>
      </c>
      <c r="E88" s="2" t="s">
        <v>120</v>
      </c>
      <c r="F88" s="2" t="s">
        <v>95</v>
      </c>
      <c r="G88" s="2" t="s">
        <v>96</v>
      </c>
      <c r="H88" s="2" t="s">
        <v>97</v>
      </c>
      <c r="I88" s="2" t="s">
        <v>137</v>
      </c>
      <c r="J88" s="2" t="s">
        <v>192</v>
      </c>
      <c r="K88" s="2" t="s">
        <v>100</v>
      </c>
      <c r="L88" s="2" t="s">
        <v>101</v>
      </c>
      <c r="M88" s="5">
        <v>0.0153</v>
      </c>
      <c r="N88" s="5">
        <v>0.01989</v>
      </c>
      <c r="O88" s="2" t="s">
        <v>102</v>
      </c>
      <c r="P88" s="2" t="s">
        <v>95</v>
      </c>
      <c r="Q88" s="2" t="s">
        <v>119</v>
      </c>
      <c r="R88" s="2" t="s">
        <v>97</v>
      </c>
      <c r="S88" t="s">
        <v>105</v>
      </c>
      <c r="T88" s="6">
        <v>40415</v>
      </c>
    </row>
    <row r="89" spans="1:20">
      <c r="A89" s="4">
        <v>1008012</v>
      </c>
      <c r="B89">
        <v>33</v>
      </c>
      <c r="C89" s="2" t="s">
        <v>106</v>
      </c>
      <c r="D89" s="2" t="s">
        <v>93</v>
      </c>
      <c r="E89" s="2" t="s">
        <v>136</v>
      </c>
      <c r="F89" s="2" t="s">
        <v>95</v>
      </c>
      <c r="G89" s="2" t="s">
        <v>96</v>
      </c>
      <c r="H89" s="2" t="s">
        <v>97</v>
      </c>
      <c r="I89" s="2" t="s">
        <v>108</v>
      </c>
      <c r="J89" s="2" t="s">
        <v>193</v>
      </c>
      <c r="K89" s="2" t="s">
        <v>100</v>
      </c>
      <c r="L89" s="2" t="s">
        <v>110</v>
      </c>
      <c r="M89" s="5">
        <v>0.0147</v>
      </c>
      <c r="N89" s="5">
        <v>0.01911</v>
      </c>
      <c r="O89" s="2" t="s">
        <v>102</v>
      </c>
      <c r="P89" s="2" t="s">
        <v>157</v>
      </c>
      <c r="Q89" s="2" t="s">
        <v>194</v>
      </c>
      <c r="R89" s="2" t="s">
        <v>103</v>
      </c>
      <c r="S89" t="s">
        <v>105</v>
      </c>
      <c r="T89" s="6">
        <v>40420</v>
      </c>
    </row>
    <row r="90" spans="1:20">
      <c r="A90" s="1">
        <v>1008009</v>
      </c>
      <c r="B90">
        <v>33</v>
      </c>
      <c r="C90" s="2" t="s">
        <v>106</v>
      </c>
      <c r="D90" s="2" t="s">
        <v>93</v>
      </c>
      <c r="E90" s="2" t="s">
        <v>94</v>
      </c>
      <c r="F90" s="2" t="s">
        <v>195</v>
      </c>
      <c r="G90" s="2" t="s">
        <v>96</v>
      </c>
      <c r="H90" s="2" t="s">
        <v>97</v>
      </c>
      <c r="I90" s="2" t="s">
        <v>121</v>
      </c>
      <c r="J90" s="2" t="s">
        <v>196</v>
      </c>
      <c r="K90" s="2" t="s">
        <v>100</v>
      </c>
      <c r="L90" s="2" t="s">
        <v>101</v>
      </c>
      <c r="M90" s="5">
        <v>0.015</v>
      </c>
      <c r="N90" s="5">
        <v>0.0195</v>
      </c>
      <c r="O90" s="2" t="s">
        <v>102</v>
      </c>
      <c r="P90" s="2" t="s">
        <v>157</v>
      </c>
      <c r="Q90" s="2" t="s">
        <v>104</v>
      </c>
      <c r="R90" s="2" t="s">
        <v>97</v>
      </c>
      <c r="S90" s="2" t="s">
        <v>112</v>
      </c>
      <c r="T90" s="6">
        <v>40465</v>
      </c>
    </row>
    <row r="91" spans="1:20">
      <c r="A91" s="1">
        <v>1009006</v>
      </c>
      <c r="B91">
        <v>32</v>
      </c>
      <c r="C91" s="2" t="s">
        <v>92</v>
      </c>
      <c r="D91" s="2" t="s">
        <v>93</v>
      </c>
      <c r="E91" s="2" t="s">
        <v>94</v>
      </c>
      <c r="F91" s="2" t="s">
        <v>95</v>
      </c>
      <c r="G91" s="2" t="s">
        <v>96</v>
      </c>
      <c r="H91" s="2" t="s">
        <v>97</v>
      </c>
      <c r="I91" s="2" t="s">
        <v>108</v>
      </c>
      <c r="J91" s="2" t="s">
        <v>197</v>
      </c>
      <c r="K91" s="2" t="s">
        <v>100</v>
      </c>
      <c r="L91" s="2" t="s">
        <v>101</v>
      </c>
      <c r="M91" s="5">
        <v>0.0153</v>
      </c>
      <c r="N91" s="5">
        <v>0.01989</v>
      </c>
      <c r="O91" s="2" t="s">
        <v>102</v>
      </c>
      <c r="P91" s="2" t="s">
        <v>95</v>
      </c>
      <c r="Q91" s="2" t="s">
        <v>194</v>
      </c>
      <c r="R91" s="2" t="s">
        <v>97</v>
      </c>
      <c r="S91" t="s">
        <v>105</v>
      </c>
      <c r="T91" s="6">
        <v>40442</v>
      </c>
    </row>
    <row r="92" spans="1:20">
      <c r="A92" s="4">
        <v>1009003</v>
      </c>
      <c r="B92">
        <v>59</v>
      </c>
      <c r="C92" s="2" t="s">
        <v>106</v>
      </c>
      <c r="D92" s="2" t="s">
        <v>93</v>
      </c>
      <c r="E92" s="2" t="s">
        <v>107</v>
      </c>
      <c r="F92" s="2" t="s">
        <v>95</v>
      </c>
      <c r="G92" s="2" t="s">
        <v>96</v>
      </c>
      <c r="H92" s="2" t="s">
        <v>103</v>
      </c>
      <c r="I92" s="2" t="s">
        <v>199</v>
      </c>
      <c r="J92" s="2" t="s">
        <v>200</v>
      </c>
      <c r="K92" s="2" t="s">
        <v>100</v>
      </c>
      <c r="L92" s="2" t="s">
        <v>101</v>
      </c>
      <c r="M92" s="5">
        <v>0.015</v>
      </c>
      <c r="N92" s="5">
        <v>0.0195</v>
      </c>
      <c r="O92" s="2" t="s">
        <v>102</v>
      </c>
      <c r="P92" s="2" t="s">
        <v>157</v>
      </c>
      <c r="Q92" s="2" t="s">
        <v>104</v>
      </c>
      <c r="R92" s="2" t="s">
        <v>103</v>
      </c>
      <c r="S92" t="s">
        <v>105</v>
      </c>
      <c r="T92" s="6">
        <v>40441</v>
      </c>
    </row>
    <row r="93" spans="1:20">
      <c r="A93" s="1" t="s">
        <v>52</v>
      </c>
      <c r="B93">
        <v>31</v>
      </c>
      <c r="C93" s="2" t="s">
        <v>106</v>
      </c>
      <c r="D93" s="2" t="s">
        <v>93</v>
      </c>
      <c r="E93" s="2" t="s">
        <v>94</v>
      </c>
      <c r="F93" s="2" t="s">
        <v>95</v>
      </c>
      <c r="G93" s="2" t="s">
        <v>96</v>
      </c>
      <c r="H93" s="2" t="s">
        <v>97</v>
      </c>
      <c r="I93" s="2" t="s">
        <v>134</v>
      </c>
      <c r="J93" s="2" t="s">
        <v>192</v>
      </c>
      <c r="K93" s="2" t="s">
        <v>100</v>
      </c>
      <c r="L93" s="2" t="s">
        <v>101</v>
      </c>
      <c r="M93" s="5">
        <v>0.0153</v>
      </c>
      <c r="N93" s="5">
        <v>0.01989</v>
      </c>
      <c r="O93" s="2" t="s">
        <v>102</v>
      </c>
      <c r="P93" s="2" t="s">
        <v>95</v>
      </c>
      <c r="Q93" s="2" t="s">
        <v>119</v>
      </c>
      <c r="R93" s="2" t="s">
        <v>97</v>
      </c>
      <c r="S93" t="s">
        <v>105</v>
      </c>
      <c r="T93" s="6">
        <v>40437</v>
      </c>
    </row>
    <row r="94" spans="1:20">
      <c r="A94" s="4" t="s">
        <v>53</v>
      </c>
      <c r="B94">
        <v>32</v>
      </c>
      <c r="C94" s="2" t="s">
        <v>106</v>
      </c>
      <c r="D94" s="2" t="s">
        <v>93</v>
      </c>
      <c r="E94" s="2" t="s">
        <v>94</v>
      </c>
      <c r="F94" s="2" t="s">
        <v>95</v>
      </c>
      <c r="G94" s="2" t="s">
        <v>96</v>
      </c>
      <c r="H94" s="2" t="s">
        <v>97</v>
      </c>
      <c r="I94" s="2" t="s">
        <v>121</v>
      </c>
      <c r="J94" s="2" t="s">
        <v>201</v>
      </c>
      <c r="K94" s="2" t="s">
        <v>100</v>
      </c>
      <c r="L94" s="2" t="s">
        <v>101</v>
      </c>
      <c r="M94" s="5">
        <v>0.015</v>
      </c>
      <c r="N94" s="5">
        <v>0.0195</v>
      </c>
      <c r="O94" s="2" t="s">
        <v>102</v>
      </c>
      <c r="P94" s="2" t="s">
        <v>157</v>
      </c>
      <c r="Q94" s="2" t="s">
        <v>104</v>
      </c>
      <c r="R94" s="2" t="s">
        <v>103</v>
      </c>
      <c r="S94" t="s">
        <v>105</v>
      </c>
      <c r="T94" s="6">
        <v>40442</v>
      </c>
    </row>
    <row r="95" spans="1:20">
      <c r="A95" s="4">
        <v>1009004</v>
      </c>
      <c r="B95">
        <v>28</v>
      </c>
      <c r="C95" s="2" t="s">
        <v>92</v>
      </c>
      <c r="D95" s="2" t="s">
        <v>93</v>
      </c>
      <c r="E95" s="2" t="s">
        <v>94</v>
      </c>
      <c r="F95" s="2" t="s">
        <v>95</v>
      </c>
      <c r="G95" s="2" t="s">
        <v>96</v>
      </c>
      <c r="H95" s="2" t="s">
        <v>103</v>
      </c>
      <c r="I95" s="2" t="s">
        <v>101</v>
      </c>
      <c r="J95" s="2" t="s">
        <v>193</v>
      </c>
      <c r="K95" s="2" t="s">
        <v>100</v>
      </c>
      <c r="L95" s="2" t="s">
        <v>101</v>
      </c>
      <c r="M95" s="5">
        <v>0.015</v>
      </c>
      <c r="N95" s="5">
        <v>0.0195</v>
      </c>
      <c r="O95" s="2" t="s">
        <v>102</v>
      </c>
      <c r="P95" s="2" t="s">
        <v>157</v>
      </c>
      <c r="Q95" s="2" t="s">
        <v>104</v>
      </c>
      <c r="R95" s="2" t="s">
        <v>103</v>
      </c>
      <c r="S95" t="s">
        <v>105</v>
      </c>
      <c r="T95" s="6">
        <v>40438</v>
      </c>
    </row>
    <row r="96" spans="1:20">
      <c r="A96" s="4">
        <v>1008016</v>
      </c>
      <c r="B96">
        <v>48</v>
      </c>
      <c r="C96" s="2" t="s">
        <v>106</v>
      </c>
      <c r="D96" s="2" t="s">
        <v>93</v>
      </c>
      <c r="E96" s="2" t="s">
        <v>107</v>
      </c>
      <c r="F96" s="2" t="s">
        <v>95</v>
      </c>
      <c r="G96" s="2" t="s">
        <v>96</v>
      </c>
      <c r="H96" s="2" t="s">
        <v>103</v>
      </c>
      <c r="I96" s="2" t="s">
        <v>121</v>
      </c>
      <c r="J96" s="2" t="s">
        <v>193</v>
      </c>
      <c r="K96" s="2" t="s">
        <v>100</v>
      </c>
      <c r="L96" s="2" t="s">
        <v>101</v>
      </c>
      <c r="M96" s="5">
        <v>0.0153</v>
      </c>
      <c r="N96" s="5">
        <v>0.01989</v>
      </c>
      <c r="O96" s="2" t="s">
        <v>125</v>
      </c>
      <c r="P96" s="2" t="s">
        <v>95</v>
      </c>
      <c r="Q96" s="2" t="s">
        <v>119</v>
      </c>
      <c r="R96" s="2" t="s">
        <v>97</v>
      </c>
      <c r="S96" t="s">
        <v>105</v>
      </c>
      <c r="T96" s="6">
        <v>40416</v>
      </c>
    </row>
    <row r="97" spans="1:20">
      <c r="A97" s="4">
        <v>1008015</v>
      </c>
      <c r="B97">
        <v>32</v>
      </c>
      <c r="C97" s="2" t="s">
        <v>106</v>
      </c>
      <c r="D97" s="2" t="s">
        <v>93</v>
      </c>
      <c r="E97" s="2" t="s">
        <v>94</v>
      </c>
      <c r="F97" s="2" t="s">
        <v>95</v>
      </c>
      <c r="G97" s="2" t="s">
        <v>96</v>
      </c>
      <c r="H97" s="2" t="s">
        <v>97</v>
      </c>
      <c r="I97" s="2" t="s">
        <v>108</v>
      </c>
      <c r="J97" s="2" t="s">
        <v>202</v>
      </c>
      <c r="K97" s="2" t="s">
        <v>100</v>
      </c>
      <c r="L97" s="2" t="s">
        <v>101</v>
      </c>
      <c r="M97" s="5">
        <v>0.0153</v>
      </c>
      <c r="N97" s="5">
        <v>0.01989</v>
      </c>
      <c r="O97" s="2" t="s">
        <v>102</v>
      </c>
      <c r="P97" s="2" t="s">
        <v>95</v>
      </c>
      <c r="Q97" s="2" t="s">
        <v>119</v>
      </c>
      <c r="R97" s="2" t="s">
        <v>97</v>
      </c>
      <c r="S97" t="s">
        <v>105</v>
      </c>
      <c r="T97" s="6">
        <v>40415</v>
      </c>
    </row>
    <row r="98" spans="1:20">
      <c r="A98" s="4">
        <v>1008013</v>
      </c>
      <c r="B98">
        <v>36</v>
      </c>
      <c r="C98" s="2" t="s">
        <v>106</v>
      </c>
      <c r="D98" s="2" t="s">
        <v>93</v>
      </c>
      <c r="E98" s="2" t="s">
        <v>120</v>
      </c>
      <c r="F98" s="2" t="s">
        <v>95</v>
      </c>
      <c r="G98" s="2" t="s">
        <v>96</v>
      </c>
      <c r="H98" s="2" t="s">
        <v>97</v>
      </c>
      <c r="I98" s="2" t="s">
        <v>152</v>
      </c>
      <c r="J98" s="2" t="s">
        <v>192</v>
      </c>
      <c r="K98" s="2" t="s">
        <v>100</v>
      </c>
      <c r="L98" s="2" t="s">
        <v>101</v>
      </c>
      <c r="M98" s="5">
        <v>0.0153</v>
      </c>
      <c r="N98" s="5">
        <v>0.01989</v>
      </c>
      <c r="O98" s="2" t="s">
        <v>102</v>
      </c>
      <c r="P98" s="2" t="s">
        <v>95</v>
      </c>
      <c r="Q98" s="2" t="s">
        <v>119</v>
      </c>
      <c r="R98" s="2" t="s">
        <v>97</v>
      </c>
      <c r="S98" t="s">
        <v>105</v>
      </c>
      <c r="T98" s="6">
        <v>40415</v>
      </c>
    </row>
    <row r="99" spans="1:20">
      <c r="A99" s="3">
        <v>1009001</v>
      </c>
      <c r="B99">
        <v>40</v>
      </c>
      <c r="C99" s="2" t="s">
        <v>106</v>
      </c>
      <c r="D99" s="2" t="s">
        <v>93</v>
      </c>
      <c r="E99" s="2" t="s">
        <v>120</v>
      </c>
      <c r="F99" s="2" t="s">
        <v>116</v>
      </c>
      <c r="G99" s="2" t="s">
        <v>96</v>
      </c>
      <c r="H99" s="2" t="s">
        <v>97</v>
      </c>
      <c r="I99" s="2" t="s">
        <v>108</v>
      </c>
      <c r="J99" s="2" t="s">
        <v>109</v>
      </c>
      <c r="K99" s="2" t="s">
        <v>100</v>
      </c>
      <c r="L99" s="2" t="s">
        <v>118</v>
      </c>
      <c r="M99" s="5">
        <v>0.015</v>
      </c>
      <c r="N99" s="5">
        <v>0.0195</v>
      </c>
      <c r="O99" s="2" t="s">
        <v>102</v>
      </c>
      <c r="P99" s="2" t="s">
        <v>95</v>
      </c>
      <c r="Q99" s="2" t="s">
        <v>119</v>
      </c>
      <c r="R99" s="2" t="s">
        <v>97</v>
      </c>
      <c r="S99" s="2" t="s">
        <v>112</v>
      </c>
      <c r="T99" s="6">
        <v>40472</v>
      </c>
    </row>
    <row r="100" spans="1:20">
      <c r="A100" s="4">
        <v>1009002</v>
      </c>
      <c r="B100">
        <v>27</v>
      </c>
      <c r="C100" s="2" t="s">
        <v>106</v>
      </c>
      <c r="D100" s="2" t="s">
        <v>93</v>
      </c>
      <c r="E100" s="2" t="s">
        <v>136</v>
      </c>
      <c r="F100" s="2" t="s">
        <v>95</v>
      </c>
      <c r="G100" s="2" t="s">
        <v>96</v>
      </c>
      <c r="H100" s="2" t="s">
        <v>97</v>
      </c>
      <c r="I100" s="2" t="s">
        <v>101</v>
      </c>
      <c r="J100" s="2" t="s">
        <v>123</v>
      </c>
      <c r="K100" s="2" t="s">
        <v>100</v>
      </c>
      <c r="L100" s="2" t="s">
        <v>118</v>
      </c>
      <c r="M100" s="5">
        <v>0.0126</v>
      </c>
      <c r="N100" s="5">
        <v>0.01638</v>
      </c>
      <c r="O100" s="2" t="s">
        <v>203</v>
      </c>
      <c r="P100" s="2" t="s">
        <v>95</v>
      </c>
      <c r="Q100" s="2" t="s">
        <v>204</v>
      </c>
      <c r="R100" s="2" t="s">
        <v>97</v>
      </c>
      <c r="S100" t="s">
        <v>105</v>
      </c>
      <c r="T100" s="6">
        <v>40472</v>
      </c>
    </row>
    <row r="101" spans="1:20">
      <c r="A101" s="4">
        <v>1009003</v>
      </c>
      <c r="B101">
        <v>30</v>
      </c>
      <c r="C101" s="2" t="s">
        <v>106</v>
      </c>
      <c r="D101" s="2" t="s">
        <v>93</v>
      </c>
      <c r="E101" s="2" t="s">
        <v>107</v>
      </c>
      <c r="F101" s="2" t="s">
        <v>270</v>
      </c>
      <c r="G101" s="2" t="s">
        <v>96</v>
      </c>
      <c r="H101" s="2" t="s">
        <v>97</v>
      </c>
      <c r="I101" s="2" t="s">
        <v>121</v>
      </c>
      <c r="J101" s="2" t="s">
        <v>99</v>
      </c>
      <c r="K101" s="2" t="s">
        <v>100</v>
      </c>
      <c r="L101" s="2" t="s">
        <v>118</v>
      </c>
      <c r="M101" s="5">
        <v>0.0126</v>
      </c>
      <c r="N101" s="5">
        <v>0.01638</v>
      </c>
      <c r="O101" s="2" t="s">
        <v>102</v>
      </c>
      <c r="P101" s="2" t="s">
        <v>95</v>
      </c>
      <c r="Q101" s="2" t="s">
        <v>204</v>
      </c>
      <c r="R101" s="2" t="s">
        <v>97</v>
      </c>
      <c r="S101" t="s">
        <v>105</v>
      </c>
      <c r="T101" s="6">
        <v>40472</v>
      </c>
    </row>
    <row r="102" spans="1:20">
      <c r="A102" s="4">
        <v>1009004</v>
      </c>
      <c r="B102">
        <v>48</v>
      </c>
      <c r="C102" s="2" t="s">
        <v>106</v>
      </c>
      <c r="D102" s="2" t="s">
        <v>93</v>
      </c>
      <c r="E102" s="2" t="s">
        <v>107</v>
      </c>
      <c r="F102" s="2" t="s">
        <v>270</v>
      </c>
      <c r="G102" s="2" t="s">
        <v>96</v>
      </c>
      <c r="H102" s="2" t="s">
        <v>205</v>
      </c>
      <c r="I102" s="2" t="s">
        <v>206</v>
      </c>
      <c r="J102" s="2" t="s">
        <v>99</v>
      </c>
      <c r="K102" s="2" t="s">
        <v>100</v>
      </c>
      <c r="L102" s="2" t="s">
        <v>118</v>
      </c>
      <c r="M102" s="5">
        <v>0.0126</v>
      </c>
      <c r="N102" s="5">
        <v>0.01638</v>
      </c>
      <c r="O102" s="2" t="s">
        <v>102</v>
      </c>
      <c r="P102" s="2" t="s">
        <v>95</v>
      </c>
      <c r="Q102" s="2" t="s">
        <v>204</v>
      </c>
      <c r="R102" s="2" t="s">
        <v>97</v>
      </c>
      <c r="S102" t="s">
        <v>105</v>
      </c>
      <c r="T102" s="6">
        <v>40472</v>
      </c>
    </row>
    <row r="103" spans="1:20">
      <c r="A103" s="4">
        <v>1009005</v>
      </c>
      <c r="B103">
        <v>55</v>
      </c>
      <c r="C103" s="2" t="s">
        <v>106</v>
      </c>
      <c r="D103" s="2" t="s">
        <v>93</v>
      </c>
      <c r="E103" s="2" t="s">
        <v>107</v>
      </c>
      <c r="F103" s="2" t="s">
        <v>95</v>
      </c>
      <c r="G103" s="2" t="s">
        <v>96</v>
      </c>
      <c r="H103" s="2" t="s">
        <v>97</v>
      </c>
      <c r="I103" s="2" t="s">
        <v>143</v>
      </c>
      <c r="J103" s="2" t="s">
        <v>99</v>
      </c>
      <c r="K103" s="2" t="s">
        <v>100</v>
      </c>
      <c r="L103" s="2" t="s">
        <v>118</v>
      </c>
      <c r="M103" s="5">
        <v>0.0126</v>
      </c>
      <c r="N103" s="5">
        <v>0.01638</v>
      </c>
      <c r="O103" s="2" t="s">
        <v>102</v>
      </c>
      <c r="P103" s="2" t="s">
        <v>95</v>
      </c>
      <c r="Q103" s="2" t="s">
        <v>204</v>
      </c>
      <c r="R103" s="2" t="s">
        <v>97</v>
      </c>
      <c r="S103" t="s">
        <v>105</v>
      </c>
      <c r="T103" s="6">
        <v>40472</v>
      </c>
    </row>
    <row r="104" spans="1:20">
      <c r="A104" s="4">
        <v>1009007</v>
      </c>
      <c r="B104">
        <v>33</v>
      </c>
      <c r="C104" s="2" t="s">
        <v>106</v>
      </c>
      <c r="D104" s="2" t="s">
        <v>93</v>
      </c>
      <c r="E104" s="2" t="s">
        <v>94</v>
      </c>
      <c r="F104" s="2" t="s">
        <v>95</v>
      </c>
      <c r="G104" s="2" t="s">
        <v>96</v>
      </c>
      <c r="H104" s="2" t="s">
        <v>97</v>
      </c>
      <c r="I104" s="2" t="s">
        <v>149</v>
      </c>
      <c r="J104" s="2" t="s">
        <v>153</v>
      </c>
      <c r="K104" s="2" t="s">
        <v>100</v>
      </c>
      <c r="L104" s="2" t="s">
        <v>101</v>
      </c>
      <c r="M104" s="5">
        <v>0.015</v>
      </c>
      <c r="N104" s="5">
        <v>0.0195</v>
      </c>
      <c r="O104" s="2" t="s">
        <v>102</v>
      </c>
      <c r="P104" s="2" t="s">
        <v>157</v>
      </c>
      <c r="Q104" s="2" t="s">
        <v>207</v>
      </c>
      <c r="R104" s="2" t="s">
        <v>103</v>
      </c>
      <c r="S104" t="s">
        <v>105</v>
      </c>
      <c r="T104" s="6">
        <v>40447</v>
      </c>
    </row>
    <row r="105" spans="1:20">
      <c r="A105" s="4">
        <v>1009009</v>
      </c>
      <c r="B105">
        <v>48</v>
      </c>
      <c r="C105" s="2" t="s">
        <v>106</v>
      </c>
      <c r="D105" s="2" t="s">
        <v>93</v>
      </c>
      <c r="E105" s="2" t="s">
        <v>107</v>
      </c>
      <c r="F105" s="2" t="s">
        <v>95</v>
      </c>
      <c r="G105" s="2" t="s">
        <v>96</v>
      </c>
      <c r="H105" s="2" t="s">
        <v>103</v>
      </c>
      <c r="I105" s="2" t="s">
        <v>121</v>
      </c>
      <c r="J105" s="2" t="s">
        <v>123</v>
      </c>
      <c r="K105" s="2" t="s">
        <v>100</v>
      </c>
      <c r="L105" s="2" t="s">
        <v>208</v>
      </c>
      <c r="M105" s="5">
        <v>0.0153</v>
      </c>
      <c r="N105" s="5">
        <v>0.01989</v>
      </c>
      <c r="O105" s="2" t="s">
        <v>125</v>
      </c>
      <c r="P105" s="2" t="s">
        <v>95</v>
      </c>
      <c r="Q105" s="2" t="s">
        <v>204</v>
      </c>
      <c r="R105" s="2" t="s">
        <v>97</v>
      </c>
      <c r="S105" t="s">
        <v>105</v>
      </c>
      <c r="T105" s="6">
        <v>40448</v>
      </c>
    </row>
    <row r="106" spans="1:20">
      <c r="A106" s="4">
        <v>1009010</v>
      </c>
      <c r="B106">
        <v>42</v>
      </c>
      <c r="C106" s="2" t="s">
        <v>106</v>
      </c>
      <c r="D106" s="2" t="s">
        <v>93</v>
      </c>
      <c r="E106" s="2" t="s">
        <v>120</v>
      </c>
      <c r="F106" s="2" t="s">
        <v>95</v>
      </c>
      <c r="G106" s="2" t="s">
        <v>96</v>
      </c>
      <c r="H106" s="2" t="s">
        <v>103</v>
      </c>
      <c r="I106" s="2" t="s">
        <v>98</v>
      </c>
      <c r="J106" s="2" t="s">
        <v>114</v>
      </c>
      <c r="K106" s="2" t="s">
        <v>100</v>
      </c>
      <c r="L106" s="2" t="s">
        <v>101</v>
      </c>
      <c r="M106" s="5">
        <v>0.0153</v>
      </c>
      <c r="N106" s="5">
        <v>0.01989</v>
      </c>
      <c r="O106" s="2" t="s">
        <v>169</v>
      </c>
      <c r="P106" s="2" t="s">
        <v>95</v>
      </c>
      <c r="Q106" s="2" t="s">
        <v>204</v>
      </c>
      <c r="R106" s="2" t="s">
        <v>97</v>
      </c>
      <c r="S106" t="s">
        <v>105</v>
      </c>
      <c r="T106" s="6">
        <v>40450</v>
      </c>
    </row>
    <row r="107" spans="1:20">
      <c r="A107" s="4">
        <v>1009011</v>
      </c>
      <c r="B107">
        <v>27</v>
      </c>
      <c r="C107" s="2" t="s">
        <v>106</v>
      </c>
      <c r="D107" s="2" t="s">
        <v>93</v>
      </c>
      <c r="E107" s="2" t="s">
        <v>136</v>
      </c>
      <c r="F107" s="2" t="s">
        <v>95</v>
      </c>
      <c r="G107" s="2" t="s">
        <v>96</v>
      </c>
      <c r="H107" s="2" t="s">
        <v>97</v>
      </c>
      <c r="I107" s="2" t="s">
        <v>137</v>
      </c>
      <c r="J107" s="2" t="s">
        <v>135</v>
      </c>
      <c r="K107" s="2" t="s">
        <v>100</v>
      </c>
      <c r="L107" s="2" t="s">
        <v>110</v>
      </c>
      <c r="M107" s="5">
        <v>0.015</v>
      </c>
      <c r="N107" s="5">
        <v>0.0195</v>
      </c>
      <c r="O107" s="2" t="s">
        <v>102</v>
      </c>
      <c r="P107" s="2" t="s">
        <v>95</v>
      </c>
      <c r="Q107" s="2" t="s">
        <v>188</v>
      </c>
      <c r="R107" s="2" t="s">
        <v>97</v>
      </c>
      <c r="S107" t="s">
        <v>105</v>
      </c>
      <c r="T107" s="6">
        <v>40450</v>
      </c>
    </row>
    <row r="108" spans="1:20">
      <c r="A108" s="4">
        <v>1010002</v>
      </c>
      <c r="B108">
        <v>47</v>
      </c>
      <c r="C108" s="2" t="s">
        <v>106</v>
      </c>
      <c r="D108" s="2" t="s">
        <v>93</v>
      </c>
      <c r="E108" s="2" t="s">
        <v>120</v>
      </c>
      <c r="F108" s="2" t="s">
        <v>95</v>
      </c>
      <c r="G108" s="2" t="s">
        <v>96</v>
      </c>
      <c r="H108" s="2" t="s">
        <v>97</v>
      </c>
      <c r="I108" s="2" t="s">
        <v>98</v>
      </c>
      <c r="J108" s="2" t="s">
        <v>144</v>
      </c>
      <c r="K108" s="2" t="s">
        <v>100</v>
      </c>
      <c r="L108" s="2" t="s">
        <v>101</v>
      </c>
      <c r="M108" s="5">
        <v>0.015</v>
      </c>
      <c r="N108" s="5">
        <v>0.0195</v>
      </c>
      <c r="O108" s="2" t="s">
        <v>209</v>
      </c>
      <c r="P108" s="2" t="s">
        <v>157</v>
      </c>
      <c r="Q108" s="2" t="s">
        <v>104</v>
      </c>
      <c r="R108" s="2" t="s">
        <v>103</v>
      </c>
      <c r="S108" t="s">
        <v>105</v>
      </c>
      <c r="T108" s="6">
        <v>40469</v>
      </c>
    </row>
    <row r="109" spans="1:20">
      <c r="A109" s="4">
        <v>1010003</v>
      </c>
      <c r="B109">
        <v>23</v>
      </c>
      <c r="C109" s="2" t="s">
        <v>106</v>
      </c>
      <c r="D109" s="2" t="s">
        <v>115</v>
      </c>
      <c r="E109" s="2" t="s">
        <v>120</v>
      </c>
      <c r="F109" s="2" t="s">
        <v>95</v>
      </c>
      <c r="G109" s="2" t="s">
        <v>117</v>
      </c>
      <c r="H109" s="2" t="s">
        <v>97</v>
      </c>
      <c r="I109" s="2" t="s">
        <v>137</v>
      </c>
      <c r="J109" s="2" t="s">
        <v>99</v>
      </c>
      <c r="K109" s="2" t="s">
        <v>100</v>
      </c>
      <c r="L109" s="2" t="s">
        <v>118</v>
      </c>
      <c r="M109" s="5">
        <v>0.0126</v>
      </c>
      <c r="N109" s="5">
        <v>0.01638</v>
      </c>
      <c r="O109" s="2" t="s">
        <v>102</v>
      </c>
      <c r="P109" s="2" t="s">
        <v>95</v>
      </c>
      <c r="Q109" s="2" t="s">
        <v>204</v>
      </c>
      <c r="R109" s="2" t="s">
        <v>97</v>
      </c>
      <c r="S109" t="s">
        <v>105</v>
      </c>
      <c r="T109" s="6">
        <v>40469</v>
      </c>
    </row>
    <row r="110" spans="1:20">
      <c r="A110" s="4">
        <v>1010004</v>
      </c>
      <c r="B110">
        <v>41</v>
      </c>
      <c r="C110" s="2" t="s">
        <v>106</v>
      </c>
      <c r="D110" s="2" t="s">
        <v>93</v>
      </c>
      <c r="E110" s="2" t="s">
        <v>120</v>
      </c>
      <c r="F110" s="2" t="s">
        <v>95</v>
      </c>
      <c r="G110" s="2" t="s">
        <v>96</v>
      </c>
      <c r="H110" s="2" t="s">
        <v>97</v>
      </c>
      <c r="I110" s="2" t="s">
        <v>210</v>
      </c>
      <c r="J110" s="2" t="s">
        <v>192</v>
      </c>
      <c r="K110" s="2" t="s">
        <v>100</v>
      </c>
      <c r="L110" s="2" t="s">
        <v>101</v>
      </c>
      <c r="M110" s="5">
        <v>0.015</v>
      </c>
      <c r="N110" s="5">
        <v>0.0195</v>
      </c>
      <c r="O110" s="2" t="s">
        <v>102</v>
      </c>
      <c r="P110" s="2" t="s">
        <v>157</v>
      </c>
      <c r="Q110" s="2" t="s">
        <v>207</v>
      </c>
      <c r="R110" s="2" t="s">
        <v>103</v>
      </c>
      <c r="S110" t="s">
        <v>105</v>
      </c>
      <c r="T110" s="6">
        <v>40472</v>
      </c>
    </row>
    <row r="111" spans="1:20">
      <c r="A111" s="4">
        <v>1010005</v>
      </c>
      <c r="B111">
        <v>37</v>
      </c>
      <c r="C111" s="2" t="s">
        <v>106</v>
      </c>
      <c r="D111" s="2" t="s">
        <v>93</v>
      </c>
      <c r="E111" s="2" t="s">
        <v>94</v>
      </c>
      <c r="F111" s="2" t="s">
        <v>95</v>
      </c>
      <c r="G111" s="2" t="s">
        <v>96</v>
      </c>
      <c r="H111" s="2" t="s">
        <v>97</v>
      </c>
      <c r="I111" s="2" t="s">
        <v>137</v>
      </c>
      <c r="J111" s="2" t="s">
        <v>127</v>
      </c>
      <c r="K111" s="2" t="s">
        <v>100</v>
      </c>
      <c r="L111" s="2" t="s">
        <v>118</v>
      </c>
      <c r="M111" s="5">
        <v>0.0126</v>
      </c>
      <c r="N111" s="5">
        <v>0.01638</v>
      </c>
      <c r="O111" s="2" t="s">
        <v>102</v>
      </c>
      <c r="P111" s="2" t="s">
        <v>95</v>
      </c>
      <c r="Q111" s="2" t="s">
        <v>95</v>
      </c>
      <c r="R111" s="2" t="s">
        <v>97</v>
      </c>
      <c r="S111" t="s">
        <v>105</v>
      </c>
      <c r="T111" s="6">
        <v>40472</v>
      </c>
    </row>
    <row r="112" spans="1:20">
      <c r="A112" s="4">
        <v>1010007</v>
      </c>
      <c r="B112">
        <v>45</v>
      </c>
      <c r="C112" s="2" t="s">
        <v>106</v>
      </c>
      <c r="D112" s="2" t="s">
        <v>93</v>
      </c>
      <c r="E112" s="2" t="s">
        <v>120</v>
      </c>
      <c r="F112" s="2" t="s">
        <v>95</v>
      </c>
      <c r="G112" s="2" t="s">
        <v>96</v>
      </c>
      <c r="H112" s="2" t="s">
        <v>97</v>
      </c>
      <c r="I112" s="2" t="s">
        <v>173</v>
      </c>
      <c r="J112" s="2" t="s">
        <v>202</v>
      </c>
      <c r="K112" s="2" t="s">
        <v>100</v>
      </c>
      <c r="L112" s="2" t="s">
        <v>101</v>
      </c>
      <c r="M112" s="5">
        <v>0.015</v>
      </c>
      <c r="N112" s="5">
        <v>0.0195</v>
      </c>
      <c r="O112" s="2" t="s">
        <v>102</v>
      </c>
      <c r="P112" s="2" t="s">
        <v>103</v>
      </c>
      <c r="Q112" s="2" t="s">
        <v>207</v>
      </c>
      <c r="R112" s="2" t="s">
        <v>103</v>
      </c>
      <c r="S112" t="s">
        <v>105</v>
      </c>
      <c r="T112" s="6">
        <v>40477</v>
      </c>
    </row>
    <row r="113" spans="1:20">
      <c r="A113" s="3">
        <v>1010008</v>
      </c>
      <c r="B113">
        <v>41</v>
      </c>
      <c r="C113" s="2" t="s">
        <v>106</v>
      </c>
      <c r="D113" s="2" t="s">
        <v>93</v>
      </c>
      <c r="E113" s="2" t="s">
        <v>120</v>
      </c>
      <c r="F113" s="2" t="s">
        <v>95</v>
      </c>
      <c r="G113" s="2" t="s">
        <v>96</v>
      </c>
      <c r="H113" s="2" t="s">
        <v>97</v>
      </c>
      <c r="I113" s="2" t="s">
        <v>198</v>
      </c>
      <c r="J113" s="2" t="s">
        <v>197</v>
      </c>
      <c r="K113" s="2" t="s">
        <v>100</v>
      </c>
      <c r="L113" s="2" t="s">
        <v>118</v>
      </c>
      <c r="M113" s="5">
        <v>0.0126</v>
      </c>
      <c r="N113" s="5">
        <v>0.01638</v>
      </c>
      <c r="O113" s="2" t="s">
        <v>102</v>
      </c>
      <c r="P113" s="2" t="s">
        <v>95</v>
      </c>
      <c r="Q113" s="2" t="s">
        <v>95</v>
      </c>
      <c r="R113" s="2" t="s">
        <v>97</v>
      </c>
      <c r="S113" t="s">
        <v>105</v>
      </c>
      <c r="T113" s="6">
        <v>40473</v>
      </c>
    </row>
    <row r="114" spans="1:20">
      <c r="A114" s="4">
        <v>1010009</v>
      </c>
      <c r="B114">
        <v>34</v>
      </c>
      <c r="C114" s="2" t="s">
        <v>106</v>
      </c>
      <c r="D114" s="2" t="s">
        <v>93</v>
      </c>
      <c r="E114" s="2" t="s">
        <v>94</v>
      </c>
      <c r="F114" s="2" t="s">
        <v>95</v>
      </c>
      <c r="G114" s="2" t="s">
        <v>96</v>
      </c>
      <c r="H114" s="2" t="s">
        <v>97</v>
      </c>
      <c r="I114" s="2" t="s">
        <v>152</v>
      </c>
      <c r="J114" s="2" t="s">
        <v>211</v>
      </c>
      <c r="K114" s="2" t="s">
        <v>100</v>
      </c>
      <c r="L114" s="2" t="s">
        <v>101</v>
      </c>
      <c r="M114" s="5">
        <v>0.0153</v>
      </c>
      <c r="N114" s="5">
        <v>0.01989</v>
      </c>
      <c r="O114" s="2" t="s">
        <v>102</v>
      </c>
      <c r="P114" s="2" t="s">
        <v>95</v>
      </c>
      <c r="Q114" s="2" t="s">
        <v>119</v>
      </c>
      <c r="R114" s="2" t="s">
        <v>97</v>
      </c>
      <c r="S114" t="s">
        <v>105</v>
      </c>
      <c r="T114" s="6">
        <v>40478</v>
      </c>
    </row>
    <row r="115" spans="1:20">
      <c r="A115" s="3">
        <v>1010010</v>
      </c>
      <c r="B115">
        <v>25</v>
      </c>
      <c r="C115" s="2" t="s">
        <v>106</v>
      </c>
      <c r="D115" s="2" t="s">
        <v>115</v>
      </c>
      <c r="E115" s="2" t="s">
        <v>136</v>
      </c>
      <c r="F115" s="2" t="s">
        <v>95</v>
      </c>
      <c r="G115" s="2" t="s">
        <v>117</v>
      </c>
      <c r="H115" s="2" t="s">
        <v>97</v>
      </c>
      <c r="I115" s="2" t="s">
        <v>101</v>
      </c>
      <c r="J115" s="2" t="s">
        <v>154</v>
      </c>
      <c r="K115" s="2" t="s">
        <v>100</v>
      </c>
      <c r="L115" s="2" t="s">
        <v>101</v>
      </c>
      <c r="M115" s="5">
        <v>0.0153</v>
      </c>
      <c r="N115" s="5">
        <v>0.01989</v>
      </c>
      <c r="O115" s="2" t="s">
        <v>102</v>
      </c>
      <c r="P115" s="2" t="s">
        <v>95</v>
      </c>
      <c r="Q115" s="2" t="s">
        <v>119</v>
      </c>
      <c r="R115" s="2" t="s">
        <v>97</v>
      </c>
      <c r="S115" t="s">
        <v>105</v>
      </c>
      <c r="T115" s="6">
        <v>40480</v>
      </c>
    </row>
    <row r="116" spans="1:20">
      <c r="A116" s="3">
        <v>1010011</v>
      </c>
      <c r="B116">
        <v>43</v>
      </c>
      <c r="C116" s="2" t="s">
        <v>106</v>
      </c>
      <c r="D116" s="2" t="s">
        <v>93</v>
      </c>
      <c r="E116" s="2" t="s">
        <v>120</v>
      </c>
      <c r="F116" s="2" t="s">
        <v>95</v>
      </c>
      <c r="G116" s="2" t="s">
        <v>96</v>
      </c>
      <c r="H116" s="2" t="s">
        <v>97</v>
      </c>
      <c r="I116" s="2" t="s">
        <v>98</v>
      </c>
      <c r="J116" s="2" t="s">
        <v>192</v>
      </c>
      <c r="K116" s="2" t="s">
        <v>100</v>
      </c>
      <c r="L116" s="2" t="s">
        <v>118</v>
      </c>
      <c r="M116" s="5">
        <v>0.0126</v>
      </c>
      <c r="N116" s="5">
        <v>0.01638</v>
      </c>
      <c r="O116" s="2" t="s">
        <v>151</v>
      </c>
      <c r="P116" s="2" t="s">
        <v>95</v>
      </c>
      <c r="Q116" s="2" t="s">
        <v>95</v>
      </c>
      <c r="R116" s="2" t="s">
        <v>97</v>
      </c>
      <c r="S116" t="s">
        <v>105</v>
      </c>
      <c r="T116" s="6">
        <v>40480</v>
      </c>
    </row>
    <row r="117" spans="1:20">
      <c r="A117" s="3">
        <v>1011002</v>
      </c>
      <c r="B117">
        <v>34</v>
      </c>
      <c r="C117" s="2" t="s">
        <v>106</v>
      </c>
      <c r="D117" s="2" t="s">
        <v>93</v>
      </c>
      <c r="E117" s="2" t="s">
        <v>142</v>
      </c>
      <c r="F117" s="2" t="s">
        <v>95</v>
      </c>
      <c r="G117" s="2" t="s">
        <v>117</v>
      </c>
      <c r="H117" s="2" t="s">
        <v>97</v>
      </c>
      <c r="I117" s="2" t="s">
        <v>108</v>
      </c>
      <c r="J117" s="2" t="s">
        <v>192</v>
      </c>
      <c r="K117" s="2" t="s">
        <v>100</v>
      </c>
      <c r="L117" s="2" t="s">
        <v>118</v>
      </c>
      <c r="M117" s="5">
        <v>0.0126</v>
      </c>
      <c r="N117" s="5">
        <v>0.01638</v>
      </c>
      <c r="O117" s="2" t="s">
        <v>102</v>
      </c>
      <c r="P117" s="2" t="s">
        <v>95</v>
      </c>
      <c r="Q117" s="2" t="s">
        <v>119</v>
      </c>
      <c r="R117" s="2" t="s">
        <v>97</v>
      </c>
      <c r="S117" t="s">
        <v>105</v>
      </c>
      <c r="T117" s="6">
        <v>40484</v>
      </c>
    </row>
    <row r="118" spans="1:20">
      <c r="A118" s="3">
        <v>1011003</v>
      </c>
      <c r="B118">
        <v>28</v>
      </c>
      <c r="C118" s="2" t="s">
        <v>106</v>
      </c>
      <c r="D118" s="2" t="s">
        <v>93</v>
      </c>
      <c r="E118" s="2" t="s">
        <v>142</v>
      </c>
      <c r="F118" s="2" t="s">
        <v>95</v>
      </c>
      <c r="G118" s="2" t="s">
        <v>96</v>
      </c>
      <c r="H118" s="2" t="s">
        <v>97</v>
      </c>
      <c r="I118" s="2" t="s">
        <v>108</v>
      </c>
      <c r="J118" s="2" t="s">
        <v>186</v>
      </c>
      <c r="K118" s="2" t="s">
        <v>100</v>
      </c>
      <c r="L118" s="2" t="s">
        <v>101</v>
      </c>
      <c r="M118" s="5">
        <v>0.015</v>
      </c>
      <c r="N118" s="5">
        <v>0.0195</v>
      </c>
      <c r="O118" s="2" t="s">
        <v>212</v>
      </c>
      <c r="P118" s="2" t="s">
        <v>157</v>
      </c>
      <c r="Q118" s="2" t="s">
        <v>104</v>
      </c>
      <c r="R118" s="2" t="s">
        <v>103</v>
      </c>
      <c r="S118" t="s">
        <v>105</v>
      </c>
      <c r="T118" s="6">
        <v>40506</v>
      </c>
    </row>
    <row r="119" spans="1:20">
      <c r="A119" s="3">
        <v>1011004</v>
      </c>
      <c r="B119">
        <v>28</v>
      </c>
      <c r="C119" s="2" t="s">
        <v>106</v>
      </c>
      <c r="D119" s="2" t="s">
        <v>93</v>
      </c>
      <c r="E119" s="2" t="s">
        <v>142</v>
      </c>
      <c r="F119" s="2" t="s">
        <v>95</v>
      </c>
      <c r="G119" s="2" t="s">
        <v>96</v>
      </c>
      <c r="H119" s="2" t="s">
        <v>97</v>
      </c>
      <c r="I119" s="2" t="s">
        <v>108</v>
      </c>
      <c r="J119" s="2" t="s">
        <v>192</v>
      </c>
      <c r="K119" s="2" t="s">
        <v>100</v>
      </c>
      <c r="L119" s="2" t="s">
        <v>101</v>
      </c>
      <c r="M119" s="5">
        <v>0.015</v>
      </c>
      <c r="N119" s="5">
        <v>0.0195</v>
      </c>
      <c r="O119" s="2" t="s">
        <v>102</v>
      </c>
      <c r="P119" s="2" t="s">
        <v>157</v>
      </c>
      <c r="Q119" s="2" t="s">
        <v>104</v>
      </c>
      <c r="R119" s="2" t="s">
        <v>103</v>
      </c>
      <c r="S119" t="s">
        <v>105</v>
      </c>
      <c r="T119" s="6">
        <v>40497</v>
      </c>
    </row>
    <row r="120" spans="1:20">
      <c r="A120" s="3">
        <v>1011006</v>
      </c>
      <c r="B120">
        <v>28</v>
      </c>
      <c r="C120" s="2" t="s">
        <v>106</v>
      </c>
      <c r="D120" s="2" t="s">
        <v>115</v>
      </c>
      <c r="E120" s="2" t="s">
        <v>142</v>
      </c>
      <c r="F120" s="2" t="s">
        <v>95</v>
      </c>
      <c r="G120" s="2" t="s">
        <v>117</v>
      </c>
      <c r="H120" s="2" t="s">
        <v>97</v>
      </c>
      <c r="I120" s="2" t="s">
        <v>121</v>
      </c>
      <c r="J120" s="2" t="s">
        <v>213</v>
      </c>
      <c r="K120" s="2" t="s">
        <v>100</v>
      </c>
      <c r="L120" s="2" t="s">
        <v>118</v>
      </c>
      <c r="M120" s="5">
        <v>0.0126</v>
      </c>
      <c r="N120" s="5">
        <v>0.01638</v>
      </c>
      <c r="O120" s="2" t="s">
        <v>102</v>
      </c>
      <c r="P120" s="2" t="s">
        <v>95</v>
      </c>
      <c r="Q120" s="2" t="s">
        <v>119</v>
      </c>
      <c r="R120" s="2" t="s">
        <v>97</v>
      </c>
      <c r="S120" t="s">
        <v>105</v>
      </c>
      <c r="T120" s="6">
        <v>40490</v>
      </c>
    </row>
    <row r="121" spans="1:20">
      <c r="A121" s="4">
        <v>1011007</v>
      </c>
      <c r="B121">
        <v>36</v>
      </c>
      <c r="C121" s="2" t="s">
        <v>106</v>
      </c>
      <c r="D121" s="2" t="s">
        <v>93</v>
      </c>
      <c r="E121" s="2" t="s">
        <v>120</v>
      </c>
      <c r="F121" s="2" t="s">
        <v>95</v>
      </c>
      <c r="G121" s="2" t="s">
        <v>96</v>
      </c>
      <c r="H121" s="2" t="s">
        <v>103</v>
      </c>
      <c r="I121" s="2" t="s">
        <v>152</v>
      </c>
      <c r="J121" s="2" t="s">
        <v>192</v>
      </c>
      <c r="K121" s="2" t="s">
        <v>100</v>
      </c>
      <c r="L121" s="2" t="s">
        <v>101</v>
      </c>
      <c r="M121" s="5">
        <v>0.0153</v>
      </c>
      <c r="N121" s="5">
        <v>0.01989</v>
      </c>
      <c r="O121" s="2" t="s">
        <v>102</v>
      </c>
      <c r="P121" s="2" t="s">
        <v>95</v>
      </c>
      <c r="Q121" s="2" t="s">
        <v>119</v>
      </c>
      <c r="R121" s="2" t="s">
        <v>97</v>
      </c>
      <c r="S121" t="s">
        <v>105</v>
      </c>
      <c r="T121" s="6">
        <v>40494</v>
      </c>
    </row>
    <row r="122" spans="1:20">
      <c r="A122" s="3">
        <v>1011008</v>
      </c>
      <c r="B122">
        <v>42</v>
      </c>
      <c r="C122" s="2" t="s">
        <v>106</v>
      </c>
      <c r="D122" s="2" t="s">
        <v>93</v>
      </c>
      <c r="E122" s="2" t="s">
        <v>120</v>
      </c>
      <c r="F122" s="2" t="s">
        <v>95</v>
      </c>
      <c r="G122" s="2" t="s">
        <v>96</v>
      </c>
      <c r="H122" s="2" t="s">
        <v>97</v>
      </c>
      <c r="I122" s="2" t="s">
        <v>210</v>
      </c>
      <c r="J122" s="2" t="s">
        <v>214</v>
      </c>
      <c r="K122" s="2" t="s">
        <v>100</v>
      </c>
      <c r="L122" s="2" t="s">
        <v>118</v>
      </c>
      <c r="M122" s="5">
        <v>0.0126</v>
      </c>
      <c r="N122" s="5">
        <v>0.01638</v>
      </c>
      <c r="O122" s="2" t="s">
        <v>169</v>
      </c>
      <c r="P122" s="2" t="s">
        <v>95</v>
      </c>
      <c r="Q122" s="2" t="s">
        <v>204</v>
      </c>
      <c r="R122" s="2" t="s">
        <v>97</v>
      </c>
      <c r="S122" t="s">
        <v>105</v>
      </c>
      <c r="T122" s="6">
        <v>40494</v>
      </c>
    </row>
    <row r="123" spans="1:20">
      <c r="A123" s="3">
        <v>1010012</v>
      </c>
      <c r="B123">
        <v>29</v>
      </c>
      <c r="C123" s="2" t="s">
        <v>106</v>
      </c>
      <c r="D123" s="2" t="s">
        <v>93</v>
      </c>
      <c r="E123" s="2" t="s">
        <v>120</v>
      </c>
      <c r="F123" s="2" t="s">
        <v>95</v>
      </c>
      <c r="G123" s="2" t="s">
        <v>117</v>
      </c>
      <c r="H123" s="2" t="s">
        <v>97</v>
      </c>
      <c r="I123" s="2" t="s">
        <v>108</v>
      </c>
      <c r="J123" s="2" t="s">
        <v>133</v>
      </c>
      <c r="K123" s="2" t="s">
        <v>100</v>
      </c>
      <c r="L123" s="2" t="s">
        <v>118</v>
      </c>
      <c r="M123" s="5">
        <v>0.0126</v>
      </c>
      <c r="N123" s="5">
        <v>0.01638</v>
      </c>
      <c r="O123" s="2" t="s">
        <v>102</v>
      </c>
      <c r="P123" s="2" t="s">
        <v>95</v>
      </c>
      <c r="Q123" s="2" t="s">
        <v>95</v>
      </c>
      <c r="R123" s="2" t="s">
        <v>97</v>
      </c>
      <c r="S123" t="s">
        <v>105</v>
      </c>
      <c r="T123" s="6">
        <v>40480</v>
      </c>
    </row>
    <row r="124" spans="1:20">
      <c r="A124" s="4">
        <v>1011014</v>
      </c>
      <c r="B124">
        <v>29</v>
      </c>
      <c r="C124" s="2" t="s">
        <v>106</v>
      </c>
      <c r="D124" s="2" t="s">
        <v>93</v>
      </c>
      <c r="E124" s="2" t="s">
        <v>120</v>
      </c>
      <c r="F124" s="2" t="s">
        <v>95</v>
      </c>
      <c r="G124" s="2" t="s">
        <v>96</v>
      </c>
      <c r="H124" s="2" t="s">
        <v>97</v>
      </c>
      <c r="I124" s="2" t="s">
        <v>137</v>
      </c>
      <c r="J124" s="2" t="s">
        <v>192</v>
      </c>
      <c r="K124" s="2" t="s">
        <v>100</v>
      </c>
      <c r="L124" s="2" t="s">
        <v>101</v>
      </c>
      <c r="M124" s="5">
        <v>0.0153</v>
      </c>
      <c r="N124" s="5">
        <v>0.01989</v>
      </c>
      <c r="O124" s="2" t="s">
        <v>102</v>
      </c>
      <c r="P124" s="2" t="s">
        <v>157</v>
      </c>
      <c r="Q124" s="2" t="s">
        <v>207</v>
      </c>
      <c r="R124" s="2" t="s">
        <v>103</v>
      </c>
      <c r="S124" t="s">
        <v>105</v>
      </c>
      <c r="T124" s="6">
        <v>40506</v>
      </c>
    </row>
    <row r="125" spans="1:20">
      <c r="A125" s="3">
        <v>1011011</v>
      </c>
      <c r="B125">
        <v>35</v>
      </c>
      <c r="C125" s="2" t="s">
        <v>92</v>
      </c>
      <c r="D125" s="2" t="s">
        <v>177</v>
      </c>
      <c r="E125" s="2" t="s">
        <v>120</v>
      </c>
      <c r="F125" s="2" t="s">
        <v>95</v>
      </c>
      <c r="G125" s="2" t="s">
        <v>96</v>
      </c>
      <c r="H125" s="2" t="s">
        <v>97</v>
      </c>
      <c r="I125" s="2" t="s">
        <v>108</v>
      </c>
      <c r="J125" s="2" t="s">
        <v>215</v>
      </c>
      <c r="K125" s="2" t="s">
        <v>100</v>
      </c>
      <c r="L125" s="2" t="s">
        <v>101</v>
      </c>
      <c r="M125" s="5">
        <v>0.015</v>
      </c>
      <c r="N125" s="5">
        <v>0.0195</v>
      </c>
      <c r="O125" s="2" t="s">
        <v>102</v>
      </c>
      <c r="P125" s="2" t="s">
        <v>216</v>
      </c>
      <c r="Q125" s="2" t="s">
        <v>104</v>
      </c>
      <c r="R125" s="2" t="s">
        <v>103</v>
      </c>
      <c r="S125" t="s">
        <v>105</v>
      </c>
      <c r="T125" s="6">
        <v>40508</v>
      </c>
    </row>
    <row r="126" spans="1:20">
      <c r="A126" s="3">
        <v>1011012</v>
      </c>
      <c r="B126">
        <v>43</v>
      </c>
      <c r="C126" s="2" t="s">
        <v>106</v>
      </c>
      <c r="D126" s="2" t="s">
        <v>93</v>
      </c>
      <c r="E126" s="2" t="s">
        <v>120</v>
      </c>
      <c r="F126" s="2" t="s">
        <v>95</v>
      </c>
      <c r="G126" s="2" t="s">
        <v>96</v>
      </c>
      <c r="H126" s="2" t="s">
        <v>97</v>
      </c>
      <c r="I126" s="2" t="s">
        <v>217</v>
      </c>
      <c r="J126" s="2" t="s">
        <v>211</v>
      </c>
      <c r="K126" s="2" t="s">
        <v>100</v>
      </c>
      <c r="L126" s="2" t="s">
        <v>110</v>
      </c>
      <c r="M126" s="5">
        <v>0.0123</v>
      </c>
      <c r="N126" s="5">
        <v>0.01599</v>
      </c>
      <c r="O126" s="2" t="s">
        <v>169</v>
      </c>
      <c r="P126" s="2" t="s">
        <v>95</v>
      </c>
      <c r="Q126" s="2" t="s">
        <v>119</v>
      </c>
      <c r="R126" s="2" t="s">
        <v>97</v>
      </c>
      <c r="S126" t="s">
        <v>105</v>
      </c>
      <c r="T126" s="6">
        <v>40498</v>
      </c>
    </row>
    <row r="127" spans="1:20">
      <c r="A127" s="3">
        <v>1011013</v>
      </c>
      <c r="B127">
        <v>47</v>
      </c>
      <c r="C127" s="2" t="s">
        <v>106</v>
      </c>
      <c r="D127" s="2" t="s">
        <v>93</v>
      </c>
      <c r="E127" s="2" t="s">
        <v>107</v>
      </c>
      <c r="F127" s="2" t="s">
        <v>116</v>
      </c>
      <c r="G127" s="2" t="s">
        <v>96</v>
      </c>
      <c r="H127" s="2" t="s">
        <v>97</v>
      </c>
      <c r="I127" s="2" t="s">
        <v>101</v>
      </c>
      <c r="J127" s="2" t="s">
        <v>109</v>
      </c>
      <c r="K127" s="2" t="s">
        <v>100</v>
      </c>
      <c r="L127" s="2" t="s">
        <v>110</v>
      </c>
      <c r="M127" s="5">
        <v>0.0135</v>
      </c>
      <c r="N127" s="5">
        <v>0.01755</v>
      </c>
      <c r="O127" s="2" t="s">
        <v>102</v>
      </c>
      <c r="P127" s="2" t="s">
        <v>95</v>
      </c>
      <c r="Q127" s="2" t="s">
        <v>119</v>
      </c>
      <c r="R127" s="2" t="s">
        <v>97</v>
      </c>
      <c r="S127" s="2" t="s">
        <v>112</v>
      </c>
      <c r="T127" s="6">
        <v>40498</v>
      </c>
    </row>
    <row r="128" spans="1:20">
      <c r="A128" s="3">
        <v>1011015</v>
      </c>
      <c r="B128">
        <v>41</v>
      </c>
      <c r="C128" s="2" t="s">
        <v>106</v>
      </c>
      <c r="D128" s="2" t="s">
        <v>93</v>
      </c>
      <c r="E128" s="2" t="s">
        <v>120</v>
      </c>
      <c r="F128" s="2" t="s">
        <v>95</v>
      </c>
      <c r="G128" s="2" t="s">
        <v>96</v>
      </c>
      <c r="H128" s="2" t="s">
        <v>97</v>
      </c>
      <c r="I128" s="2" t="s">
        <v>108</v>
      </c>
      <c r="J128" s="2" t="s">
        <v>133</v>
      </c>
      <c r="K128" s="2" t="s">
        <v>100</v>
      </c>
      <c r="L128" s="2" t="s">
        <v>118</v>
      </c>
      <c r="M128" s="5">
        <v>0.0126</v>
      </c>
      <c r="N128" s="5">
        <v>0.01638</v>
      </c>
      <c r="O128" s="2" t="s">
        <v>102</v>
      </c>
      <c r="P128" s="2" t="s">
        <v>95</v>
      </c>
      <c r="Q128" s="2" t="s">
        <v>95</v>
      </c>
      <c r="R128" s="2" t="s">
        <v>97</v>
      </c>
      <c r="S128" t="s">
        <v>105</v>
      </c>
      <c r="T128" s="6">
        <v>40506</v>
      </c>
    </row>
    <row r="129" spans="1:20">
      <c r="A129" s="3">
        <v>1011016</v>
      </c>
      <c r="B129">
        <v>30</v>
      </c>
      <c r="C129" s="2" t="s">
        <v>106</v>
      </c>
      <c r="D129" s="2" t="s">
        <v>93</v>
      </c>
      <c r="E129" s="2" t="s">
        <v>218</v>
      </c>
      <c r="F129" s="2" t="s">
        <v>95</v>
      </c>
      <c r="G129" s="2" t="s">
        <v>96</v>
      </c>
      <c r="H129" s="2" t="s">
        <v>97</v>
      </c>
      <c r="I129" s="2" t="s">
        <v>152</v>
      </c>
      <c r="J129" s="2" t="s">
        <v>123</v>
      </c>
      <c r="K129" s="2" t="s">
        <v>100</v>
      </c>
      <c r="L129" s="2" t="s">
        <v>110</v>
      </c>
      <c r="M129" s="5">
        <v>0.0123</v>
      </c>
      <c r="N129" s="5">
        <v>0.01599</v>
      </c>
      <c r="O129" s="2" t="s">
        <v>102</v>
      </c>
      <c r="P129" s="2" t="s">
        <v>95</v>
      </c>
      <c r="Q129" s="2" t="s">
        <v>95</v>
      </c>
      <c r="R129" s="2" t="s">
        <v>97</v>
      </c>
      <c r="S129" t="s">
        <v>105</v>
      </c>
      <c r="T129" s="6">
        <v>40506</v>
      </c>
    </row>
    <row r="130" spans="1:20">
      <c r="A130" s="3">
        <v>1011017</v>
      </c>
      <c r="B130">
        <v>49</v>
      </c>
      <c r="C130" s="2" t="s">
        <v>106</v>
      </c>
      <c r="D130" s="2" t="s">
        <v>177</v>
      </c>
      <c r="E130" s="2" t="s">
        <v>120</v>
      </c>
      <c r="F130" s="2" t="s">
        <v>95</v>
      </c>
      <c r="G130" s="2" t="s">
        <v>96</v>
      </c>
      <c r="H130" s="2" t="s">
        <v>97</v>
      </c>
      <c r="I130" s="2" t="s">
        <v>198</v>
      </c>
      <c r="J130" s="2" t="s">
        <v>153</v>
      </c>
      <c r="K130" s="2" t="s">
        <v>100</v>
      </c>
      <c r="L130" s="2" t="s">
        <v>141</v>
      </c>
      <c r="M130" s="5">
        <v>0.0126</v>
      </c>
      <c r="N130" s="5">
        <v>0.01638</v>
      </c>
      <c r="O130" s="2" t="s">
        <v>102</v>
      </c>
      <c r="P130" s="2" t="s">
        <v>95</v>
      </c>
      <c r="Q130" s="2" t="s">
        <v>95</v>
      </c>
      <c r="R130" s="2" t="s">
        <v>97</v>
      </c>
      <c r="S130" s="2" t="s">
        <v>105</v>
      </c>
      <c r="T130" s="6">
        <v>40506</v>
      </c>
    </row>
    <row r="131" spans="1:20">
      <c r="A131" s="3">
        <v>1011018</v>
      </c>
      <c r="B131">
        <v>25</v>
      </c>
      <c r="C131" s="2" t="s">
        <v>106</v>
      </c>
      <c r="D131" s="2" t="s">
        <v>115</v>
      </c>
      <c r="E131" s="2" t="s">
        <v>136</v>
      </c>
      <c r="F131" s="2" t="s">
        <v>95</v>
      </c>
      <c r="G131" s="2" t="s">
        <v>117</v>
      </c>
      <c r="H131" s="2" t="s">
        <v>97</v>
      </c>
      <c r="I131" s="2" t="s">
        <v>121</v>
      </c>
      <c r="J131" s="2" t="s">
        <v>123</v>
      </c>
      <c r="K131" s="2" t="s">
        <v>100</v>
      </c>
      <c r="L131" s="2" t="s">
        <v>118</v>
      </c>
      <c r="M131" s="5">
        <v>0.0126</v>
      </c>
      <c r="N131" s="5">
        <v>0.01638</v>
      </c>
      <c r="O131" s="2" t="s">
        <v>102</v>
      </c>
      <c r="P131" s="2" t="s">
        <v>95</v>
      </c>
      <c r="Q131" s="2" t="s">
        <v>95</v>
      </c>
      <c r="R131" s="2" t="s">
        <v>97</v>
      </c>
      <c r="S131" s="2" t="s">
        <v>105</v>
      </c>
      <c r="T131" s="6">
        <v>40506</v>
      </c>
    </row>
    <row r="132" spans="1:20">
      <c r="A132" s="4">
        <v>1011019</v>
      </c>
      <c r="B132">
        <v>32</v>
      </c>
      <c r="C132" s="2" t="s">
        <v>92</v>
      </c>
      <c r="D132" s="2" t="s">
        <v>93</v>
      </c>
      <c r="E132" s="2" t="s">
        <v>94</v>
      </c>
      <c r="F132" s="2" t="s">
        <v>95</v>
      </c>
      <c r="G132" s="2" t="s">
        <v>96</v>
      </c>
      <c r="H132" s="2" t="s">
        <v>103</v>
      </c>
      <c r="I132" s="2" t="s">
        <v>108</v>
      </c>
      <c r="J132" s="2" t="s">
        <v>114</v>
      </c>
      <c r="K132" s="2" t="s">
        <v>100</v>
      </c>
      <c r="L132" s="2" t="s">
        <v>101</v>
      </c>
      <c r="M132" s="5">
        <v>0.0153</v>
      </c>
      <c r="N132" s="5">
        <v>0.01989</v>
      </c>
      <c r="O132" s="2" t="s">
        <v>102</v>
      </c>
      <c r="P132" s="2" t="s">
        <v>95</v>
      </c>
      <c r="Q132" s="2" t="s">
        <v>119</v>
      </c>
      <c r="R132" s="2" t="s">
        <v>97</v>
      </c>
      <c r="S132" s="2" t="s">
        <v>105</v>
      </c>
      <c r="T132" s="6">
        <v>40513</v>
      </c>
    </row>
    <row r="133" spans="1:20">
      <c r="A133" s="3">
        <v>1012003</v>
      </c>
      <c r="B133">
        <v>30</v>
      </c>
      <c r="C133" s="2" t="s">
        <v>106</v>
      </c>
      <c r="D133" s="2" t="s">
        <v>93</v>
      </c>
      <c r="E133" s="2" t="s">
        <v>94</v>
      </c>
      <c r="F133" s="2" t="s">
        <v>95</v>
      </c>
      <c r="G133" s="2" t="s">
        <v>96</v>
      </c>
      <c r="H133" s="2" t="s">
        <v>97</v>
      </c>
      <c r="I133" s="2" t="s">
        <v>173</v>
      </c>
      <c r="J133" s="2" t="s">
        <v>176</v>
      </c>
      <c r="K133" s="2" t="s">
        <v>100</v>
      </c>
      <c r="L133" s="2" t="s">
        <v>101</v>
      </c>
      <c r="M133" s="5">
        <v>0.015</v>
      </c>
      <c r="N133" s="5">
        <v>0.0195</v>
      </c>
      <c r="O133" s="2" t="s">
        <v>102</v>
      </c>
      <c r="P133" s="2" t="s">
        <v>157</v>
      </c>
      <c r="Q133" s="2" t="s">
        <v>207</v>
      </c>
      <c r="R133" s="2" t="s">
        <v>103</v>
      </c>
      <c r="S133" s="2" t="s">
        <v>105</v>
      </c>
      <c r="T133" s="6">
        <v>40530</v>
      </c>
    </row>
    <row r="134" spans="1:20">
      <c r="A134" s="4">
        <v>1012004</v>
      </c>
      <c r="B134">
        <v>48</v>
      </c>
      <c r="C134" s="2" t="s">
        <v>106</v>
      </c>
      <c r="D134" s="2" t="s">
        <v>93</v>
      </c>
      <c r="E134" s="2" t="s">
        <v>120</v>
      </c>
      <c r="F134" s="2" t="s">
        <v>95</v>
      </c>
      <c r="G134" s="2" t="s">
        <v>96</v>
      </c>
      <c r="H134" s="2" t="s">
        <v>97</v>
      </c>
      <c r="I134" s="2" t="s">
        <v>173</v>
      </c>
      <c r="J134" s="2" t="s">
        <v>192</v>
      </c>
      <c r="K134" s="2" t="s">
        <v>100</v>
      </c>
      <c r="L134" s="2" t="s">
        <v>101</v>
      </c>
      <c r="M134" s="5">
        <v>0.0153</v>
      </c>
      <c r="N134" s="5">
        <v>0.01989</v>
      </c>
      <c r="O134" s="2" t="s">
        <v>102</v>
      </c>
      <c r="P134" s="2" t="s">
        <v>95</v>
      </c>
      <c r="Q134" s="2" t="s">
        <v>119</v>
      </c>
      <c r="R134" s="2" t="s">
        <v>97</v>
      </c>
      <c r="S134" s="2" t="s">
        <v>105</v>
      </c>
      <c r="T134" s="6">
        <v>40520</v>
      </c>
    </row>
    <row r="135" spans="1:20">
      <c r="A135" s="3">
        <v>1012005</v>
      </c>
      <c r="B135" s="2">
        <v>28</v>
      </c>
      <c r="C135" s="2" t="s">
        <v>106</v>
      </c>
      <c r="D135" s="2" t="s">
        <v>115</v>
      </c>
      <c r="E135" s="2" t="s">
        <v>136</v>
      </c>
      <c r="F135" s="2" t="s">
        <v>95</v>
      </c>
      <c r="G135" s="2" t="s">
        <v>96</v>
      </c>
      <c r="H135" s="2" t="s">
        <v>97</v>
      </c>
      <c r="I135" s="2" t="s">
        <v>137</v>
      </c>
      <c r="J135" s="2" t="s">
        <v>127</v>
      </c>
      <c r="K135" s="2" t="s">
        <v>100</v>
      </c>
      <c r="L135" s="2" t="s">
        <v>110</v>
      </c>
      <c r="M135" s="5">
        <v>0.0144</v>
      </c>
      <c r="N135" s="5">
        <v>0.01872</v>
      </c>
      <c r="O135" s="2" t="s">
        <v>102</v>
      </c>
      <c r="P135" s="2" t="s">
        <v>157</v>
      </c>
      <c r="Q135" s="2" t="s">
        <v>104</v>
      </c>
      <c r="R135" s="2" t="s">
        <v>103</v>
      </c>
      <c r="S135" s="2" t="s">
        <v>105</v>
      </c>
      <c r="T135" s="6">
        <v>40521</v>
      </c>
    </row>
    <row r="136" spans="1:20">
      <c r="A136" s="4">
        <v>1012009</v>
      </c>
      <c r="B136" s="2">
        <v>33</v>
      </c>
      <c r="C136" s="2" t="s">
        <v>106</v>
      </c>
      <c r="D136" s="2" t="s">
        <v>93</v>
      </c>
      <c r="E136" s="2" t="s">
        <v>120</v>
      </c>
      <c r="F136" s="2" t="s">
        <v>95</v>
      </c>
      <c r="G136" s="2" t="s">
        <v>96</v>
      </c>
      <c r="H136" s="2" t="s">
        <v>97</v>
      </c>
      <c r="I136" s="2" t="s">
        <v>137</v>
      </c>
      <c r="J136" s="2" t="s">
        <v>193</v>
      </c>
      <c r="K136" s="2" t="s">
        <v>100</v>
      </c>
      <c r="L136" s="2" t="s">
        <v>101</v>
      </c>
      <c r="M136" s="5">
        <v>0.0153</v>
      </c>
      <c r="N136" s="5">
        <v>0.01989</v>
      </c>
      <c r="O136" s="2" t="s">
        <v>102</v>
      </c>
      <c r="P136" s="2" t="s">
        <v>95</v>
      </c>
      <c r="Q136" s="2" t="s">
        <v>119</v>
      </c>
      <c r="R136" s="2" t="s">
        <v>97</v>
      </c>
      <c r="S136" s="2" t="s">
        <v>105</v>
      </c>
      <c r="T136" s="6">
        <v>40527</v>
      </c>
    </row>
    <row r="137" spans="1:20">
      <c r="A137" s="3">
        <v>1012010</v>
      </c>
      <c r="B137" s="2">
        <v>36</v>
      </c>
      <c r="C137" s="2" t="s">
        <v>106</v>
      </c>
      <c r="D137" s="2" t="s">
        <v>93</v>
      </c>
      <c r="E137" s="2" t="s">
        <v>120</v>
      </c>
      <c r="F137" s="2" t="s">
        <v>95</v>
      </c>
      <c r="G137" s="2" t="s">
        <v>117</v>
      </c>
      <c r="H137" s="2" t="s">
        <v>97</v>
      </c>
      <c r="I137" s="2" t="s">
        <v>98</v>
      </c>
      <c r="J137" s="2" t="s">
        <v>186</v>
      </c>
      <c r="K137" s="2" t="s">
        <v>100</v>
      </c>
      <c r="L137" s="2" t="s">
        <v>141</v>
      </c>
      <c r="M137" s="5">
        <v>0.0126</v>
      </c>
      <c r="N137" s="5">
        <v>0.01638</v>
      </c>
      <c r="O137" s="2" t="s">
        <v>102</v>
      </c>
      <c r="P137" s="2" t="s">
        <v>95</v>
      </c>
      <c r="Q137" s="2" t="s">
        <v>95</v>
      </c>
      <c r="R137" s="2" t="s">
        <v>97</v>
      </c>
      <c r="S137" s="2" t="s">
        <v>105</v>
      </c>
      <c r="T137" s="6">
        <v>40522</v>
      </c>
    </row>
    <row r="138" spans="1:20">
      <c r="A138" s="3">
        <v>1012011</v>
      </c>
      <c r="B138" s="2">
        <v>38</v>
      </c>
      <c r="C138" s="2" t="s">
        <v>106</v>
      </c>
      <c r="D138" s="2" t="s">
        <v>93</v>
      </c>
      <c r="E138" s="2" t="s">
        <v>107</v>
      </c>
      <c r="F138" s="2" t="s">
        <v>95</v>
      </c>
      <c r="G138" s="2" t="s">
        <v>96</v>
      </c>
      <c r="H138" s="2" t="s">
        <v>97</v>
      </c>
      <c r="I138" s="2" t="s">
        <v>98</v>
      </c>
      <c r="J138" s="2" t="s">
        <v>219</v>
      </c>
      <c r="K138" s="2" t="s">
        <v>100</v>
      </c>
      <c r="L138" s="2" t="s">
        <v>141</v>
      </c>
      <c r="M138" s="5">
        <v>0.0126</v>
      </c>
      <c r="N138" s="5">
        <v>0.01638</v>
      </c>
      <c r="O138" s="2" t="s">
        <v>220</v>
      </c>
      <c r="P138" s="2" t="s">
        <v>95</v>
      </c>
      <c r="Q138" s="2" t="s">
        <v>95</v>
      </c>
      <c r="R138" s="2" t="s">
        <v>97</v>
      </c>
      <c r="S138" s="2" t="s">
        <v>105</v>
      </c>
      <c r="T138" s="6">
        <v>40528</v>
      </c>
    </row>
    <row r="139" spans="1:20">
      <c r="A139" s="3">
        <v>1012012</v>
      </c>
      <c r="B139" s="2">
        <v>27</v>
      </c>
      <c r="C139" s="2" t="s">
        <v>106</v>
      </c>
      <c r="D139" s="2" t="s">
        <v>93</v>
      </c>
      <c r="E139" s="2" t="s">
        <v>136</v>
      </c>
      <c r="F139" s="2" t="s">
        <v>95</v>
      </c>
      <c r="G139" s="2" t="s">
        <v>96</v>
      </c>
      <c r="H139" s="2" t="s">
        <v>97</v>
      </c>
      <c r="I139" s="2" t="s">
        <v>121</v>
      </c>
      <c r="J139" s="2" t="s">
        <v>221</v>
      </c>
      <c r="K139" s="2" t="s">
        <v>100</v>
      </c>
      <c r="L139" s="2" t="s">
        <v>118</v>
      </c>
      <c r="M139" s="5">
        <v>0.01323</v>
      </c>
      <c r="N139" s="5">
        <v>0.01719</v>
      </c>
      <c r="O139" s="2" t="s">
        <v>102</v>
      </c>
      <c r="P139" s="2" t="s">
        <v>157</v>
      </c>
      <c r="Q139" s="2" t="s">
        <v>207</v>
      </c>
      <c r="R139" s="2" t="s">
        <v>103</v>
      </c>
      <c r="S139" s="2" t="s">
        <v>105</v>
      </c>
      <c r="T139" s="6">
        <v>40547</v>
      </c>
    </row>
    <row r="140" spans="1:20">
      <c r="A140" s="3">
        <v>1012013</v>
      </c>
      <c r="B140" s="2">
        <v>32</v>
      </c>
      <c r="C140" s="2" t="s">
        <v>106</v>
      </c>
      <c r="D140" s="2" t="s">
        <v>93</v>
      </c>
      <c r="E140" s="2" t="s">
        <v>120</v>
      </c>
      <c r="F140" s="2" t="s">
        <v>95</v>
      </c>
      <c r="G140" s="2" t="s">
        <v>117</v>
      </c>
      <c r="H140" s="2" t="s">
        <v>97</v>
      </c>
      <c r="I140" s="2" t="s">
        <v>98</v>
      </c>
      <c r="J140" s="2" t="s">
        <v>211</v>
      </c>
      <c r="K140" s="2" t="s">
        <v>100</v>
      </c>
      <c r="L140" s="2" t="s">
        <v>110</v>
      </c>
      <c r="M140" s="5">
        <v>0.0123</v>
      </c>
      <c r="N140" s="5">
        <v>0.01599</v>
      </c>
      <c r="O140" s="2" t="s">
        <v>102</v>
      </c>
      <c r="P140" s="2" t="s">
        <v>95</v>
      </c>
      <c r="Q140" s="2" t="s">
        <v>95</v>
      </c>
      <c r="R140" s="2" t="s">
        <v>97</v>
      </c>
      <c r="S140" s="2" t="s">
        <v>105</v>
      </c>
      <c r="T140" s="6">
        <v>40529</v>
      </c>
    </row>
    <row r="141" spans="1:20">
      <c r="A141" s="3">
        <v>1012015</v>
      </c>
      <c r="B141" s="2">
        <v>30</v>
      </c>
      <c r="C141" s="2" t="s">
        <v>106</v>
      </c>
      <c r="D141" s="2" t="s">
        <v>115</v>
      </c>
      <c r="E141" s="2" t="s">
        <v>94</v>
      </c>
      <c r="F141" s="2" t="s">
        <v>95</v>
      </c>
      <c r="G141" s="2" t="s">
        <v>96</v>
      </c>
      <c r="H141" s="2" t="s">
        <v>97</v>
      </c>
      <c r="I141" s="2" t="s">
        <v>137</v>
      </c>
      <c r="J141" s="2" t="s">
        <v>221</v>
      </c>
      <c r="K141" s="2" t="s">
        <v>100</v>
      </c>
      <c r="L141" s="2" t="s">
        <v>141</v>
      </c>
      <c r="M141" s="5">
        <v>0.0126</v>
      </c>
      <c r="N141" s="5">
        <v>0.01638</v>
      </c>
      <c r="O141" s="2" t="s">
        <v>102</v>
      </c>
      <c r="P141" s="2" t="s">
        <v>95</v>
      </c>
      <c r="Q141" s="2" t="s">
        <v>95</v>
      </c>
      <c r="R141" s="2" t="s">
        <v>97</v>
      </c>
      <c r="S141" s="2" t="s">
        <v>105</v>
      </c>
      <c r="T141" s="6">
        <v>40534</v>
      </c>
    </row>
    <row r="142" spans="1:20">
      <c r="A142" s="4">
        <v>1012016</v>
      </c>
      <c r="B142" s="2">
        <v>42</v>
      </c>
      <c r="C142" s="2" t="s">
        <v>106</v>
      </c>
      <c r="D142" s="2" t="s">
        <v>93</v>
      </c>
      <c r="E142" s="2" t="s">
        <v>120</v>
      </c>
      <c r="F142" s="2" t="s">
        <v>95</v>
      </c>
      <c r="G142" s="2" t="s">
        <v>96</v>
      </c>
      <c r="H142" s="2" t="s">
        <v>97</v>
      </c>
      <c r="I142" s="2" t="s">
        <v>152</v>
      </c>
      <c r="J142" s="2" t="s">
        <v>202</v>
      </c>
      <c r="K142" s="2" t="s">
        <v>100</v>
      </c>
      <c r="L142" s="2" t="s">
        <v>101</v>
      </c>
      <c r="M142" s="5">
        <v>0.015</v>
      </c>
      <c r="N142" s="5">
        <v>0.0195</v>
      </c>
      <c r="O142" s="2" t="s">
        <v>102</v>
      </c>
      <c r="P142" s="2" t="s">
        <v>157</v>
      </c>
      <c r="Q142" s="2" t="s">
        <v>207</v>
      </c>
      <c r="R142" s="2" t="s">
        <v>103</v>
      </c>
      <c r="S142" s="2" t="s">
        <v>105</v>
      </c>
      <c r="T142" s="6">
        <v>40531</v>
      </c>
    </row>
    <row r="143" spans="1:20">
      <c r="A143" s="4">
        <v>1012023</v>
      </c>
      <c r="B143" s="2">
        <v>34</v>
      </c>
      <c r="C143" s="2" t="s">
        <v>106</v>
      </c>
      <c r="D143" s="2" t="s">
        <v>93</v>
      </c>
      <c r="E143" s="2" t="s">
        <v>107</v>
      </c>
      <c r="F143" s="2" t="s">
        <v>95</v>
      </c>
      <c r="G143" s="2" t="s">
        <v>96</v>
      </c>
      <c r="H143" s="2" t="s">
        <v>97</v>
      </c>
      <c r="I143" s="2" t="s">
        <v>152</v>
      </c>
      <c r="J143" s="2" t="s">
        <v>222</v>
      </c>
      <c r="K143" s="2" t="s">
        <v>100</v>
      </c>
      <c r="L143" s="2" t="s">
        <v>101</v>
      </c>
      <c r="M143" s="5">
        <v>0.015</v>
      </c>
      <c r="N143" s="5">
        <v>0.0195</v>
      </c>
      <c r="O143" s="2" t="s">
        <v>102</v>
      </c>
      <c r="P143" s="2" t="s">
        <v>157</v>
      </c>
      <c r="Q143" s="2" t="s">
        <v>207</v>
      </c>
      <c r="R143" s="2" t="s">
        <v>103</v>
      </c>
      <c r="S143" s="2" t="s">
        <v>105</v>
      </c>
      <c r="T143" s="6">
        <v>40553</v>
      </c>
    </row>
    <row r="144" spans="1:20">
      <c r="A144" s="3">
        <v>1012025</v>
      </c>
      <c r="B144" s="2">
        <v>34</v>
      </c>
      <c r="C144" s="2" t="s">
        <v>92</v>
      </c>
      <c r="D144" s="2" t="s">
        <v>93</v>
      </c>
      <c r="E144" s="2" t="s">
        <v>120</v>
      </c>
      <c r="F144" s="2" t="s">
        <v>95</v>
      </c>
      <c r="G144" s="2" t="s">
        <v>96</v>
      </c>
      <c r="H144" s="2" t="s">
        <v>97</v>
      </c>
      <c r="I144" s="2" t="s">
        <v>152</v>
      </c>
      <c r="J144" s="2" t="s">
        <v>153</v>
      </c>
      <c r="K144" s="2" t="s">
        <v>100</v>
      </c>
      <c r="L144" s="2" t="s">
        <v>101</v>
      </c>
      <c r="M144" s="5">
        <v>0.015</v>
      </c>
      <c r="N144" s="5">
        <v>0.0195</v>
      </c>
      <c r="O144" s="2" t="s">
        <v>102</v>
      </c>
      <c r="P144" s="2" t="s">
        <v>157</v>
      </c>
      <c r="Q144" s="2" t="s">
        <v>207</v>
      </c>
      <c r="R144" s="2" t="s">
        <v>103</v>
      </c>
      <c r="S144" s="2" t="s">
        <v>105</v>
      </c>
      <c r="T144" s="6">
        <v>40540</v>
      </c>
    </row>
    <row r="145" spans="1:20">
      <c r="A145" s="3">
        <v>1012026</v>
      </c>
      <c r="B145" s="2">
        <v>53</v>
      </c>
      <c r="C145" s="2" t="s">
        <v>106</v>
      </c>
      <c r="D145" s="2" t="s">
        <v>93</v>
      </c>
      <c r="E145" s="2" t="s">
        <v>107</v>
      </c>
      <c r="F145" s="2" t="s">
        <v>95</v>
      </c>
      <c r="G145" s="2" t="s">
        <v>96</v>
      </c>
      <c r="H145" s="2" t="s">
        <v>97</v>
      </c>
      <c r="I145" s="2" t="s">
        <v>121</v>
      </c>
      <c r="J145" s="2" t="s">
        <v>176</v>
      </c>
      <c r="K145" s="2" t="s">
        <v>100</v>
      </c>
      <c r="L145" s="2" t="s">
        <v>101</v>
      </c>
      <c r="M145" s="5">
        <v>0.0153</v>
      </c>
      <c r="N145" s="5">
        <v>0.01989</v>
      </c>
      <c r="O145" s="2" t="s">
        <v>102</v>
      </c>
      <c r="P145" s="2" t="s">
        <v>95</v>
      </c>
      <c r="Q145" s="2" t="s">
        <v>119</v>
      </c>
      <c r="R145" s="2" t="s">
        <v>97</v>
      </c>
      <c r="S145" s="2" t="s">
        <v>105</v>
      </c>
      <c r="T145" s="6">
        <v>40541</v>
      </c>
    </row>
    <row r="146" spans="1:20">
      <c r="A146" s="3">
        <v>1012028</v>
      </c>
      <c r="B146">
        <v>40</v>
      </c>
      <c r="C146" s="2" t="s">
        <v>106</v>
      </c>
      <c r="D146" s="2" t="s">
        <v>93</v>
      </c>
      <c r="E146" s="2" t="s">
        <v>94</v>
      </c>
      <c r="F146" s="2" t="s">
        <v>95</v>
      </c>
      <c r="G146" s="2" t="s">
        <v>96</v>
      </c>
      <c r="H146" s="2" t="s">
        <v>103</v>
      </c>
      <c r="I146" s="2" t="s">
        <v>134</v>
      </c>
      <c r="J146" s="2" t="s">
        <v>223</v>
      </c>
      <c r="K146" s="2" t="s">
        <v>170</v>
      </c>
      <c r="L146" s="2" t="s">
        <v>101</v>
      </c>
      <c r="M146" s="5">
        <v>0.015</v>
      </c>
      <c r="N146" s="5">
        <v>0.0195</v>
      </c>
      <c r="O146" s="2" t="s">
        <v>102</v>
      </c>
      <c r="P146" s="2" t="s">
        <v>95</v>
      </c>
      <c r="Q146" s="2" t="s">
        <v>119</v>
      </c>
      <c r="R146" s="2" t="s">
        <v>97</v>
      </c>
      <c r="S146" s="2" t="s">
        <v>105</v>
      </c>
      <c r="T146" s="6">
        <v>40542</v>
      </c>
    </row>
    <row r="147" spans="1:20">
      <c r="A147" s="3">
        <v>1012030</v>
      </c>
      <c r="B147">
        <v>41</v>
      </c>
      <c r="C147" s="2" t="s">
        <v>106</v>
      </c>
      <c r="D147" s="2" t="s">
        <v>93</v>
      </c>
      <c r="E147" s="2" t="s">
        <v>120</v>
      </c>
      <c r="F147" s="2" t="s">
        <v>95</v>
      </c>
      <c r="G147" s="2" t="s">
        <v>96</v>
      </c>
      <c r="H147" s="2" t="s">
        <v>103</v>
      </c>
      <c r="I147" s="2" t="s">
        <v>198</v>
      </c>
      <c r="J147" s="2" t="s">
        <v>123</v>
      </c>
      <c r="K147" s="2" t="s">
        <v>100</v>
      </c>
      <c r="L147" s="2" t="s">
        <v>118</v>
      </c>
      <c r="M147" s="5">
        <v>0.0126</v>
      </c>
      <c r="N147" s="5">
        <v>0.01638</v>
      </c>
      <c r="O147" s="2" t="s">
        <v>102</v>
      </c>
      <c r="P147" s="2" t="s">
        <v>95</v>
      </c>
      <c r="Q147" s="2" t="s">
        <v>95</v>
      </c>
      <c r="R147" s="2" t="s">
        <v>97</v>
      </c>
      <c r="S147" s="2" t="s">
        <v>105</v>
      </c>
      <c r="T147" s="6">
        <v>40542</v>
      </c>
    </row>
    <row r="148" spans="1:20">
      <c r="A148" s="3">
        <v>1012031</v>
      </c>
      <c r="B148">
        <v>31</v>
      </c>
      <c r="C148" s="2" t="s">
        <v>106</v>
      </c>
      <c r="D148" s="2" t="s">
        <v>115</v>
      </c>
      <c r="E148" s="2" t="s">
        <v>94</v>
      </c>
      <c r="F148" s="2" t="s">
        <v>95</v>
      </c>
      <c r="G148" s="2" t="s">
        <v>96</v>
      </c>
      <c r="H148" s="2" t="s">
        <v>97</v>
      </c>
      <c r="I148" s="2" t="s">
        <v>121</v>
      </c>
      <c r="J148" s="2" t="s">
        <v>99</v>
      </c>
      <c r="K148" s="2" t="s">
        <v>100</v>
      </c>
      <c r="L148" s="2" t="s">
        <v>101</v>
      </c>
      <c r="M148" s="5">
        <v>0.0153</v>
      </c>
      <c r="N148" s="5">
        <v>0.01989</v>
      </c>
      <c r="O148" s="2" t="s">
        <v>102</v>
      </c>
      <c r="P148" s="2" t="s">
        <v>95</v>
      </c>
      <c r="Q148" s="2" t="s">
        <v>119</v>
      </c>
      <c r="R148" s="2" t="s">
        <v>97</v>
      </c>
      <c r="S148" s="2" t="s">
        <v>105</v>
      </c>
      <c r="T148" s="6">
        <v>40542</v>
      </c>
    </row>
    <row r="149" spans="1:20">
      <c r="A149" s="4">
        <v>1012032</v>
      </c>
      <c r="B149">
        <v>34</v>
      </c>
      <c r="C149" s="2" t="s">
        <v>106</v>
      </c>
      <c r="D149" s="2" t="s">
        <v>93</v>
      </c>
      <c r="E149" s="2" t="s">
        <v>94</v>
      </c>
      <c r="F149" s="2" t="s">
        <v>95</v>
      </c>
      <c r="G149" s="2" t="s">
        <v>96</v>
      </c>
      <c r="H149" s="2" t="s">
        <v>97</v>
      </c>
      <c r="I149" s="2" t="s">
        <v>137</v>
      </c>
      <c r="J149" s="2" t="s">
        <v>186</v>
      </c>
      <c r="K149" s="2" t="s">
        <v>100</v>
      </c>
      <c r="L149" s="2" t="s">
        <v>118</v>
      </c>
      <c r="M149" s="5">
        <v>0.0147</v>
      </c>
      <c r="N149" s="5">
        <v>0.01911</v>
      </c>
      <c r="O149" s="2" t="s">
        <v>102</v>
      </c>
      <c r="P149" s="2" t="s">
        <v>157</v>
      </c>
      <c r="Q149" s="2" t="s">
        <v>207</v>
      </c>
      <c r="R149" s="2" t="s">
        <v>103</v>
      </c>
      <c r="S149" s="2" t="s">
        <v>105</v>
      </c>
      <c r="T149" s="6">
        <v>40543</v>
      </c>
    </row>
    <row r="150" spans="1:20">
      <c r="A150" s="4">
        <v>1101001</v>
      </c>
      <c r="B150">
        <v>30</v>
      </c>
      <c r="C150" s="2" t="s">
        <v>106</v>
      </c>
      <c r="D150" s="2" t="s">
        <v>93</v>
      </c>
      <c r="E150" s="2" t="s">
        <v>218</v>
      </c>
      <c r="F150" s="2" t="s">
        <v>95</v>
      </c>
      <c r="G150" s="2" t="s">
        <v>96</v>
      </c>
      <c r="H150" s="2" t="s">
        <v>97</v>
      </c>
      <c r="I150" s="2" t="s">
        <v>121</v>
      </c>
      <c r="J150" s="2" t="s">
        <v>200</v>
      </c>
      <c r="K150" s="2" t="s">
        <v>100</v>
      </c>
      <c r="L150" s="2" t="s">
        <v>118</v>
      </c>
      <c r="M150" s="5">
        <v>0.0147</v>
      </c>
      <c r="N150" s="5">
        <v>0.01911</v>
      </c>
      <c r="O150" s="2" t="s">
        <v>102</v>
      </c>
      <c r="P150" s="2" t="s">
        <v>157</v>
      </c>
      <c r="Q150" s="2" t="s">
        <v>207</v>
      </c>
      <c r="R150" s="2" t="s">
        <v>103</v>
      </c>
      <c r="S150" s="2" t="s">
        <v>105</v>
      </c>
      <c r="T150" s="6">
        <v>40554</v>
      </c>
    </row>
    <row r="151" spans="1:20">
      <c r="A151" s="4">
        <v>1101002</v>
      </c>
      <c r="B151" s="2">
        <v>34</v>
      </c>
      <c r="C151" s="2" t="s">
        <v>106</v>
      </c>
      <c r="D151" s="2" t="s">
        <v>93</v>
      </c>
      <c r="E151" s="2" t="s">
        <v>120</v>
      </c>
      <c r="F151" s="2" t="s">
        <v>95</v>
      </c>
      <c r="G151" s="2" t="s">
        <v>96</v>
      </c>
      <c r="H151" s="2" t="s">
        <v>103</v>
      </c>
      <c r="I151" s="2" t="s">
        <v>137</v>
      </c>
      <c r="J151" s="2" t="s">
        <v>200</v>
      </c>
      <c r="K151" s="2" t="s">
        <v>100</v>
      </c>
      <c r="L151" s="2" t="s">
        <v>101</v>
      </c>
      <c r="M151" s="5">
        <v>0.015</v>
      </c>
      <c r="N151" s="9">
        <v>0.0195</v>
      </c>
      <c r="O151" s="2" t="s">
        <v>102</v>
      </c>
      <c r="P151" s="2" t="s">
        <v>157</v>
      </c>
      <c r="Q151" s="2" t="s">
        <v>207</v>
      </c>
      <c r="R151" s="2" t="s">
        <v>103</v>
      </c>
      <c r="S151" s="2" t="s">
        <v>105</v>
      </c>
      <c r="T151" s="6">
        <v>40567</v>
      </c>
    </row>
    <row r="152" spans="1:20">
      <c r="A152" s="3">
        <v>1101003</v>
      </c>
      <c r="B152">
        <v>25</v>
      </c>
      <c r="C152" s="2" t="s">
        <v>92</v>
      </c>
      <c r="D152" s="2" t="s">
        <v>93</v>
      </c>
      <c r="E152" s="2" t="s">
        <v>94</v>
      </c>
      <c r="F152" s="2" t="s">
        <v>95</v>
      </c>
      <c r="G152" s="2" t="s">
        <v>126</v>
      </c>
      <c r="H152" s="2" t="s">
        <v>103</v>
      </c>
      <c r="I152" s="2" t="s">
        <v>137</v>
      </c>
      <c r="J152" s="2" t="s">
        <v>109</v>
      </c>
      <c r="K152" s="2" t="s">
        <v>100</v>
      </c>
      <c r="L152" s="2" t="s">
        <v>101</v>
      </c>
      <c r="M152" s="5">
        <v>0.0153</v>
      </c>
      <c r="N152" s="5">
        <v>0.01989</v>
      </c>
      <c r="O152" s="2" t="s">
        <v>128</v>
      </c>
      <c r="P152" s="2" t="s">
        <v>95</v>
      </c>
      <c r="Q152" s="2" t="s">
        <v>119</v>
      </c>
      <c r="R152" s="2" t="s">
        <v>97</v>
      </c>
      <c r="S152" s="2" t="s">
        <v>105</v>
      </c>
      <c r="T152" s="6">
        <v>40561</v>
      </c>
    </row>
    <row r="153" spans="1:20">
      <c r="A153" s="3">
        <v>1101004</v>
      </c>
      <c r="B153">
        <v>33</v>
      </c>
      <c r="C153" s="2" t="s">
        <v>106</v>
      </c>
      <c r="D153" s="2" t="s">
        <v>93</v>
      </c>
      <c r="E153" s="2" t="s">
        <v>120</v>
      </c>
      <c r="F153" s="2" t="s">
        <v>95</v>
      </c>
      <c r="G153" s="2" t="s">
        <v>96</v>
      </c>
      <c r="H153" s="2" t="s">
        <v>97</v>
      </c>
      <c r="I153" s="2" t="s">
        <v>198</v>
      </c>
      <c r="J153" s="2" t="s">
        <v>99</v>
      </c>
      <c r="K153" s="2" t="s">
        <v>100</v>
      </c>
      <c r="L153" s="2" t="s">
        <v>124</v>
      </c>
      <c r="M153" s="5">
        <v>0.0129</v>
      </c>
      <c r="N153" s="5">
        <v>0.01677</v>
      </c>
      <c r="O153" s="2" t="s">
        <v>102</v>
      </c>
      <c r="P153" s="2" t="s">
        <v>157</v>
      </c>
      <c r="Q153" s="2" t="s">
        <v>207</v>
      </c>
      <c r="R153" s="2" t="s">
        <v>103</v>
      </c>
      <c r="S153" s="2" t="s">
        <v>105</v>
      </c>
      <c r="T153" s="6">
        <v>40561</v>
      </c>
    </row>
    <row r="154" spans="1:20">
      <c r="A154" s="3">
        <v>1101005</v>
      </c>
      <c r="B154">
        <v>29</v>
      </c>
      <c r="C154" s="2" t="s">
        <v>92</v>
      </c>
      <c r="D154" s="2" t="s">
        <v>93</v>
      </c>
      <c r="E154" s="2" t="s">
        <v>94</v>
      </c>
      <c r="F154" s="2" t="s">
        <v>95</v>
      </c>
      <c r="G154" s="2" t="s">
        <v>96</v>
      </c>
      <c r="H154" s="2" t="s">
        <v>97</v>
      </c>
      <c r="I154" s="2" t="s">
        <v>108</v>
      </c>
      <c r="J154" s="2" t="s">
        <v>153</v>
      </c>
      <c r="K154" s="2" t="s">
        <v>100</v>
      </c>
      <c r="L154" s="2" t="s">
        <v>110</v>
      </c>
      <c r="M154" s="5">
        <v>0.0123</v>
      </c>
      <c r="N154" s="5">
        <v>0.01599</v>
      </c>
      <c r="O154" s="2" t="s">
        <v>102</v>
      </c>
      <c r="P154" s="2" t="s">
        <v>95</v>
      </c>
      <c r="Q154" s="2" t="s">
        <v>119</v>
      </c>
      <c r="R154" s="2" t="s">
        <v>97</v>
      </c>
      <c r="S154" s="2" t="s">
        <v>105</v>
      </c>
      <c r="T154" s="6">
        <v>40561</v>
      </c>
    </row>
    <row r="155" spans="1:20">
      <c r="A155" s="3">
        <v>1101006</v>
      </c>
      <c r="B155">
        <v>32</v>
      </c>
      <c r="C155" s="2" t="s">
        <v>92</v>
      </c>
      <c r="D155" s="2" t="s">
        <v>93</v>
      </c>
      <c r="E155" s="2" t="s">
        <v>94</v>
      </c>
      <c r="F155" s="2" t="s">
        <v>95</v>
      </c>
      <c r="G155" s="2" t="s">
        <v>96</v>
      </c>
      <c r="H155" s="2" t="s">
        <v>97</v>
      </c>
      <c r="I155" s="2" t="s">
        <v>152</v>
      </c>
      <c r="J155" s="2" t="s">
        <v>193</v>
      </c>
      <c r="K155" s="2" t="s">
        <v>100</v>
      </c>
      <c r="L155" s="2" t="s">
        <v>101</v>
      </c>
      <c r="M155" s="5">
        <v>0.015</v>
      </c>
      <c r="N155" s="5">
        <v>0.0195</v>
      </c>
      <c r="O155" s="2" t="s">
        <v>102</v>
      </c>
      <c r="P155" s="2" t="s">
        <v>157</v>
      </c>
      <c r="Q155" s="2" t="s">
        <v>207</v>
      </c>
      <c r="R155" s="2" t="s">
        <v>103</v>
      </c>
      <c r="S155" s="2" t="s">
        <v>105</v>
      </c>
      <c r="T155" s="6">
        <v>40564</v>
      </c>
    </row>
    <row r="156" spans="1:20">
      <c r="A156" s="3">
        <v>1101007</v>
      </c>
      <c r="B156">
        <v>51</v>
      </c>
      <c r="C156" s="2" t="s">
        <v>106</v>
      </c>
      <c r="D156" s="2" t="s">
        <v>93</v>
      </c>
      <c r="E156" s="2" t="s">
        <v>107</v>
      </c>
      <c r="F156" s="2" t="s">
        <v>116</v>
      </c>
      <c r="G156" s="2" t="s">
        <v>96</v>
      </c>
      <c r="H156" s="2" t="s">
        <v>97</v>
      </c>
      <c r="I156" s="2" t="s">
        <v>152</v>
      </c>
      <c r="J156" s="2" t="s">
        <v>127</v>
      </c>
      <c r="K156" s="2" t="s">
        <v>100</v>
      </c>
      <c r="L156" s="2" t="s">
        <v>118</v>
      </c>
      <c r="M156" s="5">
        <v>0.015</v>
      </c>
      <c r="N156" s="5">
        <v>0.0195</v>
      </c>
      <c r="O156" s="2" t="s">
        <v>102</v>
      </c>
      <c r="P156" s="2" t="s">
        <v>95</v>
      </c>
      <c r="Q156" s="2" t="s">
        <v>119</v>
      </c>
      <c r="R156" s="2" t="s">
        <v>97</v>
      </c>
      <c r="S156" s="2" t="s">
        <v>112</v>
      </c>
      <c r="T156" s="6">
        <v>40564</v>
      </c>
    </row>
    <row r="157" spans="1:20">
      <c r="A157" s="4">
        <v>1101008</v>
      </c>
      <c r="B157">
        <v>39</v>
      </c>
      <c r="C157" s="2" t="s">
        <v>92</v>
      </c>
      <c r="D157" s="2" t="s">
        <v>93</v>
      </c>
      <c r="E157" s="2" t="s">
        <v>120</v>
      </c>
      <c r="F157" s="2" t="s">
        <v>95</v>
      </c>
      <c r="G157" s="2" t="s">
        <v>96</v>
      </c>
      <c r="H157" s="2" t="s">
        <v>97</v>
      </c>
      <c r="I157" s="2" t="s">
        <v>98</v>
      </c>
      <c r="J157" s="2" t="s">
        <v>114</v>
      </c>
      <c r="K157" s="2" t="s">
        <v>100</v>
      </c>
      <c r="L157" s="2" t="s">
        <v>118</v>
      </c>
      <c r="M157" s="5">
        <v>0.0147</v>
      </c>
      <c r="N157" s="5">
        <v>0.01911</v>
      </c>
      <c r="O157" s="2" t="s">
        <v>102</v>
      </c>
      <c r="P157" s="2" t="s">
        <v>157</v>
      </c>
      <c r="Q157" s="2" t="s">
        <v>207</v>
      </c>
      <c r="R157" s="2" t="s">
        <v>103</v>
      </c>
      <c r="S157" t="s">
        <v>105</v>
      </c>
      <c r="T157" s="6">
        <v>40563</v>
      </c>
    </row>
    <row r="158" spans="1:20">
      <c r="A158" s="3">
        <v>1101009</v>
      </c>
      <c r="B158">
        <v>43</v>
      </c>
      <c r="C158" s="2" t="s">
        <v>106</v>
      </c>
      <c r="D158" s="2" t="s">
        <v>93</v>
      </c>
      <c r="E158" s="2" t="s">
        <v>120</v>
      </c>
      <c r="F158" s="2" t="s">
        <v>95</v>
      </c>
      <c r="G158" s="2" t="s">
        <v>96</v>
      </c>
      <c r="H158" s="2" t="s">
        <v>103</v>
      </c>
      <c r="I158" s="2" t="s">
        <v>224</v>
      </c>
      <c r="J158" s="2" t="s">
        <v>144</v>
      </c>
      <c r="K158" s="2" t="s">
        <v>100</v>
      </c>
      <c r="L158" s="2" t="s">
        <v>101</v>
      </c>
      <c r="M158" s="5">
        <v>0.0153</v>
      </c>
      <c r="N158" s="5">
        <v>0.01989</v>
      </c>
      <c r="O158" s="2" t="s">
        <v>169</v>
      </c>
      <c r="P158" s="2" t="s">
        <v>95</v>
      </c>
      <c r="Q158" s="2" t="s">
        <v>119</v>
      </c>
      <c r="R158" s="2" t="s">
        <v>97</v>
      </c>
      <c r="S158" t="s">
        <v>105</v>
      </c>
      <c r="T158" s="6">
        <v>40563</v>
      </c>
    </row>
    <row r="159" spans="1:20">
      <c r="A159" s="3">
        <v>1101011</v>
      </c>
      <c r="B159">
        <v>52</v>
      </c>
      <c r="C159" s="2" t="s">
        <v>106</v>
      </c>
      <c r="D159" s="2" t="s">
        <v>93</v>
      </c>
      <c r="E159" s="2" t="s">
        <v>120</v>
      </c>
      <c r="F159" s="2" t="s">
        <v>95</v>
      </c>
      <c r="G159" s="2" t="s">
        <v>96</v>
      </c>
      <c r="H159" s="2" t="s">
        <v>97</v>
      </c>
      <c r="I159" s="2" t="s">
        <v>143</v>
      </c>
      <c r="J159" s="2" t="s">
        <v>211</v>
      </c>
      <c r="K159" s="2" t="s">
        <v>100</v>
      </c>
      <c r="L159" s="2" t="s">
        <v>118</v>
      </c>
      <c r="M159" s="5">
        <v>0.0126</v>
      </c>
      <c r="N159" s="5">
        <v>0.01638</v>
      </c>
      <c r="O159" s="2" t="s">
        <v>102</v>
      </c>
      <c r="P159" s="2" t="s">
        <v>95</v>
      </c>
      <c r="Q159" s="2" t="s">
        <v>194</v>
      </c>
      <c r="R159" s="2" t="s">
        <v>97</v>
      </c>
      <c r="S159" t="s">
        <v>105</v>
      </c>
      <c r="T159" s="6">
        <v>40564</v>
      </c>
    </row>
    <row r="160" spans="1:20">
      <c r="A160" s="3">
        <v>1101012</v>
      </c>
      <c r="B160">
        <v>44</v>
      </c>
      <c r="C160" s="2" t="s">
        <v>106</v>
      </c>
      <c r="D160" s="2" t="s">
        <v>93</v>
      </c>
      <c r="E160" s="2" t="s">
        <v>120</v>
      </c>
      <c r="F160" s="2" t="s">
        <v>95</v>
      </c>
      <c r="G160" s="2" t="s">
        <v>96</v>
      </c>
      <c r="H160" s="2" t="s">
        <v>97</v>
      </c>
      <c r="I160" s="2" t="s">
        <v>152</v>
      </c>
      <c r="J160" s="2" t="s">
        <v>144</v>
      </c>
      <c r="K160" s="2" t="s">
        <v>100</v>
      </c>
      <c r="L160" s="2" t="s">
        <v>101</v>
      </c>
      <c r="M160" s="5">
        <v>0.0153</v>
      </c>
      <c r="N160" s="5">
        <v>0.01989</v>
      </c>
      <c r="O160" s="2" t="s">
        <v>102</v>
      </c>
      <c r="P160" s="2" t="s">
        <v>95</v>
      </c>
      <c r="Q160" s="2" t="s">
        <v>204</v>
      </c>
      <c r="R160" s="2" t="s">
        <v>97</v>
      </c>
      <c r="S160" t="s">
        <v>105</v>
      </c>
      <c r="T160" s="6">
        <v>40567</v>
      </c>
    </row>
    <row r="161" spans="1:20">
      <c r="A161" s="3">
        <v>1101013</v>
      </c>
      <c r="B161">
        <v>54</v>
      </c>
      <c r="C161" s="2" t="s">
        <v>106</v>
      </c>
      <c r="D161" s="2" t="s">
        <v>93</v>
      </c>
      <c r="E161" s="2" t="s">
        <v>120</v>
      </c>
      <c r="F161" s="2" t="s">
        <v>95</v>
      </c>
      <c r="G161" s="2" t="s">
        <v>96</v>
      </c>
      <c r="H161" s="2" t="s">
        <v>103</v>
      </c>
      <c r="I161" s="2" t="s">
        <v>173</v>
      </c>
      <c r="J161" s="2" t="s">
        <v>167</v>
      </c>
      <c r="K161" s="2" t="s">
        <v>100</v>
      </c>
      <c r="L161" s="2" t="s">
        <v>101</v>
      </c>
      <c r="M161" s="5">
        <v>0.015</v>
      </c>
      <c r="N161" s="5">
        <v>0.0195</v>
      </c>
      <c r="O161" s="2" t="s">
        <v>168</v>
      </c>
      <c r="P161" s="2" t="s">
        <v>157</v>
      </c>
      <c r="Q161" s="2" t="s">
        <v>104</v>
      </c>
      <c r="R161" s="2" t="s">
        <v>103</v>
      </c>
      <c r="S161" t="s">
        <v>105</v>
      </c>
      <c r="T161" s="6">
        <v>40567</v>
      </c>
    </row>
    <row r="162" spans="1:20">
      <c r="A162" s="3">
        <v>1101014</v>
      </c>
      <c r="B162">
        <v>43</v>
      </c>
      <c r="C162" s="2" t="s">
        <v>106</v>
      </c>
      <c r="D162" s="2" t="s">
        <v>93</v>
      </c>
      <c r="E162" s="2" t="s">
        <v>120</v>
      </c>
      <c r="F162" s="2" t="s">
        <v>95</v>
      </c>
      <c r="G162" s="2" t="s">
        <v>96</v>
      </c>
      <c r="H162" s="2" t="s">
        <v>103</v>
      </c>
      <c r="I162" s="2" t="s">
        <v>121</v>
      </c>
      <c r="J162" s="2" t="s">
        <v>99</v>
      </c>
      <c r="K162" s="2" t="s">
        <v>100</v>
      </c>
      <c r="L162" s="2" t="s">
        <v>101</v>
      </c>
      <c r="M162" s="5">
        <v>0.0153</v>
      </c>
      <c r="N162" s="5">
        <v>0.01989</v>
      </c>
      <c r="O162" s="2" t="s">
        <v>102</v>
      </c>
      <c r="P162" s="2" t="s">
        <v>95</v>
      </c>
      <c r="Q162" s="2" t="s">
        <v>119</v>
      </c>
      <c r="R162" s="2" t="s">
        <v>97</v>
      </c>
      <c r="S162" t="s">
        <v>105</v>
      </c>
      <c r="T162" s="6">
        <v>40567</v>
      </c>
    </row>
    <row r="163" spans="1:20">
      <c r="A163" s="3">
        <v>1101015</v>
      </c>
      <c r="B163">
        <v>34</v>
      </c>
      <c r="C163" s="2" t="s">
        <v>106</v>
      </c>
      <c r="D163" s="2" t="s">
        <v>93</v>
      </c>
      <c r="E163" s="2" t="s">
        <v>136</v>
      </c>
      <c r="F163" s="2" t="s">
        <v>95</v>
      </c>
      <c r="G163" s="2" t="s">
        <v>96</v>
      </c>
      <c r="H163" s="2" t="s">
        <v>97</v>
      </c>
      <c r="I163" s="2" t="s">
        <v>134</v>
      </c>
      <c r="J163" s="2" t="s">
        <v>223</v>
      </c>
      <c r="K163" s="2" t="s">
        <v>100</v>
      </c>
      <c r="L163" s="2" t="s">
        <v>118</v>
      </c>
      <c r="M163" s="5">
        <v>0.015</v>
      </c>
      <c r="N163" s="5">
        <v>0.0195</v>
      </c>
      <c r="O163" s="2" t="s">
        <v>102</v>
      </c>
      <c r="P163" s="2" t="s">
        <v>95</v>
      </c>
      <c r="Q163" s="2" t="s">
        <v>119</v>
      </c>
      <c r="R163" s="2" t="s">
        <v>97</v>
      </c>
      <c r="S163" t="s">
        <v>105</v>
      </c>
      <c r="T163" s="6">
        <v>40567</v>
      </c>
    </row>
    <row r="164" spans="1:20">
      <c r="A164" s="3">
        <v>1101017</v>
      </c>
      <c r="B164" s="2">
        <v>37</v>
      </c>
      <c r="C164" s="2" t="s">
        <v>106</v>
      </c>
      <c r="D164" s="2" t="s">
        <v>93</v>
      </c>
      <c r="E164" s="2" t="s">
        <v>120</v>
      </c>
      <c r="F164" s="2" t="s">
        <v>95</v>
      </c>
      <c r="G164" s="2" t="s">
        <v>117</v>
      </c>
      <c r="H164" s="2" t="s">
        <v>103</v>
      </c>
      <c r="I164" s="2" t="s">
        <v>98</v>
      </c>
      <c r="J164" s="2" t="s">
        <v>123</v>
      </c>
      <c r="K164" s="2" t="s">
        <v>100</v>
      </c>
      <c r="L164" s="2" t="s">
        <v>110</v>
      </c>
      <c r="M164" s="5">
        <v>0.0144</v>
      </c>
      <c r="N164" s="5">
        <v>0.01872</v>
      </c>
      <c r="O164" s="2" t="s">
        <v>102</v>
      </c>
      <c r="P164" s="2" t="s">
        <v>157</v>
      </c>
      <c r="Q164" s="2" t="s">
        <v>207</v>
      </c>
      <c r="R164" s="2" t="s">
        <v>103</v>
      </c>
      <c r="S164" t="s">
        <v>105</v>
      </c>
      <c r="T164" s="6">
        <v>40563</v>
      </c>
    </row>
    <row r="165" spans="1:20">
      <c r="A165" s="3">
        <v>1101018</v>
      </c>
      <c r="B165" s="2">
        <v>40</v>
      </c>
      <c r="C165" s="2" t="s">
        <v>106</v>
      </c>
      <c r="D165" s="2" t="s">
        <v>93</v>
      </c>
      <c r="E165" s="2" t="s">
        <v>107</v>
      </c>
      <c r="F165" s="2" t="s">
        <v>95</v>
      </c>
      <c r="G165" s="2" t="s">
        <v>96</v>
      </c>
      <c r="H165" s="2" t="s">
        <v>97</v>
      </c>
      <c r="I165" s="2" t="s">
        <v>98</v>
      </c>
      <c r="J165" s="2" t="s">
        <v>99</v>
      </c>
      <c r="K165" s="2" t="s">
        <v>100</v>
      </c>
      <c r="L165" s="2" t="s">
        <v>101</v>
      </c>
      <c r="M165" s="5">
        <v>0.015</v>
      </c>
      <c r="N165" s="5">
        <v>0.0195</v>
      </c>
      <c r="O165" s="2" t="s">
        <v>102</v>
      </c>
      <c r="P165" s="2" t="s">
        <v>157</v>
      </c>
      <c r="Q165" s="2" t="s">
        <v>207</v>
      </c>
      <c r="R165" s="2" t="s">
        <v>103</v>
      </c>
      <c r="S165" t="s">
        <v>105</v>
      </c>
      <c r="T165" s="6">
        <v>40570</v>
      </c>
    </row>
    <row r="166" spans="1:20">
      <c r="A166" s="3">
        <v>1101019</v>
      </c>
      <c r="B166" s="2">
        <v>31</v>
      </c>
      <c r="C166" s="2" t="s">
        <v>92</v>
      </c>
      <c r="D166" s="2" t="s">
        <v>93</v>
      </c>
      <c r="E166" s="2" t="s">
        <v>136</v>
      </c>
      <c r="F166" s="2" t="s">
        <v>95</v>
      </c>
      <c r="G166" s="2" t="s">
        <v>96</v>
      </c>
      <c r="H166" s="2" t="s">
        <v>97</v>
      </c>
      <c r="I166" s="2" t="s">
        <v>134</v>
      </c>
      <c r="J166" s="2" t="s">
        <v>144</v>
      </c>
      <c r="K166" s="2" t="s">
        <v>100</v>
      </c>
      <c r="L166" s="2" t="s">
        <v>101</v>
      </c>
      <c r="M166" s="5">
        <v>0.015</v>
      </c>
      <c r="N166" s="5">
        <v>0.0195</v>
      </c>
      <c r="O166" s="2" t="s">
        <v>220</v>
      </c>
      <c r="P166" s="2" t="s">
        <v>157</v>
      </c>
      <c r="Q166" s="2" t="s">
        <v>207</v>
      </c>
      <c r="R166" s="2" t="s">
        <v>103</v>
      </c>
      <c r="S166" t="s">
        <v>105</v>
      </c>
      <c r="T166" s="6">
        <v>40570</v>
      </c>
    </row>
    <row r="167" spans="1:20">
      <c r="A167" s="3">
        <v>1101020</v>
      </c>
      <c r="B167" s="2">
        <v>41</v>
      </c>
      <c r="C167" s="2" t="s">
        <v>106</v>
      </c>
      <c r="D167" s="2" t="s">
        <v>93</v>
      </c>
      <c r="E167" s="2" t="s">
        <v>120</v>
      </c>
      <c r="F167" s="2" t="s">
        <v>95</v>
      </c>
      <c r="G167" s="2" t="s">
        <v>96</v>
      </c>
      <c r="H167" s="2" t="s">
        <v>97</v>
      </c>
      <c r="I167" s="2" t="s">
        <v>149</v>
      </c>
      <c r="J167" s="2" t="s">
        <v>123</v>
      </c>
      <c r="K167" s="2" t="s">
        <v>100</v>
      </c>
      <c r="L167" s="2" t="s">
        <v>118</v>
      </c>
      <c r="M167" s="5">
        <v>0.0126</v>
      </c>
      <c r="N167" s="5">
        <v>0.01638</v>
      </c>
      <c r="O167" s="2" t="s">
        <v>220</v>
      </c>
      <c r="P167" s="2" t="s">
        <v>95</v>
      </c>
      <c r="Q167" s="2" t="s">
        <v>204</v>
      </c>
      <c r="R167" s="2" t="s">
        <v>97</v>
      </c>
      <c r="S167" t="s">
        <v>105</v>
      </c>
      <c r="T167" s="6">
        <v>40571</v>
      </c>
    </row>
    <row r="168" spans="1:20">
      <c r="A168" s="3">
        <v>1101021</v>
      </c>
      <c r="B168" s="2">
        <v>34</v>
      </c>
      <c r="C168" s="2" t="s">
        <v>106</v>
      </c>
      <c r="D168" s="2" t="s">
        <v>93</v>
      </c>
      <c r="E168" s="2" t="s">
        <v>120</v>
      </c>
      <c r="F168" s="2" t="s">
        <v>95</v>
      </c>
      <c r="G168" s="2" t="s">
        <v>117</v>
      </c>
      <c r="H168" s="2" t="s">
        <v>97</v>
      </c>
      <c r="I168" s="2" t="s">
        <v>134</v>
      </c>
      <c r="J168" s="2" t="s">
        <v>153</v>
      </c>
      <c r="K168" s="2" t="s">
        <v>100</v>
      </c>
      <c r="L168" s="2" t="s">
        <v>118</v>
      </c>
      <c r="M168" s="5">
        <v>0.0126</v>
      </c>
      <c r="N168" s="5">
        <v>0.01638</v>
      </c>
      <c r="O168" s="2" t="s">
        <v>102</v>
      </c>
      <c r="P168" s="2" t="s">
        <v>157</v>
      </c>
      <c r="Q168" s="2" t="s">
        <v>207</v>
      </c>
      <c r="R168" s="2" t="s">
        <v>103</v>
      </c>
      <c r="S168" t="s">
        <v>105</v>
      </c>
      <c r="T168" s="6">
        <v>40571</v>
      </c>
    </row>
    <row r="169" spans="1:20">
      <c r="A169" s="3">
        <v>1101022</v>
      </c>
      <c r="B169">
        <v>34</v>
      </c>
      <c r="C169" s="2" t="s">
        <v>106</v>
      </c>
      <c r="D169" s="2" t="s">
        <v>93</v>
      </c>
      <c r="E169" s="2" t="s">
        <v>142</v>
      </c>
      <c r="F169" s="2" t="s">
        <v>95</v>
      </c>
      <c r="G169" s="2" t="s">
        <v>96</v>
      </c>
      <c r="H169" s="2" t="s">
        <v>103</v>
      </c>
      <c r="I169" s="2" t="s">
        <v>108</v>
      </c>
      <c r="J169" s="2" t="s">
        <v>114</v>
      </c>
      <c r="K169" s="2" t="s">
        <v>100</v>
      </c>
      <c r="L169" s="2" t="s">
        <v>101</v>
      </c>
      <c r="M169" s="5">
        <v>0.015</v>
      </c>
      <c r="N169" s="5">
        <v>0.0195</v>
      </c>
      <c r="O169" s="2" t="s">
        <v>102</v>
      </c>
      <c r="P169" s="2" t="s">
        <v>157</v>
      </c>
      <c r="Q169" s="2" t="s">
        <v>207</v>
      </c>
      <c r="R169" s="2" t="s">
        <v>103</v>
      </c>
      <c r="S169" t="s">
        <v>105</v>
      </c>
      <c r="T169" s="6">
        <v>40573</v>
      </c>
    </row>
    <row r="170" spans="1:20">
      <c r="A170" s="3">
        <v>1102001</v>
      </c>
      <c r="B170">
        <v>29</v>
      </c>
      <c r="C170" s="2" t="s">
        <v>106</v>
      </c>
      <c r="D170" s="2" t="s">
        <v>93</v>
      </c>
      <c r="E170" s="2" t="s">
        <v>94</v>
      </c>
      <c r="F170" s="2" t="s">
        <v>95</v>
      </c>
      <c r="G170" s="2" t="s">
        <v>96</v>
      </c>
      <c r="H170" s="2" t="s">
        <v>103</v>
      </c>
      <c r="I170" s="2" t="s">
        <v>152</v>
      </c>
      <c r="J170" s="2" t="s">
        <v>225</v>
      </c>
      <c r="K170" s="2" t="s">
        <v>100</v>
      </c>
      <c r="L170" s="2" t="s">
        <v>101</v>
      </c>
      <c r="M170" s="5">
        <v>0.015</v>
      </c>
      <c r="N170" s="5">
        <v>0.0195</v>
      </c>
      <c r="O170" s="2" t="s">
        <v>102</v>
      </c>
      <c r="P170" s="2" t="s">
        <v>157</v>
      </c>
      <c r="Q170" s="2" t="s">
        <v>207</v>
      </c>
      <c r="R170" s="2" t="s">
        <v>103</v>
      </c>
      <c r="S170" t="s">
        <v>105</v>
      </c>
      <c r="T170" s="6">
        <v>40611</v>
      </c>
    </row>
    <row r="171" spans="1:20">
      <c r="A171" s="3">
        <v>1102002</v>
      </c>
      <c r="B171">
        <v>43</v>
      </c>
      <c r="C171" s="2" t="s">
        <v>106</v>
      </c>
      <c r="D171" s="2" t="s">
        <v>93</v>
      </c>
      <c r="E171" s="2" t="s">
        <v>120</v>
      </c>
      <c r="F171" s="2" t="s">
        <v>95</v>
      </c>
      <c r="G171" s="2" t="s">
        <v>96</v>
      </c>
      <c r="H171" s="2" t="s">
        <v>103</v>
      </c>
      <c r="I171" s="2" t="s">
        <v>134</v>
      </c>
      <c r="J171" s="2" t="s">
        <v>211</v>
      </c>
      <c r="K171" s="2" t="s">
        <v>100</v>
      </c>
      <c r="L171" s="2" t="s">
        <v>101</v>
      </c>
      <c r="M171" s="5">
        <v>0.015</v>
      </c>
      <c r="N171" s="5">
        <v>0.0195</v>
      </c>
      <c r="O171" s="2" t="s">
        <v>102</v>
      </c>
      <c r="P171" s="2" t="s">
        <v>157</v>
      </c>
      <c r="Q171" s="2" t="s">
        <v>207</v>
      </c>
      <c r="R171" s="2" t="s">
        <v>103</v>
      </c>
      <c r="S171" t="s">
        <v>105</v>
      </c>
      <c r="T171" s="6">
        <v>40604</v>
      </c>
    </row>
    <row r="172" spans="1:20">
      <c r="A172" s="3">
        <v>1103001</v>
      </c>
      <c r="B172">
        <v>45</v>
      </c>
      <c r="C172" s="2" t="s">
        <v>106</v>
      </c>
      <c r="D172" s="2" t="s">
        <v>93</v>
      </c>
      <c r="E172" s="2" t="s">
        <v>120</v>
      </c>
      <c r="F172" s="2" t="s">
        <v>95</v>
      </c>
      <c r="G172" s="2" t="s">
        <v>96</v>
      </c>
      <c r="H172" s="2" t="s">
        <v>97</v>
      </c>
      <c r="I172" s="2" t="s">
        <v>210</v>
      </c>
      <c r="J172" s="2" t="s">
        <v>109</v>
      </c>
      <c r="K172" s="2" t="s">
        <v>100</v>
      </c>
      <c r="L172" s="2" t="s">
        <v>110</v>
      </c>
      <c r="M172" s="5">
        <v>0.015</v>
      </c>
      <c r="N172" s="5">
        <v>0.0195</v>
      </c>
      <c r="O172" s="2" t="s">
        <v>102</v>
      </c>
      <c r="P172" s="2" t="s">
        <v>157</v>
      </c>
      <c r="Q172" s="2" t="s">
        <v>207</v>
      </c>
      <c r="R172" s="2" t="s">
        <v>103</v>
      </c>
      <c r="S172" t="s">
        <v>105</v>
      </c>
      <c r="T172" s="6">
        <v>40714</v>
      </c>
    </row>
    <row r="173" spans="1:20">
      <c r="A173" s="4">
        <v>1103004</v>
      </c>
      <c r="B173">
        <v>48</v>
      </c>
      <c r="C173" s="2" t="s">
        <v>106</v>
      </c>
      <c r="D173" s="2" t="s">
        <v>93</v>
      </c>
      <c r="E173" s="2" t="s">
        <v>94</v>
      </c>
      <c r="F173" s="2" t="s">
        <v>116</v>
      </c>
      <c r="G173" s="2" t="s">
        <v>96</v>
      </c>
      <c r="H173" s="2" t="s">
        <v>97</v>
      </c>
      <c r="I173" s="2" t="s">
        <v>173</v>
      </c>
      <c r="J173" s="2" t="s">
        <v>202</v>
      </c>
      <c r="K173" s="2" t="s">
        <v>100</v>
      </c>
      <c r="L173" s="2" t="s">
        <v>101</v>
      </c>
      <c r="M173" s="5">
        <v>0.015</v>
      </c>
      <c r="N173" s="5">
        <v>0.0195</v>
      </c>
      <c r="O173" s="2" t="s">
        <v>226</v>
      </c>
      <c r="P173" s="2" t="s">
        <v>157</v>
      </c>
      <c r="Q173" s="2" t="s">
        <v>207</v>
      </c>
      <c r="R173" s="2" t="s">
        <v>103</v>
      </c>
      <c r="S173" t="s">
        <v>105</v>
      </c>
      <c r="T173" s="6">
        <v>40624</v>
      </c>
    </row>
    <row r="174" spans="1:20">
      <c r="A174" s="4">
        <v>1103005</v>
      </c>
      <c r="B174">
        <v>34</v>
      </c>
      <c r="C174" s="2" t="s">
        <v>106</v>
      </c>
      <c r="D174" s="2" t="s">
        <v>93</v>
      </c>
      <c r="E174" s="2" t="s">
        <v>142</v>
      </c>
      <c r="F174" s="2" t="s">
        <v>95</v>
      </c>
      <c r="G174" s="2" t="s">
        <v>96</v>
      </c>
      <c r="H174" s="2" t="s">
        <v>103</v>
      </c>
      <c r="I174" s="2" t="s">
        <v>108</v>
      </c>
      <c r="J174" s="2" t="s">
        <v>227</v>
      </c>
      <c r="K174" s="2" t="s">
        <v>100</v>
      </c>
      <c r="L174" s="2" t="s">
        <v>101</v>
      </c>
      <c r="M174" s="5">
        <v>0.015</v>
      </c>
      <c r="N174" s="5">
        <v>0.0195</v>
      </c>
      <c r="O174" s="2" t="s">
        <v>102</v>
      </c>
      <c r="P174" s="2" t="s">
        <v>157</v>
      </c>
      <c r="Q174" s="2" t="s">
        <v>207</v>
      </c>
      <c r="R174" s="2" t="s">
        <v>103</v>
      </c>
      <c r="S174" t="s">
        <v>105</v>
      </c>
      <c r="T174" s="6">
        <v>40627</v>
      </c>
    </row>
    <row r="175" spans="1:20">
      <c r="A175" s="3">
        <v>1103007</v>
      </c>
      <c r="B175">
        <v>50</v>
      </c>
      <c r="C175" s="2" t="s">
        <v>106</v>
      </c>
      <c r="D175" s="2" t="s">
        <v>93</v>
      </c>
      <c r="E175" s="2" t="s">
        <v>107</v>
      </c>
      <c r="F175" s="2" t="s">
        <v>95</v>
      </c>
      <c r="G175" s="2" t="s">
        <v>96</v>
      </c>
      <c r="H175" s="2" t="s">
        <v>97</v>
      </c>
      <c r="I175" s="2" t="s">
        <v>198</v>
      </c>
      <c r="J175" s="2" t="s">
        <v>223</v>
      </c>
      <c r="K175" s="2" t="s">
        <v>100</v>
      </c>
      <c r="L175" s="2" t="s">
        <v>101</v>
      </c>
      <c r="M175" s="5">
        <v>0.0129</v>
      </c>
      <c r="N175" s="5">
        <v>0.01677</v>
      </c>
      <c r="O175" s="2" t="s">
        <v>102</v>
      </c>
      <c r="P175" s="2" t="s">
        <v>157</v>
      </c>
      <c r="Q175" s="2" t="s">
        <v>207</v>
      </c>
      <c r="R175" s="2" t="s">
        <v>103</v>
      </c>
      <c r="S175" t="s">
        <v>105</v>
      </c>
      <c r="T175" s="6">
        <v>40630</v>
      </c>
    </row>
    <row r="176" spans="1:20">
      <c r="A176" s="3">
        <v>1103009</v>
      </c>
      <c r="B176">
        <v>50</v>
      </c>
      <c r="C176" s="2" t="s">
        <v>106</v>
      </c>
      <c r="D176" s="2" t="s">
        <v>177</v>
      </c>
      <c r="E176" s="2" t="s">
        <v>120</v>
      </c>
      <c r="F176" s="2" t="s">
        <v>95</v>
      </c>
      <c r="G176" s="2" t="s">
        <v>96</v>
      </c>
      <c r="H176" s="2" t="s">
        <v>103</v>
      </c>
      <c r="I176" s="2" t="s">
        <v>198</v>
      </c>
      <c r="J176" s="2" t="s">
        <v>153</v>
      </c>
      <c r="K176" s="2" t="s">
        <v>100</v>
      </c>
      <c r="L176" s="2" t="s">
        <v>101</v>
      </c>
      <c r="M176" s="5">
        <v>0.0129</v>
      </c>
      <c r="N176" s="5">
        <v>0.01677</v>
      </c>
      <c r="O176" s="2" t="s">
        <v>102</v>
      </c>
      <c r="P176" s="2" t="s">
        <v>95</v>
      </c>
      <c r="Q176" s="2" t="s">
        <v>95</v>
      </c>
      <c r="R176" s="2" t="s">
        <v>97</v>
      </c>
      <c r="S176" t="s">
        <v>105</v>
      </c>
      <c r="T176" s="6">
        <v>40633</v>
      </c>
    </row>
    <row r="177" spans="1:20">
      <c r="A177" s="4">
        <v>1103010</v>
      </c>
      <c r="B177">
        <v>33</v>
      </c>
      <c r="C177" s="2" t="s">
        <v>106</v>
      </c>
      <c r="D177" s="2" t="s">
        <v>93</v>
      </c>
      <c r="E177" s="2" t="s">
        <v>142</v>
      </c>
      <c r="F177" s="2" t="s">
        <v>95</v>
      </c>
      <c r="G177" s="2" t="s">
        <v>96</v>
      </c>
      <c r="H177" s="2" t="s">
        <v>97</v>
      </c>
      <c r="I177" s="2" t="s">
        <v>173</v>
      </c>
      <c r="J177" s="2" t="s">
        <v>201</v>
      </c>
      <c r="K177" s="2" t="s">
        <v>100</v>
      </c>
      <c r="L177" s="2" t="s">
        <v>118</v>
      </c>
      <c r="M177" s="5">
        <v>0.0147</v>
      </c>
      <c r="N177" s="5">
        <v>0.01911</v>
      </c>
      <c r="O177" s="2" t="s">
        <v>102</v>
      </c>
      <c r="P177" s="2" t="s">
        <v>157</v>
      </c>
      <c r="Q177" s="2" t="s">
        <v>207</v>
      </c>
      <c r="R177" s="2" t="s">
        <v>103</v>
      </c>
      <c r="S177" t="s">
        <v>105</v>
      </c>
      <c r="T177" s="6">
        <v>40644</v>
      </c>
    </row>
    <row r="178" spans="1:20">
      <c r="A178" s="3">
        <v>1104001</v>
      </c>
      <c r="B178">
        <v>56</v>
      </c>
      <c r="C178" s="2" t="s">
        <v>106</v>
      </c>
      <c r="D178" s="2" t="s">
        <v>93</v>
      </c>
      <c r="E178" s="2" t="s">
        <v>107</v>
      </c>
      <c r="F178" s="2" t="s">
        <v>95</v>
      </c>
      <c r="G178" s="2" t="s">
        <v>96</v>
      </c>
      <c r="H178" s="2" t="s">
        <v>103</v>
      </c>
      <c r="I178" s="2" t="s">
        <v>143</v>
      </c>
      <c r="J178" s="2" t="s">
        <v>197</v>
      </c>
      <c r="K178" s="2" t="s">
        <v>100</v>
      </c>
      <c r="L178" s="2" t="s">
        <v>101</v>
      </c>
      <c r="M178" s="5">
        <v>0.0129</v>
      </c>
      <c r="N178" s="5">
        <v>0.01677</v>
      </c>
      <c r="O178" s="2" t="s">
        <v>102</v>
      </c>
      <c r="P178" s="2" t="s">
        <v>95</v>
      </c>
      <c r="Q178" s="2" t="s">
        <v>119</v>
      </c>
      <c r="R178" s="2" t="s">
        <v>97</v>
      </c>
      <c r="S178" t="s">
        <v>105</v>
      </c>
      <c r="T178" s="6">
        <v>40635</v>
      </c>
    </row>
    <row r="179" spans="1:20">
      <c r="A179" s="3">
        <v>1104002</v>
      </c>
      <c r="B179">
        <v>44</v>
      </c>
      <c r="C179" s="2" t="s">
        <v>106</v>
      </c>
      <c r="D179" s="2" t="s">
        <v>93</v>
      </c>
      <c r="E179" s="2" t="s">
        <v>120</v>
      </c>
      <c r="F179" s="2" t="s">
        <v>116</v>
      </c>
      <c r="G179" s="2" t="s">
        <v>96</v>
      </c>
      <c r="H179" s="2" t="s">
        <v>97</v>
      </c>
      <c r="I179" s="2" t="s">
        <v>108</v>
      </c>
      <c r="J179" s="2" t="s">
        <v>228</v>
      </c>
      <c r="K179" s="2" t="s">
        <v>100</v>
      </c>
      <c r="L179" s="2" t="s">
        <v>118</v>
      </c>
      <c r="M179" s="5">
        <v>0.015</v>
      </c>
      <c r="N179" s="5">
        <v>0.0195</v>
      </c>
      <c r="O179" s="2" t="s">
        <v>102</v>
      </c>
      <c r="P179" s="2" t="s">
        <v>95</v>
      </c>
      <c r="Q179" s="2" t="s">
        <v>119</v>
      </c>
      <c r="R179" s="2" t="s">
        <v>97</v>
      </c>
      <c r="S179" s="2" t="s">
        <v>112</v>
      </c>
      <c r="T179" s="6">
        <v>40635</v>
      </c>
    </row>
    <row r="180" spans="1:20">
      <c r="A180" s="3">
        <v>1104003</v>
      </c>
      <c r="B180" s="2">
        <v>33</v>
      </c>
      <c r="C180" s="2" t="s">
        <v>106</v>
      </c>
      <c r="D180" s="2" t="s">
        <v>93</v>
      </c>
      <c r="E180" s="2" t="s">
        <v>120</v>
      </c>
      <c r="F180" s="2" t="s">
        <v>95</v>
      </c>
      <c r="G180" s="2" t="s">
        <v>117</v>
      </c>
      <c r="H180" s="2" t="s">
        <v>97</v>
      </c>
      <c r="I180" s="2" t="s">
        <v>98</v>
      </c>
      <c r="J180" s="2" t="s">
        <v>192</v>
      </c>
      <c r="K180" s="2" t="s">
        <v>100</v>
      </c>
      <c r="L180" s="2" t="s">
        <v>118</v>
      </c>
      <c r="M180" s="5">
        <v>0.0126</v>
      </c>
      <c r="N180" s="5">
        <v>0.01638</v>
      </c>
      <c r="O180" s="2" t="s">
        <v>102</v>
      </c>
      <c r="P180" s="2" t="s">
        <v>95</v>
      </c>
      <c r="Q180" s="2" t="s">
        <v>119</v>
      </c>
      <c r="R180" s="2" t="s">
        <v>97</v>
      </c>
      <c r="S180" t="s">
        <v>105</v>
      </c>
      <c r="T180" s="6">
        <v>40635</v>
      </c>
    </row>
    <row r="181" spans="1:20">
      <c r="A181" s="3">
        <v>1104004</v>
      </c>
      <c r="B181" s="2">
        <v>38</v>
      </c>
      <c r="C181" s="2" t="s">
        <v>106</v>
      </c>
      <c r="D181" s="2" t="s">
        <v>93</v>
      </c>
      <c r="E181" s="2" t="s">
        <v>120</v>
      </c>
      <c r="F181" s="2" t="s">
        <v>95</v>
      </c>
      <c r="G181" s="2" t="s">
        <v>96</v>
      </c>
      <c r="H181" s="2" t="s">
        <v>97</v>
      </c>
      <c r="I181" s="2" t="s">
        <v>137</v>
      </c>
      <c r="J181" s="2" t="s">
        <v>127</v>
      </c>
      <c r="K181" s="2" t="s">
        <v>100</v>
      </c>
      <c r="L181" s="2" t="s">
        <v>118</v>
      </c>
      <c r="M181" s="5">
        <v>0.0126</v>
      </c>
      <c r="N181" s="5">
        <v>0.01638</v>
      </c>
      <c r="O181" s="2" t="s">
        <v>102</v>
      </c>
      <c r="P181" s="2" t="s">
        <v>95</v>
      </c>
      <c r="Q181" s="2" t="s">
        <v>95</v>
      </c>
      <c r="R181" s="2" t="s">
        <v>97</v>
      </c>
      <c r="S181" t="s">
        <v>105</v>
      </c>
      <c r="T181" s="6">
        <v>40715</v>
      </c>
    </row>
    <row r="182" spans="1:20">
      <c r="A182" s="4">
        <v>1104005</v>
      </c>
      <c r="B182">
        <v>30</v>
      </c>
      <c r="C182" s="2" t="s">
        <v>92</v>
      </c>
      <c r="D182" s="2" t="s">
        <v>93</v>
      </c>
      <c r="E182" s="2" t="s">
        <v>94</v>
      </c>
      <c r="F182" s="2" t="s">
        <v>95</v>
      </c>
      <c r="G182" s="2" t="s">
        <v>96</v>
      </c>
      <c r="H182" s="2" t="s">
        <v>103</v>
      </c>
      <c r="I182" s="2" t="s">
        <v>108</v>
      </c>
      <c r="J182" s="2" t="s">
        <v>211</v>
      </c>
      <c r="K182" s="2" t="s">
        <v>100</v>
      </c>
      <c r="L182" s="2" t="s">
        <v>101</v>
      </c>
      <c r="M182" s="5">
        <v>0.015</v>
      </c>
      <c r="N182" s="5">
        <v>0.0195</v>
      </c>
      <c r="O182" s="2" t="s">
        <v>102</v>
      </c>
      <c r="P182" s="2" t="s">
        <v>157</v>
      </c>
      <c r="Q182" s="2" t="s">
        <v>207</v>
      </c>
      <c r="R182" s="2" t="s">
        <v>103</v>
      </c>
      <c r="S182" t="s">
        <v>105</v>
      </c>
      <c r="T182" s="6">
        <v>40644</v>
      </c>
    </row>
    <row r="183" spans="1:20">
      <c r="A183" s="4">
        <v>1104006</v>
      </c>
      <c r="B183">
        <v>41</v>
      </c>
      <c r="C183" s="2" t="s">
        <v>106</v>
      </c>
      <c r="D183" s="2" t="s">
        <v>93</v>
      </c>
      <c r="E183" s="2" t="s">
        <v>94</v>
      </c>
      <c r="F183" s="2" t="s">
        <v>95</v>
      </c>
      <c r="G183" s="2" t="s">
        <v>96</v>
      </c>
      <c r="H183" s="2" t="s">
        <v>103</v>
      </c>
      <c r="I183" s="2" t="s">
        <v>173</v>
      </c>
      <c r="J183" s="2" t="s">
        <v>123</v>
      </c>
      <c r="K183" s="2" t="s">
        <v>100</v>
      </c>
      <c r="L183" s="2" t="s">
        <v>101</v>
      </c>
      <c r="M183" s="5">
        <v>0.015</v>
      </c>
      <c r="N183" s="5">
        <v>0.0195</v>
      </c>
      <c r="O183" s="2" t="s">
        <v>102</v>
      </c>
      <c r="P183" s="2" t="s">
        <v>157</v>
      </c>
      <c r="Q183" s="2" t="s">
        <v>207</v>
      </c>
      <c r="R183" s="2" t="s">
        <v>103</v>
      </c>
      <c r="S183" t="s">
        <v>105</v>
      </c>
      <c r="T183" s="6">
        <v>40651</v>
      </c>
    </row>
    <row r="184" spans="1:20">
      <c r="A184" s="3">
        <v>1104007</v>
      </c>
      <c r="B184">
        <v>39</v>
      </c>
      <c r="C184" s="2" t="s">
        <v>92</v>
      </c>
      <c r="D184" s="2" t="s">
        <v>93</v>
      </c>
      <c r="E184" s="2" t="s">
        <v>94</v>
      </c>
      <c r="F184" s="2" t="s">
        <v>95</v>
      </c>
      <c r="G184" s="2" t="s">
        <v>96</v>
      </c>
      <c r="H184" s="2" t="s">
        <v>103</v>
      </c>
      <c r="I184" s="2" t="s">
        <v>180</v>
      </c>
      <c r="J184" s="2" t="s">
        <v>221</v>
      </c>
      <c r="K184" s="2" t="s">
        <v>100</v>
      </c>
      <c r="L184" s="2" t="s">
        <v>101</v>
      </c>
      <c r="M184" s="5">
        <v>0.015</v>
      </c>
      <c r="N184" s="5">
        <v>0.0195</v>
      </c>
      <c r="O184" s="2" t="s">
        <v>102</v>
      </c>
      <c r="P184" s="2" t="s">
        <v>157</v>
      </c>
      <c r="Q184" s="2" t="s">
        <v>207</v>
      </c>
      <c r="R184" s="2" t="s">
        <v>103</v>
      </c>
      <c r="S184" t="s">
        <v>105</v>
      </c>
      <c r="T184" s="6">
        <v>40644</v>
      </c>
    </row>
    <row r="185" spans="1:20">
      <c r="A185" s="3">
        <v>1104009</v>
      </c>
      <c r="B185">
        <v>27</v>
      </c>
      <c r="C185" s="2" t="s">
        <v>106</v>
      </c>
      <c r="D185" s="2" t="s">
        <v>93</v>
      </c>
      <c r="E185" s="2" t="s">
        <v>107</v>
      </c>
      <c r="F185" s="2" t="s">
        <v>95</v>
      </c>
      <c r="G185" s="2" t="s">
        <v>96</v>
      </c>
      <c r="H185" s="2" t="s">
        <v>97</v>
      </c>
      <c r="I185" s="2" t="s">
        <v>199</v>
      </c>
      <c r="J185" s="2" t="s">
        <v>229</v>
      </c>
      <c r="K185" s="2" t="s">
        <v>100</v>
      </c>
      <c r="L185" s="2" t="s">
        <v>101</v>
      </c>
      <c r="M185" s="5">
        <v>0.0129</v>
      </c>
      <c r="N185" s="5">
        <v>0.01677</v>
      </c>
      <c r="O185" s="2" t="s">
        <v>102</v>
      </c>
      <c r="P185" s="2" t="s">
        <v>95</v>
      </c>
      <c r="Q185" s="2" t="s">
        <v>119</v>
      </c>
      <c r="R185" s="2" t="s">
        <v>97</v>
      </c>
      <c r="S185" t="s">
        <v>105</v>
      </c>
      <c r="T185" s="6">
        <v>40651</v>
      </c>
    </row>
    <row r="186" spans="1:20">
      <c r="A186" s="3">
        <v>1104010</v>
      </c>
      <c r="B186" s="2">
        <v>39</v>
      </c>
      <c r="C186" s="2" t="s">
        <v>106</v>
      </c>
      <c r="D186" s="2" t="s">
        <v>93</v>
      </c>
      <c r="E186" s="2" t="s">
        <v>107</v>
      </c>
      <c r="F186" s="2" t="s">
        <v>95</v>
      </c>
      <c r="G186" s="2" t="s">
        <v>96</v>
      </c>
      <c r="H186" s="2" t="s">
        <v>103</v>
      </c>
      <c r="I186" s="2" t="s">
        <v>98</v>
      </c>
      <c r="J186" s="2" t="s">
        <v>230</v>
      </c>
      <c r="K186" s="2" t="s">
        <v>100</v>
      </c>
      <c r="L186" s="2" t="s">
        <v>101</v>
      </c>
      <c r="M186" s="5">
        <v>0.0129</v>
      </c>
      <c r="N186" s="5">
        <v>0.01677</v>
      </c>
      <c r="O186" s="2" t="s">
        <v>220</v>
      </c>
      <c r="P186" s="2" t="s">
        <v>95</v>
      </c>
      <c r="Q186" s="2" t="s">
        <v>204</v>
      </c>
      <c r="R186" s="2" t="s">
        <v>97</v>
      </c>
      <c r="S186" t="s">
        <v>105</v>
      </c>
      <c r="T186" s="6">
        <v>40701</v>
      </c>
    </row>
    <row r="187" spans="1:20">
      <c r="A187" s="3">
        <v>1104011</v>
      </c>
      <c r="B187" s="2">
        <v>44</v>
      </c>
      <c r="C187" s="2" t="s">
        <v>106</v>
      </c>
      <c r="D187" s="2" t="s">
        <v>93</v>
      </c>
      <c r="E187" s="2" t="s">
        <v>107</v>
      </c>
      <c r="F187" s="2" t="s">
        <v>95</v>
      </c>
      <c r="G187" s="2" t="s">
        <v>96</v>
      </c>
      <c r="H187" s="2" t="s">
        <v>103</v>
      </c>
      <c r="I187" s="2" t="s">
        <v>155</v>
      </c>
      <c r="J187" s="2" t="s">
        <v>165</v>
      </c>
      <c r="K187" s="2" t="s">
        <v>100</v>
      </c>
      <c r="L187" s="2" t="s">
        <v>101</v>
      </c>
      <c r="M187" s="5">
        <v>0.0129</v>
      </c>
      <c r="N187" s="5">
        <v>0.01677</v>
      </c>
      <c r="O187" s="2" t="s">
        <v>102</v>
      </c>
      <c r="P187" s="2" t="s">
        <v>95</v>
      </c>
      <c r="Q187" s="2" t="s">
        <v>204</v>
      </c>
      <c r="R187" s="2" t="s">
        <v>97</v>
      </c>
      <c r="S187" t="s">
        <v>105</v>
      </c>
      <c r="T187" s="6">
        <v>40651</v>
      </c>
    </row>
    <row r="188" spans="1:20">
      <c r="A188" s="3">
        <v>1104012</v>
      </c>
      <c r="B188" s="2">
        <v>37</v>
      </c>
      <c r="C188" s="2" t="s">
        <v>106</v>
      </c>
      <c r="D188" s="2" t="s">
        <v>93</v>
      </c>
      <c r="E188" s="2" t="s">
        <v>120</v>
      </c>
      <c r="F188" s="2" t="s">
        <v>95</v>
      </c>
      <c r="G188" s="2" t="s">
        <v>117</v>
      </c>
      <c r="H188" s="2" t="s">
        <v>103</v>
      </c>
      <c r="I188" s="2" t="s">
        <v>98</v>
      </c>
      <c r="J188" s="10" t="s">
        <v>231</v>
      </c>
      <c r="K188" s="2" t="s">
        <v>100</v>
      </c>
      <c r="L188" s="2" t="s">
        <v>101</v>
      </c>
      <c r="M188" s="5">
        <v>0.0129</v>
      </c>
      <c r="N188" s="5">
        <v>0.01677</v>
      </c>
      <c r="O188" s="2" t="s">
        <v>102</v>
      </c>
      <c r="P188" s="2" t="s">
        <v>95</v>
      </c>
      <c r="Q188" s="2" t="s">
        <v>204</v>
      </c>
      <c r="R188" s="2" t="s">
        <v>97</v>
      </c>
      <c r="S188" t="s">
        <v>105</v>
      </c>
      <c r="T188" s="6">
        <v>40648</v>
      </c>
    </row>
    <row r="189" spans="1:20">
      <c r="A189" s="3">
        <v>1104013</v>
      </c>
      <c r="B189" s="2">
        <v>31</v>
      </c>
      <c r="C189" s="2" t="s">
        <v>106</v>
      </c>
      <c r="D189" s="2" t="s">
        <v>115</v>
      </c>
      <c r="E189" s="2" t="s">
        <v>94</v>
      </c>
      <c r="F189" s="2" t="s">
        <v>95</v>
      </c>
      <c r="G189" s="2" t="s">
        <v>96</v>
      </c>
      <c r="H189" s="2" t="s">
        <v>103</v>
      </c>
      <c r="I189" s="2" t="s">
        <v>137</v>
      </c>
      <c r="J189" s="2" t="s">
        <v>221</v>
      </c>
      <c r="K189" s="2" t="s">
        <v>100</v>
      </c>
      <c r="L189" s="2" t="s">
        <v>101</v>
      </c>
      <c r="M189" s="5">
        <v>0.0129</v>
      </c>
      <c r="N189" s="5">
        <v>0.01677</v>
      </c>
      <c r="O189" s="2" t="s">
        <v>102</v>
      </c>
      <c r="P189" s="2" t="s">
        <v>95</v>
      </c>
      <c r="Q189" s="2" t="s">
        <v>204</v>
      </c>
      <c r="R189" s="2" t="s">
        <v>97</v>
      </c>
      <c r="S189" t="s">
        <v>105</v>
      </c>
      <c r="T189" s="6">
        <v>40652</v>
      </c>
    </row>
    <row r="190" spans="1:20">
      <c r="A190" s="3">
        <v>1104014</v>
      </c>
      <c r="B190" s="2">
        <v>30</v>
      </c>
      <c r="C190" s="2" t="s">
        <v>106</v>
      </c>
      <c r="D190" s="2" t="s">
        <v>93</v>
      </c>
      <c r="E190" s="2" t="s">
        <v>120</v>
      </c>
      <c r="F190" s="2" t="s">
        <v>95</v>
      </c>
      <c r="G190" s="2" t="s">
        <v>96</v>
      </c>
      <c r="H190" s="2" t="s">
        <v>103</v>
      </c>
      <c r="I190" s="2" t="s">
        <v>98</v>
      </c>
      <c r="J190" s="2" t="s">
        <v>230</v>
      </c>
      <c r="K190" s="2" t="s">
        <v>100</v>
      </c>
      <c r="L190" s="2" t="s">
        <v>101</v>
      </c>
      <c r="M190" s="5">
        <v>0.0129</v>
      </c>
      <c r="N190" s="5">
        <v>0.01677</v>
      </c>
      <c r="O190" s="2" t="s">
        <v>102</v>
      </c>
      <c r="P190" s="2" t="s">
        <v>95</v>
      </c>
      <c r="Q190" s="2" t="s">
        <v>204</v>
      </c>
      <c r="R190" s="2" t="s">
        <v>97</v>
      </c>
      <c r="S190" t="s">
        <v>105</v>
      </c>
      <c r="T190" s="6">
        <v>40653</v>
      </c>
    </row>
    <row r="191" spans="1:20">
      <c r="A191" s="4">
        <v>1104015</v>
      </c>
      <c r="B191">
        <v>61</v>
      </c>
      <c r="C191" s="2" t="s">
        <v>92</v>
      </c>
      <c r="D191" s="2" t="s">
        <v>93</v>
      </c>
      <c r="E191" s="2" t="s">
        <v>107</v>
      </c>
      <c r="F191" s="2" t="s">
        <v>95</v>
      </c>
      <c r="G191" s="2" t="s">
        <v>96</v>
      </c>
      <c r="H191" s="2" t="s">
        <v>103</v>
      </c>
      <c r="I191" s="2" t="s">
        <v>134</v>
      </c>
      <c r="J191" s="2" t="s">
        <v>135</v>
      </c>
      <c r="K191" s="2" t="s">
        <v>100</v>
      </c>
      <c r="L191" s="2" t="s">
        <v>101</v>
      </c>
      <c r="M191" s="5">
        <v>0.015</v>
      </c>
      <c r="N191" s="5">
        <v>0.0195</v>
      </c>
      <c r="O191" s="2" t="s">
        <v>102</v>
      </c>
      <c r="P191" s="2" t="s">
        <v>157</v>
      </c>
      <c r="Q191" s="2" t="s">
        <v>207</v>
      </c>
      <c r="R191" s="2" t="s">
        <v>103</v>
      </c>
      <c r="S191" t="s">
        <v>105</v>
      </c>
      <c r="T191" s="6">
        <v>40652</v>
      </c>
    </row>
    <row r="192" spans="1:20">
      <c r="A192" s="3">
        <v>1104016</v>
      </c>
      <c r="B192">
        <v>45</v>
      </c>
      <c r="C192" s="2" t="s">
        <v>92</v>
      </c>
      <c r="D192" s="2" t="s">
        <v>93</v>
      </c>
      <c r="E192" s="2" t="s">
        <v>107</v>
      </c>
      <c r="F192" s="2" t="s">
        <v>95</v>
      </c>
      <c r="G192" s="2" t="s">
        <v>96</v>
      </c>
      <c r="H192" s="2" t="s">
        <v>97</v>
      </c>
      <c r="I192" s="2" t="s">
        <v>98</v>
      </c>
      <c r="J192" s="2" t="s">
        <v>192</v>
      </c>
      <c r="K192" s="2" t="s">
        <v>100</v>
      </c>
      <c r="L192" s="2" t="s">
        <v>101</v>
      </c>
      <c r="M192" s="5">
        <v>0.0153</v>
      </c>
      <c r="N192" s="5">
        <v>0.01989</v>
      </c>
      <c r="O192" s="2" t="s">
        <v>102</v>
      </c>
      <c r="P192" s="2" t="s">
        <v>95</v>
      </c>
      <c r="Q192" s="2" t="s">
        <v>119</v>
      </c>
      <c r="R192" s="2" t="s">
        <v>97</v>
      </c>
      <c r="S192" t="s">
        <v>105</v>
      </c>
      <c r="T192" s="6">
        <v>40658</v>
      </c>
    </row>
    <row r="193" spans="1:20">
      <c r="A193" s="3">
        <v>1104017</v>
      </c>
      <c r="B193">
        <v>33</v>
      </c>
      <c r="C193" s="2" t="s">
        <v>92</v>
      </c>
      <c r="D193" s="2" t="s">
        <v>93</v>
      </c>
      <c r="E193" s="2" t="s">
        <v>120</v>
      </c>
      <c r="F193" s="2" t="s">
        <v>95</v>
      </c>
      <c r="G193" s="2" t="s">
        <v>96</v>
      </c>
      <c r="H193" s="2" t="s">
        <v>97</v>
      </c>
      <c r="I193" s="2" t="s">
        <v>121</v>
      </c>
      <c r="J193" s="2" t="s">
        <v>197</v>
      </c>
      <c r="K193" s="2" t="s">
        <v>100</v>
      </c>
      <c r="L193" s="2" t="s">
        <v>101</v>
      </c>
      <c r="M193" s="5">
        <v>0.015</v>
      </c>
      <c r="N193" s="5">
        <v>0.0195</v>
      </c>
      <c r="O193" s="2" t="s">
        <v>102</v>
      </c>
      <c r="P193" s="2" t="s">
        <v>95</v>
      </c>
      <c r="Q193" s="2" t="s">
        <v>119</v>
      </c>
      <c r="R193" s="2" t="s">
        <v>97</v>
      </c>
      <c r="S193" t="s">
        <v>105</v>
      </c>
      <c r="T193" s="6">
        <v>40659</v>
      </c>
    </row>
    <row r="194" spans="1:20">
      <c r="A194" s="3">
        <v>1104018</v>
      </c>
      <c r="B194">
        <v>57</v>
      </c>
      <c r="C194" s="2" t="s">
        <v>106</v>
      </c>
      <c r="D194" s="2" t="s">
        <v>93</v>
      </c>
      <c r="E194" s="2" t="s">
        <v>107</v>
      </c>
      <c r="F194" s="2" t="s">
        <v>95</v>
      </c>
      <c r="G194" s="2" t="s">
        <v>96</v>
      </c>
      <c r="H194" s="2" t="s">
        <v>103</v>
      </c>
      <c r="I194" s="2" t="s">
        <v>232</v>
      </c>
      <c r="J194" s="2" t="s">
        <v>192</v>
      </c>
      <c r="K194" s="2" t="s">
        <v>100</v>
      </c>
      <c r="L194" s="2" t="s">
        <v>101</v>
      </c>
      <c r="M194" s="5">
        <v>0.0129</v>
      </c>
      <c r="N194" s="5">
        <v>0.01677</v>
      </c>
      <c r="O194" s="2" t="s">
        <v>102</v>
      </c>
      <c r="P194" s="2" t="s">
        <v>95</v>
      </c>
      <c r="Q194" s="2" t="s">
        <v>119</v>
      </c>
      <c r="R194" s="2" t="s">
        <v>97</v>
      </c>
      <c r="S194" t="s">
        <v>105</v>
      </c>
      <c r="T194" s="6">
        <v>40658</v>
      </c>
    </row>
    <row r="195" spans="1:20">
      <c r="A195" s="4">
        <v>1104019</v>
      </c>
      <c r="B195">
        <v>57</v>
      </c>
      <c r="C195" s="2" t="s">
        <v>92</v>
      </c>
      <c r="D195" s="2" t="s">
        <v>93</v>
      </c>
      <c r="E195" s="2" t="s">
        <v>94</v>
      </c>
      <c r="F195" s="2" t="s">
        <v>95</v>
      </c>
      <c r="G195" s="2" t="s">
        <v>96</v>
      </c>
      <c r="H195" s="2" t="s">
        <v>97</v>
      </c>
      <c r="I195" s="2" t="s">
        <v>210</v>
      </c>
      <c r="J195" s="2" t="s">
        <v>186</v>
      </c>
      <c r="K195" s="2" t="s">
        <v>100</v>
      </c>
      <c r="L195" s="2" t="s">
        <v>101</v>
      </c>
      <c r="M195" s="5">
        <v>0.015</v>
      </c>
      <c r="N195" s="5">
        <v>0.0195</v>
      </c>
      <c r="O195" s="2" t="s">
        <v>102</v>
      </c>
      <c r="P195" s="2" t="s">
        <v>157</v>
      </c>
      <c r="Q195" s="2" t="s">
        <v>207</v>
      </c>
      <c r="R195" s="2" t="s">
        <v>103</v>
      </c>
      <c r="S195" t="s">
        <v>105</v>
      </c>
      <c r="T195" s="6">
        <v>40669</v>
      </c>
    </row>
    <row r="196" spans="1:20">
      <c r="A196" s="3">
        <v>1104021</v>
      </c>
      <c r="B196">
        <v>29</v>
      </c>
      <c r="C196" s="2" t="s">
        <v>92</v>
      </c>
      <c r="D196" s="2" t="s">
        <v>115</v>
      </c>
      <c r="E196" s="2" t="s">
        <v>94</v>
      </c>
      <c r="F196" s="2" t="s">
        <v>95</v>
      </c>
      <c r="G196" s="2" t="s">
        <v>96</v>
      </c>
      <c r="H196" s="2" t="s">
        <v>103</v>
      </c>
      <c r="I196" s="2" t="s">
        <v>137</v>
      </c>
      <c r="J196" s="2" t="s">
        <v>153</v>
      </c>
      <c r="K196" s="2" t="s">
        <v>100</v>
      </c>
      <c r="L196" s="2" t="s">
        <v>101</v>
      </c>
      <c r="M196" s="5">
        <v>0.0129</v>
      </c>
      <c r="N196" s="5">
        <v>0.01677</v>
      </c>
      <c r="O196" s="2" t="s">
        <v>102</v>
      </c>
      <c r="P196" s="2" t="s">
        <v>95</v>
      </c>
      <c r="Q196" s="2" t="s">
        <v>119</v>
      </c>
      <c r="R196" s="2" t="s">
        <v>97</v>
      </c>
      <c r="S196" t="s">
        <v>105</v>
      </c>
      <c r="T196" s="6">
        <v>40660</v>
      </c>
    </row>
    <row r="197" spans="1:20">
      <c r="A197" s="3">
        <v>1104022</v>
      </c>
      <c r="B197">
        <v>24</v>
      </c>
      <c r="C197" s="2" t="s">
        <v>106</v>
      </c>
      <c r="D197" s="2" t="s">
        <v>115</v>
      </c>
      <c r="E197" s="2" t="s">
        <v>120</v>
      </c>
      <c r="F197" s="2" t="s">
        <v>95</v>
      </c>
      <c r="G197" s="2" t="s">
        <v>117</v>
      </c>
      <c r="H197" s="2" t="s">
        <v>103</v>
      </c>
      <c r="I197" s="2" t="s">
        <v>152</v>
      </c>
      <c r="J197" s="2" t="s">
        <v>99</v>
      </c>
      <c r="K197" s="2" t="s">
        <v>100</v>
      </c>
      <c r="L197" s="2" t="s">
        <v>101</v>
      </c>
      <c r="M197" s="5">
        <v>0.0129</v>
      </c>
      <c r="N197" s="5">
        <v>0.01677</v>
      </c>
      <c r="O197" s="2" t="s">
        <v>102</v>
      </c>
      <c r="P197" s="2" t="s">
        <v>95</v>
      </c>
      <c r="Q197" s="2" t="s">
        <v>119</v>
      </c>
      <c r="R197" s="2" t="s">
        <v>97</v>
      </c>
      <c r="S197" t="s">
        <v>105</v>
      </c>
      <c r="T197" s="6">
        <v>40658</v>
      </c>
    </row>
    <row r="198" spans="1:20">
      <c r="A198" s="3">
        <v>1104023</v>
      </c>
      <c r="B198">
        <v>32</v>
      </c>
      <c r="C198" s="2" t="s">
        <v>92</v>
      </c>
      <c r="D198" s="2" t="s">
        <v>233</v>
      </c>
      <c r="E198" s="2" t="s">
        <v>94</v>
      </c>
      <c r="F198" s="2" t="s">
        <v>95</v>
      </c>
      <c r="G198" s="2" t="s">
        <v>96</v>
      </c>
      <c r="H198" s="2" t="s">
        <v>97</v>
      </c>
      <c r="I198" s="2" t="s">
        <v>210</v>
      </c>
      <c r="J198" s="2" t="s">
        <v>211</v>
      </c>
      <c r="K198" s="2" t="s">
        <v>100</v>
      </c>
      <c r="L198" s="2" t="s">
        <v>118</v>
      </c>
      <c r="M198" s="5">
        <v>0.015</v>
      </c>
      <c r="N198" s="5">
        <v>0.0195</v>
      </c>
      <c r="O198" s="2" t="s">
        <v>102</v>
      </c>
      <c r="P198" s="2" t="s">
        <v>95</v>
      </c>
      <c r="Q198" s="2" t="s">
        <v>119</v>
      </c>
      <c r="R198" s="2" t="s">
        <v>97</v>
      </c>
      <c r="S198" t="s">
        <v>105</v>
      </c>
      <c r="T198" s="6">
        <v>40659</v>
      </c>
    </row>
    <row r="199" spans="1:20">
      <c r="A199" s="3">
        <v>1105001</v>
      </c>
      <c r="B199">
        <v>43</v>
      </c>
      <c r="C199" s="2" t="s">
        <v>106</v>
      </c>
      <c r="D199" s="2" t="s">
        <v>93</v>
      </c>
      <c r="E199" s="2" t="s">
        <v>120</v>
      </c>
      <c r="F199" s="2" t="s">
        <v>95</v>
      </c>
      <c r="G199" s="2" t="s">
        <v>96</v>
      </c>
      <c r="H199" s="2" t="s">
        <v>103</v>
      </c>
      <c r="I199" s="2" t="s">
        <v>210</v>
      </c>
      <c r="J199" s="2" t="s">
        <v>153</v>
      </c>
      <c r="K199" s="2" t="s">
        <v>100</v>
      </c>
      <c r="L199" s="2" t="s">
        <v>101</v>
      </c>
      <c r="M199" s="5">
        <v>0.0129</v>
      </c>
      <c r="N199" s="5">
        <v>0.01677</v>
      </c>
      <c r="O199" s="2" t="s">
        <v>169</v>
      </c>
      <c r="P199" s="2" t="s">
        <v>95</v>
      </c>
      <c r="Q199" s="2" t="s">
        <v>119</v>
      </c>
      <c r="R199" s="2" t="s">
        <v>97</v>
      </c>
      <c r="S199" t="s">
        <v>105</v>
      </c>
      <c r="T199" s="6">
        <v>40675</v>
      </c>
    </row>
    <row r="200" spans="1:20">
      <c r="A200" s="3">
        <v>1105002</v>
      </c>
      <c r="B200">
        <v>42</v>
      </c>
      <c r="C200" s="2" t="s">
        <v>106</v>
      </c>
      <c r="D200" s="2" t="s">
        <v>93</v>
      </c>
      <c r="E200" s="2" t="s">
        <v>120</v>
      </c>
      <c r="F200" s="2" t="s">
        <v>95</v>
      </c>
      <c r="G200" s="2" t="s">
        <v>96</v>
      </c>
      <c r="H200" s="2" t="s">
        <v>103</v>
      </c>
      <c r="I200" s="2" t="s">
        <v>108</v>
      </c>
      <c r="J200" s="2" t="s">
        <v>153</v>
      </c>
      <c r="K200" s="2" t="s">
        <v>100</v>
      </c>
      <c r="L200" s="2" t="s">
        <v>118</v>
      </c>
      <c r="M200" s="5">
        <v>0.0126</v>
      </c>
      <c r="N200" s="5">
        <v>0.01638</v>
      </c>
      <c r="O200" s="2" t="s">
        <v>102</v>
      </c>
      <c r="P200" s="2" t="s">
        <v>95</v>
      </c>
      <c r="Q200" s="2" t="s">
        <v>119</v>
      </c>
      <c r="R200" s="2" t="s">
        <v>97</v>
      </c>
      <c r="S200" t="s">
        <v>105</v>
      </c>
      <c r="T200" s="6">
        <v>40683</v>
      </c>
    </row>
    <row r="201" spans="1:20">
      <c r="A201" s="4">
        <v>1105003</v>
      </c>
      <c r="B201">
        <v>33</v>
      </c>
      <c r="C201" s="2" t="s">
        <v>106</v>
      </c>
      <c r="D201" s="2" t="s">
        <v>93</v>
      </c>
      <c r="E201" s="2" t="s">
        <v>120</v>
      </c>
      <c r="F201" s="2" t="s">
        <v>95</v>
      </c>
      <c r="G201" s="2" t="s">
        <v>96</v>
      </c>
      <c r="H201" s="2" t="s">
        <v>97</v>
      </c>
      <c r="I201" s="2" t="s">
        <v>134</v>
      </c>
      <c r="J201" s="2" t="s">
        <v>99</v>
      </c>
      <c r="K201" s="2" t="s">
        <v>100</v>
      </c>
      <c r="L201" s="2" t="s">
        <v>101</v>
      </c>
      <c r="M201" s="5">
        <v>0.0129</v>
      </c>
      <c r="N201" s="5">
        <v>0.01677</v>
      </c>
      <c r="O201" s="2" t="s">
        <v>102</v>
      </c>
      <c r="P201" s="2" t="s">
        <v>157</v>
      </c>
      <c r="Q201" s="2" t="s">
        <v>207</v>
      </c>
      <c r="R201" s="2" t="s">
        <v>103</v>
      </c>
      <c r="S201" t="s">
        <v>105</v>
      </c>
      <c r="T201" s="6">
        <v>40737</v>
      </c>
    </row>
    <row r="202" spans="1:20">
      <c r="A202" s="4">
        <v>1005004</v>
      </c>
      <c r="B202">
        <v>53</v>
      </c>
      <c r="C202" s="2" t="s">
        <v>106</v>
      </c>
      <c r="D202" s="2" t="s">
        <v>93</v>
      </c>
      <c r="E202" s="2" t="s">
        <v>120</v>
      </c>
      <c r="F202" s="2" t="s">
        <v>95</v>
      </c>
      <c r="G202" s="2" t="s">
        <v>96</v>
      </c>
      <c r="H202" s="2" t="s">
        <v>103</v>
      </c>
      <c r="I202" s="2" t="s">
        <v>101</v>
      </c>
      <c r="J202" s="2" t="s">
        <v>179</v>
      </c>
      <c r="K202" s="2" t="s">
        <v>100</v>
      </c>
      <c r="L202" s="2" t="s">
        <v>101</v>
      </c>
      <c r="M202" s="5">
        <v>0.015</v>
      </c>
      <c r="N202" s="5">
        <v>0.0195</v>
      </c>
      <c r="O202" s="2" t="s">
        <v>102</v>
      </c>
      <c r="P202" s="2" t="s">
        <v>157</v>
      </c>
      <c r="Q202" s="2" t="s">
        <v>207</v>
      </c>
      <c r="R202" s="2" t="s">
        <v>103</v>
      </c>
      <c r="S202" t="s">
        <v>105</v>
      </c>
      <c r="T202" s="6">
        <v>40688</v>
      </c>
    </row>
    <row r="203" spans="1:20">
      <c r="A203" s="3">
        <v>1005005</v>
      </c>
      <c r="B203">
        <v>25</v>
      </c>
      <c r="C203" s="2" t="s">
        <v>106</v>
      </c>
      <c r="D203" s="2" t="s">
        <v>177</v>
      </c>
      <c r="E203" s="2" t="s">
        <v>234</v>
      </c>
      <c r="F203" s="2" t="s">
        <v>95</v>
      </c>
      <c r="G203" s="2" t="s">
        <v>96</v>
      </c>
      <c r="H203" s="2" t="s">
        <v>103</v>
      </c>
      <c r="I203" s="2" t="s">
        <v>121</v>
      </c>
      <c r="J203" s="2" t="s">
        <v>225</v>
      </c>
      <c r="K203" s="2" t="s">
        <v>100</v>
      </c>
      <c r="L203" s="2" t="s">
        <v>101</v>
      </c>
      <c r="M203" s="5">
        <v>0.0153</v>
      </c>
      <c r="N203" s="5">
        <v>0.01989</v>
      </c>
      <c r="O203" s="2" t="s">
        <v>102</v>
      </c>
      <c r="P203" s="2" t="s">
        <v>95</v>
      </c>
      <c r="Q203" s="2" t="s">
        <v>119</v>
      </c>
      <c r="R203" s="2" t="s">
        <v>97</v>
      </c>
      <c r="S203" t="s">
        <v>105</v>
      </c>
      <c r="T203" s="6">
        <v>40693</v>
      </c>
    </row>
    <row r="204" spans="1:20">
      <c r="A204" s="3">
        <v>1106001</v>
      </c>
      <c r="B204">
        <v>44</v>
      </c>
      <c r="C204" s="2" t="s">
        <v>106</v>
      </c>
      <c r="D204" s="2" t="s">
        <v>93</v>
      </c>
      <c r="E204" s="2" t="s">
        <v>120</v>
      </c>
      <c r="F204" s="2" t="s">
        <v>95</v>
      </c>
      <c r="G204" s="2" t="s">
        <v>96</v>
      </c>
      <c r="H204" s="2" t="s">
        <v>103</v>
      </c>
      <c r="I204" s="2" t="s">
        <v>143</v>
      </c>
      <c r="J204" s="2" t="s">
        <v>123</v>
      </c>
      <c r="K204" s="2" t="s">
        <v>100</v>
      </c>
      <c r="L204" s="2" t="s">
        <v>110</v>
      </c>
      <c r="M204" s="5">
        <v>0.0123</v>
      </c>
      <c r="N204" s="5">
        <v>0.01599</v>
      </c>
      <c r="O204" s="2" t="s">
        <v>102</v>
      </c>
      <c r="P204" s="2" t="s">
        <v>95</v>
      </c>
      <c r="Q204" s="2" t="s">
        <v>119</v>
      </c>
      <c r="R204" s="2" t="s">
        <v>97</v>
      </c>
      <c r="S204" t="s">
        <v>105</v>
      </c>
      <c r="T204" s="6">
        <v>40695</v>
      </c>
    </row>
    <row r="205" spans="1:20">
      <c r="A205" s="4">
        <v>1106005</v>
      </c>
      <c r="B205">
        <v>49</v>
      </c>
      <c r="C205" s="2" t="s">
        <v>106</v>
      </c>
      <c r="D205" s="2" t="s">
        <v>93</v>
      </c>
      <c r="E205" s="2" t="s">
        <v>120</v>
      </c>
      <c r="F205" s="2" t="s">
        <v>270</v>
      </c>
      <c r="G205" s="2" t="s">
        <v>96</v>
      </c>
      <c r="H205" s="2" t="s">
        <v>103</v>
      </c>
      <c r="I205" s="2" t="s">
        <v>137</v>
      </c>
      <c r="J205" s="2" t="s">
        <v>135</v>
      </c>
      <c r="K205" s="2" t="s">
        <v>100</v>
      </c>
      <c r="L205" s="2" t="s">
        <v>101</v>
      </c>
      <c r="M205" s="5">
        <v>0.015</v>
      </c>
      <c r="N205" s="5">
        <v>0.0195</v>
      </c>
      <c r="O205" s="2" t="s">
        <v>125</v>
      </c>
      <c r="P205" s="2" t="s">
        <v>157</v>
      </c>
      <c r="Q205" s="2" t="s">
        <v>104</v>
      </c>
      <c r="R205" s="2" t="s">
        <v>103</v>
      </c>
      <c r="S205" t="s">
        <v>105</v>
      </c>
      <c r="T205" s="6">
        <v>40718</v>
      </c>
    </row>
    <row r="206" spans="1:20">
      <c r="A206" s="4">
        <v>1106006</v>
      </c>
      <c r="B206">
        <v>24</v>
      </c>
      <c r="C206" s="2" t="s">
        <v>106</v>
      </c>
      <c r="D206" s="2" t="s">
        <v>115</v>
      </c>
      <c r="E206" s="2" t="s">
        <v>94</v>
      </c>
      <c r="F206" s="2" t="s">
        <v>95</v>
      </c>
      <c r="G206" s="2" t="s">
        <v>96</v>
      </c>
      <c r="H206" s="2" t="s">
        <v>97</v>
      </c>
      <c r="I206" s="2" t="s">
        <v>101</v>
      </c>
      <c r="J206" s="2" t="s">
        <v>135</v>
      </c>
      <c r="K206" s="2" t="s">
        <v>100</v>
      </c>
      <c r="L206" s="2" t="s">
        <v>101</v>
      </c>
      <c r="M206" s="5">
        <v>0.015</v>
      </c>
      <c r="N206" s="5">
        <v>0.0195</v>
      </c>
      <c r="O206" s="2" t="s">
        <v>102</v>
      </c>
      <c r="P206" s="2" t="s">
        <v>157</v>
      </c>
      <c r="Q206" s="2" t="s">
        <v>207</v>
      </c>
      <c r="R206" s="2" t="s">
        <v>103</v>
      </c>
      <c r="S206" t="s">
        <v>105</v>
      </c>
      <c r="T206" s="6">
        <v>40346</v>
      </c>
    </row>
    <row r="207" spans="1:20">
      <c r="A207" s="3">
        <v>1106007</v>
      </c>
      <c r="B207">
        <v>55</v>
      </c>
      <c r="C207" s="2" t="s">
        <v>106</v>
      </c>
      <c r="D207" s="2" t="s">
        <v>93</v>
      </c>
      <c r="E207" s="2" t="s">
        <v>120</v>
      </c>
      <c r="F207" s="2" t="s">
        <v>95</v>
      </c>
      <c r="G207" s="2" t="s">
        <v>96</v>
      </c>
      <c r="H207" s="2" t="s">
        <v>97</v>
      </c>
      <c r="I207" s="2" t="s">
        <v>210</v>
      </c>
      <c r="J207" s="2" t="s">
        <v>123</v>
      </c>
      <c r="K207" s="2" t="s">
        <v>100</v>
      </c>
      <c r="L207" s="2" t="s">
        <v>118</v>
      </c>
      <c r="M207" s="5">
        <v>0.0126</v>
      </c>
      <c r="N207" s="5">
        <v>0.01638</v>
      </c>
      <c r="O207" s="2" t="s">
        <v>102</v>
      </c>
      <c r="P207" s="2" t="s">
        <v>95</v>
      </c>
      <c r="Q207" s="2" t="s">
        <v>119</v>
      </c>
      <c r="R207" s="2" t="s">
        <v>97</v>
      </c>
      <c r="S207" t="s">
        <v>105</v>
      </c>
      <c r="T207" s="6">
        <v>40714</v>
      </c>
    </row>
    <row r="208" spans="1:20">
      <c r="A208" s="3">
        <v>1106008</v>
      </c>
      <c r="B208">
        <v>28</v>
      </c>
      <c r="C208" s="2" t="s">
        <v>106</v>
      </c>
      <c r="D208" s="2" t="s">
        <v>93</v>
      </c>
      <c r="E208" s="2" t="s">
        <v>107</v>
      </c>
      <c r="F208" s="2" t="s">
        <v>95</v>
      </c>
      <c r="G208" s="2" t="s">
        <v>96</v>
      </c>
      <c r="H208" s="2" t="s">
        <v>103</v>
      </c>
      <c r="I208" s="2" t="s">
        <v>199</v>
      </c>
      <c r="J208" s="2" t="s">
        <v>235</v>
      </c>
      <c r="K208" s="2" t="s">
        <v>100</v>
      </c>
      <c r="L208" s="2" t="s">
        <v>101</v>
      </c>
      <c r="M208" s="5">
        <v>0.0129</v>
      </c>
      <c r="N208" s="5">
        <v>0.01677</v>
      </c>
      <c r="O208" s="2" t="s">
        <v>102</v>
      </c>
      <c r="P208" s="2" t="s">
        <v>95</v>
      </c>
      <c r="Q208" s="2" t="s">
        <v>119</v>
      </c>
      <c r="R208" s="2" t="s">
        <v>97</v>
      </c>
      <c r="S208" t="s">
        <v>105</v>
      </c>
      <c r="T208" s="6">
        <v>40716</v>
      </c>
    </row>
    <row r="209" spans="1:20">
      <c r="A209" s="3">
        <v>1106009</v>
      </c>
      <c r="B209">
        <v>42</v>
      </c>
      <c r="C209" s="2" t="s">
        <v>106</v>
      </c>
      <c r="D209" s="2" t="s">
        <v>93</v>
      </c>
      <c r="E209" s="2" t="s">
        <v>120</v>
      </c>
      <c r="F209" s="2" t="s">
        <v>116</v>
      </c>
      <c r="G209" s="2" t="s">
        <v>96</v>
      </c>
      <c r="H209" s="2" t="s">
        <v>97</v>
      </c>
      <c r="I209" s="2" t="s">
        <v>152</v>
      </c>
      <c r="J209" s="2" t="s">
        <v>127</v>
      </c>
      <c r="K209" s="2" t="s">
        <v>100</v>
      </c>
      <c r="L209" s="2" t="s">
        <v>101</v>
      </c>
      <c r="M209" s="5">
        <v>0.015</v>
      </c>
      <c r="N209" s="5">
        <v>0.0195</v>
      </c>
      <c r="O209" s="2" t="s">
        <v>102</v>
      </c>
      <c r="P209" s="2" t="s">
        <v>95</v>
      </c>
      <c r="Q209" s="2" t="s">
        <v>119</v>
      </c>
      <c r="R209" s="2" t="s">
        <v>97</v>
      </c>
      <c r="S209" s="2" t="s">
        <v>112</v>
      </c>
      <c r="T209" s="6">
        <v>40716</v>
      </c>
    </row>
    <row r="210" spans="1:20">
      <c r="A210" s="4">
        <v>1106012</v>
      </c>
      <c r="B210">
        <v>49</v>
      </c>
      <c r="C210" s="2" t="s">
        <v>189</v>
      </c>
      <c r="D210" s="2" t="s">
        <v>93</v>
      </c>
      <c r="E210" s="2" t="s">
        <v>107</v>
      </c>
      <c r="F210" s="2" t="s">
        <v>95</v>
      </c>
      <c r="G210" s="2" t="s">
        <v>96</v>
      </c>
      <c r="H210" s="2" t="s">
        <v>103</v>
      </c>
      <c r="I210" s="2" t="s">
        <v>98</v>
      </c>
      <c r="J210" s="2" t="s">
        <v>135</v>
      </c>
      <c r="K210" s="2" t="s">
        <v>100</v>
      </c>
      <c r="L210" s="2" t="s">
        <v>101</v>
      </c>
      <c r="M210" s="5">
        <v>0.015</v>
      </c>
      <c r="N210" s="5">
        <v>0.0195</v>
      </c>
      <c r="O210" s="2" t="s">
        <v>102</v>
      </c>
      <c r="P210" s="2" t="s">
        <v>157</v>
      </c>
      <c r="Q210" s="2" t="s">
        <v>207</v>
      </c>
      <c r="R210" s="2" t="s">
        <v>103</v>
      </c>
      <c r="S210" t="s">
        <v>105</v>
      </c>
      <c r="T210" s="6">
        <v>40730</v>
      </c>
    </row>
    <row r="211" spans="1:20">
      <c r="A211" s="3">
        <v>1106013</v>
      </c>
      <c r="B211">
        <v>25</v>
      </c>
      <c r="C211" s="2" t="s">
        <v>106</v>
      </c>
      <c r="D211" s="2" t="s">
        <v>93</v>
      </c>
      <c r="E211" s="2" t="s">
        <v>94</v>
      </c>
      <c r="F211" s="2" t="s">
        <v>116</v>
      </c>
      <c r="G211" s="2" t="s">
        <v>96</v>
      </c>
      <c r="H211" s="2" t="s">
        <v>97</v>
      </c>
      <c r="I211" s="2" t="s">
        <v>137</v>
      </c>
      <c r="J211" s="2" t="s">
        <v>222</v>
      </c>
      <c r="K211" s="2" t="s">
        <v>100</v>
      </c>
      <c r="L211" s="2" t="s">
        <v>124</v>
      </c>
      <c r="M211" s="5">
        <v>0.0129</v>
      </c>
      <c r="N211" s="5">
        <v>0.01677</v>
      </c>
      <c r="O211" s="2" t="s">
        <v>169</v>
      </c>
      <c r="P211" s="2" t="s">
        <v>157</v>
      </c>
      <c r="Q211" s="2" t="s">
        <v>207</v>
      </c>
      <c r="R211" s="2" t="s">
        <v>103</v>
      </c>
      <c r="S211" s="2" t="s">
        <v>105</v>
      </c>
      <c r="T211" s="6">
        <v>40721</v>
      </c>
    </row>
    <row r="212" spans="1:20">
      <c r="A212" s="4">
        <v>1106014</v>
      </c>
      <c r="B212">
        <v>35</v>
      </c>
      <c r="C212" s="2" t="s">
        <v>106</v>
      </c>
      <c r="D212" s="2" t="s">
        <v>93</v>
      </c>
      <c r="E212" s="2" t="s">
        <v>94</v>
      </c>
      <c r="F212" s="2" t="s">
        <v>95</v>
      </c>
      <c r="G212" s="2" t="s">
        <v>96</v>
      </c>
      <c r="H212" s="2" t="s">
        <v>103</v>
      </c>
      <c r="I212" s="2" t="s">
        <v>152</v>
      </c>
      <c r="J212" s="2" t="s">
        <v>193</v>
      </c>
      <c r="K212" s="2" t="s">
        <v>100</v>
      </c>
      <c r="L212" s="2" t="s">
        <v>118</v>
      </c>
      <c r="M212" s="5">
        <v>0.015</v>
      </c>
      <c r="N212" s="5">
        <v>0.0195</v>
      </c>
      <c r="O212" s="2" t="s">
        <v>102</v>
      </c>
      <c r="P212" s="2" t="s">
        <v>157</v>
      </c>
      <c r="Q212" s="2" t="s">
        <v>207</v>
      </c>
      <c r="R212" s="2" t="s">
        <v>103</v>
      </c>
      <c r="S212" t="s">
        <v>105</v>
      </c>
      <c r="T212" s="6">
        <v>40728</v>
      </c>
    </row>
    <row r="213" spans="1:20">
      <c r="A213" s="4">
        <v>1107003</v>
      </c>
      <c r="B213">
        <v>39</v>
      </c>
      <c r="C213" s="2" t="s">
        <v>106</v>
      </c>
      <c r="D213" s="2" t="s">
        <v>93</v>
      </c>
      <c r="E213" s="2" t="s">
        <v>120</v>
      </c>
      <c r="F213" s="2" t="s">
        <v>95</v>
      </c>
      <c r="G213" s="2" t="s">
        <v>96</v>
      </c>
      <c r="H213" s="2" t="s">
        <v>97</v>
      </c>
      <c r="I213" s="2" t="s">
        <v>237</v>
      </c>
      <c r="J213" s="2" t="s">
        <v>186</v>
      </c>
      <c r="K213" s="2" t="s">
        <v>100</v>
      </c>
      <c r="L213" s="2" t="s">
        <v>101</v>
      </c>
      <c r="M213" s="5">
        <v>0.015</v>
      </c>
      <c r="N213" s="5">
        <v>0.0195</v>
      </c>
      <c r="O213" s="2" t="s">
        <v>169</v>
      </c>
      <c r="P213" s="2" t="s">
        <v>157</v>
      </c>
      <c r="Q213" s="2" t="s">
        <v>207</v>
      </c>
      <c r="R213" s="2" t="s">
        <v>97</v>
      </c>
      <c r="S213" t="s">
        <v>105</v>
      </c>
      <c r="T213" s="6">
        <v>40739</v>
      </c>
    </row>
    <row r="214" spans="1:20">
      <c r="A214" s="3">
        <v>1107004</v>
      </c>
      <c r="B214">
        <v>25</v>
      </c>
      <c r="C214" s="2" t="s">
        <v>106</v>
      </c>
      <c r="D214" s="2" t="s">
        <v>93</v>
      </c>
      <c r="E214" s="2" t="s">
        <v>94</v>
      </c>
      <c r="F214" s="2" t="s">
        <v>116</v>
      </c>
      <c r="G214" s="2" t="s">
        <v>96</v>
      </c>
      <c r="H214" s="2" t="s">
        <v>103</v>
      </c>
      <c r="I214" s="2" t="s">
        <v>137</v>
      </c>
      <c r="J214" s="2" t="s">
        <v>186</v>
      </c>
      <c r="K214" s="2" t="s">
        <v>100</v>
      </c>
      <c r="L214" s="2" t="s">
        <v>101</v>
      </c>
      <c r="M214" s="5">
        <v>0.0129</v>
      </c>
      <c r="N214" s="5">
        <v>0.01677</v>
      </c>
      <c r="O214" s="2" t="s">
        <v>169</v>
      </c>
      <c r="P214" s="2" t="s">
        <v>95</v>
      </c>
      <c r="Q214" s="2" t="s">
        <v>119</v>
      </c>
      <c r="R214" s="2" t="s">
        <v>97</v>
      </c>
      <c r="S214" s="2" t="s">
        <v>105</v>
      </c>
      <c r="T214" s="6">
        <v>40738</v>
      </c>
    </row>
    <row r="215" spans="1:20">
      <c r="A215" s="4">
        <v>1107004</v>
      </c>
      <c r="B215">
        <v>48</v>
      </c>
      <c r="C215" s="2" t="s">
        <v>106</v>
      </c>
      <c r="D215" s="2" t="s">
        <v>93</v>
      </c>
      <c r="E215" s="2" t="s">
        <v>94</v>
      </c>
      <c r="F215" s="2" t="s">
        <v>116</v>
      </c>
      <c r="G215" s="2" t="s">
        <v>96</v>
      </c>
      <c r="H215" s="2" t="s">
        <v>103</v>
      </c>
      <c r="I215" s="2" t="s">
        <v>173</v>
      </c>
      <c r="J215" s="2" t="s">
        <v>202</v>
      </c>
      <c r="K215" s="2" t="s">
        <v>100</v>
      </c>
      <c r="L215" s="2" t="s">
        <v>101</v>
      </c>
      <c r="M215" s="5">
        <v>0.015</v>
      </c>
      <c r="N215" s="5">
        <v>0.0195</v>
      </c>
      <c r="O215" s="2" t="s">
        <v>226</v>
      </c>
      <c r="P215" s="2" t="s">
        <v>157</v>
      </c>
      <c r="Q215" s="2" t="s">
        <v>207</v>
      </c>
      <c r="R215" s="2" t="s">
        <v>103</v>
      </c>
      <c r="S215" t="s">
        <v>105</v>
      </c>
      <c r="T215" s="6">
        <v>40752</v>
      </c>
    </row>
    <row r="216" spans="1:20">
      <c r="A216" s="4">
        <v>1107005</v>
      </c>
      <c r="B216">
        <v>34</v>
      </c>
      <c r="C216" s="2" t="s">
        <v>106</v>
      </c>
      <c r="D216" s="2" t="s">
        <v>93</v>
      </c>
      <c r="E216" s="2" t="s">
        <v>142</v>
      </c>
      <c r="F216" s="2" t="s">
        <v>95</v>
      </c>
      <c r="G216" s="2" t="s">
        <v>96</v>
      </c>
      <c r="H216" s="2" t="s">
        <v>97</v>
      </c>
      <c r="I216" s="2" t="s">
        <v>173</v>
      </c>
      <c r="J216" s="2" t="s">
        <v>200</v>
      </c>
      <c r="K216" s="2" t="s">
        <v>100</v>
      </c>
      <c r="L216" s="2" t="s">
        <v>101</v>
      </c>
      <c r="M216" s="5">
        <v>0.0153</v>
      </c>
      <c r="N216" s="5">
        <v>0.01989</v>
      </c>
      <c r="O216" s="2" t="s">
        <v>102</v>
      </c>
      <c r="P216" s="2" t="s">
        <v>95</v>
      </c>
      <c r="Q216" s="2" t="s">
        <v>119</v>
      </c>
      <c r="R216" s="2" t="s">
        <v>97</v>
      </c>
      <c r="S216" s="2" t="s">
        <v>112</v>
      </c>
      <c r="T216" s="6">
        <v>40745</v>
      </c>
    </row>
    <row r="217" spans="1:20">
      <c r="A217" s="3">
        <v>1107005</v>
      </c>
      <c r="B217">
        <v>41</v>
      </c>
      <c r="C217" s="2" t="s">
        <v>106</v>
      </c>
      <c r="D217" s="2" t="s">
        <v>93</v>
      </c>
      <c r="E217" s="2" t="s">
        <v>94</v>
      </c>
      <c r="F217" s="2" t="s">
        <v>95</v>
      </c>
      <c r="G217" s="2" t="s">
        <v>96</v>
      </c>
      <c r="H217" s="2" t="s">
        <v>103</v>
      </c>
      <c r="I217" s="2" t="s">
        <v>239</v>
      </c>
      <c r="J217" s="2" t="s">
        <v>193</v>
      </c>
      <c r="K217" s="2" t="s">
        <v>100</v>
      </c>
      <c r="L217" s="2" t="s">
        <v>101</v>
      </c>
      <c r="M217" s="5">
        <v>0.015</v>
      </c>
      <c r="N217" s="5">
        <v>0.0195</v>
      </c>
      <c r="O217" s="2" t="s">
        <v>102</v>
      </c>
      <c r="P217" s="2" t="s">
        <v>95</v>
      </c>
      <c r="Q217" s="2" t="s">
        <v>119</v>
      </c>
      <c r="R217" s="2" t="s">
        <v>97</v>
      </c>
      <c r="S217" s="2" t="s">
        <v>105</v>
      </c>
      <c r="T217" s="6">
        <v>40752</v>
      </c>
    </row>
    <row r="218" spans="1:20">
      <c r="A218" s="3">
        <v>1108002</v>
      </c>
      <c r="B218">
        <v>52</v>
      </c>
      <c r="C218" s="2" t="s">
        <v>106</v>
      </c>
      <c r="D218" s="2" t="s">
        <v>93</v>
      </c>
      <c r="E218" s="2" t="s">
        <v>120</v>
      </c>
      <c r="F218" s="2" t="s">
        <v>95</v>
      </c>
      <c r="G218" s="2" t="s">
        <v>96</v>
      </c>
      <c r="H218" s="2" t="s">
        <v>103</v>
      </c>
      <c r="I218" s="2" t="s">
        <v>143</v>
      </c>
      <c r="J218" s="2" t="s">
        <v>193</v>
      </c>
      <c r="K218" s="2" t="s">
        <v>100</v>
      </c>
      <c r="L218" s="2" t="s">
        <v>118</v>
      </c>
      <c r="M218" s="5">
        <v>0.015</v>
      </c>
      <c r="N218" s="5">
        <v>0.01638</v>
      </c>
      <c r="O218" s="2" t="s">
        <v>102</v>
      </c>
      <c r="P218" s="2" t="s">
        <v>95</v>
      </c>
      <c r="Q218" s="2" t="s">
        <v>204</v>
      </c>
      <c r="R218" s="2" t="s">
        <v>97</v>
      </c>
      <c r="S218" s="2" t="s">
        <v>105</v>
      </c>
      <c r="T218" s="6">
        <v>40759</v>
      </c>
    </row>
    <row r="219" spans="1:20">
      <c r="A219" s="4">
        <v>1108003</v>
      </c>
      <c r="B219">
        <v>48</v>
      </c>
      <c r="C219" t="s">
        <v>106</v>
      </c>
      <c r="D219" t="s">
        <v>93</v>
      </c>
      <c r="E219" s="2" t="s">
        <v>107</v>
      </c>
      <c r="F219" t="s">
        <v>95</v>
      </c>
      <c r="G219" t="s">
        <v>96</v>
      </c>
      <c r="H219" s="2" t="s">
        <v>103</v>
      </c>
      <c r="I219" s="2" t="s">
        <v>187</v>
      </c>
      <c r="J219" s="2" t="s">
        <v>240</v>
      </c>
      <c r="K219" t="s">
        <v>159</v>
      </c>
      <c r="L219" t="s">
        <v>118</v>
      </c>
      <c r="M219" s="5">
        <v>0.015</v>
      </c>
      <c r="N219" s="5">
        <v>0.0195</v>
      </c>
      <c r="O219" t="s">
        <v>160</v>
      </c>
      <c r="P219" t="s">
        <v>157</v>
      </c>
      <c r="Q219" t="s">
        <v>104</v>
      </c>
      <c r="R219" t="s">
        <v>103</v>
      </c>
      <c r="S219" s="2" t="s">
        <v>105</v>
      </c>
      <c r="T219" s="6">
        <v>40771</v>
      </c>
    </row>
    <row r="220" spans="1:20">
      <c r="A220" s="3">
        <v>1108005</v>
      </c>
      <c r="B220">
        <v>32</v>
      </c>
      <c r="C220" s="2" t="s">
        <v>106</v>
      </c>
      <c r="D220" s="2" t="s">
        <v>93</v>
      </c>
      <c r="E220" s="2" t="s">
        <v>120</v>
      </c>
      <c r="F220" s="2" t="s">
        <v>95</v>
      </c>
      <c r="G220" s="2" t="s">
        <v>96</v>
      </c>
      <c r="H220" s="2" t="s">
        <v>97</v>
      </c>
      <c r="I220" s="2" t="s">
        <v>137</v>
      </c>
      <c r="J220" s="2" t="s">
        <v>123</v>
      </c>
      <c r="K220" s="2" t="s">
        <v>100</v>
      </c>
      <c r="L220" s="2" t="s">
        <v>101</v>
      </c>
      <c r="M220" s="5">
        <v>0.0129</v>
      </c>
      <c r="N220" s="5">
        <v>0.01677</v>
      </c>
      <c r="O220" s="2" t="s">
        <v>169</v>
      </c>
      <c r="P220" s="2" t="s">
        <v>157</v>
      </c>
      <c r="Q220" s="2" t="s">
        <v>207</v>
      </c>
      <c r="R220" s="2" t="s">
        <v>103</v>
      </c>
      <c r="S220" s="2" t="s">
        <v>105</v>
      </c>
      <c r="T220" s="6">
        <v>40773</v>
      </c>
    </row>
    <row r="221" spans="1:20">
      <c r="A221" s="4">
        <v>1108006</v>
      </c>
      <c r="B221">
        <v>33</v>
      </c>
      <c r="C221" s="2" t="s">
        <v>106</v>
      </c>
      <c r="D221" s="2" t="s">
        <v>93</v>
      </c>
      <c r="E221" s="2" t="s">
        <v>94</v>
      </c>
      <c r="F221" s="2" t="s">
        <v>95</v>
      </c>
      <c r="G221" s="2" t="s">
        <v>96</v>
      </c>
      <c r="H221" s="2" t="s">
        <v>103</v>
      </c>
      <c r="I221" s="2" t="s">
        <v>137</v>
      </c>
      <c r="J221" s="2" t="s">
        <v>202</v>
      </c>
      <c r="K221" s="2" t="s">
        <v>100</v>
      </c>
      <c r="L221" s="2" t="s">
        <v>101</v>
      </c>
      <c r="M221" s="5">
        <v>0.0153</v>
      </c>
      <c r="N221" s="5">
        <v>0.01989</v>
      </c>
      <c r="O221" s="2" t="s">
        <v>102</v>
      </c>
      <c r="P221" s="2" t="s">
        <v>95</v>
      </c>
      <c r="Q221" s="2" t="s">
        <v>119</v>
      </c>
      <c r="R221" s="2" t="s">
        <v>97</v>
      </c>
      <c r="S221" s="2" t="s">
        <v>112</v>
      </c>
      <c r="T221" s="6">
        <v>40774</v>
      </c>
    </row>
    <row r="222" spans="1:20">
      <c r="A222" s="3">
        <v>1108007</v>
      </c>
      <c r="B222" s="2">
        <v>41</v>
      </c>
      <c r="C222" s="2" t="s">
        <v>106</v>
      </c>
      <c r="D222" s="2" t="s">
        <v>93</v>
      </c>
      <c r="E222" s="2" t="s">
        <v>120</v>
      </c>
      <c r="F222" s="2" t="s">
        <v>95</v>
      </c>
      <c r="G222" s="2" t="s">
        <v>96</v>
      </c>
      <c r="H222" s="2" t="s">
        <v>103</v>
      </c>
      <c r="I222" s="2" t="s">
        <v>149</v>
      </c>
      <c r="J222" s="2" t="s">
        <v>123</v>
      </c>
      <c r="K222" s="2" t="s">
        <v>100</v>
      </c>
      <c r="L222" s="2" t="s">
        <v>101</v>
      </c>
      <c r="M222" s="5">
        <v>0.0129</v>
      </c>
      <c r="N222" s="5">
        <v>0.01677</v>
      </c>
      <c r="O222" s="2" t="s">
        <v>220</v>
      </c>
      <c r="P222" s="2" t="s">
        <v>157</v>
      </c>
      <c r="Q222" s="2" t="s">
        <v>207</v>
      </c>
      <c r="R222" s="2" t="s">
        <v>103</v>
      </c>
      <c r="S222" t="s">
        <v>105</v>
      </c>
      <c r="T222" s="6">
        <v>40777</v>
      </c>
    </row>
    <row r="223" spans="1:20">
      <c r="A223" s="3">
        <v>1108008</v>
      </c>
      <c r="B223" s="2">
        <v>37</v>
      </c>
      <c r="C223" s="2" t="s">
        <v>106</v>
      </c>
      <c r="D223" s="2" t="s">
        <v>93</v>
      </c>
      <c r="E223" s="2" t="s">
        <v>120</v>
      </c>
      <c r="F223" s="2" t="s">
        <v>95</v>
      </c>
      <c r="G223" s="2" t="s">
        <v>117</v>
      </c>
      <c r="H223" s="2" t="s">
        <v>103</v>
      </c>
      <c r="I223" s="2" t="s">
        <v>134</v>
      </c>
      <c r="J223" s="2" t="s">
        <v>153</v>
      </c>
      <c r="K223" s="2" t="s">
        <v>100</v>
      </c>
      <c r="L223" s="2" t="s">
        <v>101</v>
      </c>
      <c r="M223" s="5">
        <v>0.0129</v>
      </c>
      <c r="N223" s="5">
        <v>0.01677</v>
      </c>
      <c r="O223" s="2" t="s">
        <v>102</v>
      </c>
      <c r="P223" s="2" t="s">
        <v>157</v>
      </c>
      <c r="Q223" s="2" t="s">
        <v>207</v>
      </c>
      <c r="R223" s="2" t="s">
        <v>103</v>
      </c>
      <c r="S223" t="s">
        <v>105</v>
      </c>
      <c r="T223" s="6">
        <v>40777</v>
      </c>
    </row>
    <row r="224" spans="1:20">
      <c r="A224" s="3">
        <v>1108009</v>
      </c>
      <c r="B224" s="2">
        <v>29</v>
      </c>
      <c r="C224" s="2" t="s">
        <v>106</v>
      </c>
      <c r="D224" s="2" t="s">
        <v>93</v>
      </c>
      <c r="E224" s="2" t="s">
        <v>136</v>
      </c>
      <c r="F224" s="2" t="s">
        <v>95</v>
      </c>
      <c r="G224" s="2" t="s">
        <v>96</v>
      </c>
      <c r="H224" s="2" t="s">
        <v>97</v>
      </c>
      <c r="I224" s="2" t="s">
        <v>152</v>
      </c>
      <c r="J224" s="2" t="s">
        <v>202</v>
      </c>
      <c r="K224" s="2" t="s">
        <v>100</v>
      </c>
      <c r="L224" s="2" t="s">
        <v>101</v>
      </c>
      <c r="M224" s="5">
        <v>0.015</v>
      </c>
      <c r="N224" s="5">
        <v>0.0195</v>
      </c>
      <c r="O224" s="2" t="s">
        <v>102</v>
      </c>
      <c r="P224" s="2" t="s">
        <v>157</v>
      </c>
      <c r="Q224" s="2" t="s">
        <v>207</v>
      </c>
      <c r="R224" s="2" t="s">
        <v>103</v>
      </c>
      <c r="S224" t="s">
        <v>105</v>
      </c>
      <c r="T224" s="6">
        <v>40786</v>
      </c>
    </row>
    <row r="225" spans="1:20">
      <c r="A225" s="3">
        <v>1108010</v>
      </c>
      <c r="B225" s="2">
        <v>36</v>
      </c>
      <c r="C225" s="2" t="s">
        <v>106</v>
      </c>
      <c r="D225" s="2" t="s">
        <v>93</v>
      </c>
      <c r="E225" s="2" t="s">
        <v>94</v>
      </c>
      <c r="F225" s="2" t="s">
        <v>95</v>
      </c>
      <c r="G225" s="2" t="s">
        <v>96</v>
      </c>
      <c r="H225" s="2" t="s">
        <v>97</v>
      </c>
      <c r="I225" s="2" t="s">
        <v>241</v>
      </c>
      <c r="J225" s="2" t="s">
        <v>186</v>
      </c>
      <c r="K225" s="2" t="s">
        <v>100</v>
      </c>
      <c r="L225" s="2" t="s">
        <v>101</v>
      </c>
      <c r="M225" s="5">
        <v>0.0129</v>
      </c>
      <c r="N225" s="5">
        <v>0.01677</v>
      </c>
      <c r="O225" s="2" t="s">
        <v>102</v>
      </c>
      <c r="P225" s="2" t="s">
        <v>157</v>
      </c>
      <c r="Q225" s="2" t="s">
        <v>104</v>
      </c>
      <c r="R225" s="2" t="s">
        <v>103</v>
      </c>
      <c r="S225" t="s">
        <v>105</v>
      </c>
      <c r="T225" s="6">
        <v>40780</v>
      </c>
    </row>
    <row r="226" spans="1:20">
      <c r="A226" s="3">
        <v>1109001</v>
      </c>
      <c r="B226" s="2">
        <v>28</v>
      </c>
      <c r="C226" s="2" t="s">
        <v>92</v>
      </c>
      <c r="D226" s="2" t="s">
        <v>115</v>
      </c>
      <c r="E226" s="2" t="s">
        <v>142</v>
      </c>
      <c r="F226" s="2" t="s">
        <v>95</v>
      </c>
      <c r="G226" s="2" t="s">
        <v>117</v>
      </c>
      <c r="H226" s="2" t="s">
        <v>97</v>
      </c>
      <c r="I226" s="2" t="s">
        <v>137</v>
      </c>
      <c r="J226" s="2" t="s">
        <v>192</v>
      </c>
      <c r="K226" s="2" t="s">
        <v>100</v>
      </c>
      <c r="L226" s="2" t="s">
        <v>101</v>
      </c>
      <c r="M226" s="5">
        <v>0.0153</v>
      </c>
      <c r="N226" s="5">
        <v>0.01989</v>
      </c>
      <c r="O226" s="2" t="s">
        <v>102</v>
      </c>
      <c r="P226" s="2" t="s">
        <v>95</v>
      </c>
      <c r="Q226" s="2" t="s">
        <v>119</v>
      </c>
      <c r="R226" s="2" t="s">
        <v>97</v>
      </c>
      <c r="S226" t="s">
        <v>105</v>
      </c>
      <c r="T226" s="6">
        <v>40788</v>
      </c>
    </row>
    <row r="227" spans="1:20">
      <c r="A227" s="3">
        <v>1109002</v>
      </c>
      <c r="B227">
        <v>45</v>
      </c>
      <c r="C227" s="2" t="s">
        <v>106</v>
      </c>
      <c r="D227" s="2" t="s">
        <v>93</v>
      </c>
      <c r="E227" s="2" t="s">
        <v>120</v>
      </c>
      <c r="F227" s="2" t="s">
        <v>95</v>
      </c>
      <c r="G227" s="2" t="s">
        <v>96</v>
      </c>
      <c r="H227" s="2" t="s">
        <v>103</v>
      </c>
      <c r="I227" s="2" t="s">
        <v>210</v>
      </c>
      <c r="J227" s="2" t="s">
        <v>242</v>
      </c>
      <c r="K227" s="2" t="s">
        <v>100</v>
      </c>
      <c r="L227" s="2" t="s">
        <v>101</v>
      </c>
      <c r="M227" s="5">
        <v>0.0153</v>
      </c>
      <c r="N227" s="5">
        <v>0.01989</v>
      </c>
      <c r="O227" s="2" t="s">
        <v>102</v>
      </c>
      <c r="P227" s="2" t="s">
        <v>157</v>
      </c>
      <c r="Q227" s="2" t="s">
        <v>207</v>
      </c>
      <c r="R227" s="2" t="s">
        <v>103</v>
      </c>
      <c r="S227" t="s">
        <v>105</v>
      </c>
      <c r="T227" s="6">
        <v>40801</v>
      </c>
    </row>
    <row r="228" spans="1:20">
      <c r="A228" s="4">
        <v>1109003</v>
      </c>
      <c r="B228">
        <v>49</v>
      </c>
      <c r="C228" s="2" t="s">
        <v>106</v>
      </c>
      <c r="D228" s="2" t="s">
        <v>93</v>
      </c>
      <c r="E228" s="2" t="s">
        <v>107</v>
      </c>
      <c r="F228" s="2" t="s">
        <v>95</v>
      </c>
      <c r="G228" s="2" t="s">
        <v>96</v>
      </c>
      <c r="H228" s="2" t="s">
        <v>103</v>
      </c>
      <c r="I228" s="2" t="s">
        <v>108</v>
      </c>
      <c r="J228" s="2" t="s">
        <v>193</v>
      </c>
      <c r="K228" s="2" t="s">
        <v>100</v>
      </c>
      <c r="L228" s="2" t="s">
        <v>101</v>
      </c>
      <c r="M228" s="5">
        <v>0.0153</v>
      </c>
      <c r="N228" s="5">
        <v>0.01989</v>
      </c>
      <c r="O228" s="2" t="s">
        <v>125</v>
      </c>
      <c r="P228" s="2" t="s">
        <v>95</v>
      </c>
      <c r="Q228" s="2" t="s">
        <v>119</v>
      </c>
      <c r="R228" s="2" t="s">
        <v>97</v>
      </c>
      <c r="S228" t="s">
        <v>105</v>
      </c>
      <c r="T228" s="6">
        <v>40802</v>
      </c>
    </row>
    <row r="229" spans="1:20">
      <c r="A229" s="4">
        <v>1109004</v>
      </c>
      <c r="B229">
        <v>44</v>
      </c>
      <c r="C229" s="2" t="s">
        <v>106</v>
      </c>
      <c r="D229" s="2" t="s">
        <v>93</v>
      </c>
      <c r="E229" s="2" t="s">
        <v>120</v>
      </c>
      <c r="F229" s="2" t="s">
        <v>95</v>
      </c>
      <c r="G229" s="2" t="s">
        <v>96</v>
      </c>
      <c r="H229" s="2" t="s">
        <v>103</v>
      </c>
      <c r="I229" s="2" t="s">
        <v>108</v>
      </c>
      <c r="J229" s="2" t="s">
        <v>114</v>
      </c>
      <c r="K229" s="2" t="s">
        <v>100</v>
      </c>
      <c r="L229" s="2" t="s">
        <v>101</v>
      </c>
      <c r="M229" s="5">
        <v>0.015</v>
      </c>
      <c r="N229" s="5">
        <v>0.0195</v>
      </c>
      <c r="O229" s="2" t="s">
        <v>102</v>
      </c>
      <c r="P229" s="2" t="s">
        <v>157</v>
      </c>
      <c r="Q229" s="2" t="s">
        <v>207</v>
      </c>
      <c r="R229" s="2" t="s">
        <v>103</v>
      </c>
      <c r="S229" t="s">
        <v>105</v>
      </c>
      <c r="T229" s="6">
        <v>40802</v>
      </c>
    </row>
    <row r="230" spans="1:20">
      <c r="A230" s="3">
        <v>1109006</v>
      </c>
      <c r="B230">
        <v>38</v>
      </c>
      <c r="C230" s="2" t="s">
        <v>106</v>
      </c>
      <c r="D230" s="2" t="s">
        <v>93</v>
      </c>
      <c r="E230" s="2" t="s">
        <v>120</v>
      </c>
      <c r="F230" s="2" t="s">
        <v>95</v>
      </c>
      <c r="G230" s="2" t="s">
        <v>96</v>
      </c>
      <c r="H230" s="2" t="s">
        <v>97</v>
      </c>
      <c r="I230" s="2" t="s">
        <v>148</v>
      </c>
      <c r="J230" s="2" t="s">
        <v>186</v>
      </c>
      <c r="K230" s="2" t="s">
        <v>100</v>
      </c>
      <c r="L230" s="2" t="s">
        <v>118</v>
      </c>
      <c r="M230" s="5">
        <v>0.0126</v>
      </c>
      <c r="N230" s="5">
        <v>0.01638</v>
      </c>
      <c r="O230" s="2" t="s">
        <v>102</v>
      </c>
      <c r="P230" s="2" t="s">
        <v>157</v>
      </c>
      <c r="Q230" s="2" t="s">
        <v>207</v>
      </c>
      <c r="R230" s="2" t="s">
        <v>103</v>
      </c>
      <c r="S230" t="s">
        <v>105</v>
      </c>
      <c r="T230" s="6">
        <v>40815</v>
      </c>
    </row>
    <row r="231" spans="1:20">
      <c r="A231" s="3">
        <v>1109007</v>
      </c>
      <c r="B231">
        <v>47</v>
      </c>
      <c r="C231" s="2" t="s">
        <v>92</v>
      </c>
      <c r="D231" s="2" t="s">
        <v>93</v>
      </c>
      <c r="E231" s="2" t="s">
        <v>107</v>
      </c>
      <c r="F231" s="2" t="s">
        <v>95</v>
      </c>
      <c r="G231" s="2" t="s">
        <v>96</v>
      </c>
      <c r="H231" s="2" t="s">
        <v>97</v>
      </c>
      <c r="I231" s="2" t="s">
        <v>143</v>
      </c>
      <c r="J231" s="2" t="s">
        <v>192</v>
      </c>
      <c r="K231" s="2" t="s">
        <v>100</v>
      </c>
      <c r="L231" s="2" t="s">
        <v>118</v>
      </c>
      <c r="M231" s="5">
        <v>0.0126</v>
      </c>
      <c r="N231" s="5">
        <v>0.01638</v>
      </c>
      <c r="O231" s="2" t="s">
        <v>102</v>
      </c>
      <c r="P231" s="2" t="s">
        <v>95</v>
      </c>
      <c r="Q231" s="2" t="s">
        <v>119</v>
      </c>
      <c r="R231" s="2" t="s">
        <v>97</v>
      </c>
      <c r="S231" t="s">
        <v>105</v>
      </c>
      <c r="T231" s="6">
        <v>40815</v>
      </c>
    </row>
    <row r="232" spans="1:20">
      <c r="A232" s="3">
        <v>1109008</v>
      </c>
      <c r="B232" s="2">
        <v>44</v>
      </c>
      <c r="C232" s="2" t="s">
        <v>106</v>
      </c>
      <c r="D232" s="2" t="s">
        <v>93</v>
      </c>
      <c r="E232" s="2" t="s">
        <v>107</v>
      </c>
      <c r="F232" s="2" t="s">
        <v>95</v>
      </c>
      <c r="G232" s="2" t="s">
        <v>96</v>
      </c>
      <c r="H232" s="2" t="s">
        <v>103</v>
      </c>
      <c r="I232" s="2" t="s">
        <v>155</v>
      </c>
      <c r="J232" s="2" t="s">
        <v>211</v>
      </c>
      <c r="K232" s="2" t="s">
        <v>100</v>
      </c>
      <c r="L232" s="2" t="s">
        <v>110</v>
      </c>
      <c r="M232" s="5">
        <v>0.0123</v>
      </c>
      <c r="N232" s="5">
        <v>0.01599</v>
      </c>
      <c r="O232" s="2" t="s">
        <v>102</v>
      </c>
      <c r="P232" s="2" t="s">
        <v>157</v>
      </c>
      <c r="Q232" s="2" t="s">
        <v>207</v>
      </c>
      <c r="R232" s="2" t="s">
        <v>103</v>
      </c>
      <c r="S232" t="s">
        <v>105</v>
      </c>
      <c r="T232" s="6">
        <v>40808</v>
      </c>
    </row>
    <row r="233" spans="1:20">
      <c r="A233" s="3">
        <v>1109009</v>
      </c>
      <c r="B233" s="2">
        <v>28</v>
      </c>
      <c r="C233" s="2" t="s">
        <v>92</v>
      </c>
      <c r="D233" s="2" t="s">
        <v>93</v>
      </c>
      <c r="E233" s="2" t="s">
        <v>136</v>
      </c>
      <c r="F233" s="2" t="s">
        <v>95</v>
      </c>
      <c r="G233" s="2" t="s">
        <v>96</v>
      </c>
      <c r="H233" s="2" t="s">
        <v>97</v>
      </c>
      <c r="I233" s="2" t="s">
        <v>108</v>
      </c>
      <c r="J233" s="2" t="s">
        <v>243</v>
      </c>
      <c r="K233" s="2" t="s">
        <v>100</v>
      </c>
      <c r="L233" s="2" t="s">
        <v>101</v>
      </c>
      <c r="M233" s="5">
        <v>0.015</v>
      </c>
      <c r="N233" s="5">
        <v>0.0195</v>
      </c>
      <c r="O233" s="2" t="s">
        <v>102</v>
      </c>
      <c r="P233" s="2" t="s">
        <v>157</v>
      </c>
      <c r="Q233" s="2" t="s">
        <v>207</v>
      </c>
      <c r="R233" s="2" t="s">
        <v>103</v>
      </c>
      <c r="S233" t="s">
        <v>105</v>
      </c>
      <c r="T233" s="6">
        <v>40815</v>
      </c>
    </row>
    <row r="234" spans="1:20">
      <c r="A234" s="4">
        <v>1109010</v>
      </c>
      <c r="B234">
        <v>49</v>
      </c>
      <c r="C234" s="2" t="s">
        <v>106</v>
      </c>
      <c r="D234" s="2" t="s">
        <v>93</v>
      </c>
      <c r="E234" s="2" t="s">
        <v>107</v>
      </c>
      <c r="F234" s="2" t="s">
        <v>95</v>
      </c>
      <c r="G234" s="2" t="s">
        <v>96</v>
      </c>
      <c r="H234" s="2" t="s">
        <v>103</v>
      </c>
      <c r="I234" s="2" t="s">
        <v>108</v>
      </c>
      <c r="J234" s="2" t="s">
        <v>165</v>
      </c>
      <c r="K234" s="2" t="s">
        <v>100</v>
      </c>
      <c r="L234" s="2" t="s">
        <v>101</v>
      </c>
      <c r="M234" s="5">
        <v>0.0153</v>
      </c>
      <c r="N234" s="5">
        <v>0.01989</v>
      </c>
      <c r="O234" s="2" t="s">
        <v>125</v>
      </c>
      <c r="P234" s="2" t="s">
        <v>157</v>
      </c>
      <c r="Q234" s="2" t="s">
        <v>207</v>
      </c>
      <c r="R234" s="2" t="s">
        <v>103</v>
      </c>
      <c r="S234" t="s">
        <v>105</v>
      </c>
      <c r="T234" s="6">
        <v>40812</v>
      </c>
    </row>
    <row r="235" spans="1:20">
      <c r="A235" s="3">
        <v>1109014</v>
      </c>
      <c r="B235">
        <v>34</v>
      </c>
      <c r="C235" s="2" t="s">
        <v>106</v>
      </c>
      <c r="D235" s="2" t="s">
        <v>93</v>
      </c>
      <c r="E235" s="2" t="s">
        <v>136</v>
      </c>
      <c r="F235" s="2" t="s">
        <v>95</v>
      </c>
      <c r="G235" s="2" t="s">
        <v>96</v>
      </c>
      <c r="H235" s="2" t="s">
        <v>103</v>
      </c>
      <c r="I235" s="2" t="s">
        <v>134</v>
      </c>
      <c r="J235" s="2" t="s">
        <v>225</v>
      </c>
      <c r="K235" s="2" t="s">
        <v>100</v>
      </c>
      <c r="L235" s="2" t="s">
        <v>118</v>
      </c>
      <c r="M235" s="5">
        <v>0.0147</v>
      </c>
      <c r="N235" s="5">
        <v>0.01911</v>
      </c>
      <c r="O235" s="2" t="s">
        <v>102</v>
      </c>
      <c r="P235" s="2" t="s">
        <v>157</v>
      </c>
      <c r="Q235" s="2" t="s">
        <v>104</v>
      </c>
      <c r="R235" s="2" t="s">
        <v>103</v>
      </c>
      <c r="S235" t="s">
        <v>105</v>
      </c>
      <c r="T235" s="6">
        <v>40824</v>
      </c>
    </row>
    <row r="236" spans="1:20">
      <c r="A236" s="3">
        <v>1109014</v>
      </c>
      <c r="B236">
        <v>50</v>
      </c>
      <c r="C236" s="2" t="s">
        <v>106</v>
      </c>
      <c r="D236" s="2" t="s">
        <v>93</v>
      </c>
      <c r="E236" s="2" t="s">
        <v>94</v>
      </c>
      <c r="F236" s="2" t="s">
        <v>95</v>
      </c>
      <c r="G236" s="2" t="s">
        <v>96</v>
      </c>
      <c r="H236" s="2" t="s">
        <v>97</v>
      </c>
      <c r="I236" s="2" t="s">
        <v>217</v>
      </c>
      <c r="J236" s="2" t="s">
        <v>99</v>
      </c>
      <c r="K236" s="2" t="s">
        <v>100</v>
      </c>
      <c r="L236" s="2" t="s">
        <v>244</v>
      </c>
      <c r="M236" s="5">
        <v>0.0147</v>
      </c>
      <c r="N236" s="5">
        <v>0.01911</v>
      </c>
      <c r="O236" s="2" t="s">
        <v>102</v>
      </c>
      <c r="P236" s="2" t="s">
        <v>95</v>
      </c>
      <c r="Q236" s="2" t="s">
        <v>119</v>
      </c>
      <c r="R236" s="2" t="s">
        <v>97</v>
      </c>
      <c r="S236" t="s">
        <v>105</v>
      </c>
      <c r="T236" s="6">
        <v>40813</v>
      </c>
    </row>
    <row r="237" spans="1:20">
      <c r="A237" s="4">
        <v>1110002</v>
      </c>
      <c r="B237">
        <v>43</v>
      </c>
      <c r="C237" s="2" t="s">
        <v>106</v>
      </c>
      <c r="D237" s="2" t="s">
        <v>93</v>
      </c>
      <c r="E237" s="2" t="s">
        <v>120</v>
      </c>
      <c r="F237" s="2" t="s">
        <v>95</v>
      </c>
      <c r="G237" s="2" t="s">
        <v>96</v>
      </c>
      <c r="H237" s="2" t="s">
        <v>103</v>
      </c>
      <c r="I237" s="2" t="s">
        <v>245</v>
      </c>
      <c r="J237" s="2" t="s">
        <v>193</v>
      </c>
      <c r="K237" s="2" t="s">
        <v>100</v>
      </c>
      <c r="L237" s="2" t="s">
        <v>101</v>
      </c>
      <c r="M237" s="5">
        <v>0.0153</v>
      </c>
      <c r="N237" s="5">
        <v>0.01989</v>
      </c>
      <c r="O237" s="2" t="s">
        <v>169</v>
      </c>
      <c r="P237" s="2" t="s">
        <v>95</v>
      </c>
      <c r="Q237" s="2" t="s">
        <v>204</v>
      </c>
      <c r="R237" s="2" t="s">
        <v>97</v>
      </c>
      <c r="S237" t="s">
        <v>105</v>
      </c>
      <c r="T237" s="6">
        <v>40833</v>
      </c>
    </row>
    <row r="238" spans="1:20">
      <c r="A238" s="3">
        <v>1111001</v>
      </c>
      <c r="B238">
        <v>49</v>
      </c>
      <c r="C238" s="2" t="s">
        <v>106</v>
      </c>
      <c r="D238" s="2" t="s">
        <v>93</v>
      </c>
      <c r="E238" s="2" t="s">
        <v>107</v>
      </c>
      <c r="F238" s="2" t="s">
        <v>95</v>
      </c>
      <c r="G238" s="2" t="s">
        <v>96</v>
      </c>
      <c r="H238" s="2" t="s">
        <v>103</v>
      </c>
      <c r="I238" s="2" t="s">
        <v>143</v>
      </c>
      <c r="J238" s="2" t="s">
        <v>123</v>
      </c>
      <c r="K238" s="2" t="s">
        <v>100</v>
      </c>
      <c r="L238" s="2" t="s">
        <v>124</v>
      </c>
      <c r="M238" s="5">
        <v>0.0129</v>
      </c>
      <c r="N238" s="5">
        <v>0.01677</v>
      </c>
      <c r="O238" s="2" t="s">
        <v>102</v>
      </c>
      <c r="P238" s="2" t="s">
        <v>95</v>
      </c>
      <c r="Q238" s="2" t="s">
        <v>119</v>
      </c>
      <c r="R238" s="2" t="s">
        <v>97</v>
      </c>
      <c r="S238" t="s">
        <v>105</v>
      </c>
      <c r="T238" s="6">
        <v>40856</v>
      </c>
    </row>
    <row r="239" spans="1:20">
      <c r="A239" s="3">
        <v>1111002</v>
      </c>
      <c r="B239">
        <v>31</v>
      </c>
      <c r="C239" s="2" t="s">
        <v>106</v>
      </c>
      <c r="D239" s="2" t="s">
        <v>93</v>
      </c>
      <c r="E239" s="2" t="s">
        <v>218</v>
      </c>
      <c r="F239" s="2" t="s">
        <v>95</v>
      </c>
      <c r="G239" s="2" t="s">
        <v>96</v>
      </c>
      <c r="H239" s="2" t="s">
        <v>103</v>
      </c>
      <c r="I239" s="2" t="s">
        <v>134</v>
      </c>
      <c r="J239" s="2" t="s">
        <v>123</v>
      </c>
      <c r="K239" s="2" t="s">
        <v>100</v>
      </c>
      <c r="L239" s="2" t="s">
        <v>124</v>
      </c>
      <c r="M239" s="5">
        <v>0.0129</v>
      </c>
      <c r="N239" s="5">
        <v>0.01677</v>
      </c>
      <c r="O239" s="2" t="s">
        <v>102</v>
      </c>
      <c r="P239" s="2" t="s">
        <v>95</v>
      </c>
      <c r="Q239" s="2" t="s">
        <v>119</v>
      </c>
      <c r="R239" s="2" t="s">
        <v>97</v>
      </c>
      <c r="S239" t="s">
        <v>105</v>
      </c>
      <c r="T239" s="6">
        <v>40856</v>
      </c>
    </row>
    <row r="240" spans="1:20">
      <c r="A240" s="4">
        <v>1111003</v>
      </c>
      <c r="B240">
        <v>46</v>
      </c>
      <c r="C240" s="2" t="s">
        <v>106</v>
      </c>
      <c r="D240" s="2" t="s">
        <v>93</v>
      </c>
      <c r="E240" s="2" t="s">
        <v>120</v>
      </c>
      <c r="F240" s="2" t="s">
        <v>95</v>
      </c>
      <c r="G240" s="2" t="s">
        <v>96</v>
      </c>
      <c r="H240" s="2" t="s">
        <v>103</v>
      </c>
      <c r="I240" s="2" t="s">
        <v>149</v>
      </c>
      <c r="J240" s="2" t="s">
        <v>202</v>
      </c>
      <c r="K240" s="2" t="s">
        <v>100</v>
      </c>
      <c r="L240" s="2" t="s">
        <v>101</v>
      </c>
      <c r="M240" s="5">
        <v>0.015</v>
      </c>
      <c r="N240" s="5">
        <v>0.0195</v>
      </c>
      <c r="O240" s="2" t="s">
        <v>102</v>
      </c>
      <c r="P240" s="2" t="s">
        <v>103</v>
      </c>
      <c r="Q240" s="2" t="s">
        <v>207</v>
      </c>
      <c r="R240" s="2" t="s">
        <v>103</v>
      </c>
      <c r="S240" t="s">
        <v>105</v>
      </c>
      <c r="T240" s="6">
        <v>40835</v>
      </c>
    </row>
    <row r="241" spans="1:20">
      <c r="A241" s="3">
        <v>1111003</v>
      </c>
      <c r="B241" s="2">
        <v>33</v>
      </c>
      <c r="C241" s="2" t="s">
        <v>106</v>
      </c>
      <c r="D241" s="2" t="s">
        <v>93</v>
      </c>
      <c r="E241" s="2" t="s">
        <v>120</v>
      </c>
      <c r="F241" s="2" t="s">
        <v>95</v>
      </c>
      <c r="G241" s="2" t="s">
        <v>117</v>
      </c>
      <c r="H241" s="2" t="s">
        <v>103</v>
      </c>
      <c r="I241" s="2" t="s">
        <v>224</v>
      </c>
      <c r="J241" s="2" t="s">
        <v>186</v>
      </c>
      <c r="K241" s="2" t="s">
        <v>100</v>
      </c>
      <c r="L241" s="2" t="s">
        <v>124</v>
      </c>
      <c r="M241" s="5">
        <v>0.0129</v>
      </c>
      <c r="N241" s="5">
        <v>0.01677</v>
      </c>
      <c r="O241" s="2" t="s">
        <v>102</v>
      </c>
      <c r="P241" s="2" t="s">
        <v>95</v>
      </c>
      <c r="Q241" s="2" t="s">
        <v>119</v>
      </c>
      <c r="R241" s="2" t="s">
        <v>97</v>
      </c>
      <c r="S241" t="s">
        <v>105</v>
      </c>
      <c r="T241" s="7">
        <v>40856</v>
      </c>
    </row>
    <row r="242" spans="1:20">
      <c r="A242" s="4">
        <v>1111005</v>
      </c>
      <c r="B242">
        <v>58</v>
      </c>
      <c r="C242" s="2" t="s">
        <v>106</v>
      </c>
      <c r="D242" s="2" t="s">
        <v>93</v>
      </c>
      <c r="E242" s="2" t="s">
        <v>107</v>
      </c>
      <c r="F242" s="2" t="s">
        <v>270</v>
      </c>
      <c r="G242" s="2" t="s">
        <v>96</v>
      </c>
      <c r="H242" s="2" t="s">
        <v>103</v>
      </c>
      <c r="I242" s="2" t="s">
        <v>108</v>
      </c>
      <c r="J242" s="2" t="s">
        <v>123</v>
      </c>
      <c r="K242" s="2" t="s">
        <v>100</v>
      </c>
      <c r="L242" s="2" t="s">
        <v>101</v>
      </c>
      <c r="M242" s="5">
        <v>0.0153</v>
      </c>
      <c r="N242" s="5">
        <v>0.01989</v>
      </c>
      <c r="O242" s="2" t="s">
        <v>125</v>
      </c>
      <c r="P242" s="2" t="s">
        <v>95</v>
      </c>
      <c r="Q242" s="2" t="s">
        <v>119</v>
      </c>
      <c r="R242" s="2" t="s">
        <v>97</v>
      </c>
      <c r="S242" t="s">
        <v>105</v>
      </c>
      <c r="T242" s="7">
        <v>40865</v>
      </c>
    </row>
    <row r="243" spans="1:20">
      <c r="A243" s="4">
        <v>1111006</v>
      </c>
      <c r="B243" s="2">
        <v>48</v>
      </c>
      <c r="C243" s="2" t="s">
        <v>106</v>
      </c>
      <c r="D243" s="2" t="s">
        <v>93</v>
      </c>
      <c r="E243" s="2" t="s">
        <v>120</v>
      </c>
      <c r="F243" s="2" t="s">
        <v>95</v>
      </c>
      <c r="G243" s="2" t="s">
        <v>96</v>
      </c>
      <c r="H243" s="2" t="s">
        <v>97</v>
      </c>
      <c r="I243" s="2" t="s">
        <v>98</v>
      </c>
      <c r="J243" s="2" t="s">
        <v>123</v>
      </c>
      <c r="K243" s="2" t="s">
        <v>100</v>
      </c>
      <c r="L243" s="2" t="s">
        <v>101</v>
      </c>
      <c r="M243" s="5">
        <v>0.0153</v>
      </c>
      <c r="N243" s="5">
        <v>0.01989</v>
      </c>
      <c r="O243" s="2" t="s">
        <v>102</v>
      </c>
      <c r="P243" s="2" t="s">
        <v>95</v>
      </c>
      <c r="Q243" s="2" t="s">
        <v>119</v>
      </c>
      <c r="R243" s="2" t="s">
        <v>97</v>
      </c>
      <c r="S243" t="s">
        <v>105</v>
      </c>
      <c r="T243" s="6">
        <v>40858</v>
      </c>
    </row>
    <row r="244" spans="1:20">
      <c r="A244" s="4">
        <v>1111007</v>
      </c>
      <c r="B244">
        <v>29</v>
      </c>
      <c r="C244" s="2" t="s">
        <v>92</v>
      </c>
      <c r="D244" s="2" t="s">
        <v>93</v>
      </c>
      <c r="E244" s="2" t="s">
        <v>94</v>
      </c>
      <c r="F244" s="2" t="s">
        <v>95</v>
      </c>
      <c r="G244" s="2" t="s">
        <v>96</v>
      </c>
      <c r="H244" s="2" t="s">
        <v>103</v>
      </c>
      <c r="I244" s="2" t="s">
        <v>121</v>
      </c>
      <c r="J244" s="2" t="s">
        <v>186</v>
      </c>
      <c r="K244" s="2" t="s">
        <v>100</v>
      </c>
      <c r="L244" s="2" t="s">
        <v>101</v>
      </c>
      <c r="M244" s="5">
        <v>0.0153</v>
      </c>
      <c r="N244" s="5">
        <v>0.01989</v>
      </c>
      <c r="O244" s="2" t="s">
        <v>95</v>
      </c>
      <c r="P244" s="2" t="s">
        <v>103</v>
      </c>
      <c r="Q244" s="2" t="s">
        <v>207</v>
      </c>
      <c r="R244" s="2" t="s">
        <v>103</v>
      </c>
      <c r="S244" t="s">
        <v>105</v>
      </c>
      <c r="T244" s="6">
        <v>40858</v>
      </c>
    </row>
    <row r="245" spans="1:20">
      <c r="A245" s="4">
        <v>1111008</v>
      </c>
      <c r="B245">
        <v>49</v>
      </c>
      <c r="C245" s="2" t="s">
        <v>106</v>
      </c>
      <c r="D245" s="2" t="s">
        <v>93</v>
      </c>
      <c r="E245" s="2" t="s">
        <v>107</v>
      </c>
      <c r="F245" s="2" t="s">
        <v>95</v>
      </c>
      <c r="G245" s="2" t="s">
        <v>96</v>
      </c>
      <c r="H245" s="2" t="s">
        <v>103</v>
      </c>
      <c r="I245" s="2" t="s">
        <v>108</v>
      </c>
      <c r="J245" s="2" t="s">
        <v>144</v>
      </c>
      <c r="K245" s="2" t="s">
        <v>100</v>
      </c>
      <c r="L245" s="2" t="s">
        <v>101</v>
      </c>
      <c r="M245" s="5">
        <v>0.0153</v>
      </c>
      <c r="N245" s="5">
        <v>0.01989</v>
      </c>
      <c r="O245" s="2" t="s">
        <v>125</v>
      </c>
      <c r="P245" s="2" t="s">
        <v>95</v>
      </c>
      <c r="Q245" s="2" t="s">
        <v>119</v>
      </c>
      <c r="R245" s="2" t="s">
        <v>97</v>
      </c>
      <c r="S245" t="s">
        <v>105</v>
      </c>
      <c r="T245" s="6">
        <v>40879</v>
      </c>
    </row>
    <row r="246" spans="1:20">
      <c r="A246" s="4">
        <v>1111010</v>
      </c>
      <c r="B246">
        <v>50</v>
      </c>
      <c r="C246" s="2" t="s">
        <v>106</v>
      </c>
      <c r="D246" s="2" t="s">
        <v>93</v>
      </c>
      <c r="E246" s="2" t="s">
        <v>107</v>
      </c>
      <c r="F246" s="2" t="s">
        <v>95</v>
      </c>
      <c r="G246" s="2" t="s">
        <v>96</v>
      </c>
      <c r="H246" s="2" t="s">
        <v>97</v>
      </c>
      <c r="I246" s="2" t="s">
        <v>121</v>
      </c>
      <c r="J246" s="2" t="s">
        <v>123</v>
      </c>
      <c r="K246" s="2" t="s">
        <v>100</v>
      </c>
      <c r="L246" s="2" t="s">
        <v>101</v>
      </c>
      <c r="M246" s="5">
        <v>0.0153</v>
      </c>
      <c r="N246" s="5">
        <v>0.01989</v>
      </c>
      <c r="O246" s="2" t="s">
        <v>102</v>
      </c>
      <c r="P246" s="2" t="s">
        <v>95</v>
      </c>
      <c r="Q246" s="2" t="s">
        <v>119</v>
      </c>
      <c r="R246" s="2" t="s">
        <v>97</v>
      </c>
      <c r="S246" s="2" t="s">
        <v>112</v>
      </c>
      <c r="T246" s="6">
        <v>40878</v>
      </c>
    </row>
    <row r="247" spans="1:20">
      <c r="A247" s="3">
        <v>1111011</v>
      </c>
      <c r="B247">
        <v>52</v>
      </c>
      <c r="C247" s="2" t="s">
        <v>106</v>
      </c>
      <c r="D247" s="2" t="s">
        <v>93</v>
      </c>
      <c r="E247" s="2" t="s">
        <v>107</v>
      </c>
      <c r="F247" s="2" t="s">
        <v>116</v>
      </c>
      <c r="G247" s="2" t="s">
        <v>96</v>
      </c>
      <c r="H247" s="2" t="s">
        <v>97</v>
      </c>
      <c r="I247" s="2" t="s">
        <v>98</v>
      </c>
      <c r="J247" s="2" t="s">
        <v>127</v>
      </c>
      <c r="K247" s="2" t="s">
        <v>100</v>
      </c>
      <c r="L247" s="2" t="s">
        <v>118</v>
      </c>
      <c r="M247" s="5">
        <v>0.015</v>
      </c>
      <c r="N247" s="5">
        <v>0.0195</v>
      </c>
      <c r="O247" s="2" t="s">
        <v>102</v>
      </c>
      <c r="P247" s="2" t="s">
        <v>95</v>
      </c>
      <c r="Q247" s="2" t="s">
        <v>119</v>
      </c>
      <c r="R247" s="2" t="s">
        <v>97</v>
      </c>
      <c r="S247" s="2" t="s">
        <v>112</v>
      </c>
      <c r="T247" s="6">
        <v>40878</v>
      </c>
    </row>
    <row r="248" spans="1:20">
      <c r="A248" s="3">
        <v>1111012</v>
      </c>
      <c r="B248">
        <v>53</v>
      </c>
      <c r="C248" s="2" t="s">
        <v>106</v>
      </c>
      <c r="D248" s="2" t="s">
        <v>93</v>
      </c>
      <c r="E248" t="s">
        <v>120</v>
      </c>
      <c r="F248" s="2" t="s">
        <v>95</v>
      </c>
      <c r="G248" s="2" t="s">
        <v>96</v>
      </c>
      <c r="H248" s="2" t="s">
        <v>103</v>
      </c>
      <c r="I248" s="2" t="s">
        <v>143</v>
      </c>
      <c r="J248" s="2" t="s">
        <v>176</v>
      </c>
      <c r="K248" s="2" t="s">
        <v>100</v>
      </c>
      <c r="L248" s="2" t="s">
        <v>101</v>
      </c>
      <c r="M248" s="5">
        <v>0.0153</v>
      </c>
      <c r="N248" s="5">
        <v>0.01989</v>
      </c>
      <c r="O248" s="2" t="s">
        <v>102</v>
      </c>
      <c r="P248" s="2" t="s">
        <v>97</v>
      </c>
      <c r="Q248" s="2" t="s">
        <v>119</v>
      </c>
      <c r="R248" s="2" t="s">
        <v>97</v>
      </c>
      <c r="S248" t="s">
        <v>105</v>
      </c>
      <c r="T248" s="6">
        <v>40896</v>
      </c>
    </row>
    <row r="249" spans="1:20">
      <c r="A249" s="4">
        <v>1111013</v>
      </c>
      <c r="B249">
        <v>30</v>
      </c>
      <c r="C249" s="2" t="s">
        <v>106</v>
      </c>
      <c r="D249" s="2" t="s">
        <v>93</v>
      </c>
      <c r="E249" s="2" t="s">
        <v>120</v>
      </c>
      <c r="F249" s="2" t="s">
        <v>95</v>
      </c>
      <c r="G249" s="2" t="s">
        <v>96</v>
      </c>
      <c r="H249" s="2" t="s">
        <v>103</v>
      </c>
      <c r="I249" s="2" t="s">
        <v>152</v>
      </c>
      <c r="J249" s="2" t="s">
        <v>192</v>
      </c>
      <c r="K249" s="2" t="s">
        <v>100</v>
      </c>
      <c r="L249" s="2" t="s">
        <v>101</v>
      </c>
      <c r="M249" s="5">
        <v>0.0153</v>
      </c>
      <c r="N249" s="5">
        <v>0.01989</v>
      </c>
      <c r="O249" s="2" t="s">
        <v>102</v>
      </c>
      <c r="P249" s="2" t="s">
        <v>157</v>
      </c>
      <c r="Q249" s="2" t="s">
        <v>207</v>
      </c>
      <c r="R249" s="2" t="s">
        <v>103</v>
      </c>
      <c r="S249" t="s">
        <v>105</v>
      </c>
      <c r="T249" s="6">
        <v>40878</v>
      </c>
    </row>
    <row r="250" spans="1:20">
      <c r="A250" s="3">
        <v>1112002</v>
      </c>
      <c r="B250">
        <v>43</v>
      </c>
      <c r="C250" s="2" t="s">
        <v>106</v>
      </c>
      <c r="D250" s="2" t="s">
        <v>93</v>
      </c>
      <c r="E250" s="2" t="s">
        <v>120</v>
      </c>
      <c r="F250" s="2" t="s">
        <v>95</v>
      </c>
      <c r="G250" s="2" t="s">
        <v>96</v>
      </c>
      <c r="H250" s="2" t="s">
        <v>97</v>
      </c>
      <c r="I250" s="2" t="s">
        <v>198</v>
      </c>
      <c r="J250" s="2" t="s">
        <v>135</v>
      </c>
      <c r="K250" s="2" t="s">
        <v>100</v>
      </c>
      <c r="L250" s="2" t="s">
        <v>101</v>
      </c>
      <c r="M250" s="5">
        <v>0.0129</v>
      </c>
      <c r="N250" s="5">
        <v>0.01677</v>
      </c>
      <c r="O250" s="2" t="s">
        <v>102</v>
      </c>
      <c r="P250" s="2" t="s">
        <v>157</v>
      </c>
      <c r="Q250" s="2" t="s">
        <v>207</v>
      </c>
      <c r="R250" s="2" t="s">
        <v>103</v>
      </c>
      <c r="S250" t="s">
        <v>105</v>
      </c>
      <c r="T250" s="6">
        <v>40878</v>
      </c>
    </row>
    <row r="251" spans="1:20">
      <c r="A251" s="3">
        <v>1112003</v>
      </c>
      <c r="B251">
        <v>23</v>
      </c>
      <c r="C251" s="2" t="s">
        <v>106</v>
      </c>
      <c r="D251" s="2" t="s">
        <v>115</v>
      </c>
      <c r="E251" s="2" t="s">
        <v>120</v>
      </c>
      <c r="F251" s="2" t="s">
        <v>95</v>
      </c>
      <c r="G251" s="2" t="s">
        <v>117</v>
      </c>
      <c r="H251" s="2" t="s">
        <v>97</v>
      </c>
      <c r="I251" s="2" t="s">
        <v>108</v>
      </c>
      <c r="J251" s="2" t="s">
        <v>197</v>
      </c>
      <c r="K251" s="2" t="s">
        <v>100</v>
      </c>
      <c r="L251" s="2" t="s">
        <v>118</v>
      </c>
      <c r="M251" s="5">
        <v>0.0126</v>
      </c>
      <c r="N251" s="5">
        <v>0.01638</v>
      </c>
      <c r="O251" s="2" t="s">
        <v>102</v>
      </c>
      <c r="P251" s="2" t="s">
        <v>95</v>
      </c>
      <c r="Q251" s="2" t="s">
        <v>204</v>
      </c>
      <c r="R251" s="2" t="s">
        <v>97</v>
      </c>
      <c r="S251" t="s">
        <v>105</v>
      </c>
      <c r="T251" s="6">
        <v>40883</v>
      </c>
    </row>
    <row r="252" spans="1:20">
      <c r="A252" s="4">
        <v>1112005</v>
      </c>
      <c r="B252">
        <v>44</v>
      </c>
      <c r="C252" s="2" t="s">
        <v>106</v>
      </c>
      <c r="D252" s="2" t="s">
        <v>93</v>
      </c>
      <c r="E252" s="2" t="s">
        <v>142</v>
      </c>
      <c r="F252" s="2" t="s">
        <v>95</v>
      </c>
      <c r="G252" s="2" t="s">
        <v>96</v>
      </c>
      <c r="H252" s="2" t="s">
        <v>97</v>
      </c>
      <c r="I252" s="2" t="s">
        <v>134</v>
      </c>
      <c r="J252" s="2" t="s">
        <v>193</v>
      </c>
      <c r="K252" s="2" t="s">
        <v>100</v>
      </c>
      <c r="L252" s="2" t="s">
        <v>101</v>
      </c>
      <c r="M252" s="5">
        <v>0.015</v>
      </c>
      <c r="N252" s="5">
        <v>0.0195</v>
      </c>
      <c r="O252" s="2" t="s">
        <v>102</v>
      </c>
      <c r="P252" s="2" t="s">
        <v>157</v>
      </c>
      <c r="Q252" s="2" t="s">
        <v>207</v>
      </c>
      <c r="R252" s="2" t="s">
        <v>103</v>
      </c>
      <c r="S252" t="s">
        <v>105</v>
      </c>
      <c r="T252" s="6">
        <v>40882</v>
      </c>
    </row>
    <row r="253" spans="1:20">
      <c r="A253" s="4">
        <v>1112006</v>
      </c>
      <c r="B253">
        <v>39</v>
      </c>
      <c r="C253" s="2" t="s">
        <v>106</v>
      </c>
      <c r="D253" s="2" t="s">
        <v>93</v>
      </c>
      <c r="E253" s="2" t="s">
        <v>136</v>
      </c>
      <c r="F253" s="2" t="s">
        <v>95</v>
      </c>
      <c r="G253" s="2" t="s">
        <v>96</v>
      </c>
      <c r="H253" s="2" t="s">
        <v>97</v>
      </c>
      <c r="I253" s="2" t="s">
        <v>152</v>
      </c>
      <c r="J253" s="2" t="s">
        <v>246</v>
      </c>
      <c r="K253" s="2" t="s">
        <v>100</v>
      </c>
      <c r="L253" s="2" t="s">
        <v>101</v>
      </c>
      <c r="M253" s="5">
        <v>0.015</v>
      </c>
      <c r="N253" s="5">
        <v>0.0195</v>
      </c>
      <c r="O253" s="2" t="s">
        <v>102</v>
      </c>
      <c r="P253" s="2" t="s">
        <v>157</v>
      </c>
      <c r="Q253" s="2" t="s">
        <v>104</v>
      </c>
      <c r="R253" s="2" t="s">
        <v>103</v>
      </c>
      <c r="S253" t="s">
        <v>105</v>
      </c>
      <c r="T253" s="6">
        <v>40892</v>
      </c>
    </row>
    <row r="254" spans="1:20">
      <c r="A254" s="4">
        <v>1112008</v>
      </c>
      <c r="B254">
        <v>42</v>
      </c>
      <c r="C254" s="2" t="s">
        <v>106</v>
      </c>
      <c r="D254" s="2" t="s">
        <v>93</v>
      </c>
      <c r="E254" s="2" t="s">
        <v>136</v>
      </c>
      <c r="F254" s="2" t="s">
        <v>95</v>
      </c>
      <c r="G254" s="2" t="s">
        <v>96</v>
      </c>
      <c r="H254" s="2" t="s">
        <v>97</v>
      </c>
      <c r="I254" s="2" t="s">
        <v>108</v>
      </c>
      <c r="J254" s="2" t="s">
        <v>246</v>
      </c>
      <c r="K254" s="2" t="s">
        <v>100</v>
      </c>
      <c r="L254" s="2" t="s">
        <v>118</v>
      </c>
      <c r="M254" s="5">
        <v>0.0135</v>
      </c>
      <c r="N254" s="5">
        <v>0.01755</v>
      </c>
      <c r="O254" s="2" t="s">
        <v>102</v>
      </c>
      <c r="P254" s="2" t="s">
        <v>95</v>
      </c>
      <c r="Q254" s="2" t="s">
        <v>119</v>
      </c>
      <c r="R254" s="2" t="s">
        <v>97</v>
      </c>
      <c r="S254" t="s">
        <v>105</v>
      </c>
      <c r="T254" s="6">
        <v>40891</v>
      </c>
    </row>
    <row r="255" spans="1:20">
      <c r="A255" s="4">
        <v>1112009</v>
      </c>
      <c r="B255">
        <v>41</v>
      </c>
      <c r="C255" s="2" t="s">
        <v>106</v>
      </c>
      <c r="D255" s="2" t="s">
        <v>93</v>
      </c>
      <c r="E255" s="2" t="s">
        <v>136</v>
      </c>
      <c r="F255" s="2" t="s">
        <v>95</v>
      </c>
      <c r="G255" s="2" t="s">
        <v>96</v>
      </c>
      <c r="H255" s="2" t="s">
        <v>97</v>
      </c>
      <c r="I255" s="2" t="s">
        <v>101</v>
      </c>
      <c r="J255" s="2" t="s">
        <v>246</v>
      </c>
      <c r="K255" s="2" t="s">
        <v>100</v>
      </c>
      <c r="L255" s="2" t="s">
        <v>118</v>
      </c>
      <c r="M255" s="5">
        <v>0.0135</v>
      </c>
      <c r="N255" s="5">
        <v>0.01755</v>
      </c>
      <c r="O255" s="2" t="s">
        <v>102</v>
      </c>
      <c r="P255" s="2" t="s">
        <v>95</v>
      </c>
      <c r="Q255" s="2" t="s">
        <v>119</v>
      </c>
      <c r="R255" s="2" t="s">
        <v>97</v>
      </c>
      <c r="S255" t="s">
        <v>105</v>
      </c>
      <c r="T255" s="6">
        <v>40891</v>
      </c>
    </row>
    <row r="256" spans="1:20">
      <c r="A256" s="4">
        <v>1112010</v>
      </c>
      <c r="B256">
        <v>43</v>
      </c>
      <c r="C256" s="2" t="s">
        <v>106</v>
      </c>
      <c r="D256" s="2" t="s">
        <v>93</v>
      </c>
      <c r="E256" s="2" t="s">
        <v>136</v>
      </c>
      <c r="F256" s="2" t="s">
        <v>95</v>
      </c>
      <c r="G256" s="2" t="s">
        <v>96</v>
      </c>
      <c r="H256" s="2" t="s">
        <v>97</v>
      </c>
      <c r="I256" s="2" t="s">
        <v>101</v>
      </c>
      <c r="J256" s="2" t="s">
        <v>247</v>
      </c>
      <c r="K256" s="2" t="s">
        <v>100</v>
      </c>
      <c r="L256" s="2" t="s">
        <v>118</v>
      </c>
      <c r="M256" s="5">
        <v>0.0135</v>
      </c>
      <c r="N256" s="5">
        <v>0.01755</v>
      </c>
      <c r="O256" s="2" t="s">
        <v>102</v>
      </c>
      <c r="P256" s="2" t="s">
        <v>95</v>
      </c>
      <c r="Q256" s="2" t="s">
        <v>119</v>
      </c>
      <c r="R256" s="2" t="s">
        <v>97</v>
      </c>
      <c r="S256" t="s">
        <v>105</v>
      </c>
      <c r="T256" s="6">
        <v>40891</v>
      </c>
    </row>
    <row r="257" spans="1:20">
      <c r="A257" s="4">
        <v>1112011</v>
      </c>
      <c r="B257">
        <v>48</v>
      </c>
      <c r="C257" s="2" t="s">
        <v>106</v>
      </c>
      <c r="D257" s="2" t="s">
        <v>93</v>
      </c>
      <c r="E257" s="2" t="s">
        <v>142</v>
      </c>
      <c r="F257" s="2" t="s">
        <v>95</v>
      </c>
      <c r="G257" s="2" t="s">
        <v>96</v>
      </c>
      <c r="H257" s="2" t="s">
        <v>97</v>
      </c>
      <c r="I257" s="2" t="s">
        <v>173</v>
      </c>
      <c r="J257" s="2" t="s">
        <v>247</v>
      </c>
      <c r="K257" s="2" t="s">
        <v>100</v>
      </c>
      <c r="L257" s="2" t="s">
        <v>118</v>
      </c>
      <c r="M257" s="5">
        <v>0.0135</v>
      </c>
      <c r="N257" s="5">
        <v>0.01755</v>
      </c>
      <c r="O257" s="2" t="s">
        <v>102</v>
      </c>
      <c r="P257" s="2" t="s">
        <v>95</v>
      </c>
      <c r="Q257" s="2" t="s">
        <v>119</v>
      </c>
      <c r="R257" s="2" t="s">
        <v>97</v>
      </c>
      <c r="S257" t="s">
        <v>105</v>
      </c>
      <c r="T257" s="6">
        <v>40891</v>
      </c>
    </row>
    <row r="258" spans="1:20">
      <c r="A258" s="4">
        <v>1112012</v>
      </c>
      <c r="B258">
        <v>43</v>
      </c>
      <c r="C258" s="2" t="s">
        <v>92</v>
      </c>
      <c r="D258" s="2" t="s">
        <v>93</v>
      </c>
      <c r="E258" s="2" t="s">
        <v>107</v>
      </c>
      <c r="F258" s="2" t="s">
        <v>95</v>
      </c>
      <c r="G258" s="2" t="s">
        <v>96</v>
      </c>
      <c r="H258" s="2" t="s">
        <v>97</v>
      </c>
      <c r="I258" s="2" t="s">
        <v>149</v>
      </c>
      <c r="J258" s="2" t="s">
        <v>248</v>
      </c>
      <c r="K258" s="2" t="s">
        <v>100</v>
      </c>
      <c r="L258" s="2" t="s">
        <v>101</v>
      </c>
      <c r="M258" s="5">
        <v>0.015</v>
      </c>
      <c r="N258" s="5">
        <v>0.0195</v>
      </c>
      <c r="O258" s="2" t="s">
        <v>102</v>
      </c>
      <c r="P258" s="2" t="s">
        <v>157</v>
      </c>
      <c r="Q258" s="2" t="s">
        <v>207</v>
      </c>
      <c r="R258" s="2" t="s">
        <v>103</v>
      </c>
      <c r="S258" t="s">
        <v>105</v>
      </c>
      <c r="T258" s="6">
        <v>40897</v>
      </c>
    </row>
    <row r="259" spans="1:20">
      <c r="A259" s="4">
        <v>1112015</v>
      </c>
      <c r="B259">
        <v>48</v>
      </c>
      <c r="C259" s="2" t="s">
        <v>106</v>
      </c>
      <c r="D259" s="2" t="s">
        <v>93</v>
      </c>
      <c r="E259" s="2" t="s">
        <v>136</v>
      </c>
      <c r="F259" s="2" t="s">
        <v>95</v>
      </c>
      <c r="G259" s="2" t="s">
        <v>96</v>
      </c>
      <c r="H259" s="2" t="s">
        <v>97</v>
      </c>
      <c r="I259" s="2" t="s">
        <v>210</v>
      </c>
      <c r="J259" s="2" t="s">
        <v>249</v>
      </c>
      <c r="K259" s="2" t="s">
        <v>100</v>
      </c>
      <c r="L259" s="2" t="s">
        <v>101</v>
      </c>
      <c r="M259" s="5">
        <v>0.0135</v>
      </c>
      <c r="N259" s="5">
        <v>0.01755</v>
      </c>
      <c r="O259" s="2" t="s">
        <v>102</v>
      </c>
      <c r="P259" s="2" t="s">
        <v>95</v>
      </c>
      <c r="Q259" s="2" t="s">
        <v>119</v>
      </c>
      <c r="R259" s="2" t="s">
        <v>97</v>
      </c>
      <c r="S259" t="s">
        <v>105</v>
      </c>
      <c r="T259" s="6">
        <v>40891</v>
      </c>
    </row>
    <row r="260" spans="1:20">
      <c r="A260" s="4">
        <v>1112006</v>
      </c>
      <c r="B260">
        <v>32</v>
      </c>
      <c r="C260" s="2" t="s">
        <v>92</v>
      </c>
      <c r="D260" s="2" t="s">
        <v>93</v>
      </c>
      <c r="E260" s="2" t="s">
        <v>94</v>
      </c>
      <c r="F260" s="2" t="s">
        <v>95</v>
      </c>
      <c r="G260" s="2" t="s">
        <v>96</v>
      </c>
      <c r="H260" s="2" t="s">
        <v>103</v>
      </c>
      <c r="I260" s="2" t="s">
        <v>137</v>
      </c>
      <c r="J260" s="2" t="s">
        <v>114</v>
      </c>
      <c r="K260" s="2" t="s">
        <v>100</v>
      </c>
      <c r="L260" s="2" t="s">
        <v>101</v>
      </c>
      <c r="M260" s="5">
        <v>0.0153</v>
      </c>
      <c r="N260" s="5">
        <v>0.01989</v>
      </c>
      <c r="O260" s="2" t="s">
        <v>102</v>
      </c>
      <c r="P260" s="2" t="s">
        <v>95</v>
      </c>
      <c r="Q260" s="2" t="s">
        <v>119</v>
      </c>
      <c r="R260" s="2" t="s">
        <v>97</v>
      </c>
      <c r="S260" t="s">
        <v>105</v>
      </c>
      <c r="T260" s="6">
        <v>40889</v>
      </c>
    </row>
    <row r="261" spans="1:20">
      <c r="A261" s="4">
        <v>1112018</v>
      </c>
      <c r="B261">
        <v>41</v>
      </c>
      <c r="C261" s="2" t="s">
        <v>106</v>
      </c>
      <c r="D261" s="2" t="s">
        <v>93</v>
      </c>
      <c r="E261" s="2" t="s">
        <v>120</v>
      </c>
      <c r="F261" s="2" t="s">
        <v>95</v>
      </c>
      <c r="G261" s="2" t="s">
        <v>96</v>
      </c>
      <c r="H261" s="2" t="s">
        <v>97</v>
      </c>
      <c r="I261" s="2" t="s">
        <v>108</v>
      </c>
      <c r="J261" s="2" t="s">
        <v>135</v>
      </c>
      <c r="K261" s="2" t="s">
        <v>100</v>
      </c>
      <c r="L261" s="2" t="s">
        <v>101</v>
      </c>
      <c r="M261" s="5">
        <v>0.0129</v>
      </c>
      <c r="N261" s="5">
        <v>0.01677</v>
      </c>
      <c r="O261" s="2" t="s">
        <v>102</v>
      </c>
      <c r="P261" s="2" t="s">
        <v>157</v>
      </c>
      <c r="Q261" s="2" t="s">
        <v>207</v>
      </c>
      <c r="R261" s="2" t="s">
        <v>103</v>
      </c>
      <c r="S261" t="s">
        <v>105</v>
      </c>
      <c r="T261" s="6">
        <v>40897</v>
      </c>
    </row>
    <row r="262" spans="1:20">
      <c r="A262" s="3">
        <v>1112019</v>
      </c>
      <c r="B262">
        <v>42</v>
      </c>
      <c r="C262" s="2" t="s">
        <v>92</v>
      </c>
      <c r="D262" s="2" t="s">
        <v>93</v>
      </c>
      <c r="E262" s="2" t="s">
        <v>120</v>
      </c>
      <c r="F262" s="2" t="s">
        <v>95</v>
      </c>
      <c r="G262" s="2" t="s">
        <v>96</v>
      </c>
      <c r="H262" s="2" t="s">
        <v>97</v>
      </c>
      <c r="I262" s="2" t="s">
        <v>155</v>
      </c>
      <c r="J262" s="2" t="s">
        <v>135</v>
      </c>
      <c r="K262" s="2" t="s">
        <v>100</v>
      </c>
      <c r="L262" s="2" t="s">
        <v>101</v>
      </c>
      <c r="M262" s="5">
        <v>0.015</v>
      </c>
      <c r="N262" s="5">
        <v>0.0195</v>
      </c>
      <c r="O262" s="2" t="s">
        <v>102</v>
      </c>
      <c r="P262" s="2" t="s">
        <v>157</v>
      </c>
      <c r="Q262" s="2" t="s">
        <v>207</v>
      </c>
      <c r="R262" s="2" t="s">
        <v>103</v>
      </c>
      <c r="S262" t="s">
        <v>105</v>
      </c>
      <c r="T262" s="6">
        <v>40898</v>
      </c>
    </row>
    <row r="263" spans="1:20">
      <c r="A263" s="3">
        <v>1112020</v>
      </c>
      <c r="B263">
        <v>38</v>
      </c>
      <c r="C263" s="2" t="s">
        <v>106</v>
      </c>
      <c r="D263" s="2" t="s">
        <v>93</v>
      </c>
      <c r="E263" s="2" t="s">
        <v>120</v>
      </c>
      <c r="F263" s="2" t="s">
        <v>95</v>
      </c>
      <c r="G263" s="2" t="s">
        <v>96</v>
      </c>
      <c r="H263" s="2" t="s">
        <v>97</v>
      </c>
      <c r="I263" s="2" t="s">
        <v>148</v>
      </c>
      <c r="J263" s="2" t="s">
        <v>179</v>
      </c>
      <c r="K263" s="2" t="s">
        <v>100</v>
      </c>
      <c r="L263" s="2" t="s">
        <v>101</v>
      </c>
      <c r="M263" s="5">
        <v>0.0129</v>
      </c>
      <c r="N263" s="5">
        <v>0.01677</v>
      </c>
      <c r="O263" s="2" t="s">
        <v>102</v>
      </c>
      <c r="P263" s="2" t="s">
        <v>95</v>
      </c>
      <c r="Q263" s="2" t="s">
        <v>204</v>
      </c>
      <c r="R263" s="2" t="s">
        <v>97</v>
      </c>
      <c r="S263" t="s">
        <v>105</v>
      </c>
      <c r="T263" s="6">
        <v>40867</v>
      </c>
    </row>
    <row r="264" spans="1:20">
      <c r="A264" s="3">
        <v>1112021</v>
      </c>
      <c r="B264">
        <v>32</v>
      </c>
      <c r="C264" s="2" t="s">
        <v>106</v>
      </c>
      <c r="D264" s="2" t="s">
        <v>115</v>
      </c>
      <c r="E264" s="2" t="s">
        <v>94</v>
      </c>
      <c r="F264" s="2" t="s">
        <v>95</v>
      </c>
      <c r="G264" s="2" t="s">
        <v>96</v>
      </c>
      <c r="H264" s="2" t="s">
        <v>103</v>
      </c>
      <c r="I264" s="2" t="s">
        <v>108</v>
      </c>
      <c r="J264" s="2" t="s">
        <v>153</v>
      </c>
      <c r="K264" s="2" t="s">
        <v>100</v>
      </c>
      <c r="L264" s="2" t="s">
        <v>101</v>
      </c>
      <c r="M264" s="5">
        <v>0.0153</v>
      </c>
      <c r="N264" s="5">
        <v>0.01989</v>
      </c>
      <c r="O264" s="2" t="s">
        <v>102</v>
      </c>
      <c r="P264" s="2" t="s">
        <v>95</v>
      </c>
      <c r="Q264" s="2" t="s">
        <v>204</v>
      </c>
      <c r="R264" s="2" t="s">
        <v>97</v>
      </c>
      <c r="S264" t="s">
        <v>105</v>
      </c>
      <c r="T264" s="6">
        <v>40896</v>
      </c>
    </row>
    <row r="265" spans="1:20">
      <c r="A265" s="3">
        <v>1112022</v>
      </c>
      <c r="B265">
        <v>43</v>
      </c>
      <c r="C265" s="2" t="s">
        <v>106</v>
      </c>
      <c r="D265" s="2" t="s">
        <v>93</v>
      </c>
      <c r="E265" s="2" t="s">
        <v>120</v>
      </c>
      <c r="F265" s="2" t="s">
        <v>95</v>
      </c>
      <c r="G265" s="2" t="s">
        <v>96</v>
      </c>
      <c r="H265" s="2" t="s">
        <v>103</v>
      </c>
      <c r="I265" s="2" t="s">
        <v>210</v>
      </c>
      <c r="J265" s="2" t="s">
        <v>153</v>
      </c>
      <c r="K265" s="2" t="s">
        <v>100</v>
      </c>
      <c r="L265" s="2" t="s">
        <v>101</v>
      </c>
      <c r="M265" s="5">
        <v>0.0129</v>
      </c>
      <c r="N265" s="5">
        <v>0.01677</v>
      </c>
      <c r="O265" s="2" t="s">
        <v>169</v>
      </c>
      <c r="P265" s="2" t="s">
        <v>95</v>
      </c>
      <c r="Q265" s="2" t="s">
        <v>204</v>
      </c>
      <c r="R265" s="2" t="s">
        <v>97</v>
      </c>
      <c r="S265" t="s">
        <v>105</v>
      </c>
      <c r="T265" s="6">
        <v>40896</v>
      </c>
    </row>
    <row r="266" spans="1:20">
      <c r="A266" s="3">
        <v>1112023</v>
      </c>
      <c r="B266">
        <v>41</v>
      </c>
      <c r="C266" s="2" t="s">
        <v>106</v>
      </c>
      <c r="D266" s="2" t="s">
        <v>93</v>
      </c>
      <c r="E266" s="2" t="s">
        <v>94</v>
      </c>
      <c r="F266" s="2" t="s">
        <v>95</v>
      </c>
      <c r="G266" s="2" t="s">
        <v>96</v>
      </c>
      <c r="H266" s="2" t="s">
        <v>103</v>
      </c>
      <c r="I266" s="2" t="s">
        <v>239</v>
      </c>
      <c r="J266" s="2" t="s">
        <v>250</v>
      </c>
      <c r="K266" s="2" t="s">
        <v>100</v>
      </c>
      <c r="L266" s="2" t="s">
        <v>101</v>
      </c>
      <c r="M266" s="5">
        <v>0.0129</v>
      </c>
      <c r="N266" s="5">
        <v>0.01677</v>
      </c>
      <c r="O266" s="2" t="s">
        <v>102</v>
      </c>
      <c r="P266" s="2" t="s">
        <v>95</v>
      </c>
      <c r="Q266" s="2" t="s">
        <v>204</v>
      </c>
      <c r="R266" s="2" t="s">
        <v>97</v>
      </c>
      <c r="S266" t="s">
        <v>105</v>
      </c>
      <c r="T266" s="6">
        <v>40896</v>
      </c>
    </row>
    <row r="267" spans="1:20">
      <c r="A267" s="3">
        <v>1112024</v>
      </c>
      <c r="B267">
        <v>36</v>
      </c>
      <c r="C267" s="2" t="s">
        <v>92</v>
      </c>
      <c r="D267" s="2" t="s">
        <v>177</v>
      </c>
      <c r="E267" s="2" t="s">
        <v>120</v>
      </c>
      <c r="F267" s="2" t="s">
        <v>95</v>
      </c>
      <c r="G267" s="2" t="s">
        <v>96</v>
      </c>
      <c r="H267" s="2" t="s">
        <v>103</v>
      </c>
      <c r="I267" s="2" t="s">
        <v>137</v>
      </c>
      <c r="J267" s="2" t="s">
        <v>215</v>
      </c>
      <c r="K267" s="2" t="s">
        <v>100</v>
      </c>
      <c r="L267" s="2" t="s">
        <v>101</v>
      </c>
      <c r="M267" s="5">
        <v>0.015</v>
      </c>
      <c r="N267" s="5">
        <v>0.0195</v>
      </c>
      <c r="O267" s="2" t="s">
        <v>102</v>
      </c>
      <c r="P267" s="2" t="s">
        <v>216</v>
      </c>
      <c r="Q267" s="2" t="s">
        <v>104</v>
      </c>
      <c r="R267" s="2" t="s">
        <v>103</v>
      </c>
      <c r="S267" t="s">
        <v>105</v>
      </c>
      <c r="T267" s="6">
        <v>40905</v>
      </c>
    </row>
    <row r="268" spans="1:20">
      <c r="A268" s="4">
        <v>1112025</v>
      </c>
      <c r="B268">
        <v>30</v>
      </c>
      <c r="C268" s="2" t="s">
        <v>106</v>
      </c>
      <c r="D268" s="2" t="s">
        <v>93</v>
      </c>
      <c r="E268" s="2" t="s">
        <v>120</v>
      </c>
      <c r="F268" s="2" t="s">
        <v>95</v>
      </c>
      <c r="G268" s="2" t="s">
        <v>96</v>
      </c>
      <c r="H268" s="2" t="s">
        <v>103</v>
      </c>
      <c r="I268" s="2" t="s">
        <v>98</v>
      </c>
      <c r="J268" s="2" t="s">
        <v>230</v>
      </c>
      <c r="K268" s="2" t="s">
        <v>100</v>
      </c>
      <c r="L268" s="2" t="s">
        <v>101</v>
      </c>
      <c r="M268" s="5">
        <v>0.015</v>
      </c>
      <c r="N268" s="5">
        <v>0.0195</v>
      </c>
      <c r="O268" s="2" t="s">
        <v>102</v>
      </c>
      <c r="P268" s="2" t="s">
        <v>103</v>
      </c>
      <c r="Q268" s="2" t="s">
        <v>104</v>
      </c>
      <c r="R268" s="2" t="s">
        <v>103</v>
      </c>
      <c r="S268" t="s">
        <v>105</v>
      </c>
      <c r="T268" s="6">
        <v>40907</v>
      </c>
    </row>
    <row r="269" spans="1:20">
      <c r="A269" s="4">
        <v>1112026</v>
      </c>
      <c r="B269">
        <v>37</v>
      </c>
      <c r="C269" s="2" t="s">
        <v>106</v>
      </c>
      <c r="D269" s="2" t="s">
        <v>93</v>
      </c>
      <c r="E269" s="2" t="s">
        <v>120</v>
      </c>
      <c r="F269" s="2" t="s">
        <v>95</v>
      </c>
      <c r="G269" s="2" t="s">
        <v>96</v>
      </c>
      <c r="H269" s="2" t="s">
        <v>97</v>
      </c>
      <c r="I269" s="2" t="s">
        <v>148</v>
      </c>
      <c r="J269" s="2" t="s">
        <v>135</v>
      </c>
      <c r="K269" s="2" t="s">
        <v>100</v>
      </c>
      <c r="L269" s="2" t="s">
        <v>101</v>
      </c>
      <c r="M269" s="5">
        <v>0.0129</v>
      </c>
      <c r="N269" s="5">
        <v>0.01677</v>
      </c>
      <c r="O269" s="2" t="s">
        <v>102</v>
      </c>
      <c r="P269" s="2" t="s">
        <v>103</v>
      </c>
      <c r="Q269" s="2" t="s">
        <v>207</v>
      </c>
      <c r="R269" s="2" t="s">
        <v>103</v>
      </c>
      <c r="S269" t="s">
        <v>105</v>
      </c>
      <c r="T269" s="6">
        <v>40899</v>
      </c>
    </row>
    <row r="270" spans="1:20">
      <c r="A270" s="4">
        <v>1112028</v>
      </c>
      <c r="B270">
        <v>54</v>
      </c>
      <c r="C270" s="2" t="s">
        <v>92</v>
      </c>
      <c r="D270" s="2" t="s">
        <v>93</v>
      </c>
      <c r="E270" s="2" t="s">
        <v>94</v>
      </c>
      <c r="F270" s="2" t="s">
        <v>95</v>
      </c>
      <c r="G270" s="2" t="s">
        <v>96</v>
      </c>
      <c r="H270" s="2" t="s">
        <v>103</v>
      </c>
      <c r="I270" s="2" t="s">
        <v>98</v>
      </c>
      <c r="J270" s="2" t="s">
        <v>135</v>
      </c>
      <c r="K270" s="2" t="s">
        <v>100</v>
      </c>
      <c r="L270" s="2" t="s">
        <v>101</v>
      </c>
      <c r="M270" s="5">
        <v>0.015</v>
      </c>
      <c r="N270" s="5">
        <v>0.0195</v>
      </c>
      <c r="O270" s="2" t="s">
        <v>102</v>
      </c>
      <c r="P270" s="2" t="s">
        <v>103</v>
      </c>
      <c r="Q270" s="2" t="s">
        <v>207</v>
      </c>
      <c r="R270" s="2" t="s">
        <v>103</v>
      </c>
      <c r="S270" t="s">
        <v>105</v>
      </c>
      <c r="T270" s="6">
        <v>40900</v>
      </c>
    </row>
    <row r="271" spans="1:20">
      <c r="A271" s="4">
        <v>1112030</v>
      </c>
      <c r="B271">
        <v>44</v>
      </c>
      <c r="C271" s="2" t="s">
        <v>106</v>
      </c>
      <c r="D271" s="2" t="s">
        <v>93</v>
      </c>
      <c r="E271" s="2" t="s">
        <v>136</v>
      </c>
      <c r="F271" s="2" t="s">
        <v>95</v>
      </c>
      <c r="G271" s="2" t="s">
        <v>96</v>
      </c>
      <c r="H271" s="2" t="s">
        <v>97</v>
      </c>
      <c r="I271" s="2" t="s">
        <v>152</v>
      </c>
      <c r="J271" s="2" t="s">
        <v>248</v>
      </c>
      <c r="K271" s="2" t="s">
        <v>100</v>
      </c>
      <c r="L271" s="2" t="s">
        <v>101</v>
      </c>
      <c r="M271" s="5">
        <v>0.015</v>
      </c>
      <c r="N271" s="5">
        <v>0.0195</v>
      </c>
      <c r="O271" s="2" t="s">
        <v>102</v>
      </c>
      <c r="P271" s="2" t="s">
        <v>95</v>
      </c>
      <c r="Q271" s="2" t="s">
        <v>204</v>
      </c>
      <c r="R271" s="2" t="s">
        <v>97</v>
      </c>
      <c r="S271" t="s">
        <v>105</v>
      </c>
      <c r="T271" s="6">
        <v>40903</v>
      </c>
    </row>
    <row r="272" spans="1:20">
      <c r="A272" s="3">
        <v>1112032</v>
      </c>
      <c r="B272">
        <v>25</v>
      </c>
      <c r="C272" s="2" t="s">
        <v>106</v>
      </c>
      <c r="D272" s="2" t="s">
        <v>93</v>
      </c>
      <c r="E272" s="2" t="s">
        <v>94</v>
      </c>
      <c r="F272" s="2" t="s">
        <v>116</v>
      </c>
      <c r="G272" s="2" t="s">
        <v>96</v>
      </c>
      <c r="H272" s="2" t="s">
        <v>103</v>
      </c>
      <c r="I272" s="2" t="s">
        <v>137</v>
      </c>
      <c r="J272" s="2" t="s">
        <v>250</v>
      </c>
      <c r="K272" s="2" t="s">
        <v>100</v>
      </c>
      <c r="L272" s="2" t="s">
        <v>101</v>
      </c>
      <c r="M272" s="5">
        <v>0.0129</v>
      </c>
      <c r="N272" s="5">
        <v>0.01677</v>
      </c>
      <c r="O272" s="2" t="s">
        <v>169</v>
      </c>
      <c r="P272" s="2" t="s">
        <v>95</v>
      </c>
      <c r="Q272" s="2" t="s">
        <v>204</v>
      </c>
      <c r="R272" s="2" t="s">
        <v>97</v>
      </c>
      <c r="S272" t="s">
        <v>105</v>
      </c>
      <c r="T272" s="6">
        <v>40904</v>
      </c>
    </row>
    <row r="273" spans="1:20">
      <c r="A273" s="4">
        <v>1112034</v>
      </c>
      <c r="B273">
        <v>33</v>
      </c>
      <c r="C273" s="2" t="s">
        <v>106</v>
      </c>
      <c r="D273" s="2" t="s">
        <v>93</v>
      </c>
      <c r="E273" s="2" t="s">
        <v>94</v>
      </c>
      <c r="F273" s="2" t="s">
        <v>95</v>
      </c>
      <c r="G273" s="2" t="s">
        <v>96</v>
      </c>
      <c r="H273" s="2" t="s">
        <v>103</v>
      </c>
      <c r="I273" s="2" t="s">
        <v>137</v>
      </c>
      <c r="J273" s="2" t="s">
        <v>114</v>
      </c>
      <c r="K273" s="2" t="s">
        <v>100</v>
      </c>
      <c r="L273" s="2" t="s">
        <v>101</v>
      </c>
      <c r="M273" s="5">
        <v>0.015</v>
      </c>
      <c r="N273" s="5">
        <v>0.0195</v>
      </c>
      <c r="O273" s="2" t="s">
        <v>102</v>
      </c>
      <c r="P273" s="2" t="s">
        <v>157</v>
      </c>
      <c r="Q273" s="2" t="s">
        <v>207</v>
      </c>
      <c r="R273" s="2" t="s">
        <v>103</v>
      </c>
      <c r="S273" t="s">
        <v>105</v>
      </c>
      <c r="T273" s="6">
        <v>40906</v>
      </c>
    </row>
    <row r="274" spans="1:20">
      <c r="A274" s="4">
        <v>1112035</v>
      </c>
      <c r="B274">
        <v>32</v>
      </c>
      <c r="C274" s="2" t="s">
        <v>106</v>
      </c>
      <c r="D274" s="2" t="s">
        <v>93</v>
      </c>
      <c r="E274" s="2" t="s">
        <v>120</v>
      </c>
      <c r="F274" s="2" t="s">
        <v>95</v>
      </c>
      <c r="G274" s="2" t="s">
        <v>96</v>
      </c>
      <c r="H274" s="2" t="s">
        <v>97</v>
      </c>
      <c r="I274" s="2" t="s">
        <v>134</v>
      </c>
      <c r="J274" s="2" t="s">
        <v>99</v>
      </c>
      <c r="K274" s="2" t="s">
        <v>100</v>
      </c>
      <c r="L274" s="2" t="s">
        <v>101</v>
      </c>
      <c r="M274" s="5">
        <v>0.0153</v>
      </c>
      <c r="N274" s="5">
        <v>0.01989</v>
      </c>
      <c r="O274" s="2" t="s">
        <v>102</v>
      </c>
      <c r="P274" s="2" t="s">
        <v>157</v>
      </c>
      <c r="Q274" s="2" t="s">
        <v>207</v>
      </c>
      <c r="R274" s="2" t="s">
        <v>97</v>
      </c>
      <c r="S274" t="s">
        <v>105</v>
      </c>
      <c r="T274" s="6">
        <v>40905</v>
      </c>
    </row>
    <row r="275" spans="1:20">
      <c r="A275" s="3">
        <v>1112036</v>
      </c>
      <c r="B275">
        <v>35</v>
      </c>
      <c r="C275" s="2" t="s">
        <v>92</v>
      </c>
      <c r="D275" s="2" t="s">
        <v>93</v>
      </c>
      <c r="E275" s="2" t="s">
        <v>94</v>
      </c>
      <c r="F275" s="2" t="s">
        <v>95</v>
      </c>
      <c r="G275" s="2" t="s">
        <v>96</v>
      </c>
      <c r="H275" s="2" t="s">
        <v>97</v>
      </c>
      <c r="I275" s="2" t="s">
        <v>134</v>
      </c>
      <c r="J275" s="2" t="s">
        <v>153</v>
      </c>
      <c r="K275" s="2" t="s">
        <v>100</v>
      </c>
      <c r="L275" s="2" t="s">
        <v>101</v>
      </c>
      <c r="M275" s="5">
        <v>0.015</v>
      </c>
      <c r="N275" s="5">
        <v>0.0195</v>
      </c>
      <c r="O275" s="2" t="s">
        <v>102</v>
      </c>
      <c r="P275" s="2" t="s">
        <v>157</v>
      </c>
      <c r="Q275" s="2" t="s">
        <v>207</v>
      </c>
      <c r="R275" s="2" t="s">
        <v>97</v>
      </c>
      <c r="S275" t="s">
        <v>105</v>
      </c>
      <c r="T275" s="6">
        <v>40906</v>
      </c>
    </row>
    <row r="276" spans="1:20">
      <c r="A276" s="4">
        <v>1112037</v>
      </c>
      <c r="B276">
        <v>35</v>
      </c>
      <c r="C276" s="2" t="s">
        <v>106</v>
      </c>
      <c r="D276" s="2" t="s">
        <v>93</v>
      </c>
      <c r="E276" s="2" t="s">
        <v>94</v>
      </c>
      <c r="F276" s="2" t="s">
        <v>95</v>
      </c>
      <c r="G276" s="2" t="s">
        <v>96</v>
      </c>
      <c r="H276" s="2" t="s">
        <v>103</v>
      </c>
      <c r="I276" s="2" t="s">
        <v>152</v>
      </c>
      <c r="J276" s="2" t="s">
        <v>135</v>
      </c>
      <c r="K276" s="2" t="s">
        <v>100</v>
      </c>
      <c r="L276" s="2" t="s">
        <v>101</v>
      </c>
      <c r="M276" s="5">
        <v>0.015</v>
      </c>
      <c r="N276" s="5">
        <v>0.0195</v>
      </c>
      <c r="O276" s="2" t="s">
        <v>102</v>
      </c>
      <c r="P276" s="2" t="s">
        <v>157</v>
      </c>
      <c r="Q276" s="2" t="s">
        <v>207</v>
      </c>
      <c r="R276" s="2" t="s">
        <v>97</v>
      </c>
      <c r="S276" t="s">
        <v>105</v>
      </c>
      <c r="T276" s="6">
        <v>40913</v>
      </c>
    </row>
    <row r="277" spans="1:20">
      <c r="A277" s="4">
        <v>1112038</v>
      </c>
      <c r="B277">
        <v>41</v>
      </c>
      <c r="C277" s="2" t="s">
        <v>106</v>
      </c>
      <c r="D277" s="2" t="s">
        <v>93</v>
      </c>
      <c r="E277" s="2" t="s">
        <v>94</v>
      </c>
      <c r="F277" s="2" t="s">
        <v>95</v>
      </c>
      <c r="G277" s="2" t="s">
        <v>96</v>
      </c>
      <c r="H277" s="2" t="s">
        <v>97</v>
      </c>
      <c r="I277" s="2" t="s">
        <v>98</v>
      </c>
      <c r="J277" s="2" t="s">
        <v>179</v>
      </c>
      <c r="K277" s="2" t="s">
        <v>100</v>
      </c>
      <c r="L277" s="2" t="s">
        <v>101</v>
      </c>
      <c r="M277" s="5">
        <v>0.015</v>
      </c>
      <c r="N277" s="5">
        <v>0.0195</v>
      </c>
      <c r="O277" s="2" t="s">
        <v>102</v>
      </c>
      <c r="P277" s="2" t="s">
        <v>157</v>
      </c>
      <c r="Q277" s="2" t="s">
        <v>207</v>
      </c>
      <c r="R277" s="2" t="s">
        <v>103</v>
      </c>
      <c r="S277" t="s">
        <v>105</v>
      </c>
      <c r="T277" s="6">
        <v>40907</v>
      </c>
    </row>
    <row r="278" spans="1:20">
      <c r="A278" s="4">
        <v>1112039</v>
      </c>
      <c r="B278">
        <v>32</v>
      </c>
      <c r="C278" s="2" t="s">
        <v>106</v>
      </c>
      <c r="D278" s="2" t="s">
        <v>93</v>
      </c>
      <c r="E278" s="2" t="s">
        <v>94</v>
      </c>
      <c r="F278" s="2" t="s">
        <v>95</v>
      </c>
      <c r="G278" s="2" t="s">
        <v>96</v>
      </c>
      <c r="H278" s="2" t="s">
        <v>97</v>
      </c>
      <c r="I278" s="2" t="s">
        <v>152</v>
      </c>
      <c r="J278" s="2" t="s">
        <v>179</v>
      </c>
      <c r="K278" s="2" t="s">
        <v>100</v>
      </c>
      <c r="L278" s="2" t="s">
        <v>101</v>
      </c>
      <c r="M278" s="5">
        <v>0.015</v>
      </c>
      <c r="N278" s="5">
        <v>0.0195</v>
      </c>
      <c r="O278" s="2" t="s">
        <v>102</v>
      </c>
      <c r="P278" s="2" t="s">
        <v>157</v>
      </c>
      <c r="Q278" s="2" t="s">
        <v>207</v>
      </c>
      <c r="R278" s="2" t="s">
        <v>103</v>
      </c>
      <c r="S278" t="s">
        <v>105</v>
      </c>
      <c r="T278" s="6">
        <v>40907</v>
      </c>
    </row>
    <row r="279" spans="1:20">
      <c r="A279" s="3">
        <v>1112040</v>
      </c>
      <c r="B279">
        <v>46</v>
      </c>
      <c r="C279" s="2" t="s">
        <v>106</v>
      </c>
      <c r="D279" s="2" t="s">
        <v>93</v>
      </c>
      <c r="E279" s="2" t="s">
        <v>107</v>
      </c>
      <c r="F279" s="2" t="s">
        <v>116</v>
      </c>
      <c r="G279" s="2" t="s">
        <v>96</v>
      </c>
      <c r="H279" s="2" t="s">
        <v>97</v>
      </c>
      <c r="I279" s="2" t="s">
        <v>152</v>
      </c>
      <c r="J279" s="2" t="s">
        <v>127</v>
      </c>
      <c r="K279" s="2" t="s">
        <v>100</v>
      </c>
      <c r="L279" s="2" t="s">
        <v>101</v>
      </c>
      <c r="M279" s="5">
        <v>0.015</v>
      </c>
      <c r="N279" s="5">
        <v>0.0195</v>
      </c>
      <c r="O279" s="2" t="s">
        <v>102</v>
      </c>
      <c r="P279" s="2" t="s">
        <v>95</v>
      </c>
      <c r="Q279" s="2" t="s">
        <v>119</v>
      </c>
      <c r="R279" s="2" t="s">
        <v>97</v>
      </c>
      <c r="S279" s="2" t="s">
        <v>112</v>
      </c>
      <c r="T279" s="6">
        <v>40907</v>
      </c>
    </row>
    <row r="280" spans="1:20">
      <c r="A280" s="3">
        <v>1112041</v>
      </c>
      <c r="B280">
        <v>57</v>
      </c>
      <c r="C280" s="2" t="s">
        <v>92</v>
      </c>
      <c r="D280" s="2" t="s">
        <v>93</v>
      </c>
      <c r="E280" s="2" t="s">
        <v>107</v>
      </c>
      <c r="F280" s="2" t="s">
        <v>95</v>
      </c>
      <c r="G280" s="2" t="s">
        <v>96</v>
      </c>
      <c r="H280" s="2" t="s">
        <v>97</v>
      </c>
      <c r="I280" s="2" t="s">
        <v>143</v>
      </c>
      <c r="J280" s="2" t="s">
        <v>144</v>
      </c>
      <c r="K280" s="2" t="s">
        <v>100</v>
      </c>
      <c r="L280" s="2" t="s">
        <v>118</v>
      </c>
      <c r="M280" s="5">
        <v>0.0147</v>
      </c>
      <c r="N280" s="5">
        <v>0.01911</v>
      </c>
      <c r="O280" s="2" t="s">
        <v>102</v>
      </c>
      <c r="P280" s="2" t="s">
        <v>157</v>
      </c>
      <c r="Q280" s="2" t="s">
        <v>251</v>
      </c>
      <c r="R280" s="2" t="s">
        <v>103</v>
      </c>
      <c r="S280" t="s">
        <v>105</v>
      </c>
      <c r="T280" s="6">
        <v>40908</v>
      </c>
    </row>
    <row r="281" spans="1:20">
      <c r="A281" s="4">
        <v>1112042</v>
      </c>
      <c r="B281">
        <v>39</v>
      </c>
      <c r="C281" s="2" t="s">
        <v>92</v>
      </c>
      <c r="D281" s="2" t="s">
        <v>93</v>
      </c>
      <c r="E281" s="2" t="s">
        <v>120</v>
      </c>
      <c r="F281" s="2" t="s">
        <v>95</v>
      </c>
      <c r="G281" s="2" t="s">
        <v>96</v>
      </c>
      <c r="H281" s="2" t="s">
        <v>103</v>
      </c>
      <c r="I281" s="2" t="s">
        <v>98</v>
      </c>
      <c r="J281" s="2" t="s">
        <v>230</v>
      </c>
      <c r="K281" s="2" t="s">
        <v>100</v>
      </c>
      <c r="L281" s="2" t="s">
        <v>101</v>
      </c>
      <c r="M281" s="5">
        <v>0.0129</v>
      </c>
      <c r="N281" s="5">
        <v>0.01677</v>
      </c>
      <c r="O281" s="2" t="s">
        <v>102</v>
      </c>
      <c r="P281" s="2" t="s">
        <v>157</v>
      </c>
      <c r="Q281" s="2" t="s">
        <v>207</v>
      </c>
      <c r="R281" s="2" t="s">
        <v>103</v>
      </c>
      <c r="S281" t="s">
        <v>105</v>
      </c>
      <c r="T281" s="6">
        <v>40920</v>
      </c>
    </row>
    <row r="282" spans="1:20">
      <c r="A282" s="4">
        <v>1201001</v>
      </c>
      <c r="B282">
        <v>40</v>
      </c>
      <c r="C282" s="2" t="s">
        <v>106</v>
      </c>
      <c r="D282" s="2" t="s">
        <v>93</v>
      </c>
      <c r="E282" s="2" t="s">
        <v>94</v>
      </c>
      <c r="F282" s="2" t="s">
        <v>95</v>
      </c>
      <c r="G282" s="2" t="s">
        <v>96</v>
      </c>
      <c r="H282" s="2" t="s">
        <v>103</v>
      </c>
      <c r="I282" s="2" t="s">
        <v>149</v>
      </c>
      <c r="J282" s="2" t="s">
        <v>123</v>
      </c>
      <c r="K282" s="2" t="s">
        <v>170</v>
      </c>
      <c r="L282" s="2" t="s">
        <v>101</v>
      </c>
      <c r="M282" s="5">
        <v>0.015</v>
      </c>
      <c r="N282" s="5">
        <v>0.0195</v>
      </c>
      <c r="O282" s="2" t="s">
        <v>102</v>
      </c>
      <c r="P282" s="2" t="s">
        <v>157</v>
      </c>
      <c r="Q282" s="2" t="s">
        <v>104</v>
      </c>
      <c r="R282" s="2" t="s">
        <v>103</v>
      </c>
      <c r="S282" t="s">
        <v>105</v>
      </c>
      <c r="T282" s="6">
        <v>40917</v>
      </c>
    </row>
    <row r="283" spans="1:20">
      <c r="A283" s="3">
        <v>1201002</v>
      </c>
      <c r="B283">
        <v>44</v>
      </c>
      <c r="C283" s="2" t="s">
        <v>106</v>
      </c>
      <c r="D283" s="2" t="s">
        <v>93</v>
      </c>
      <c r="E283" s="2" t="s">
        <v>120</v>
      </c>
      <c r="F283" s="2" t="s">
        <v>95</v>
      </c>
      <c r="G283" s="2" t="s">
        <v>96</v>
      </c>
      <c r="H283" s="2" t="s">
        <v>103</v>
      </c>
      <c r="I283" s="2" t="s">
        <v>252</v>
      </c>
      <c r="J283" s="2" t="s">
        <v>144</v>
      </c>
      <c r="K283" s="2" t="s">
        <v>100</v>
      </c>
      <c r="L283" s="2" t="s">
        <v>101</v>
      </c>
      <c r="M283" s="5">
        <v>0.0153</v>
      </c>
      <c r="N283" s="5">
        <v>0.01989</v>
      </c>
      <c r="O283" s="2" t="s">
        <v>169</v>
      </c>
      <c r="P283" s="2" t="s">
        <v>95</v>
      </c>
      <c r="Q283" s="2" t="s">
        <v>119</v>
      </c>
      <c r="R283" s="2" t="s">
        <v>97</v>
      </c>
      <c r="S283" t="s">
        <v>105</v>
      </c>
      <c r="T283" s="6">
        <v>40924</v>
      </c>
    </row>
    <row r="284" spans="1:20">
      <c r="A284" s="3">
        <v>1201003</v>
      </c>
      <c r="B284">
        <v>55</v>
      </c>
      <c r="C284" s="2" t="s">
        <v>106</v>
      </c>
      <c r="D284" s="2" t="s">
        <v>93</v>
      </c>
      <c r="E284" s="2" t="s">
        <v>120</v>
      </c>
      <c r="F284" s="2" t="s">
        <v>95</v>
      </c>
      <c r="G284" s="2" t="s">
        <v>96</v>
      </c>
      <c r="H284" s="2" t="s">
        <v>103</v>
      </c>
      <c r="I284" s="2" t="s">
        <v>149</v>
      </c>
      <c r="J284" s="2" t="s">
        <v>167</v>
      </c>
      <c r="K284" s="2" t="s">
        <v>100</v>
      </c>
      <c r="L284" s="2" t="s">
        <v>101</v>
      </c>
      <c r="M284" s="5">
        <v>0.015</v>
      </c>
      <c r="N284" s="5">
        <v>0.0195</v>
      </c>
      <c r="O284" s="2" t="s">
        <v>168</v>
      </c>
      <c r="P284" s="2" t="s">
        <v>157</v>
      </c>
      <c r="Q284" s="2" t="s">
        <v>207</v>
      </c>
      <c r="R284" s="2" t="s">
        <v>103</v>
      </c>
      <c r="S284" t="s">
        <v>105</v>
      </c>
      <c r="T284" s="6">
        <v>40926</v>
      </c>
    </row>
    <row r="285" spans="1:20">
      <c r="A285" s="3">
        <v>1201004</v>
      </c>
      <c r="B285">
        <v>26</v>
      </c>
      <c r="C285" s="2" t="s">
        <v>92</v>
      </c>
      <c r="D285" s="2" t="s">
        <v>93</v>
      </c>
      <c r="E285" s="2" t="s">
        <v>94</v>
      </c>
      <c r="F285" s="2" t="s">
        <v>95</v>
      </c>
      <c r="G285" s="2" t="s">
        <v>126</v>
      </c>
      <c r="H285" s="2" t="s">
        <v>103</v>
      </c>
      <c r="I285" s="2" t="s">
        <v>152</v>
      </c>
      <c r="J285" s="2" t="s">
        <v>109</v>
      </c>
      <c r="K285" s="2" t="s">
        <v>100</v>
      </c>
      <c r="L285" s="2" t="s">
        <v>101</v>
      </c>
      <c r="M285" s="5">
        <v>0.0153</v>
      </c>
      <c r="N285" s="5">
        <v>0.01989</v>
      </c>
      <c r="O285" s="2" t="s">
        <v>128</v>
      </c>
      <c r="P285" s="2" t="s">
        <v>95</v>
      </c>
      <c r="Q285" s="2" t="s">
        <v>119</v>
      </c>
      <c r="R285" s="2" t="s">
        <v>97</v>
      </c>
      <c r="S285" t="s">
        <v>105</v>
      </c>
      <c r="T285" s="6">
        <v>40926</v>
      </c>
    </row>
    <row r="286" spans="1:20">
      <c r="A286" s="3">
        <v>1201006</v>
      </c>
      <c r="B286" s="2">
        <v>29</v>
      </c>
      <c r="C286" s="2" t="s">
        <v>106</v>
      </c>
      <c r="D286" s="2" t="s">
        <v>93</v>
      </c>
      <c r="E286" s="2" t="s">
        <v>136</v>
      </c>
      <c r="F286" s="2" t="s">
        <v>95</v>
      </c>
      <c r="G286" s="2" t="s">
        <v>96</v>
      </c>
      <c r="H286" s="2" t="s">
        <v>103</v>
      </c>
      <c r="I286" s="2" t="s">
        <v>137</v>
      </c>
      <c r="J286" s="2" t="s">
        <v>179</v>
      </c>
      <c r="K286" s="2" t="s">
        <v>100</v>
      </c>
      <c r="L286" s="2" t="s">
        <v>124</v>
      </c>
      <c r="M286" s="5">
        <v>0.01323</v>
      </c>
      <c r="N286" s="5">
        <v>0.017199</v>
      </c>
      <c r="O286" s="2" t="s">
        <v>102</v>
      </c>
      <c r="P286" s="2" t="s">
        <v>157</v>
      </c>
      <c r="Q286" s="2" t="s">
        <v>207</v>
      </c>
      <c r="R286" s="2" t="s">
        <v>103</v>
      </c>
      <c r="S286" t="s">
        <v>105</v>
      </c>
      <c r="T286" s="6">
        <v>40927</v>
      </c>
    </row>
    <row r="287" spans="1:20">
      <c r="A287" s="3">
        <v>1201007</v>
      </c>
      <c r="B287" s="2">
        <v>29</v>
      </c>
      <c r="C287" s="2" t="s">
        <v>106</v>
      </c>
      <c r="D287" s="2" t="s">
        <v>93</v>
      </c>
      <c r="E287" s="2" t="s">
        <v>136</v>
      </c>
      <c r="F287" s="2" t="s">
        <v>95</v>
      </c>
      <c r="G287" s="2" t="s">
        <v>96</v>
      </c>
      <c r="H287" s="2" t="s">
        <v>253</v>
      </c>
      <c r="I287" s="2" t="s">
        <v>108</v>
      </c>
      <c r="J287" s="2" t="s">
        <v>135</v>
      </c>
      <c r="K287" s="2" t="s">
        <v>100</v>
      </c>
      <c r="L287" s="2" t="s">
        <v>101</v>
      </c>
      <c r="M287" s="5">
        <v>0.0135</v>
      </c>
      <c r="N287" s="5">
        <v>0.01755</v>
      </c>
      <c r="O287" s="2" t="s">
        <v>102</v>
      </c>
      <c r="P287" s="2" t="s">
        <v>95</v>
      </c>
      <c r="Q287" s="2" t="s">
        <v>95</v>
      </c>
      <c r="R287" s="2" t="s">
        <v>97</v>
      </c>
      <c r="S287" t="s">
        <v>105</v>
      </c>
      <c r="T287" s="6">
        <v>40927</v>
      </c>
    </row>
    <row r="288" spans="1:20">
      <c r="A288" s="4">
        <v>1202001</v>
      </c>
      <c r="B288" s="2">
        <v>35</v>
      </c>
      <c r="C288" s="2" t="s">
        <v>106</v>
      </c>
      <c r="D288" s="2" t="s">
        <v>93</v>
      </c>
      <c r="E288" s="2" t="s">
        <v>120</v>
      </c>
      <c r="F288" s="2" t="s">
        <v>95</v>
      </c>
      <c r="G288" s="2" t="s">
        <v>96</v>
      </c>
      <c r="H288" s="2" t="s">
        <v>103</v>
      </c>
      <c r="I288" s="2" t="s">
        <v>152</v>
      </c>
      <c r="J288" s="2" t="s">
        <v>181</v>
      </c>
      <c r="K288" s="2" t="s">
        <v>100</v>
      </c>
      <c r="L288" s="2" t="s">
        <v>101</v>
      </c>
      <c r="M288" s="5">
        <v>0.015</v>
      </c>
      <c r="N288" s="5">
        <v>0.0195</v>
      </c>
      <c r="O288" s="2" t="s">
        <v>102</v>
      </c>
      <c r="P288" s="2" t="s">
        <v>157</v>
      </c>
      <c r="Q288" s="2" t="s">
        <v>207</v>
      </c>
      <c r="R288" s="2" t="s">
        <v>103</v>
      </c>
      <c r="S288" t="s">
        <v>105</v>
      </c>
      <c r="T288" s="6">
        <v>40954</v>
      </c>
    </row>
    <row r="289" spans="1:20">
      <c r="A289" s="3">
        <v>1202002</v>
      </c>
      <c r="B289" s="2">
        <v>44</v>
      </c>
      <c r="C289" s="2" t="s">
        <v>106</v>
      </c>
      <c r="D289" s="2" t="s">
        <v>93</v>
      </c>
      <c r="E289" s="2" t="s">
        <v>136</v>
      </c>
      <c r="F289" s="2" t="s">
        <v>95</v>
      </c>
      <c r="G289" s="2" t="s">
        <v>96</v>
      </c>
      <c r="H289" s="2" t="s">
        <v>97</v>
      </c>
      <c r="I289" s="2" t="s">
        <v>108</v>
      </c>
      <c r="J289" s="2" t="s">
        <v>135</v>
      </c>
      <c r="K289" s="2" t="s">
        <v>100</v>
      </c>
      <c r="L289" s="2" t="s">
        <v>118</v>
      </c>
      <c r="M289" s="5">
        <v>0.015</v>
      </c>
      <c r="N289" s="5">
        <v>0.0195</v>
      </c>
      <c r="O289" s="2" t="s">
        <v>102</v>
      </c>
      <c r="P289" s="2" t="s">
        <v>95</v>
      </c>
      <c r="Q289" s="2" t="s">
        <v>119</v>
      </c>
      <c r="R289" s="2" t="s">
        <v>97</v>
      </c>
      <c r="S289" t="s">
        <v>105</v>
      </c>
      <c r="T289" s="6">
        <v>40955</v>
      </c>
    </row>
    <row r="290" spans="1:20">
      <c r="A290" s="4">
        <v>1202003</v>
      </c>
      <c r="B290">
        <v>49</v>
      </c>
      <c r="C290" s="2" t="s">
        <v>106</v>
      </c>
      <c r="D290" s="2" t="s">
        <v>93</v>
      </c>
      <c r="E290" s="2" t="s">
        <v>94</v>
      </c>
      <c r="F290" s="2" t="s">
        <v>116</v>
      </c>
      <c r="G290" s="2" t="s">
        <v>96</v>
      </c>
      <c r="H290" s="2" t="s">
        <v>103</v>
      </c>
      <c r="I290" s="2" t="s">
        <v>149</v>
      </c>
      <c r="J290" s="2" t="s">
        <v>202</v>
      </c>
      <c r="K290" s="2" t="s">
        <v>100</v>
      </c>
      <c r="L290" s="2" t="s">
        <v>101</v>
      </c>
      <c r="M290" s="5">
        <v>0.015</v>
      </c>
      <c r="N290" s="5">
        <v>0.0195</v>
      </c>
      <c r="O290" s="2" t="s">
        <v>226</v>
      </c>
      <c r="P290" s="2" t="s">
        <v>157</v>
      </c>
      <c r="Q290" s="2" t="s">
        <v>207</v>
      </c>
      <c r="R290" s="2" t="s">
        <v>97</v>
      </c>
      <c r="S290" t="s">
        <v>105</v>
      </c>
      <c r="T290" s="6">
        <v>40963</v>
      </c>
    </row>
    <row r="291" spans="1:20">
      <c r="A291" s="4">
        <v>1202004</v>
      </c>
      <c r="B291">
        <v>35</v>
      </c>
      <c r="C291" s="2" t="s">
        <v>106</v>
      </c>
      <c r="D291" s="2" t="s">
        <v>93</v>
      </c>
      <c r="E291" s="2" t="s">
        <v>142</v>
      </c>
      <c r="F291" s="2" t="s">
        <v>95</v>
      </c>
      <c r="G291" s="2" t="s">
        <v>96</v>
      </c>
      <c r="H291" s="2" t="s">
        <v>103</v>
      </c>
      <c r="I291" s="2" t="s">
        <v>137</v>
      </c>
      <c r="J291" s="2" t="s">
        <v>114</v>
      </c>
      <c r="K291" s="2" t="s">
        <v>100</v>
      </c>
      <c r="L291" s="2" t="s">
        <v>101</v>
      </c>
      <c r="M291" s="5">
        <v>0.015</v>
      </c>
      <c r="N291" s="5">
        <v>0.0195</v>
      </c>
      <c r="O291" s="2" t="s">
        <v>102</v>
      </c>
      <c r="P291" s="2" t="s">
        <v>157</v>
      </c>
      <c r="Q291" s="2" t="s">
        <v>207</v>
      </c>
      <c r="R291" s="2" t="s">
        <v>103</v>
      </c>
      <c r="S291" t="s">
        <v>105</v>
      </c>
      <c r="T291" s="6">
        <v>40962</v>
      </c>
    </row>
    <row r="292" spans="1:20">
      <c r="A292" s="4">
        <v>1202005</v>
      </c>
      <c r="B292">
        <v>36</v>
      </c>
      <c r="C292" s="2" t="s">
        <v>106</v>
      </c>
      <c r="D292" s="2" t="s">
        <v>93</v>
      </c>
      <c r="E292" s="2" t="s">
        <v>94</v>
      </c>
      <c r="F292" s="2" t="s">
        <v>95</v>
      </c>
      <c r="G292" s="2" t="s">
        <v>96</v>
      </c>
      <c r="H292" s="2" t="s">
        <v>103</v>
      </c>
      <c r="I292" s="2" t="s">
        <v>173</v>
      </c>
      <c r="J292" s="2" t="s">
        <v>114</v>
      </c>
      <c r="K292" s="2" t="s">
        <v>100</v>
      </c>
      <c r="L292" s="2" t="s">
        <v>101</v>
      </c>
      <c r="M292" s="5">
        <v>0.015</v>
      </c>
      <c r="N292" s="5">
        <v>0.0195</v>
      </c>
      <c r="O292" s="2" t="s">
        <v>102</v>
      </c>
      <c r="P292" s="2" t="s">
        <v>157</v>
      </c>
      <c r="Q292" s="2" t="s">
        <v>207</v>
      </c>
      <c r="R292" s="2" t="s">
        <v>103</v>
      </c>
      <c r="S292" t="s">
        <v>105</v>
      </c>
      <c r="T292" s="6">
        <v>40973</v>
      </c>
    </row>
    <row r="293" spans="1:20">
      <c r="A293" s="3">
        <v>1203003</v>
      </c>
      <c r="B293">
        <v>51</v>
      </c>
      <c r="C293" s="2" t="s">
        <v>106</v>
      </c>
      <c r="D293" s="2" t="s">
        <v>93</v>
      </c>
      <c r="E293" s="2" t="s">
        <v>107</v>
      </c>
      <c r="F293" s="2" t="s">
        <v>95</v>
      </c>
      <c r="G293" s="2" t="s">
        <v>96</v>
      </c>
      <c r="H293" s="2" t="s">
        <v>103</v>
      </c>
      <c r="I293" s="2" t="s">
        <v>198</v>
      </c>
      <c r="J293" s="2" t="s">
        <v>223</v>
      </c>
      <c r="K293" s="2" t="s">
        <v>100</v>
      </c>
      <c r="L293" s="2" t="s">
        <v>101</v>
      </c>
      <c r="M293" s="5">
        <v>0.0129</v>
      </c>
      <c r="N293" s="5">
        <v>0.01677</v>
      </c>
      <c r="O293" s="2" t="s">
        <v>102</v>
      </c>
      <c r="P293" s="2" t="s">
        <v>157</v>
      </c>
      <c r="Q293" s="2" t="s">
        <v>207</v>
      </c>
      <c r="R293" s="2" t="s">
        <v>97</v>
      </c>
      <c r="S293" t="s">
        <v>105</v>
      </c>
      <c r="T293" s="6">
        <v>40990</v>
      </c>
    </row>
    <row r="294" spans="1:20">
      <c r="A294" s="3">
        <v>1203004</v>
      </c>
      <c r="B294">
        <v>26</v>
      </c>
      <c r="C294" s="2" t="s">
        <v>106</v>
      </c>
      <c r="D294" s="2" t="s">
        <v>93</v>
      </c>
      <c r="E294" s="2" t="s">
        <v>94</v>
      </c>
      <c r="F294" s="2" t="s">
        <v>116</v>
      </c>
      <c r="G294" s="2" t="s">
        <v>96</v>
      </c>
      <c r="H294" s="2" t="s">
        <v>103</v>
      </c>
      <c r="I294" s="2" t="s">
        <v>152</v>
      </c>
      <c r="J294" s="2" t="s">
        <v>135</v>
      </c>
      <c r="K294" s="2" t="s">
        <v>100</v>
      </c>
      <c r="L294" s="2" t="s">
        <v>101</v>
      </c>
      <c r="M294" s="5">
        <v>0.0129</v>
      </c>
      <c r="N294" s="5">
        <v>0.01677</v>
      </c>
      <c r="O294" s="2" t="s">
        <v>169</v>
      </c>
      <c r="P294" s="2" t="s">
        <v>95</v>
      </c>
      <c r="Q294" s="2" t="s">
        <v>204</v>
      </c>
      <c r="R294" s="2" t="s">
        <v>97</v>
      </c>
      <c r="S294" t="s">
        <v>105</v>
      </c>
      <c r="T294" s="6">
        <v>40996</v>
      </c>
    </row>
    <row r="295" spans="1:20">
      <c r="A295" s="3">
        <v>1203005</v>
      </c>
      <c r="B295">
        <v>30</v>
      </c>
      <c r="C295" s="2" t="s">
        <v>106</v>
      </c>
      <c r="D295" s="2" t="s">
        <v>93</v>
      </c>
      <c r="E295" s="2" t="s">
        <v>94</v>
      </c>
      <c r="F295" s="2" t="s">
        <v>95</v>
      </c>
      <c r="G295" s="2" t="s">
        <v>96</v>
      </c>
      <c r="H295" s="2" t="s">
        <v>97</v>
      </c>
      <c r="I295" s="2" t="s">
        <v>98</v>
      </c>
      <c r="J295" s="2" t="s">
        <v>165</v>
      </c>
      <c r="K295" s="2" t="s">
        <v>100</v>
      </c>
      <c r="L295" s="2" t="s">
        <v>101</v>
      </c>
      <c r="M295" s="5">
        <v>0.0129</v>
      </c>
      <c r="N295" s="5">
        <v>0.01677</v>
      </c>
      <c r="O295" s="2" t="s">
        <v>169</v>
      </c>
      <c r="P295" s="2" t="s">
        <v>157</v>
      </c>
      <c r="Q295" s="2" t="s">
        <v>207</v>
      </c>
      <c r="R295" s="2" t="s">
        <v>97</v>
      </c>
      <c r="S295" t="s">
        <v>105</v>
      </c>
      <c r="T295" s="6">
        <v>40997</v>
      </c>
    </row>
    <row r="296" spans="1:20">
      <c r="A296" s="3">
        <v>1204001</v>
      </c>
      <c r="B296" s="2">
        <v>31</v>
      </c>
      <c r="C296" s="2" t="s">
        <v>106</v>
      </c>
      <c r="D296" s="2" t="s">
        <v>115</v>
      </c>
      <c r="E296" s="2" t="s">
        <v>94</v>
      </c>
      <c r="F296" s="2" t="s">
        <v>95</v>
      </c>
      <c r="G296" s="2" t="s">
        <v>96</v>
      </c>
      <c r="H296" s="2" t="s">
        <v>103</v>
      </c>
      <c r="I296" s="2" t="s">
        <v>152</v>
      </c>
      <c r="J296" s="2" t="s">
        <v>135</v>
      </c>
      <c r="K296" s="2" t="s">
        <v>100</v>
      </c>
      <c r="L296" s="2" t="s">
        <v>101</v>
      </c>
      <c r="M296" s="5">
        <v>0.0129</v>
      </c>
      <c r="N296" s="5">
        <v>0.01677</v>
      </c>
      <c r="O296" s="2" t="s">
        <v>102</v>
      </c>
      <c r="P296" s="2" t="s">
        <v>95</v>
      </c>
      <c r="Q296" s="2" t="s">
        <v>119</v>
      </c>
      <c r="R296" s="2" t="s">
        <v>97</v>
      </c>
      <c r="S296" t="s">
        <v>105</v>
      </c>
      <c r="T296" s="6">
        <v>41012</v>
      </c>
    </row>
    <row r="297" spans="1:20">
      <c r="A297" s="3">
        <v>1204002</v>
      </c>
      <c r="B297" s="2">
        <v>40</v>
      </c>
      <c r="C297" s="2" t="s">
        <v>106</v>
      </c>
      <c r="D297" s="2" t="s">
        <v>93</v>
      </c>
      <c r="E297" s="2" t="s">
        <v>107</v>
      </c>
      <c r="F297" s="2" t="s">
        <v>95</v>
      </c>
      <c r="G297" s="2" t="s">
        <v>96</v>
      </c>
      <c r="H297" s="2" t="s">
        <v>103</v>
      </c>
      <c r="I297" s="2" t="s">
        <v>113</v>
      </c>
      <c r="J297" s="2" t="s">
        <v>135</v>
      </c>
      <c r="K297" s="2" t="s">
        <v>100</v>
      </c>
      <c r="L297" s="2" t="s">
        <v>101</v>
      </c>
      <c r="M297" s="5">
        <v>0.0129</v>
      </c>
      <c r="N297" s="5">
        <v>0.01677</v>
      </c>
      <c r="O297" s="2" t="s">
        <v>220</v>
      </c>
      <c r="P297" s="2" t="s">
        <v>157</v>
      </c>
      <c r="Q297" s="2" t="s">
        <v>207</v>
      </c>
      <c r="R297" s="2" t="s">
        <v>103</v>
      </c>
      <c r="S297" t="s">
        <v>105</v>
      </c>
      <c r="T297" s="6">
        <v>41012</v>
      </c>
    </row>
    <row r="298" spans="1:20">
      <c r="A298" s="3">
        <v>1204003</v>
      </c>
      <c r="B298">
        <v>35</v>
      </c>
      <c r="C298" s="2" t="s">
        <v>106</v>
      </c>
      <c r="D298" s="2" t="s">
        <v>93</v>
      </c>
      <c r="E298" s="2" t="s">
        <v>136</v>
      </c>
      <c r="F298" s="2" t="s">
        <v>95</v>
      </c>
      <c r="G298" s="2" t="s">
        <v>96</v>
      </c>
      <c r="H298" s="2" t="s">
        <v>103</v>
      </c>
      <c r="I298" s="2" t="s">
        <v>173</v>
      </c>
      <c r="J298" s="2" t="s">
        <v>114</v>
      </c>
      <c r="K298" s="2" t="s">
        <v>100</v>
      </c>
      <c r="L298" s="2" t="s">
        <v>101</v>
      </c>
      <c r="M298" s="5">
        <v>0.015</v>
      </c>
      <c r="N298" s="5">
        <v>0.0195</v>
      </c>
      <c r="O298" s="2" t="s">
        <v>102</v>
      </c>
      <c r="P298" s="2" t="s">
        <v>157</v>
      </c>
      <c r="Q298" s="2" t="s">
        <v>104</v>
      </c>
      <c r="R298" s="2" t="s">
        <v>103</v>
      </c>
      <c r="S298" t="s">
        <v>105</v>
      </c>
      <c r="T298" s="6">
        <v>41016</v>
      </c>
    </row>
    <row r="299" spans="1:20">
      <c r="A299" s="3">
        <v>1204004</v>
      </c>
      <c r="B299" s="2">
        <v>32</v>
      </c>
      <c r="C299" s="2" t="s">
        <v>106</v>
      </c>
      <c r="D299" s="2" t="s">
        <v>115</v>
      </c>
      <c r="E299" s="2" t="s">
        <v>94</v>
      </c>
      <c r="F299" s="2" t="s">
        <v>95</v>
      </c>
      <c r="G299" s="2" t="s">
        <v>96</v>
      </c>
      <c r="H299" s="2" t="s">
        <v>103</v>
      </c>
      <c r="I299" s="2" t="s">
        <v>134</v>
      </c>
      <c r="J299" s="2" t="s">
        <v>254</v>
      </c>
      <c r="K299" s="2" t="s">
        <v>100</v>
      </c>
      <c r="L299" s="2" t="s">
        <v>101</v>
      </c>
      <c r="M299" s="5">
        <v>0.0129</v>
      </c>
      <c r="N299" s="5">
        <v>0.01677</v>
      </c>
      <c r="O299" s="2" t="s">
        <v>102</v>
      </c>
      <c r="P299" s="2" t="s">
        <v>157</v>
      </c>
      <c r="Q299" s="2" t="s">
        <v>207</v>
      </c>
      <c r="R299" s="2" t="s">
        <v>103</v>
      </c>
      <c r="S299" t="s">
        <v>105</v>
      </c>
      <c r="T299" s="6">
        <v>41012</v>
      </c>
    </row>
    <row r="300" spans="1:20">
      <c r="A300" s="3">
        <v>1204005</v>
      </c>
      <c r="B300">
        <v>51</v>
      </c>
      <c r="C300" s="2" t="s">
        <v>106</v>
      </c>
      <c r="D300" s="2" t="s">
        <v>177</v>
      </c>
      <c r="E300" s="2" t="s">
        <v>120</v>
      </c>
      <c r="F300" s="2" t="s">
        <v>95</v>
      </c>
      <c r="G300" s="2" t="s">
        <v>96</v>
      </c>
      <c r="H300" s="2" t="s">
        <v>103</v>
      </c>
      <c r="I300" s="2" t="s">
        <v>191</v>
      </c>
      <c r="J300" s="2" t="s">
        <v>153</v>
      </c>
      <c r="K300" s="2" t="s">
        <v>100</v>
      </c>
      <c r="L300" s="2" t="s">
        <v>101</v>
      </c>
      <c r="M300" s="5">
        <v>0.0129</v>
      </c>
      <c r="N300" s="5">
        <v>0.01677</v>
      </c>
      <c r="O300" s="2" t="s">
        <v>102</v>
      </c>
      <c r="P300" s="2" t="s">
        <v>95</v>
      </c>
      <c r="Q300" s="2" t="s">
        <v>95</v>
      </c>
      <c r="R300" s="2" t="s">
        <v>97</v>
      </c>
      <c r="S300" t="s">
        <v>105</v>
      </c>
      <c r="T300" s="6">
        <v>41015</v>
      </c>
    </row>
    <row r="301" spans="1:20">
      <c r="A301" s="3">
        <v>1204006</v>
      </c>
      <c r="B301">
        <v>45</v>
      </c>
      <c r="C301" s="2" t="s">
        <v>106</v>
      </c>
      <c r="D301" s="2" t="s">
        <v>93</v>
      </c>
      <c r="E301" s="2" t="s">
        <v>120</v>
      </c>
      <c r="F301" s="2" t="s">
        <v>95</v>
      </c>
      <c r="G301" s="2" t="s">
        <v>96</v>
      </c>
      <c r="H301" s="2" t="s">
        <v>103</v>
      </c>
      <c r="I301" s="2" t="s">
        <v>180</v>
      </c>
      <c r="J301" s="2" t="s">
        <v>114</v>
      </c>
      <c r="K301" s="2" t="s">
        <v>100</v>
      </c>
      <c r="L301" s="2" t="s">
        <v>101</v>
      </c>
      <c r="M301" s="5">
        <v>0.0129</v>
      </c>
      <c r="N301" s="5">
        <v>0.01677</v>
      </c>
      <c r="O301" s="2" t="s">
        <v>102</v>
      </c>
      <c r="P301" s="2" t="s">
        <v>103</v>
      </c>
      <c r="Q301" s="2" t="s">
        <v>207</v>
      </c>
      <c r="R301" s="2" t="s">
        <v>103</v>
      </c>
      <c r="S301" t="s">
        <v>105</v>
      </c>
      <c r="T301" s="6">
        <v>41012</v>
      </c>
    </row>
    <row r="302" spans="1:20">
      <c r="A302" s="3">
        <v>1204007</v>
      </c>
      <c r="B302">
        <v>28</v>
      </c>
      <c r="C302" s="2" t="s">
        <v>106</v>
      </c>
      <c r="D302" s="2" t="s">
        <v>93</v>
      </c>
      <c r="E302" s="2" t="s">
        <v>94</v>
      </c>
      <c r="F302" s="2" t="s">
        <v>95</v>
      </c>
      <c r="G302" s="2" t="s">
        <v>96</v>
      </c>
      <c r="H302" s="2" t="s">
        <v>103</v>
      </c>
      <c r="I302" s="2" t="s">
        <v>198</v>
      </c>
      <c r="J302" s="2" t="s">
        <v>144</v>
      </c>
      <c r="K302" s="2" t="s">
        <v>100</v>
      </c>
      <c r="L302" s="2" t="s">
        <v>101</v>
      </c>
      <c r="M302" s="5">
        <v>0.0129</v>
      </c>
      <c r="N302" s="5">
        <v>0.01677</v>
      </c>
      <c r="O302" s="2" t="s">
        <v>102</v>
      </c>
      <c r="P302" s="2" t="s">
        <v>103</v>
      </c>
      <c r="Q302" s="2" t="s">
        <v>207</v>
      </c>
      <c r="R302" s="2" t="s">
        <v>103</v>
      </c>
      <c r="S302" t="s">
        <v>105</v>
      </c>
      <c r="T302" s="6">
        <v>41012</v>
      </c>
    </row>
    <row r="303" spans="1:20">
      <c r="A303" s="3">
        <v>1204008</v>
      </c>
      <c r="B303">
        <v>35</v>
      </c>
      <c r="C303" s="2" t="s">
        <v>106</v>
      </c>
      <c r="D303" s="2" t="s">
        <v>93</v>
      </c>
      <c r="E303" s="2" t="s">
        <v>218</v>
      </c>
      <c r="F303" s="2" t="s">
        <v>95</v>
      </c>
      <c r="G303" s="2" t="s">
        <v>96</v>
      </c>
      <c r="H303" s="2" t="s">
        <v>97</v>
      </c>
      <c r="I303" s="2" t="s">
        <v>149</v>
      </c>
      <c r="J303" s="2" t="s">
        <v>230</v>
      </c>
      <c r="K303" s="2" t="s">
        <v>100</v>
      </c>
      <c r="L303" s="2" t="s">
        <v>101</v>
      </c>
      <c r="M303" s="5">
        <v>0.0129</v>
      </c>
      <c r="N303" s="5">
        <v>0.01677</v>
      </c>
      <c r="O303" s="2" t="s">
        <v>102</v>
      </c>
      <c r="P303" s="2" t="s">
        <v>103</v>
      </c>
      <c r="Q303" s="2" t="s">
        <v>207</v>
      </c>
      <c r="R303" s="2" t="s">
        <v>103</v>
      </c>
      <c r="S303" t="s">
        <v>105</v>
      </c>
      <c r="T303" s="6">
        <v>41012</v>
      </c>
    </row>
    <row r="304" spans="1:20">
      <c r="A304" s="3">
        <v>1204009</v>
      </c>
      <c r="B304" s="2">
        <v>38</v>
      </c>
      <c r="C304" s="2" t="s">
        <v>106</v>
      </c>
      <c r="D304" s="2" t="s">
        <v>93</v>
      </c>
      <c r="E304" s="2" t="s">
        <v>120</v>
      </c>
      <c r="F304" s="2" t="s">
        <v>95</v>
      </c>
      <c r="G304" s="2" t="s">
        <v>117</v>
      </c>
      <c r="H304" s="2" t="s">
        <v>103</v>
      </c>
      <c r="I304" s="2" t="s">
        <v>98</v>
      </c>
      <c r="J304" s="10" t="s">
        <v>255</v>
      </c>
      <c r="K304" s="2" t="s">
        <v>100</v>
      </c>
      <c r="L304" s="2" t="s">
        <v>101</v>
      </c>
      <c r="M304" s="5">
        <v>0.0129</v>
      </c>
      <c r="N304" s="5">
        <v>0.01677</v>
      </c>
      <c r="O304" s="2" t="s">
        <v>102</v>
      </c>
      <c r="P304" s="2" t="s">
        <v>95</v>
      </c>
      <c r="Q304" s="2" t="s">
        <v>95</v>
      </c>
      <c r="R304" s="2" t="s">
        <v>97</v>
      </c>
      <c r="S304" t="s">
        <v>105</v>
      </c>
      <c r="T304" s="6">
        <v>41023</v>
      </c>
    </row>
    <row r="305" spans="1:20">
      <c r="A305" s="3">
        <v>1204010</v>
      </c>
      <c r="B305">
        <v>37</v>
      </c>
      <c r="C305" s="2" t="s">
        <v>106</v>
      </c>
      <c r="D305" s="2" t="s">
        <v>93</v>
      </c>
      <c r="E305" s="2" t="s">
        <v>120</v>
      </c>
      <c r="F305" s="2" t="s">
        <v>116</v>
      </c>
      <c r="G305" s="2" t="s">
        <v>96</v>
      </c>
      <c r="H305" s="2" t="s">
        <v>97</v>
      </c>
      <c r="I305" s="2" t="s">
        <v>108</v>
      </c>
      <c r="J305" s="2" t="s">
        <v>127</v>
      </c>
      <c r="K305" s="2" t="s">
        <v>100</v>
      </c>
      <c r="L305" s="2" t="s">
        <v>118</v>
      </c>
      <c r="M305" s="5">
        <v>0.015</v>
      </c>
      <c r="N305" s="5">
        <v>0.0195</v>
      </c>
      <c r="O305" s="2" t="s">
        <v>102</v>
      </c>
      <c r="P305" s="2" t="s">
        <v>95</v>
      </c>
      <c r="Q305" s="2" t="s">
        <v>119</v>
      </c>
      <c r="R305" s="2" t="s">
        <v>97</v>
      </c>
      <c r="S305" s="2" t="s">
        <v>112</v>
      </c>
      <c r="T305" s="6">
        <v>41023</v>
      </c>
    </row>
    <row r="306" spans="1:20">
      <c r="A306" s="3">
        <v>1204012</v>
      </c>
      <c r="B306" s="2">
        <v>50</v>
      </c>
      <c r="C306" s="2" t="s">
        <v>106</v>
      </c>
      <c r="D306" s="2" t="s">
        <v>93</v>
      </c>
      <c r="E306" s="2" t="s">
        <v>120</v>
      </c>
      <c r="F306" s="2" t="s">
        <v>95</v>
      </c>
      <c r="G306" s="2" t="s">
        <v>96</v>
      </c>
      <c r="H306" s="2" t="s">
        <v>103</v>
      </c>
      <c r="I306" s="2" t="s">
        <v>143</v>
      </c>
      <c r="J306" s="2" t="s">
        <v>114</v>
      </c>
      <c r="K306" s="2" t="s">
        <v>100</v>
      </c>
      <c r="L306" s="2" t="s">
        <v>101</v>
      </c>
      <c r="M306" s="5">
        <v>0.0129</v>
      </c>
      <c r="N306" s="5">
        <v>0.01677</v>
      </c>
      <c r="O306" s="2" t="s">
        <v>102</v>
      </c>
      <c r="P306" s="2" t="s">
        <v>95</v>
      </c>
      <c r="Q306" s="2" t="s">
        <v>95</v>
      </c>
      <c r="R306" s="2" t="s">
        <v>97</v>
      </c>
      <c r="S306" t="s">
        <v>105</v>
      </c>
      <c r="T306" s="6">
        <v>41023</v>
      </c>
    </row>
    <row r="307" spans="1:20">
      <c r="A307" s="3">
        <v>1204013</v>
      </c>
      <c r="B307">
        <v>54</v>
      </c>
      <c r="C307" s="2" t="s">
        <v>106</v>
      </c>
      <c r="D307" s="2" t="s">
        <v>93</v>
      </c>
      <c r="E307" s="2" t="s">
        <v>120</v>
      </c>
      <c r="F307" s="2" t="s">
        <v>95</v>
      </c>
      <c r="G307" s="2" t="s">
        <v>96</v>
      </c>
      <c r="H307" s="2" t="s">
        <v>103</v>
      </c>
      <c r="I307" s="2" t="s">
        <v>108</v>
      </c>
      <c r="J307" s="2" t="s">
        <v>179</v>
      </c>
      <c r="K307" s="2" t="s">
        <v>100</v>
      </c>
      <c r="L307" s="2" t="s">
        <v>101</v>
      </c>
      <c r="M307" s="5">
        <v>0.015</v>
      </c>
      <c r="N307" s="5">
        <v>0.0195</v>
      </c>
      <c r="O307" s="2" t="s">
        <v>102</v>
      </c>
      <c r="P307" s="2" t="s">
        <v>157</v>
      </c>
      <c r="Q307" s="2" t="s">
        <v>207</v>
      </c>
      <c r="R307" s="2" t="s">
        <v>103</v>
      </c>
      <c r="S307" t="s">
        <v>105</v>
      </c>
      <c r="T307" s="6">
        <v>41033</v>
      </c>
    </row>
    <row r="308" spans="1:20">
      <c r="A308" s="3">
        <v>1204014</v>
      </c>
      <c r="B308">
        <v>58</v>
      </c>
      <c r="C308" s="2" t="s">
        <v>106</v>
      </c>
      <c r="D308" s="2" t="s">
        <v>93</v>
      </c>
      <c r="E308" s="2" t="s">
        <v>107</v>
      </c>
      <c r="F308" s="2" t="s">
        <v>95</v>
      </c>
      <c r="G308" s="2" t="s">
        <v>96</v>
      </c>
      <c r="H308" s="2" t="s">
        <v>103</v>
      </c>
      <c r="I308" s="2" t="s">
        <v>256</v>
      </c>
      <c r="J308" s="2" t="s">
        <v>192</v>
      </c>
      <c r="K308" s="2" t="s">
        <v>100</v>
      </c>
      <c r="L308" s="2" t="s">
        <v>101</v>
      </c>
      <c r="M308" s="5">
        <v>0.0129</v>
      </c>
      <c r="N308" s="5">
        <v>0.01677</v>
      </c>
      <c r="O308" s="2" t="s">
        <v>102</v>
      </c>
      <c r="P308" s="2" t="s">
        <v>95</v>
      </c>
      <c r="Q308" s="2" t="s">
        <v>119</v>
      </c>
      <c r="R308" s="2" t="s">
        <v>97</v>
      </c>
      <c r="S308" t="s">
        <v>105</v>
      </c>
      <c r="T308" s="6">
        <v>41027</v>
      </c>
    </row>
    <row r="309" spans="1:20">
      <c r="A309" s="3">
        <v>1204015</v>
      </c>
      <c r="B309">
        <v>25</v>
      </c>
      <c r="C309" s="2" t="s">
        <v>106</v>
      </c>
      <c r="D309" s="2" t="s">
        <v>115</v>
      </c>
      <c r="E309" s="2" t="s">
        <v>120</v>
      </c>
      <c r="F309" s="2" t="s">
        <v>95</v>
      </c>
      <c r="G309" s="2" t="s">
        <v>117</v>
      </c>
      <c r="H309" s="2" t="s">
        <v>103</v>
      </c>
      <c r="I309" s="2" t="s">
        <v>134</v>
      </c>
      <c r="J309" s="2" t="s">
        <v>123</v>
      </c>
      <c r="K309" s="2" t="s">
        <v>100</v>
      </c>
      <c r="L309" s="2" t="s">
        <v>101</v>
      </c>
      <c r="M309" s="5">
        <v>0.0129</v>
      </c>
      <c r="N309" s="5">
        <v>0.01677</v>
      </c>
      <c r="O309" s="2" t="s">
        <v>102</v>
      </c>
      <c r="P309" s="2" t="s">
        <v>95</v>
      </c>
      <c r="Q309" s="2" t="s">
        <v>204</v>
      </c>
      <c r="R309" s="2" t="s">
        <v>97</v>
      </c>
      <c r="S309" t="s">
        <v>105</v>
      </c>
      <c r="T309" s="6">
        <v>41027</v>
      </c>
    </row>
    <row r="310" spans="1:20">
      <c r="A310" s="3">
        <v>1204016</v>
      </c>
      <c r="B310">
        <v>30</v>
      </c>
      <c r="C310" s="2" t="s">
        <v>92</v>
      </c>
      <c r="D310" s="2" t="s">
        <v>115</v>
      </c>
      <c r="E310" s="2" t="s">
        <v>94</v>
      </c>
      <c r="F310" s="2" t="s">
        <v>95</v>
      </c>
      <c r="G310" s="2" t="s">
        <v>96</v>
      </c>
      <c r="H310" s="2" t="s">
        <v>103</v>
      </c>
      <c r="I310" s="2" t="s">
        <v>152</v>
      </c>
      <c r="J310" s="2" t="s">
        <v>153</v>
      </c>
      <c r="K310" s="2" t="s">
        <v>100</v>
      </c>
      <c r="L310" s="2" t="s">
        <v>101</v>
      </c>
      <c r="M310" s="5">
        <v>0.0129</v>
      </c>
      <c r="N310" s="5">
        <v>0.01677</v>
      </c>
      <c r="O310" s="2" t="s">
        <v>102</v>
      </c>
      <c r="P310" s="2" t="s">
        <v>95</v>
      </c>
      <c r="Q310" s="2" t="s">
        <v>204</v>
      </c>
      <c r="R310" s="2" t="s">
        <v>97</v>
      </c>
      <c r="S310" t="s">
        <v>105</v>
      </c>
      <c r="T310" s="6">
        <v>41031</v>
      </c>
    </row>
    <row r="311" spans="1:20">
      <c r="A311" s="3">
        <v>1204017</v>
      </c>
      <c r="B311">
        <v>34</v>
      </c>
      <c r="C311" s="2" t="s">
        <v>92</v>
      </c>
      <c r="D311" s="2" t="s">
        <v>93</v>
      </c>
      <c r="E311" s="2" t="s">
        <v>120</v>
      </c>
      <c r="F311" s="2" t="s">
        <v>95</v>
      </c>
      <c r="G311" s="2" t="s">
        <v>96</v>
      </c>
      <c r="H311" s="2" t="s">
        <v>103</v>
      </c>
      <c r="I311" s="2" t="s">
        <v>108</v>
      </c>
      <c r="J311" s="2" t="s">
        <v>197</v>
      </c>
      <c r="K311" s="2" t="s">
        <v>100</v>
      </c>
      <c r="L311" s="2" t="s">
        <v>101</v>
      </c>
      <c r="M311" s="5">
        <v>0.015</v>
      </c>
      <c r="N311" s="5">
        <v>0.0195</v>
      </c>
      <c r="O311" s="2" t="s">
        <v>102</v>
      </c>
      <c r="P311" s="2" t="s">
        <v>95</v>
      </c>
      <c r="Q311" s="2" t="s">
        <v>119</v>
      </c>
      <c r="R311" s="2" t="s">
        <v>97</v>
      </c>
      <c r="S311" t="s">
        <v>105</v>
      </c>
      <c r="T311" s="6">
        <v>41027</v>
      </c>
    </row>
    <row r="312" spans="1:20">
      <c r="A312" s="4">
        <v>1204018</v>
      </c>
      <c r="B312">
        <v>39</v>
      </c>
      <c r="C312" t="s">
        <v>106</v>
      </c>
      <c r="D312" t="s">
        <v>93</v>
      </c>
      <c r="E312" t="s">
        <v>94</v>
      </c>
      <c r="F312" t="s">
        <v>95</v>
      </c>
      <c r="G312" t="s">
        <v>96</v>
      </c>
      <c r="H312" t="s">
        <v>97</v>
      </c>
      <c r="I312" t="s">
        <v>187</v>
      </c>
      <c r="J312" t="s">
        <v>135</v>
      </c>
      <c r="K312" t="s">
        <v>100</v>
      </c>
      <c r="L312" t="s">
        <v>101</v>
      </c>
      <c r="M312" s="5">
        <v>0.015</v>
      </c>
      <c r="N312" s="5">
        <v>0.0195</v>
      </c>
      <c r="O312" t="s">
        <v>169</v>
      </c>
      <c r="P312" t="s">
        <v>157</v>
      </c>
      <c r="Q312" t="s">
        <v>207</v>
      </c>
      <c r="R312" t="s">
        <v>103</v>
      </c>
      <c r="S312" t="s">
        <v>105</v>
      </c>
      <c r="T312" s="6">
        <v>41031</v>
      </c>
    </row>
    <row r="313" spans="1:20">
      <c r="A313" s="3">
        <v>1205002</v>
      </c>
      <c r="B313">
        <v>54</v>
      </c>
      <c r="C313" t="s">
        <v>106</v>
      </c>
      <c r="D313" t="s">
        <v>93</v>
      </c>
      <c r="E313" t="s">
        <v>94</v>
      </c>
      <c r="F313" t="s">
        <v>95</v>
      </c>
      <c r="G313" t="s">
        <v>96</v>
      </c>
      <c r="H313" t="s">
        <v>97</v>
      </c>
      <c r="I313" t="s">
        <v>113</v>
      </c>
      <c r="J313" t="s">
        <v>135</v>
      </c>
      <c r="K313" t="s">
        <v>100</v>
      </c>
      <c r="L313" t="s">
        <v>110</v>
      </c>
      <c r="M313" s="5">
        <v>0.0147</v>
      </c>
      <c r="N313" s="5">
        <v>0.01911</v>
      </c>
      <c r="O313" t="s">
        <v>102</v>
      </c>
      <c r="P313" t="s">
        <v>95</v>
      </c>
      <c r="Q313" t="s">
        <v>119</v>
      </c>
      <c r="R313" t="s">
        <v>97</v>
      </c>
      <c r="S313" t="s">
        <v>105</v>
      </c>
      <c r="T313" s="6">
        <v>41036</v>
      </c>
    </row>
    <row r="314" spans="1:20">
      <c r="A314" s="3">
        <v>1205003</v>
      </c>
      <c r="B314">
        <v>56</v>
      </c>
      <c r="C314" t="s">
        <v>106</v>
      </c>
      <c r="D314" t="s">
        <v>93</v>
      </c>
      <c r="E314" t="s">
        <v>120</v>
      </c>
      <c r="F314" t="s">
        <v>95</v>
      </c>
      <c r="G314" t="s">
        <v>96</v>
      </c>
      <c r="H314" t="s">
        <v>97</v>
      </c>
      <c r="I314" t="s">
        <v>143</v>
      </c>
      <c r="J314" t="s">
        <v>144</v>
      </c>
      <c r="K314" t="s">
        <v>100</v>
      </c>
      <c r="L314" t="s">
        <v>118</v>
      </c>
      <c r="M314" s="5">
        <v>0.0147</v>
      </c>
      <c r="N314" s="5">
        <v>0.01911</v>
      </c>
      <c r="O314" t="s">
        <v>102</v>
      </c>
      <c r="P314" t="s">
        <v>157</v>
      </c>
      <c r="Q314" t="s">
        <v>207</v>
      </c>
      <c r="R314" t="s">
        <v>103</v>
      </c>
      <c r="S314" t="s">
        <v>105</v>
      </c>
      <c r="T314" s="6">
        <v>41058</v>
      </c>
    </row>
    <row r="315" spans="1:20">
      <c r="A315" s="3">
        <v>1205004</v>
      </c>
      <c r="B315" s="2">
        <v>29</v>
      </c>
      <c r="C315" s="2" t="s">
        <v>106</v>
      </c>
      <c r="D315" s="2" t="s">
        <v>93</v>
      </c>
      <c r="E315" s="2" t="s">
        <v>136</v>
      </c>
      <c r="F315" s="2" t="s">
        <v>95</v>
      </c>
      <c r="G315" s="2" t="s">
        <v>96</v>
      </c>
      <c r="H315" s="2" t="s">
        <v>103</v>
      </c>
      <c r="I315" s="2" t="s">
        <v>137</v>
      </c>
      <c r="J315" s="2" t="s">
        <v>135</v>
      </c>
      <c r="K315" s="2" t="s">
        <v>100</v>
      </c>
      <c r="L315" s="2" t="s">
        <v>101</v>
      </c>
      <c r="M315" s="5">
        <v>0.0117</v>
      </c>
      <c r="N315" s="5">
        <v>0.01521</v>
      </c>
      <c r="O315" s="2" t="s">
        <v>102</v>
      </c>
      <c r="P315" s="2" t="s">
        <v>157</v>
      </c>
      <c r="Q315" s="2" t="s">
        <v>207</v>
      </c>
      <c r="R315" s="2" t="s">
        <v>103</v>
      </c>
      <c r="S315" t="s">
        <v>105</v>
      </c>
      <c r="T315" s="6">
        <v>41051</v>
      </c>
    </row>
    <row r="316" spans="1:20">
      <c r="A316" s="3">
        <v>1206001</v>
      </c>
      <c r="B316">
        <v>29</v>
      </c>
      <c r="C316" s="2" t="s">
        <v>106</v>
      </c>
      <c r="D316" s="2" t="s">
        <v>93</v>
      </c>
      <c r="E316" s="2" t="s">
        <v>94</v>
      </c>
      <c r="F316" s="2" t="s">
        <v>116</v>
      </c>
      <c r="G316" s="2" t="s">
        <v>96</v>
      </c>
      <c r="H316" s="2" t="s">
        <v>103</v>
      </c>
      <c r="I316" s="2" t="s">
        <v>173</v>
      </c>
      <c r="J316" s="2" t="s">
        <v>167</v>
      </c>
      <c r="K316" s="2" t="s">
        <v>100</v>
      </c>
      <c r="L316" s="2" t="s">
        <v>101</v>
      </c>
      <c r="M316" s="5">
        <v>0.0129</v>
      </c>
      <c r="N316" s="5">
        <v>0.01677</v>
      </c>
      <c r="O316" s="2" t="s">
        <v>169</v>
      </c>
      <c r="P316" s="2" t="s">
        <v>95</v>
      </c>
      <c r="Q316" s="2" t="s">
        <v>119</v>
      </c>
      <c r="R316" s="2" t="s">
        <v>97</v>
      </c>
      <c r="S316" t="s">
        <v>105</v>
      </c>
      <c r="T316" s="6">
        <v>41079</v>
      </c>
    </row>
    <row r="317" spans="1:20">
      <c r="A317" s="3">
        <v>1206002</v>
      </c>
      <c r="B317">
        <v>56</v>
      </c>
      <c r="C317" s="2" t="s">
        <v>106</v>
      </c>
      <c r="D317" s="2" t="s">
        <v>93</v>
      </c>
      <c r="E317" s="2" t="s">
        <v>107</v>
      </c>
      <c r="F317" s="2" t="s">
        <v>95</v>
      </c>
      <c r="G317" s="2" t="s">
        <v>96</v>
      </c>
      <c r="H317" s="2" t="s">
        <v>103</v>
      </c>
      <c r="I317" s="2" t="s">
        <v>238</v>
      </c>
      <c r="J317" s="2" t="s">
        <v>144</v>
      </c>
      <c r="K317" s="2" t="s">
        <v>100</v>
      </c>
      <c r="L317" s="2" t="s">
        <v>118</v>
      </c>
      <c r="M317" s="5">
        <v>0.0126</v>
      </c>
      <c r="N317" s="5">
        <v>0.01638</v>
      </c>
      <c r="O317" s="2" t="s">
        <v>95</v>
      </c>
      <c r="P317" s="2" t="s">
        <v>95</v>
      </c>
      <c r="Q317" s="2" t="s">
        <v>119</v>
      </c>
      <c r="R317" s="2" t="s">
        <v>97</v>
      </c>
      <c r="S317" t="s">
        <v>105</v>
      </c>
      <c r="T317" s="6">
        <v>41080</v>
      </c>
    </row>
    <row r="318" spans="1:20">
      <c r="A318" s="4">
        <v>1207003</v>
      </c>
      <c r="B318">
        <v>50</v>
      </c>
      <c r="C318" s="2" t="s">
        <v>106</v>
      </c>
      <c r="D318" s="2" t="s">
        <v>93</v>
      </c>
      <c r="E318" s="2" t="s">
        <v>120</v>
      </c>
      <c r="F318" s="2" t="s">
        <v>270</v>
      </c>
      <c r="G318" s="2" t="s">
        <v>96</v>
      </c>
      <c r="H318" s="2" t="s">
        <v>103</v>
      </c>
      <c r="I318" s="2" t="s">
        <v>152</v>
      </c>
      <c r="J318" s="2" t="s">
        <v>114</v>
      </c>
      <c r="K318" s="2" t="s">
        <v>100</v>
      </c>
      <c r="L318" s="2" t="s">
        <v>101</v>
      </c>
      <c r="M318" s="5">
        <v>0.0141</v>
      </c>
      <c r="N318" s="5">
        <v>0.01833</v>
      </c>
      <c r="O318" s="2" t="s">
        <v>125</v>
      </c>
      <c r="P318" s="2" t="s">
        <v>157</v>
      </c>
      <c r="Q318" s="2" t="s">
        <v>207</v>
      </c>
      <c r="R318" s="2" t="s">
        <v>103</v>
      </c>
      <c r="S318" t="s">
        <v>105</v>
      </c>
      <c r="T318" s="6">
        <v>41100</v>
      </c>
    </row>
    <row r="319" spans="1:20">
      <c r="A319" s="4">
        <v>1207004</v>
      </c>
      <c r="B319">
        <v>49</v>
      </c>
      <c r="C319" s="2" t="s">
        <v>106</v>
      </c>
      <c r="D319" s="2" t="s">
        <v>93</v>
      </c>
      <c r="E319" s="2" t="s">
        <v>94</v>
      </c>
      <c r="F319" s="2" t="s">
        <v>116</v>
      </c>
      <c r="G319" s="2" t="s">
        <v>96</v>
      </c>
      <c r="H319" s="2" t="s">
        <v>103</v>
      </c>
      <c r="I319" s="2" t="s">
        <v>149</v>
      </c>
      <c r="J319" s="2" t="s">
        <v>202</v>
      </c>
      <c r="K319" s="2" t="s">
        <v>100</v>
      </c>
      <c r="L319" s="2" t="s">
        <v>101</v>
      </c>
      <c r="M319" s="5">
        <v>0.0141</v>
      </c>
      <c r="N319" s="5">
        <v>0.01833</v>
      </c>
      <c r="O319" s="2" t="s">
        <v>226</v>
      </c>
      <c r="P319" s="2" t="s">
        <v>157</v>
      </c>
      <c r="Q319" s="2" t="s">
        <v>207</v>
      </c>
      <c r="R319" s="2" t="s">
        <v>97</v>
      </c>
      <c r="S319" t="s">
        <v>105</v>
      </c>
      <c r="T319" s="6">
        <v>41107</v>
      </c>
    </row>
    <row r="320" spans="1:20">
      <c r="A320" s="4">
        <v>1207005</v>
      </c>
      <c r="B320">
        <v>36</v>
      </c>
      <c r="C320" s="2" t="s">
        <v>106</v>
      </c>
      <c r="D320" s="2" t="s">
        <v>93</v>
      </c>
      <c r="E320" s="2" t="s">
        <v>94</v>
      </c>
      <c r="F320" s="2" t="s">
        <v>95</v>
      </c>
      <c r="G320" s="2" t="s">
        <v>96</v>
      </c>
      <c r="H320" s="2" t="s">
        <v>103</v>
      </c>
      <c r="I320" s="2" t="s">
        <v>152</v>
      </c>
      <c r="J320" s="2" t="s">
        <v>257</v>
      </c>
      <c r="K320" s="2" t="s">
        <v>100</v>
      </c>
      <c r="L320" s="2" t="s">
        <v>101</v>
      </c>
      <c r="M320" s="5">
        <v>0.0141</v>
      </c>
      <c r="N320" s="5">
        <v>0.01833</v>
      </c>
      <c r="O320" s="2" t="s">
        <v>102</v>
      </c>
      <c r="P320" s="2" t="s">
        <v>157</v>
      </c>
      <c r="Q320" s="2" t="s">
        <v>207</v>
      </c>
      <c r="R320" s="2" t="s">
        <v>103</v>
      </c>
      <c r="S320" t="s">
        <v>105</v>
      </c>
      <c r="T320" s="6">
        <v>41110</v>
      </c>
    </row>
    <row r="321" spans="1:20">
      <c r="A321" s="4">
        <v>1207006</v>
      </c>
      <c r="B321">
        <v>40</v>
      </c>
      <c r="C321" s="2" t="s">
        <v>106</v>
      </c>
      <c r="D321" s="2" t="s">
        <v>93</v>
      </c>
      <c r="E321" s="2" t="s">
        <v>136</v>
      </c>
      <c r="F321" s="2" t="s">
        <v>95</v>
      </c>
      <c r="G321" s="2" t="s">
        <v>96</v>
      </c>
      <c r="H321" s="2" t="s">
        <v>103</v>
      </c>
      <c r="I321" s="2" t="s">
        <v>134</v>
      </c>
      <c r="J321" s="2" t="s">
        <v>246</v>
      </c>
      <c r="K321" s="2" t="s">
        <v>100</v>
      </c>
      <c r="L321" s="2" t="s">
        <v>101</v>
      </c>
      <c r="M321" s="5">
        <v>0.0147</v>
      </c>
      <c r="N321" s="5">
        <v>0.01911</v>
      </c>
      <c r="O321" s="2" t="s">
        <v>102</v>
      </c>
      <c r="P321" s="2" t="s">
        <v>157</v>
      </c>
      <c r="Q321" s="2" t="s">
        <v>104</v>
      </c>
      <c r="R321" s="2" t="s">
        <v>103</v>
      </c>
      <c r="S321" t="s">
        <v>105</v>
      </c>
      <c r="T321" s="6">
        <v>41117</v>
      </c>
    </row>
    <row r="322" spans="1:20">
      <c r="A322" s="4">
        <v>1208001</v>
      </c>
      <c r="B322">
        <v>42</v>
      </c>
      <c r="C322" s="2" t="s">
        <v>106</v>
      </c>
      <c r="D322" s="2" t="s">
        <v>93</v>
      </c>
      <c r="E322" s="2" t="s">
        <v>94</v>
      </c>
      <c r="F322" s="2" t="s">
        <v>95</v>
      </c>
      <c r="G322" s="2" t="s">
        <v>96</v>
      </c>
      <c r="H322" s="2" t="s">
        <v>103</v>
      </c>
      <c r="I322" s="2" t="s">
        <v>239</v>
      </c>
      <c r="J322" s="2" t="s">
        <v>114</v>
      </c>
      <c r="K322" s="2" t="s">
        <v>100</v>
      </c>
      <c r="L322" s="2" t="s">
        <v>101</v>
      </c>
      <c r="M322" s="5">
        <v>0.0141</v>
      </c>
      <c r="N322" s="5">
        <v>0.01833</v>
      </c>
      <c r="O322" s="2" t="s">
        <v>102</v>
      </c>
      <c r="P322" s="2" t="s">
        <v>157</v>
      </c>
      <c r="Q322" s="2" t="s">
        <v>207</v>
      </c>
      <c r="R322" s="2" t="s">
        <v>103</v>
      </c>
      <c r="S322" t="s">
        <v>105</v>
      </c>
      <c r="T322" s="6">
        <v>41124</v>
      </c>
    </row>
    <row r="323" spans="1:20">
      <c r="A323" s="3">
        <v>1208002</v>
      </c>
      <c r="B323">
        <v>34</v>
      </c>
      <c r="C323" s="2" t="s">
        <v>106</v>
      </c>
      <c r="D323" s="2" t="s">
        <v>93</v>
      </c>
      <c r="E323" s="2" t="s">
        <v>136</v>
      </c>
      <c r="F323" s="2" t="s">
        <v>95</v>
      </c>
      <c r="G323" s="2" t="s">
        <v>96</v>
      </c>
      <c r="H323" s="2" t="s">
        <v>97</v>
      </c>
      <c r="I323" s="2" t="s">
        <v>108</v>
      </c>
      <c r="J323" s="2" t="s">
        <v>114</v>
      </c>
      <c r="K323" s="2" t="s">
        <v>100</v>
      </c>
      <c r="L323" s="2" t="s">
        <v>118</v>
      </c>
      <c r="M323" s="5">
        <v>0.0147</v>
      </c>
      <c r="N323" s="5">
        <v>0.01911</v>
      </c>
      <c r="O323" s="2" t="s">
        <v>102</v>
      </c>
      <c r="P323" s="2" t="s">
        <v>95</v>
      </c>
      <c r="Q323" s="2" t="s">
        <v>119</v>
      </c>
      <c r="R323" s="2" t="s">
        <v>97</v>
      </c>
      <c r="S323" t="s">
        <v>105</v>
      </c>
      <c r="T323" s="6">
        <v>41137</v>
      </c>
    </row>
    <row r="324" spans="1:20">
      <c r="A324" s="3">
        <v>1208004</v>
      </c>
      <c r="B324">
        <v>50</v>
      </c>
      <c r="C324" s="2" t="s">
        <v>106</v>
      </c>
      <c r="D324" s="2" t="s">
        <v>93</v>
      </c>
      <c r="E324" s="2" t="s">
        <v>107</v>
      </c>
      <c r="F324" s="2" t="s">
        <v>95</v>
      </c>
      <c r="G324" s="2" t="s">
        <v>96</v>
      </c>
      <c r="H324" s="2" t="s">
        <v>103</v>
      </c>
      <c r="I324" s="2" t="s">
        <v>143</v>
      </c>
      <c r="J324" s="2" t="s">
        <v>223</v>
      </c>
      <c r="K324" s="2" t="s">
        <v>100</v>
      </c>
      <c r="L324" s="2" t="s">
        <v>101</v>
      </c>
      <c r="M324" s="5">
        <v>0.0126</v>
      </c>
      <c r="N324" s="5">
        <v>0.01638</v>
      </c>
      <c r="O324" s="2" t="s">
        <v>102</v>
      </c>
      <c r="P324" s="2" t="s">
        <v>95</v>
      </c>
      <c r="Q324" s="2" t="s">
        <v>119</v>
      </c>
      <c r="R324" s="2" t="s">
        <v>97</v>
      </c>
      <c r="S324" t="s">
        <v>105</v>
      </c>
      <c r="T324" s="6">
        <v>41141</v>
      </c>
    </row>
    <row r="325" spans="1:20">
      <c r="A325" s="4">
        <v>1208005</v>
      </c>
      <c r="B325">
        <v>45</v>
      </c>
      <c r="C325" s="2" t="s">
        <v>106</v>
      </c>
      <c r="D325" s="2" t="s">
        <v>93</v>
      </c>
      <c r="E325" s="2" t="s">
        <v>136</v>
      </c>
      <c r="F325" s="2" t="s">
        <v>95</v>
      </c>
      <c r="G325" s="2" t="s">
        <v>96</v>
      </c>
      <c r="H325" s="2" t="s">
        <v>103</v>
      </c>
      <c r="I325" s="2" t="s">
        <v>134</v>
      </c>
      <c r="J325" s="2" t="s">
        <v>248</v>
      </c>
      <c r="K325" s="2" t="s">
        <v>100</v>
      </c>
      <c r="L325" s="2" t="s">
        <v>101</v>
      </c>
      <c r="M325" s="5">
        <v>0.015</v>
      </c>
      <c r="N325" s="5">
        <v>0.0195</v>
      </c>
      <c r="O325" s="2" t="s">
        <v>102</v>
      </c>
      <c r="P325" s="2" t="s">
        <v>95</v>
      </c>
      <c r="Q325" s="2" t="s">
        <v>204</v>
      </c>
      <c r="R325" s="2" t="s">
        <v>97</v>
      </c>
      <c r="S325" t="s">
        <v>105</v>
      </c>
      <c r="T325" s="6">
        <v>41141</v>
      </c>
    </row>
    <row r="326" spans="1:20">
      <c r="A326" s="3">
        <v>1208007</v>
      </c>
      <c r="B326">
        <v>45</v>
      </c>
      <c r="C326" s="2" t="s">
        <v>106</v>
      </c>
      <c r="D326" s="2" t="s">
        <v>93</v>
      </c>
      <c r="E326" s="2" t="s">
        <v>120</v>
      </c>
      <c r="F326" s="2" t="s">
        <v>95</v>
      </c>
      <c r="G326" s="2" t="s">
        <v>96</v>
      </c>
      <c r="H326" s="2" t="s">
        <v>97</v>
      </c>
      <c r="I326" s="2" t="s">
        <v>137</v>
      </c>
      <c r="J326" s="2" t="s">
        <v>153</v>
      </c>
      <c r="K326" s="2" t="s">
        <v>100</v>
      </c>
      <c r="L326" s="2" t="s">
        <v>101</v>
      </c>
      <c r="M326" s="5">
        <v>0.0126</v>
      </c>
      <c r="N326" s="5">
        <v>0.01638</v>
      </c>
      <c r="O326" s="2" t="s">
        <v>102</v>
      </c>
      <c r="P326" s="2" t="s">
        <v>157</v>
      </c>
      <c r="Q326" s="2" t="s">
        <v>207</v>
      </c>
      <c r="R326" s="2" t="s">
        <v>97</v>
      </c>
      <c r="S326" t="s">
        <v>105</v>
      </c>
      <c r="T326" s="6">
        <v>41137</v>
      </c>
    </row>
    <row r="327" spans="1:20">
      <c r="A327" s="4">
        <v>1208009</v>
      </c>
      <c r="B327">
        <v>38</v>
      </c>
      <c r="C327" s="2" t="s">
        <v>106</v>
      </c>
      <c r="D327" s="2" t="s">
        <v>93</v>
      </c>
      <c r="E327" s="2" t="s">
        <v>94</v>
      </c>
      <c r="F327" s="2" t="s">
        <v>95</v>
      </c>
      <c r="G327" s="2" t="s">
        <v>96</v>
      </c>
      <c r="H327" s="2" t="s">
        <v>97</v>
      </c>
      <c r="I327" s="2" t="s">
        <v>180</v>
      </c>
      <c r="J327" s="2" t="s">
        <v>144</v>
      </c>
      <c r="K327" s="2" t="s">
        <v>100</v>
      </c>
      <c r="L327" s="2" t="s">
        <v>110</v>
      </c>
      <c r="M327" s="5">
        <v>0.0144</v>
      </c>
      <c r="N327" s="5">
        <v>0.01872</v>
      </c>
      <c r="O327" s="2" t="s">
        <v>102</v>
      </c>
      <c r="P327" s="2" t="s">
        <v>95</v>
      </c>
      <c r="Q327" s="2" t="s">
        <v>119</v>
      </c>
      <c r="R327" s="2" t="s">
        <v>97</v>
      </c>
      <c r="S327" t="s">
        <v>105</v>
      </c>
      <c r="T327" s="6">
        <v>41148</v>
      </c>
    </row>
    <row r="328" spans="1:20">
      <c r="A328" s="3">
        <v>1209002</v>
      </c>
      <c r="B328" s="2">
        <v>38</v>
      </c>
      <c r="C328" s="2" t="s">
        <v>106</v>
      </c>
      <c r="D328" s="2" t="s">
        <v>93</v>
      </c>
      <c r="E328" s="2" t="s">
        <v>120</v>
      </c>
      <c r="F328" s="2" t="s">
        <v>95</v>
      </c>
      <c r="G328" s="2" t="s">
        <v>117</v>
      </c>
      <c r="H328" s="2" t="s">
        <v>103</v>
      </c>
      <c r="I328" s="2" t="s">
        <v>173</v>
      </c>
      <c r="J328" s="2" t="s">
        <v>153</v>
      </c>
      <c r="K328" s="2" t="s">
        <v>100</v>
      </c>
      <c r="L328" s="2" t="s">
        <v>101</v>
      </c>
      <c r="M328" s="5">
        <v>0.0126</v>
      </c>
      <c r="N328" s="5">
        <v>0.01638</v>
      </c>
      <c r="O328" s="2" t="s">
        <v>102</v>
      </c>
      <c r="P328" s="2" t="s">
        <v>157</v>
      </c>
      <c r="Q328" s="2" t="s">
        <v>207</v>
      </c>
      <c r="R328" s="2" t="s">
        <v>103</v>
      </c>
      <c r="S328" t="s">
        <v>105</v>
      </c>
      <c r="T328" s="6">
        <v>41171</v>
      </c>
    </row>
    <row r="329" spans="1:20">
      <c r="A329" s="3">
        <v>1209004</v>
      </c>
      <c r="B329">
        <v>44</v>
      </c>
      <c r="C329" s="2" t="s">
        <v>106</v>
      </c>
      <c r="D329" s="2" t="s">
        <v>93</v>
      </c>
      <c r="E329" s="2" t="s">
        <v>120</v>
      </c>
      <c r="F329" s="2" t="s">
        <v>95</v>
      </c>
      <c r="G329" s="2" t="s">
        <v>96</v>
      </c>
      <c r="H329" s="2" t="s">
        <v>103</v>
      </c>
      <c r="I329" s="2" t="s">
        <v>210</v>
      </c>
      <c r="J329" s="2" t="s">
        <v>144</v>
      </c>
      <c r="K329" s="2" t="s">
        <v>100</v>
      </c>
      <c r="L329" s="2" t="s">
        <v>101</v>
      </c>
      <c r="M329" s="5">
        <v>0.0126</v>
      </c>
      <c r="N329" s="5">
        <v>0.01638</v>
      </c>
      <c r="O329" s="2" t="s">
        <v>169</v>
      </c>
      <c r="P329" s="2" t="s">
        <v>95</v>
      </c>
      <c r="Q329" s="2" t="s">
        <v>204</v>
      </c>
      <c r="R329" s="2" t="s">
        <v>97</v>
      </c>
      <c r="S329" t="s">
        <v>105</v>
      </c>
      <c r="T329" s="6">
        <v>41163</v>
      </c>
    </row>
    <row r="330" spans="1:20">
      <c r="A330" s="4">
        <v>1209007</v>
      </c>
      <c r="B330">
        <v>50</v>
      </c>
      <c r="C330" s="2" t="s">
        <v>106</v>
      </c>
      <c r="D330" s="2" t="s">
        <v>93</v>
      </c>
      <c r="E330" s="2" t="s">
        <v>107</v>
      </c>
      <c r="F330" s="2" t="s">
        <v>95</v>
      </c>
      <c r="G330" s="2" t="s">
        <v>96</v>
      </c>
      <c r="H330" s="2" t="s">
        <v>103</v>
      </c>
      <c r="I330" s="2" t="s">
        <v>137</v>
      </c>
      <c r="J330" s="2" t="s">
        <v>114</v>
      </c>
      <c r="K330" s="2" t="s">
        <v>100</v>
      </c>
      <c r="L330" s="2" t="s">
        <v>101</v>
      </c>
      <c r="M330" s="5">
        <v>0.015</v>
      </c>
      <c r="N330" s="5">
        <v>0.0195</v>
      </c>
      <c r="O330" s="2" t="s">
        <v>125</v>
      </c>
      <c r="P330" s="2" t="s">
        <v>95</v>
      </c>
      <c r="Q330" s="2" t="s">
        <v>119</v>
      </c>
      <c r="R330" s="2" t="s">
        <v>97</v>
      </c>
      <c r="S330" t="s">
        <v>105</v>
      </c>
      <c r="T330" s="6">
        <v>41173</v>
      </c>
    </row>
    <row r="331" spans="1:20">
      <c r="A331" s="4">
        <v>1209009</v>
      </c>
      <c r="B331">
        <v>49</v>
      </c>
      <c r="C331" s="2" t="s">
        <v>92</v>
      </c>
      <c r="D331" s="2" t="s">
        <v>93</v>
      </c>
      <c r="E331" s="2" t="s">
        <v>107</v>
      </c>
      <c r="F331" s="2" t="s">
        <v>95</v>
      </c>
      <c r="G331" s="2" t="s">
        <v>96</v>
      </c>
      <c r="H331" s="2" t="s">
        <v>97</v>
      </c>
      <c r="I331" s="2" t="s">
        <v>134</v>
      </c>
      <c r="J331" s="2" t="s">
        <v>179</v>
      </c>
      <c r="K331" s="2" t="s">
        <v>100</v>
      </c>
      <c r="L331" s="2" t="s">
        <v>101</v>
      </c>
      <c r="M331" s="5">
        <v>0.015</v>
      </c>
      <c r="N331" s="5">
        <v>0.0195</v>
      </c>
      <c r="O331" s="2" t="s">
        <v>102</v>
      </c>
      <c r="P331" s="2" t="s">
        <v>95</v>
      </c>
      <c r="Q331" s="2" t="s">
        <v>119</v>
      </c>
      <c r="R331" s="2" t="s">
        <v>97</v>
      </c>
      <c r="S331" t="s">
        <v>105</v>
      </c>
      <c r="T331" s="6">
        <v>41179</v>
      </c>
    </row>
    <row r="332" spans="1:20">
      <c r="A332" s="4">
        <v>1209010</v>
      </c>
      <c r="B332">
        <v>47</v>
      </c>
      <c r="C332" s="2" t="s">
        <v>106</v>
      </c>
      <c r="D332" s="2" t="s">
        <v>93</v>
      </c>
      <c r="E332" s="2" t="s">
        <v>142</v>
      </c>
      <c r="F332" s="2" t="s">
        <v>95</v>
      </c>
      <c r="G332" s="2" t="s">
        <v>96</v>
      </c>
      <c r="H332" s="2" t="s">
        <v>97</v>
      </c>
      <c r="I332" s="2" t="s">
        <v>180</v>
      </c>
      <c r="J332" s="2" t="s">
        <v>135</v>
      </c>
      <c r="K332" s="2" t="s">
        <v>100</v>
      </c>
      <c r="L332" s="2" t="s">
        <v>101</v>
      </c>
      <c r="M332" s="5">
        <v>0.015</v>
      </c>
      <c r="N332" s="5">
        <v>0.0195</v>
      </c>
      <c r="O332" s="2" t="s">
        <v>102</v>
      </c>
      <c r="P332" s="2" t="s">
        <v>157</v>
      </c>
      <c r="Q332" s="2" t="s">
        <v>207</v>
      </c>
      <c r="R332" s="2" t="s">
        <v>103</v>
      </c>
      <c r="S332" t="s">
        <v>105</v>
      </c>
      <c r="T332" s="6">
        <v>41178</v>
      </c>
    </row>
    <row r="333" spans="1:20">
      <c r="A333" s="3">
        <v>1209011</v>
      </c>
      <c r="B333">
        <v>46</v>
      </c>
      <c r="C333" s="2" t="s">
        <v>106</v>
      </c>
      <c r="D333" s="2" t="s">
        <v>93</v>
      </c>
      <c r="E333" s="2" t="s">
        <v>120</v>
      </c>
      <c r="F333" s="2" t="s">
        <v>95</v>
      </c>
      <c r="G333" s="2" t="s">
        <v>96</v>
      </c>
      <c r="H333" s="2" t="s">
        <v>103</v>
      </c>
      <c r="I333" s="2" t="s">
        <v>210</v>
      </c>
      <c r="J333" s="2" t="s">
        <v>114</v>
      </c>
      <c r="K333" s="2" t="s">
        <v>100</v>
      </c>
      <c r="L333" s="2" t="s">
        <v>101</v>
      </c>
      <c r="M333" s="5">
        <v>0.0141</v>
      </c>
      <c r="N333" s="5">
        <v>0.01833</v>
      </c>
      <c r="O333" s="2" t="s">
        <v>102</v>
      </c>
      <c r="P333" s="2" t="s">
        <v>95</v>
      </c>
      <c r="Q333" s="2" t="s">
        <v>119</v>
      </c>
      <c r="R333" s="2" t="s">
        <v>97</v>
      </c>
      <c r="S333" t="s">
        <v>105</v>
      </c>
      <c r="T333" s="6">
        <v>41179</v>
      </c>
    </row>
    <row r="334" spans="1:20">
      <c r="A334" s="3">
        <v>1209012</v>
      </c>
      <c r="B334">
        <v>31</v>
      </c>
      <c r="C334" s="2" t="s">
        <v>106</v>
      </c>
      <c r="D334" s="2" t="s">
        <v>93</v>
      </c>
      <c r="E334" s="2" t="s">
        <v>94</v>
      </c>
      <c r="F334" s="2" t="s">
        <v>116</v>
      </c>
      <c r="G334" s="2" t="s">
        <v>117</v>
      </c>
      <c r="H334" s="2" t="s">
        <v>97</v>
      </c>
      <c r="I334" s="2" t="s">
        <v>137</v>
      </c>
      <c r="J334" s="2" t="s">
        <v>154</v>
      </c>
      <c r="K334" s="2" t="s">
        <v>100</v>
      </c>
      <c r="L334" s="2" t="s">
        <v>110</v>
      </c>
      <c r="M334" s="5">
        <v>0.0135</v>
      </c>
      <c r="N334" s="5">
        <v>0.01755</v>
      </c>
      <c r="O334" s="2" t="s">
        <v>102</v>
      </c>
      <c r="P334" s="2" t="s">
        <v>95</v>
      </c>
      <c r="Q334" s="2" t="s">
        <v>119</v>
      </c>
      <c r="R334" s="2" t="s">
        <v>97</v>
      </c>
      <c r="S334" s="2" t="s">
        <v>112</v>
      </c>
      <c r="T334" s="6">
        <v>41179</v>
      </c>
    </row>
    <row r="335" spans="1:20">
      <c r="A335" s="3">
        <v>1209013</v>
      </c>
      <c r="B335">
        <v>35</v>
      </c>
      <c r="C335" s="2" t="s">
        <v>92</v>
      </c>
      <c r="D335" s="2" t="s">
        <v>177</v>
      </c>
      <c r="E335" s="2" t="s">
        <v>94</v>
      </c>
      <c r="F335" s="2" t="s">
        <v>95</v>
      </c>
      <c r="G335" s="2" t="s">
        <v>96</v>
      </c>
      <c r="H335" s="2" t="s">
        <v>97</v>
      </c>
      <c r="I335" s="2" t="s">
        <v>173</v>
      </c>
      <c r="J335" s="2" t="s">
        <v>181</v>
      </c>
      <c r="K335" s="2" t="s">
        <v>100</v>
      </c>
      <c r="L335" s="2" t="s">
        <v>101</v>
      </c>
      <c r="M335" s="9">
        <v>0.015</v>
      </c>
      <c r="N335" s="9">
        <v>0.0195</v>
      </c>
      <c r="O335" s="2" t="s">
        <v>102</v>
      </c>
      <c r="P335" s="2" t="s">
        <v>95</v>
      </c>
      <c r="Q335" s="2" t="s">
        <v>119</v>
      </c>
      <c r="R335" s="2" t="s">
        <v>97</v>
      </c>
      <c r="S335" t="s">
        <v>105</v>
      </c>
      <c r="T335" s="6">
        <v>41179</v>
      </c>
    </row>
    <row r="336" spans="1:20">
      <c r="A336" s="3">
        <v>1209016</v>
      </c>
      <c r="B336" s="2">
        <v>29</v>
      </c>
      <c r="C336" s="2" t="s">
        <v>92</v>
      </c>
      <c r="D336" s="2" t="s">
        <v>115</v>
      </c>
      <c r="E336" s="2" t="s">
        <v>142</v>
      </c>
      <c r="F336" s="2" t="s">
        <v>95</v>
      </c>
      <c r="G336" s="2" t="s">
        <v>117</v>
      </c>
      <c r="H336" s="2" t="s">
        <v>103</v>
      </c>
      <c r="I336" s="2" t="s">
        <v>152</v>
      </c>
      <c r="J336" s="2" t="s">
        <v>109</v>
      </c>
      <c r="K336" s="2" t="s">
        <v>100</v>
      </c>
      <c r="L336" s="2" t="s">
        <v>101</v>
      </c>
      <c r="M336" s="5">
        <v>0.015</v>
      </c>
      <c r="N336" s="5">
        <v>0.0195</v>
      </c>
      <c r="O336" s="2" t="s">
        <v>102</v>
      </c>
      <c r="P336" s="2" t="s">
        <v>95</v>
      </c>
      <c r="Q336" s="2" t="s">
        <v>119</v>
      </c>
      <c r="R336" s="2" t="s">
        <v>97</v>
      </c>
      <c r="S336" t="s">
        <v>105</v>
      </c>
      <c r="T336" s="6">
        <v>41181</v>
      </c>
    </row>
    <row r="337" spans="1:20">
      <c r="A337" s="3">
        <v>1210001</v>
      </c>
      <c r="B337" s="2">
        <v>57</v>
      </c>
      <c r="C337" s="2" t="s">
        <v>106</v>
      </c>
      <c r="D337" s="2" t="s">
        <v>93</v>
      </c>
      <c r="E337" s="2" t="s">
        <v>107</v>
      </c>
      <c r="F337" s="2" t="s">
        <v>95</v>
      </c>
      <c r="G337" s="2" t="s">
        <v>117</v>
      </c>
      <c r="H337" s="2" t="s">
        <v>97</v>
      </c>
      <c r="I337" s="2" t="s">
        <v>113</v>
      </c>
      <c r="J337" s="2" t="s">
        <v>123</v>
      </c>
      <c r="K337" s="2" t="s">
        <v>100</v>
      </c>
      <c r="L337" s="2" t="s">
        <v>258</v>
      </c>
      <c r="M337" s="5">
        <v>0.0126</v>
      </c>
      <c r="N337" s="5">
        <v>0.01638</v>
      </c>
      <c r="O337" s="2" t="s">
        <v>102</v>
      </c>
      <c r="P337" s="2" t="s">
        <v>95</v>
      </c>
      <c r="Q337" s="2" t="s">
        <v>119</v>
      </c>
      <c r="R337" s="2" t="s">
        <v>97</v>
      </c>
      <c r="S337" t="s">
        <v>105</v>
      </c>
      <c r="T337" s="6">
        <v>41197</v>
      </c>
    </row>
    <row r="338" spans="1:20">
      <c r="A338" s="4">
        <v>1210003</v>
      </c>
      <c r="B338" s="2">
        <v>42</v>
      </c>
      <c r="C338" s="2" t="s">
        <v>106</v>
      </c>
      <c r="D338" s="2" t="s">
        <v>93</v>
      </c>
      <c r="E338" s="2" t="s">
        <v>94</v>
      </c>
      <c r="F338" s="2" t="s">
        <v>95</v>
      </c>
      <c r="G338" s="2" t="s">
        <v>96</v>
      </c>
      <c r="H338" s="2" t="s">
        <v>97</v>
      </c>
      <c r="I338" s="2" t="s">
        <v>155</v>
      </c>
      <c r="J338" s="2" t="s">
        <v>179</v>
      </c>
      <c r="K338" s="2" t="s">
        <v>100</v>
      </c>
      <c r="L338" s="2" t="s">
        <v>101</v>
      </c>
      <c r="M338" s="5">
        <v>0.015</v>
      </c>
      <c r="N338" s="5">
        <v>0.0195</v>
      </c>
      <c r="O338" s="2" t="s">
        <v>169</v>
      </c>
      <c r="P338" s="2" t="s">
        <v>157</v>
      </c>
      <c r="Q338" s="2" t="s">
        <v>207</v>
      </c>
      <c r="R338" s="2" t="s">
        <v>103</v>
      </c>
      <c r="S338" t="s">
        <v>105</v>
      </c>
      <c r="T338" s="6">
        <v>41215</v>
      </c>
    </row>
    <row r="339" spans="1:20">
      <c r="A339" s="4">
        <v>1210004</v>
      </c>
      <c r="B339" s="2">
        <v>45</v>
      </c>
      <c r="C339" s="2" t="s">
        <v>92</v>
      </c>
      <c r="D339" s="2" t="s">
        <v>93</v>
      </c>
      <c r="E339" s="2" t="s">
        <v>94</v>
      </c>
      <c r="F339" s="2" t="s">
        <v>95</v>
      </c>
      <c r="G339" s="2" t="s">
        <v>96</v>
      </c>
      <c r="H339" s="2" t="s">
        <v>97</v>
      </c>
      <c r="I339" s="2" t="s">
        <v>98</v>
      </c>
      <c r="J339" s="2" t="s">
        <v>179</v>
      </c>
      <c r="K339" s="2" t="s">
        <v>100</v>
      </c>
      <c r="L339" s="2" t="s">
        <v>101</v>
      </c>
      <c r="M339" s="5">
        <v>0.015</v>
      </c>
      <c r="N339" s="5">
        <v>0.0195</v>
      </c>
      <c r="O339" s="2" t="s">
        <v>102</v>
      </c>
      <c r="P339" s="2" t="s">
        <v>95</v>
      </c>
      <c r="Q339" s="2" t="s">
        <v>119</v>
      </c>
      <c r="R339" s="2" t="s">
        <v>97</v>
      </c>
      <c r="S339" t="s">
        <v>105</v>
      </c>
      <c r="T339" s="6">
        <v>41220</v>
      </c>
    </row>
    <row r="340" spans="1:20">
      <c r="A340" s="3">
        <v>1211001</v>
      </c>
      <c r="B340" s="2">
        <v>45</v>
      </c>
      <c r="C340" s="2" t="s">
        <v>106</v>
      </c>
      <c r="D340" s="2" t="s">
        <v>93</v>
      </c>
      <c r="E340" s="2" t="s">
        <v>120</v>
      </c>
      <c r="F340" s="2" t="s">
        <v>259</v>
      </c>
      <c r="G340" s="2" t="s">
        <v>96</v>
      </c>
      <c r="H340" s="2" t="s">
        <v>97</v>
      </c>
      <c r="I340" s="2" t="s">
        <v>173</v>
      </c>
      <c r="J340" s="2" t="s">
        <v>223</v>
      </c>
      <c r="K340" s="2" t="s">
        <v>100</v>
      </c>
      <c r="L340" s="2" t="s">
        <v>101</v>
      </c>
      <c r="M340" s="5">
        <v>0.0141</v>
      </c>
      <c r="N340" s="5">
        <v>0.01833</v>
      </c>
      <c r="O340" s="2" t="s">
        <v>102</v>
      </c>
      <c r="P340" s="2" t="s">
        <v>157</v>
      </c>
      <c r="Q340" s="2" t="s">
        <v>207</v>
      </c>
      <c r="R340" s="2" t="s">
        <v>103</v>
      </c>
      <c r="S340" t="s">
        <v>105</v>
      </c>
      <c r="T340" s="6">
        <v>41236</v>
      </c>
    </row>
    <row r="341" spans="1:20">
      <c r="A341" s="3">
        <v>1211004</v>
      </c>
      <c r="B341">
        <v>33</v>
      </c>
      <c r="C341" s="2" t="s">
        <v>106</v>
      </c>
      <c r="D341" s="2" t="s">
        <v>115</v>
      </c>
      <c r="E341" s="2" t="s">
        <v>94</v>
      </c>
      <c r="F341" s="2" t="s">
        <v>95</v>
      </c>
      <c r="G341" s="2" t="s">
        <v>96</v>
      </c>
      <c r="H341" s="2" t="s">
        <v>103</v>
      </c>
      <c r="I341" s="2" t="s">
        <v>137</v>
      </c>
      <c r="J341" s="2" t="s">
        <v>153</v>
      </c>
      <c r="K341" s="2" t="s">
        <v>100</v>
      </c>
      <c r="L341" s="2" t="s">
        <v>101</v>
      </c>
      <c r="M341" s="5">
        <v>0.015</v>
      </c>
      <c r="N341" s="5">
        <v>0.0195</v>
      </c>
      <c r="O341" s="2" t="s">
        <v>102</v>
      </c>
      <c r="P341" s="2" t="s">
        <v>95</v>
      </c>
      <c r="Q341" s="2" t="s">
        <v>204</v>
      </c>
      <c r="R341" s="2" t="s">
        <v>97</v>
      </c>
      <c r="S341" t="s">
        <v>105</v>
      </c>
      <c r="T341" s="6">
        <v>41234</v>
      </c>
    </row>
    <row r="342" spans="1:20">
      <c r="A342" s="3">
        <v>1211006</v>
      </c>
      <c r="B342">
        <v>29</v>
      </c>
      <c r="C342" s="2" t="s">
        <v>106</v>
      </c>
      <c r="D342" s="2" t="s">
        <v>115</v>
      </c>
      <c r="E342" s="2" t="s">
        <v>136</v>
      </c>
      <c r="F342" s="2" t="s">
        <v>95</v>
      </c>
      <c r="G342" s="2" t="s">
        <v>117</v>
      </c>
      <c r="H342" s="2" t="s">
        <v>97</v>
      </c>
      <c r="I342" s="2" t="s">
        <v>137</v>
      </c>
      <c r="J342" s="2" t="s">
        <v>99</v>
      </c>
      <c r="K342" s="2" t="s">
        <v>100</v>
      </c>
      <c r="L342" s="2" t="s">
        <v>101</v>
      </c>
      <c r="M342" s="5">
        <v>0.015</v>
      </c>
      <c r="N342" s="5">
        <v>0.0195</v>
      </c>
      <c r="O342" s="2" t="s">
        <v>102</v>
      </c>
      <c r="P342" s="2" t="s">
        <v>95</v>
      </c>
      <c r="Q342" s="2" t="s">
        <v>119</v>
      </c>
      <c r="R342" s="2" t="s">
        <v>97</v>
      </c>
      <c r="S342" t="s">
        <v>105</v>
      </c>
      <c r="T342" s="6">
        <v>41240</v>
      </c>
    </row>
    <row r="343" spans="1:20">
      <c r="A343" s="3">
        <v>1211007</v>
      </c>
      <c r="B343">
        <v>55</v>
      </c>
      <c r="C343" s="2" t="s">
        <v>106</v>
      </c>
      <c r="D343" s="2" t="s">
        <v>93</v>
      </c>
      <c r="E343" s="2" t="s">
        <v>107</v>
      </c>
      <c r="F343" s="2" t="s">
        <v>95</v>
      </c>
      <c r="G343" s="2" t="s">
        <v>96</v>
      </c>
      <c r="H343" s="2" t="s">
        <v>97</v>
      </c>
      <c r="I343" s="2" t="s">
        <v>143</v>
      </c>
      <c r="J343" s="2" t="s">
        <v>99</v>
      </c>
      <c r="K343" s="2" t="s">
        <v>100</v>
      </c>
      <c r="L343" s="2" t="s">
        <v>101</v>
      </c>
      <c r="M343" s="5">
        <v>0.015</v>
      </c>
      <c r="N343" s="5">
        <v>0.0195</v>
      </c>
      <c r="O343" s="2" t="s">
        <v>102</v>
      </c>
      <c r="P343" s="2" t="s">
        <v>95</v>
      </c>
      <c r="Q343" s="2" t="s">
        <v>119</v>
      </c>
      <c r="R343" s="2" t="s">
        <v>97</v>
      </c>
      <c r="S343" t="s">
        <v>105</v>
      </c>
      <c r="T343" s="6">
        <v>41240</v>
      </c>
    </row>
    <row r="344" spans="1:20">
      <c r="A344" s="4">
        <v>1211009</v>
      </c>
      <c r="B344">
        <v>31</v>
      </c>
      <c r="C344" s="2" t="s">
        <v>106</v>
      </c>
      <c r="D344" s="2" t="s">
        <v>93</v>
      </c>
      <c r="E344" s="2" t="s">
        <v>120</v>
      </c>
      <c r="F344" s="2" t="s">
        <v>95</v>
      </c>
      <c r="G344" s="2" t="s">
        <v>96</v>
      </c>
      <c r="H344" s="2" t="s">
        <v>103</v>
      </c>
      <c r="I344" s="2" t="s">
        <v>134</v>
      </c>
      <c r="J344" s="2" t="s">
        <v>192</v>
      </c>
      <c r="K344" s="2" t="s">
        <v>100</v>
      </c>
      <c r="L344" s="2" t="s">
        <v>101</v>
      </c>
      <c r="M344" s="5">
        <v>0.015</v>
      </c>
      <c r="N344" s="5">
        <v>0.0195</v>
      </c>
      <c r="O344" s="2" t="s">
        <v>102</v>
      </c>
      <c r="P344" s="2" t="s">
        <v>95</v>
      </c>
      <c r="Q344" s="2" t="s">
        <v>119</v>
      </c>
      <c r="R344" s="2" t="s">
        <v>97</v>
      </c>
      <c r="S344" s="2" t="s">
        <v>112</v>
      </c>
      <c r="T344" s="6">
        <v>41242</v>
      </c>
    </row>
    <row r="345" spans="1:20">
      <c r="A345" s="4">
        <v>1211010</v>
      </c>
      <c r="B345">
        <v>38</v>
      </c>
      <c r="C345" s="2" t="s">
        <v>106</v>
      </c>
      <c r="D345" s="2" t="s">
        <v>93</v>
      </c>
      <c r="E345" s="2" t="s">
        <v>120</v>
      </c>
      <c r="F345" s="2" t="s">
        <v>95</v>
      </c>
      <c r="G345" s="2" t="s">
        <v>96</v>
      </c>
      <c r="H345" s="2" t="s">
        <v>103</v>
      </c>
      <c r="I345" s="2" t="s">
        <v>198</v>
      </c>
      <c r="J345" s="2" t="s">
        <v>135</v>
      </c>
      <c r="K345" s="2" t="s">
        <v>100</v>
      </c>
      <c r="L345" s="2" t="s">
        <v>101</v>
      </c>
      <c r="M345" s="5">
        <v>0.0126</v>
      </c>
      <c r="N345" s="5">
        <v>0.01638</v>
      </c>
      <c r="O345" s="2" t="s">
        <v>102</v>
      </c>
      <c r="P345" s="2" t="s">
        <v>95</v>
      </c>
      <c r="Q345" s="2" t="s">
        <v>119</v>
      </c>
      <c r="R345" s="2" t="s">
        <v>97</v>
      </c>
      <c r="S345" t="s">
        <v>105</v>
      </c>
      <c r="T345" s="6">
        <v>41246</v>
      </c>
    </row>
    <row r="346" spans="1:20">
      <c r="A346" s="3">
        <v>1211012</v>
      </c>
      <c r="B346">
        <v>33</v>
      </c>
      <c r="C346" s="2" t="s">
        <v>106</v>
      </c>
      <c r="D346" s="2" t="s">
        <v>93</v>
      </c>
      <c r="E346" s="2" t="s">
        <v>107</v>
      </c>
      <c r="F346" s="2" t="s">
        <v>195</v>
      </c>
      <c r="G346" s="2" t="s">
        <v>96</v>
      </c>
      <c r="H346" s="2" t="s">
        <v>97</v>
      </c>
      <c r="I346" s="2" t="s">
        <v>152</v>
      </c>
      <c r="J346" s="2" t="s">
        <v>144</v>
      </c>
      <c r="K346" s="2" t="s">
        <v>100</v>
      </c>
      <c r="L346" s="2" t="s">
        <v>118</v>
      </c>
      <c r="M346" s="5">
        <v>0.0138</v>
      </c>
      <c r="N346" s="5">
        <v>0.0179</v>
      </c>
      <c r="O346" s="2" t="s">
        <v>102</v>
      </c>
      <c r="P346" s="2" t="s">
        <v>157</v>
      </c>
      <c r="Q346" s="2" t="s">
        <v>207</v>
      </c>
      <c r="R346" s="2" t="s">
        <v>103</v>
      </c>
      <c r="S346" t="s">
        <v>105</v>
      </c>
      <c r="T346" s="6">
        <v>41246</v>
      </c>
    </row>
    <row r="347" spans="1:20">
      <c r="A347" s="3">
        <v>1212001</v>
      </c>
      <c r="B347">
        <v>43</v>
      </c>
      <c r="C347" s="2" t="s">
        <v>92</v>
      </c>
      <c r="D347" s="2" t="s">
        <v>93</v>
      </c>
      <c r="E347" s="2" t="s">
        <v>120</v>
      </c>
      <c r="F347" s="2" t="s">
        <v>95</v>
      </c>
      <c r="G347" s="2" t="s">
        <v>96</v>
      </c>
      <c r="H347" s="2" t="s">
        <v>103</v>
      </c>
      <c r="I347" s="2" t="s">
        <v>180</v>
      </c>
      <c r="J347" s="2" t="s">
        <v>153</v>
      </c>
      <c r="K347" s="2" t="s">
        <v>100</v>
      </c>
      <c r="L347" s="2" t="s">
        <v>101</v>
      </c>
      <c r="M347" s="5">
        <v>0.015</v>
      </c>
      <c r="N347" s="5">
        <v>0.0195</v>
      </c>
      <c r="O347" s="2" t="s">
        <v>102</v>
      </c>
      <c r="P347" s="2" t="s">
        <v>157</v>
      </c>
      <c r="Q347" s="2" t="s">
        <v>207</v>
      </c>
      <c r="R347" s="2" t="s">
        <v>103</v>
      </c>
      <c r="S347" t="s">
        <v>105</v>
      </c>
      <c r="T347" s="6">
        <v>41250</v>
      </c>
    </row>
    <row r="348" spans="1:20">
      <c r="A348" s="4">
        <v>1212002</v>
      </c>
      <c r="B348">
        <v>30</v>
      </c>
      <c r="C348" s="2" t="s">
        <v>92</v>
      </c>
      <c r="D348" s="2" t="s">
        <v>93</v>
      </c>
      <c r="E348" s="2" t="s">
        <v>94</v>
      </c>
      <c r="F348" s="2" t="s">
        <v>95</v>
      </c>
      <c r="G348" s="2" t="s">
        <v>96</v>
      </c>
      <c r="H348" s="2" t="s">
        <v>103</v>
      </c>
      <c r="I348" s="2" t="s">
        <v>108</v>
      </c>
      <c r="J348" s="2" t="s">
        <v>186</v>
      </c>
      <c r="K348" s="2" t="s">
        <v>100</v>
      </c>
      <c r="L348" s="2" t="s">
        <v>101</v>
      </c>
      <c r="M348" s="5">
        <v>0.015</v>
      </c>
      <c r="N348" s="5">
        <v>0.0195</v>
      </c>
      <c r="O348" s="2" t="s">
        <v>95</v>
      </c>
      <c r="P348" s="2" t="s">
        <v>103</v>
      </c>
      <c r="Q348" s="2" t="s">
        <v>207</v>
      </c>
      <c r="R348" s="2" t="s">
        <v>103</v>
      </c>
      <c r="S348" t="s">
        <v>105</v>
      </c>
      <c r="T348" s="6">
        <v>41253</v>
      </c>
    </row>
    <row r="349" spans="1:20">
      <c r="A349" s="4">
        <v>1212003</v>
      </c>
      <c r="B349">
        <v>30</v>
      </c>
      <c r="C349" s="2" t="s">
        <v>106</v>
      </c>
      <c r="D349" s="2" t="s">
        <v>93</v>
      </c>
      <c r="E349" s="2" t="s">
        <v>120</v>
      </c>
      <c r="F349" s="2" t="s">
        <v>95</v>
      </c>
      <c r="G349" s="2" t="s">
        <v>96</v>
      </c>
      <c r="H349" s="2" t="s">
        <v>103</v>
      </c>
      <c r="I349" s="2" t="s">
        <v>98</v>
      </c>
      <c r="J349" s="2" t="s">
        <v>167</v>
      </c>
      <c r="K349" s="2" t="s">
        <v>100</v>
      </c>
      <c r="L349" s="2" t="s">
        <v>101</v>
      </c>
      <c r="M349" s="5">
        <v>0.0141</v>
      </c>
      <c r="N349" s="5">
        <v>0.01833</v>
      </c>
      <c r="O349" s="2" t="s">
        <v>102</v>
      </c>
      <c r="P349" s="2" t="s">
        <v>103</v>
      </c>
      <c r="Q349" s="2" t="s">
        <v>104</v>
      </c>
      <c r="R349" s="2" t="s">
        <v>103</v>
      </c>
      <c r="S349" t="s">
        <v>105</v>
      </c>
      <c r="T349" s="6">
        <v>41255</v>
      </c>
    </row>
    <row r="350" spans="1:20">
      <c r="A350" s="3">
        <v>1212004</v>
      </c>
      <c r="B350">
        <v>44</v>
      </c>
      <c r="C350" s="2" t="s">
        <v>106</v>
      </c>
      <c r="D350" s="2" t="s">
        <v>93</v>
      </c>
      <c r="E350" s="2" t="s">
        <v>120</v>
      </c>
      <c r="F350" s="2" t="s">
        <v>95</v>
      </c>
      <c r="G350" s="2" t="s">
        <v>96</v>
      </c>
      <c r="H350" s="2" t="s">
        <v>103</v>
      </c>
      <c r="I350" s="2" t="s">
        <v>191</v>
      </c>
      <c r="J350" s="2" t="s">
        <v>135</v>
      </c>
      <c r="K350" s="2" t="s">
        <v>100</v>
      </c>
      <c r="L350" s="2" t="s">
        <v>101</v>
      </c>
      <c r="M350" s="5">
        <v>0.0126</v>
      </c>
      <c r="N350" s="5">
        <v>0.01638</v>
      </c>
      <c r="O350" s="2" t="s">
        <v>102</v>
      </c>
      <c r="P350" s="2" t="s">
        <v>95</v>
      </c>
      <c r="Q350" s="2" t="s">
        <v>119</v>
      </c>
      <c r="R350" s="2" t="s">
        <v>97</v>
      </c>
      <c r="S350" t="s">
        <v>105</v>
      </c>
      <c r="T350" s="6">
        <v>41257</v>
      </c>
    </row>
    <row r="351" spans="1:20">
      <c r="A351" s="4">
        <v>1212005</v>
      </c>
      <c r="B351">
        <v>50</v>
      </c>
      <c r="C351" s="2" t="s">
        <v>106</v>
      </c>
      <c r="D351" s="2" t="s">
        <v>93</v>
      </c>
      <c r="E351" s="2" t="s">
        <v>107</v>
      </c>
      <c r="F351" s="2" t="s">
        <v>95</v>
      </c>
      <c r="G351" s="2" t="s">
        <v>96</v>
      </c>
      <c r="H351" s="2" t="s">
        <v>103</v>
      </c>
      <c r="I351" s="2" t="s">
        <v>137</v>
      </c>
      <c r="J351" s="2" t="s">
        <v>144</v>
      </c>
      <c r="K351" s="2" t="s">
        <v>100</v>
      </c>
      <c r="L351" s="2" t="s">
        <v>101</v>
      </c>
      <c r="M351" s="5">
        <v>0.015</v>
      </c>
      <c r="N351" s="5">
        <v>0.0195</v>
      </c>
      <c r="O351" s="2" t="s">
        <v>125</v>
      </c>
      <c r="P351" s="2" t="s">
        <v>95</v>
      </c>
      <c r="Q351" s="2" t="s">
        <v>119</v>
      </c>
      <c r="R351" s="2" t="s">
        <v>97</v>
      </c>
      <c r="S351" t="s">
        <v>105</v>
      </c>
      <c r="T351" s="6">
        <v>41260</v>
      </c>
    </row>
    <row r="352" spans="1:20">
      <c r="A352" s="4">
        <v>1212006</v>
      </c>
      <c r="B352">
        <v>28</v>
      </c>
      <c r="C352" s="2" t="s">
        <v>106</v>
      </c>
      <c r="D352" s="2" t="s">
        <v>93</v>
      </c>
      <c r="E352" s="2" t="s">
        <v>142</v>
      </c>
      <c r="F352" s="2" t="s">
        <v>95</v>
      </c>
      <c r="G352" s="2" t="s">
        <v>96</v>
      </c>
      <c r="H352" s="2" t="s">
        <v>97</v>
      </c>
      <c r="I352" s="2" t="s">
        <v>137</v>
      </c>
      <c r="J352" s="2" t="s">
        <v>114</v>
      </c>
      <c r="K352" s="2" t="s">
        <v>100</v>
      </c>
      <c r="L352" s="2" t="s">
        <v>101</v>
      </c>
      <c r="M352" s="5">
        <v>0.0141</v>
      </c>
      <c r="N352" s="5">
        <v>0.01833</v>
      </c>
      <c r="O352" s="2" t="s">
        <v>102</v>
      </c>
      <c r="P352" s="2" t="s">
        <v>157</v>
      </c>
      <c r="Q352" s="2" t="s">
        <v>207</v>
      </c>
      <c r="R352" s="2" t="s">
        <v>103</v>
      </c>
      <c r="S352" t="s">
        <v>105</v>
      </c>
      <c r="T352" s="6">
        <v>41263</v>
      </c>
    </row>
    <row r="353" spans="1:20">
      <c r="A353" s="4">
        <v>1212007</v>
      </c>
      <c r="B353">
        <v>49</v>
      </c>
      <c r="C353" s="2" t="s">
        <v>106</v>
      </c>
      <c r="D353" s="2" t="s">
        <v>93</v>
      </c>
      <c r="E353" s="2" t="s">
        <v>136</v>
      </c>
      <c r="F353" s="2" t="s">
        <v>95</v>
      </c>
      <c r="G353" s="2" t="s">
        <v>96</v>
      </c>
      <c r="H353" s="2" t="s">
        <v>103</v>
      </c>
      <c r="I353" s="2" t="s">
        <v>210</v>
      </c>
      <c r="J353" s="2" t="s">
        <v>249</v>
      </c>
      <c r="K353" s="2" t="s">
        <v>100</v>
      </c>
      <c r="L353" s="2" t="s">
        <v>101</v>
      </c>
      <c r="M353" s="5">
        <v>0.0135</v>
      </c>
      <c r="N353" s="5">
        <v>0.01755</v>
      </c>
      <c r="O353" s="2" t="s">
        <v>102</v>
      </c>
      <c r="P353" s="2" t="s">
        <v>95</v>
      </c>
      <c r="Q353" s="2" t="s">
        <v>119</v>
      </c>
      <c r="R353" s="2" t="s">
        <v>97</v>
      </c>
      <c r="S353" t="s">
        <v>105</v>
      </c>
      <c r="T353" s="6">
        <v>41263</v>
      </c>
    </row>
    <row r="354" spans="1:20">
      <c r="A354" s="3">
        <v>1212009</v>
      </c>
      <c r="B354">
        <v>56</v>
      </c>
      <c r="C354" s="2" t="s">
        <v>106</v>
      </c>
      <c r="D354" s="2" t="s">
        <v>93</v>
      </c>
      <c r="E354" s="2" t="s">
        <v>107</v>
      </c>
      <c r="F354" s="2" t="s">
        <v>95</v>
      </c>
      <c r="G354" s="2" t="s">
        <v>96</v>
      </c>
      <c r="H354" s="2" t="s">
        <v>103</v>
      </c>
      <c r="I354" s="2" t="s">
        <v>238</v>
      </c>
      <c r="J354" s="2" t="s">
        <v>144</v>
      </c>
      <c r="K354" s="2" t="s">
        <v>100</v>
      </c>
      <c r="L354" s="2" t="s">
        <v>118</v>
      </c>
      <c r="M354" s="5">
        <v>0.0123</v>
      </c>
      <c r="N354" s="5">
        <v>0.01599</v>
      </c>
      <c r="O354" s="2" t="s">
        <v>102</v>
      </c>
      <c r="P354" s="2" t="s">
        <v>95</v>
      </c>
      <c r="Q354" s="2" t="s">
        <v>119</v>
      </c>
      <c r="R354" s="2" t="s">
        <v>97</v>
      </c>
      <c r="S354" t="s">
        <v>105</v>
      </c>
      <c r="T354" s="6">
        <v>41262</v>
      </c>
    </row>
    <row r="355" spans="1:20">
      <c r="A355" s="4">
        <v>1212010</v>
      </c>
      <c r="B355">
        <v>33</v>
      </c>
      <c r="C355" s="2" t="s">
        <v>92</v>
      </c>
      <c r="D355" s="2" t="s">
        <v>93</v>
      </c>
      <c r="E355" s="2" t="s">
        <v>94</v>
      </c>
      <c r="F355" s="2" t="s">
        <v>95</v>
      </c>
      <c r="G355" s="2" t="s">
        <v>96</v>
      </c>
      <c r="H355" s="2" t="s">
        <v>103</v>
      </c>
      <c r="I355" s="2" t="s">
        <v>152</v>
      </c>
      <c r="J355" s="2" t="s">
        <v>144</v>
      </c>
      <c r="K355" s="2" t="s">
        <v>100</v>
      </c>
      <c r="L355" s="2" t="s">
        <v>101</v>
      </c>
      <c r="M355" s="5">
        <v>0.015</v>
      </c>
      <c r="N355" s="5">
        <v>0.0195</v>
      </c>
      <c r="O355" s="2" t="s">
        <v>102</v>
      </c>
      <c r="P355" s="2" t="s">
        <v>95</v>
      </c>
      <c r="Q355" s="2" t="s">
        <v>119</v>
      </c>
      <c r="R355" s="2" t="s">
        <v>97</v>
      </c>
      <c r="S355" t="s">
        <v>105</v>
      </c>
      <c r="T355" s="6">
        <v>41262</v>
      </c>
    </row>
    <row r="356" spans="1:20">
      <c r="A356" s="3">
        <v>1212011</v>
      </c>
      <c r="B356">
        <v>42</v>
      </c>
      <c r="C356" s="2" t="s">
        <v>106</v>
      </c>
      <c r="D356" s="2" t="s">
        <v>93</v>
      </c>
      <c r="E356" s="2" t="s">
        <v>94</v>
      </c>
      <c r="F356" s="2" t="s">
        <v>95</v>
      </c>
      <c r="G356" s="2" t="s">
        <v>96</v>
      </c>
      <c r="H356" s="2" t="s">
        <v>103</v>
      </c>
      <c r="I356" s="2" t="s">
        <v>239</v>
      </c>
      <c r="J356" s="2" t="s">
        <v>250</v>
      </c>
      <c r="K356" s="2" t="s">
        <v>100</v>
      </c>
      <c r="L356" s="2" t="s">
        <v>101</v>
      </c>
      <c r="M356" s="5">
        <v>0.0126</v>
      </c>
      <c r="N356" s="5">
        <v>0.01638</v>
      </c>
      <c r="O356" s="2" t="s">
        <v>102</v>
      </c>
      <c r="P356" s="2" t="s">
        <v>95</v>
      </c>
      <c r="Q356" s="2" t="s">
        <v>119</v>
      </c>
      <c r="R356" s="2" t="s">
        <v>97</v>
      </c>
      <c r="S356" t="s">
        <v>105</v>
      </c>
      <c r="T356" s="6">
        <v>41263</v>
      </c>
    </row>
    <row r="357" spans="1:20">
      <c r="A357" s="3">
        <v>1212012</v>
      </c>
      <c r="B357">
        <v>36</v>
      </c>
      <c r="C357" s="2" t="s">
        <v>92</v>
      </c>
      <c r="D357" s="2" t="s">
        <v>177</v>
      </c>
      <c r="E357" s="2" t="s">
        <v>120</v>
      </c>
      <c r="F357" s="2" t="s">
        <v>95</v>
      </c>
      <c r="G357" s="2" t="s">
        <v>96</v>
      </c>
      <c r="H357" s="2" t="s">
        <v>103</v>
      </c>
      <c r="I357" s="2" t="s">
        <v>152</v>
      </c>
      <c r="J357" s="2" t="s">
        <v>260</v>
      </c>
      <c r="K357" s="2" t="s">
        <v>100</v>
      </c>
      <c r="L357" s="2" t="s">
        <v>101</v>
      </c>
      <c r="M357" s="5">
        <v>0.0141</v>
      </c>
      <c r="N357" s="5">
        <v>0.01833</v>
      </c>
      <c r="O357" s="2" t="s">
        <v>102</v>
      </c>
      <c r="P357" s="2" t="s">
        <v>216</v>
      </c>
      <c r="Q357" s="2" t="s">
        <v>207</v>
      </c>
      <c r="R357" s="2" t="s">
        <v>103</v>
      </c>
      <c r="S357" t="s">
        <v>105</v>
      </c>
      <c r="T357" s="6">
        <v>41264</v>
      </c>
    </row>
    <row r="358" spans="1:20">
      <c r="A358" s="4">
        <v>1212014</v>
      </c>
      <c r="B358">
        <v>34</v>
      </c>
      <c r="C358" s="2" t="s">
        <v>106</v>
      </c>
      <c r="D358" s="2" t="s">
        <v>93</v>
      </c>
      <c r="E358" s="2" t="s">
        <v>94</v>
      </c>
      <c r="F358" s="2" t="s">
        <v>95</v>
      </c>
      <c r="G358" s="2" t="s">
        <v>96</v>
      </c>
      <c r="H358" s="2" t="s">
        <v>103</v>
      </c>
      <c r="I358" s="2" t="s">
        <v>152</v>
      </c>
      <c r="J358" s="2" t="s">
        <v>135</v>
      </c>
      <c r="K358" s="2" t="s">
        <v>100</v>
      </c>
      <c r="L358" s="2" t="s">
        <v>101</v>
      </c>
      <c r="M358" s="5">
        <v>0.0141</v>
      </c>
      <c r="N358" s="5">
        <v>0.01833</v>
      </c>
      <c r="O358" s="2" t="s">
        <v>102</v>
      </c>
      <c r="P358" s="2" t="s">
        <v>157</v>
      </c>
      <c r="Q358" s="2" t="s">
        <v>207</v>
      </c>
      <c r="R358" s="2" t="s">
        <v>103</v>
      </c>
      <c r="S358" t="s">
        <v>105</v>
      </c>
      <c r="T358" s="6">
        <v>41269</v>
      </c>
    </row>
    <row r="359" spans="1:20">
      <c r="A359" s="3">
        <v>1212015</v>
      </c>
      <c r="B359">
        <v>26</v>
      </c>
      <c r="C359" s="2" t="s">
        <v>106</v>
      </c>
      <c r="D359" s="2" t="s">
        <v>93</v>
      </c>
      <c r="E359" s="2" t="s">
        <v>94</v>
      </c>
      <c r="F359" s="2" t="s">
        <v>116</v>
      </c>
      <c r="G359" s="2" t="s">
        <v>96</v>
      </c>
      <c r="H359" s="2" t="s">
        <v>103</v>
      </c>
      <c r="I359" s="2" t="s">
        <v>152</v>
      </c>
      <c r="J359" s="2" t="s">
        <v>222</v>
      </c>
      <c r="K359" s="2" t="s">
        <v>100</v>
      </c>
      <c r="L359" s="2" t="s">
        <v>101</v>
      </c>
      <c r="M359" s="5">
        <v>0.0126</v>
      </c>
      <c r="N359" s="5">
        <v>0.01638</v>
      </c>
      <c r="O359" s="2" t="s">
        <v>169</v>
      </c>
      <c r="P359" s="2" t="s">
        <v>95</v>
      </c>
      <c r="Q359" s="2" t="s">
        <v>119</v>
      </c>
      <c r="R359" s="2" t="s">
        <v>97</v>
      </c>
      <c r="S359" t="s">
        <v>105</v>
      </c>
      <c r="T359" s="6">
        <v>41267</v>
      </c>
    </row>
    <row r="360" spans="1:20">
      <c r="A360" s="4">
        <v>1212016</v>
      </c>
      <c r="B360">
        <v>30</v>
      </c>
      <c r="C360" s="2" t="s">
        <v>106</v>
      </c>
      <c r="D360" s="2" t="s">
        <v>93</v>
      </c>
      <c r="E360" s="2" t="s">
        <v>120</v>
      </c>
      <c r="F360" s="2" t="s">
        <v>95</v>
      </c>
      <c r="G360" s="2" t="s">
        <v>96</v>
      </c>
      <c r="H360" s="2" t="s">
        <v>103</v>
      </c>
      <c r="I360" s="2" t="s">
        <v>98</v>
      </c>
      <c r="J360" s="2" t="s">
        <v>230</v>
      </c>
      <c r="K360" s="2" t="s">
        <v>100</v>
      </c>
      <c r="L360" s="2" t="s">
        <v>101</v>
      </c>
      <c r="M360" s="5">
        <v>0.0141</v>
      </c>
      <c r="N360" s="5">
        <v>0.01833</v>
      </c>
      <c r="O360" s="2" t="s">
        <v>102</v>
      </c>
      <c r="P360" s="2" t="s">
        <v>103</v>
      </c>
      <c r="Q360" s="2" t="s">
        <v>104</v>
      </c>
      <c r="R360" s="2" t="s">
        <v>103</v>
      </c>
      <c r="S360" t="s">
        <v>105</v>
      </c>
      <c r="T360" s="6">
        <v>41270</v>
      </c>
    </row>
    <row r="361" spans="1:20">
      <c r="A361" s="3">
        <v>1212017</v>
      </c>
      <c r="B361">
        <v>40</v>
      </c>
      <c r="C361" s="2" t="s">
        <v>106</v>
      </c>
      <c r="D361" s="2" t="s">
        <v>93</v>
      </c>
      <c r="E361" s="2" t="s">
        <v>120</v>
      </c>
      <c r="F361" s="2" t="s">
        <v>95</v>
      </c>
      <c r="G361" s="2" t="s">
        <v>96</v>
      </c>
      <c r="H361" s="2" t="s">
        <v>103</v>
      </c>
      <c r="I361" s="2" t="s">
        <v>143</v>
      </c>
      <c r="J361" s="2" t="s">
        <v>135</v>
      </c>
      <c r="K361" s="2" t="s">
        <v>100</v>
      </c>
      <c r="L361" s="2" t="s">
        <v>101</v>
      </c>
      <c r="M361" s="5">
        <v>0.0126</v>
      </c>
      <c r="N361" s="5">
        <v>0.01638</v>
      </c>
      <c r="O361" s="2" t="s">
        <v>102</v>
      </c>
      <c r="P361" s="2" t="s">
        <v>95</v>
      </c>
      <c r="Q361" s="2" t="s">
        <v>119</v>
      </c>
      <c r="R361" s="2" t="s">
        <v>97</v>
      </c>
      <c r="S361" t="s">
        <v>105</v>
      </c>
      <c r="T361" s="6">
        <v>41267</v>
      </c>
    </row>
    <row r="362" spans="1:20">
      <c r="A362" s="4">
        <v>1212019</v>
      </c>
      <c r="B362">
        <v>42</v>
      </c>
      <c r="C362" s="2" t="s">
        <v>106</v>
      </c>
      <c r="D362" s="2" t="s">
        <v>93</v>
      </c>
      <c r="E362" s="2" t="s">
        <v>120</v>
      </c>
      <c r="F362" s="2" t="s">
        <v>95</v>
      </c>
      <c r="G362" s="2" t="s">
        <v>96</v>
      </c>
      <c r="H362" s="2" t="s">
        <v>103</v>
      </c>
      <c r="I362" s="2" t="s">
        <v>137</v>
      </c>
      <c r="J362" s="2" t="s">
        <v>109</v>
      </c>
      <c r="K362" s="2" t="s">
        <v>100</v>
      </c>
      <c r="L362" s="2" t="s">
        <v>101</v>
      </c>
      <c r="M362" s="5">
        <v>0.0123</v>
      </c>
      <c r="N362" s="5">
        <v>0.01599</v>
      </c>
      <c r="O362" s="2" t="s">
        <v>102</v>
      </c>
      <c r="P362" s="2" t="s">
        <v>95</v>
      </c>
      <c r="Q362" s="2" t="s">
        <v>119</v>
      </c>
      <c r="R362" s="2" t="s">
        <v>97</v>
      </c>
      <c r="S362" t="s">
        <v>105</v>
      </c>
      <c r="T362" s="6">
        <v>41268</v>
      </c>
    </row>
    <row r="363" spans="1:20">
      <c r="A363" s="4">
        <v>1212020</v>
      </c>
      <c r="B363">
        <v>33</v>
      </c>
      <c r="C363" s="2" t="s">
        <v>106</v>
      </c>
      <c r="D363" s="2" t="s">
        <v>93</v>
      </c>
      <c r="E363" s="2" t="s">
        <v>120</v>
      </c>
      <c r="F363" s="2" t="s">
        <v>95</v>
      </c>
      <c r="G363" s="2" t="s">
        <v>96</v>
      </c>
      <c r="H363" s="2" t="s">
        <v>103</v>
      </c>
      <c r="I363" s="2" t="s">
        <v>173</v>
      </c>
      <c r="J363" s="2" t="s">
        <v>99</v>
      </c>
      <c r="K363" s="2" t="s">
        <v>100</v>
      </c>
      <c r="L363" s="2" t="s">
        <v>101</v>
      </c>
      <c r="M363" s="5">
        <v>0.015</v>
      </c>
      <c r="N363" s="5">
        <v>0.0195</v>
      </c>
      <c r="O363" s="2" t="s">
        <v>102</v>
      </c>
      <c r="P363" s="2" t="s">
        <v>157</v>
      </c>
      <c r="Q363" s="2" t="s">
        <v>207</v>
      </c>
      <c r="R363" s="2" t="s">
        <v>97</v>
      </c>
      <c r="S363" t="s">
        <v>105</v>
      </c>
      <c r="T363" s="6">
        <v>41270</v>
      </c>
    </row>
    <row r="364" spans="1:20">
      <c r="A364" s="4">
        <v>1212021</v>
      </c>
      <c r="B364">
        <v>27</v>
      </c>
      <c r="C364" s="2" t="s">
        <v>92</v>
      </c>
      <c r="D364" s="2" t="s">
        <v>93</v>
      </c>
      <c r="E364" s="2" t="s">
        <v>142</v>
      </c>
      <c r="F364" s="2" t="s">
        <v>95</v>
      </c>
      <c r="G364" s="2" t="s">
        <v>96</v>
      </c>
      <c r="H364" s="2" t="s">
        <v>97</v>
      </c>
      <c r="I364" s="2" t="s">
        <v>108</v>
      </c>
      <c r="J364" s="2" t="s">
        <v>114</v>
      </c>
      <c r="K364" s="2" t="s">
        <v>100</v>
      </c>
      <c r="L364" s="2" t="s">
        <v>118</v>
      </c>
      <c r="M364" s="5">
        <v>0.0147</v>
      </c>
      <c r="N364" s="5">
        <v>0.01911</v>
      </c>
      <c r="O364" s="2" t="s">
        <v>102</v>
      </c>
      <c r="P364" s="2" t="s">
        <v>157</v>
      </c>
      <c r="Q364" s="2" t="s">
        <v>207</v>
      </c>
      <c r="R364" s="2" t="s">
        <v>103</v>
      </c>
      <c r="S364" t="s">
        <v>105</v>
      </c>
      <c r="T364" s="6">
        <v>41271</v>
      </c>
    </row>
    <row r="365" spans="1:20">
      <c r="A365" s="4">
        <v>1212022</v>
      </c>
      <c r="B365">
        <v>34</v>
      </c>
      <c r="C365" s="2" t="s">
        <v>106</v>
      </c>
      <c r="D365" s="2" t="s">
        <v>93</v>
      </c>
      <c r="E365" s="2" t="s">
        <v>94</v>
      </c>
      <c r="F365" s="2" t="s">
        <v>95</v>
      </c>
      <c r="G365" s="2" t="s">
        <v>96</v>
      </c>
      <c r="H365" s="2" t="s">
        <v>97</v>
      </c>
      <c r="I365" s="2" t="s">
        <v>149</v>
      </c>
      <c r="J365" s="2" t="s">
        <v>123</v>
      </c>
      <c r="K365" s="2" t="s">
        <v>100</v>
      </c>
      <c r="L365" s="2" t="s">
        <v>124</v>
      </c>
      <c r="M365" s="5">
        <v>0.015</v>
      </c>
      <c r="N365" s="5">
        <v>0.0195</v>
      </c>
      <c r="O365" s="2" t="s">
        <v>102</v>
      </c>
      <c r="P365" s="2" t="s">
        <v>157</v>
      </c>
      <c r="Q365" s="2" t="s">
        <v>207</v>
      </c>
      <c r="R365" s="2" t="s">
        <v>103</v>
      </c>
      <c r="S365" t="s">
        <v>105</v>
      </c>
      <c r="T365" s="6">
        <v>41271</v>
      </c>
    </row>
    <row r="366" spans="1:20">
      <c r="A366" s="3">
        <v>1212023</v>
      </c>
      <c r="B366">
        <v>24</v>
      </c>
      <c r="C366" s="2" t="s">
        <v>106</v>
      </c>
      <c r="D366" s="2" t="s">
        <v>115</v>
      </c>
      <c r="E366" s="2" t="s">
        <v>218</v>
      </c>
      <c r="F366" s="2" t="s">
        <v>95</v>
      </c>
      <c r="G366" s="2" t="s">
        <v>96</v>
      </c>
      <c r="H366" s="2" t="s">
        <v>103</v>
      </c>
      <c r="I366" s="2" t="s">
        <v>121</v>
      </c>
      <c r="J366" s="2" t="s">
        <v>248</v>
      </c>
      <c r="K366" s="2" t="s">
        <v>100</v>
      </c>
      <c r="L366" s="2" t="s">
        <v>101</v>
      </c>
      <c r="M366" s="5">
        <v>0.0141</v>
      </c>
      <c r="N366" s="5">
        <v>0.01833</v>
      </c>
      <c r="O366" s="2" t="s">
        <v>102</v>
      </c>
      <c r="P366" s="2" t="s">
        <v>157</v>
      </c>
      <c r="Q366" s="2" t="s">
        <v>207</v>
      </c>
      <c r="R366" s="2" t="s">
        <v>103</v>
      </c>
      <c r="S366" t="s">
        <v>105</v>
      </c>
      <c r="T366" s="6">
        <v>41271</v>
      </c>
    </row>
    <row r="367" spans="1:20">
      <c r="A367" s="4">
        <v>1212025</v>
      </c>
      <c r="B367">
        <v>45</v>
      </c>
      <c r="C367" s="2" t="s">
        <v>106</v>
      </c>
      <c r="D367" s="2" t="s">
        <v>93</v>
      </c>
      <c r="E367" s="2" t="s">
        <v>120</v>
      </c>
      <c r="F367" s="2" t="s">
        <v>95</v>
      </c>
      <c r="G367" s="2" t="s">
        <v>96</v>
      </c>
      <c r="H367" s="2" t="s">
        <v>103</v>
      </c>
      <c r="I367" s="2" t="s">
        <v>137</v>
      </c>
      <c r="J367" s="2" t="s">
        <v>127</v>
      </c>
      <c r="K367" s="2" t="s">
        <v>100</v>
      </c>
      <c r="L367" s="2" t="s">
        <v>101</v>
      </c>
      <c r="M367" s="5">
        <v>0.015</v>
      </c>
      <c r="N367" s="5">
        <v>0.0195</v>
      </c>
      <c r="O367" s="2" t="s">
        <v>102</v>
      </c>
      <c r="P367" s="2" t="s">
        <v>95</v>
      </c>
      <c r="Q367" s="2" t="s">
        <v>119</v>
      </c>
      <c r="R367" s="2" t="s">
        <v>97</v>
      </c>
      <c r="S367" t="s">
        <v>105</v>
      </c>
      <c r="T367" s="6">
        <v>41271</v>
      </c>
    </row>
    <row r="368" spans="1:20">
      <c r="A368" s="4">
        <v>1301003</v>
      </c>
      <c r="B368">
        <v>41</v>
      </c>
      <c r="C368" s="2" t="s">
        <v>106</v>
      </c>
      <c r="D368" s="2" t="s">
        <v>93</v>
      </c>
      <c r="E368" s="2" t="s">
        <v>94</v>
      </c>
      <c r="F368" s="2" t="s">
        <v>95</v>
      </c>
      <c r="G368" s="2" t="s">
        <v>96</v>
      </c>
      <c r="H368" s="2" t="s">
        <v>103</v>
      </c>
      <c r="I368" s="2" t="s">
        <v>187</v>
      </c>
      <c r="J368" s="2" t="s">
        <v>223</v>
      </c>
      <c r="K368" s="2" t="s">
        <v>170</v>
      </c>
      <c r="L368" s="2" t="s">
        <v>101</v>
      </c>
      <c r="M368" s="5">
        <v>0.015</v>
      </c>
      <c r="N368" s="5">
        <v>0.0195</v>
      </c>
      <c r="O368" s="2" t="s">
        <v>102</v>
      </c>
      <c r="P368" s="2" t="s">
        <v>95</v>
      </c>
      <c r="Q368" s="2" t="s">
        <v>119</v>
      </c>
      <c r="R368" s="2" t="s">
        <v>97</v>
      </c>
      <c r="S368" t="s">
        <v>105</v>
      </c>
      <c r="T368" s="6">
        <v>41283</v>
      </c>
    </row>
    <row r="369" spans="1:20">
      <c r="A369" s="3">
        <v>1301004</v>
      </c>
      <c r="B369">
        <v>37</v>
      </c>
      <c r="C369" s="2" t="s">
        <v>106</v>
      </c>
      <c r="D369" s="2" t="s">
        <v>93</v>
      </c>
      <c r="E369" s="2" t="s">
        <v>94</v>
      </c>
      <c r="F369" s="2" t="s">
        <v>95</v>
      </c>
      <c r="G369" s="2" t="s">
        <v>96</v>
      </c>
      <c r="H369" s="2" t="s">
        <v>103</v>
      </c>
      <c r="I369" s="2" t="s">
        <v>173</v>
      </c>
      <c r="J369" s="2" t="s">
        <v>135</v>
      </c>
      <c r="K369" s="2" t="s">
        <v>100</v>
      </c>
      <c r="L369" s="2" t="s">
        <v>101</v>
      </c>
      <c r="M369" s="5">
        <v>0.0141</v>
      </c>
      <c r="N369" s="5">
        <v>0.01833</v>
      </c>
      <c r="O369" s="2" t="s">
        <v>102</v>
      </c>
      <c r="P369" s="2" t="s">
        <v>157</v>
      </c>
      <c r="Q369" s="2" t="s">
        <v>207</v>
      </c>
      <c r="R369" s="2" t="s">
        <v>97</v>
      </c>
      <c r="S369" t="s">
        <v>105</v>
      </c>
      <c r="T369" s="6">
        <v>41282</v>
      </c>
    </row>
    <row r="370" spans="1:20">
      <c r="A370" s="4">
        <v>1301006</v>
      </c>
      <c r="B370">
        <v>41</v>
      </c>
      <c r="C370" s="2" t="s">
        <v>92</v>
      </c>
      <c r="D370" s="2" t="s">
        <v>93</v>
      </c>
      <c r="E370" s="2" t="s">
        <v>120</v>
      </c>
      <c r="F370" s="2" t="s">
        <v>95</v>
      </c>
      <c r="G370" s="2" t="s">
        <v>96</v>
      </c>
      <c r="H370" s="2" t="s">
        <v>103</v>
      </c>
      <c r="I370" s="2" t="s">
        <v>148</v>
      </c>
      <c r="J370" s="2" t="s">
        <v>230</v>
      </c>
      <c r="K370" s="2" t="s">
        <v>100</v>
      </c>
      <c r="L370" s="2" t="s">
        <v>101</v>
      </c>
      <c r="M370" s="5">
        <v>0.0126</v>
      </c>
      <c r="N370" s="5">
        <v>0.01638</v>
      </c>
      <c r="O370" s="2" t="s">
        <v>102</v>
      </c>
      <c r="P370" s="2" t="s">
        <v>157</v>
      </c>
      <c r="Q370" s="2" t="s">
        <v>207</v>
      </c>
      <c r="R370" s="2" t="s">
        <v>103</v>
      </c>
      <c r="S370" t="s">
        <v>105</v>
      </c>
      <c r="T370" s="6">
        <v>41288</v>
      </c>
    </row>
    <row r="371" spans="1:20">
      <c r="A371" s="3">
        <v>1301007</v>
      </c>
      <c r="B371">
        <v>44</v>
      </c>
      <c r="C371" s="2" t="s">
        <v>92</v>
      </c>
      <c r="D371" s="2" t="s">
        <v>93</v>
      </c>
      <c r="E371" s="2" t="s">
        <v>120</v>
      </c>
      <c r="F371" s="2" t="s">
        <v>95</v>
      </c>
      <c r="G371" s="2" t="s">
        <v>96</v>
      </c>
      <c r="H371" s="2" t="s">
        <v>103</v>
      </c>
      <c r="I371" s="2" t="s">
        <v>180</v>
      </c>
      <c r="J371" s="2" t="s">
        <v>181</v>
      </c>
      <c r="K371" s="2" t="s">
        <v>100</v>
      </c>
      <c r="L371" s="2" t="s">
        <v>101</v>
      </c>
      <c r="M371" s="5">
        <v>0.015</v>
      </c>
      <c r="N371" s="5">
        <v>0.0195</v>
      </c>
      <c r="O371" s="2" t="s">
        <v>102</v>
      </c>
      <c r="P371" s="2" t="s">
        <v>157</v>
      </c>
      <c r="Q371" s="2" t="s">
        <v>207</v>
      </c>
      <c r="R371" s="2" t="s">
        <v>103</v>
      </c>
      <c r="S371" t="s">
        <v>105</v>
      </c>
      <c r="T371" s="6">
        <v>41285</v>
      </c>
    </row>
    <row r="372" spans="1:20">
      <c r="A372" s="4">
        <v>1301008</v>
      </c>
      <c r="B372">
        <v>40</v>
      </c>
      <c r="C372" s="2" t="s">
        <v>92</v>
      </c>
      <c r="D372" s="2" t="s">
        <v>93</v>
      </c>
      <c r="E372" s="2" t="s">
        <v>94</v>
      </c>
      <c r="F372" s="2" t="s">
        <v>95</v>
      </c>
      <c r="G372" s="2" t="s">
        <v>96</v>
      </c>
      <c r="H372" s="2" t="s">
        <v>97</v>
      </c>
      <c r="I372" s="2" t="s">
        <v>98</v>
      </c>
      <c r="J372" s="2" t="s">
        <v>135</v>
      </c>
      <c r="K372" s="2" t="s">
        <v>100</v>
      </c>
      <c r="L372" s="2" t="s">
        <v>101</v>
      </c>
      <c r="M372" s="5">
        <v>0.0141</v>
      </c>
      <c r="N372" s="5">
        <v>0.01833</v>
      </c>
      <c r="O372" s="2" t="s">
        <v>102</v>
      </c>
      <c r="P372" s="2" t="s">
        <v>157</v>
      </c>
      <c r="Q372" s="2" t="s">
        <v>207</v>
      </c>
      <c r="R372" s="2" t="s">
        <v>103</v>
      </c>
      <c r="S372" t="s">
        <v>105</v>
      </c>
      <c r="T372" s="6">
        <v>41295</v>
      </c>
    </row>
    <row r="373" spans="1:20">
      <c r="A373" s="3">
        <v>1301009</v>
      </c>
      <c r="B373">
        <v>45</v>
      </c>
      <c r="C373" s="2" t="s">
        <v>106</v>
      </c>
      <c r="D373" s="2" t="s">
        <v>93</v>
      </c>
      <c r="E373" s="2" t="s">
        <v>120</v>
      </c>
      <c r="F373" s="2" t="s">
        <v>95</v>
      </c>
      <c r="G373" s="2" t="s">
        <v>96</v>
      </c>
      <c r="H373" s="2" t="s">
        <v>103</v>
      </c>
      <c r="I373" s="2" t="s">
        <v>261</v>
      </c>
      <c r="J373" s="2" t="s">
        <v>144</v>
      </c>
      <c r="K373" s="2" t="s">
        <v>100</v>
      </c>
      <c r="L373" s="2" t="s">
        <v>101</v>
      </c>
      <c r="M373" s="5">
        <v>0.015</v>
      </c>
      <c r="N373" s="5">
        <v>0.0195</v>
      </c>
      <c r="O373" s="2" t="s">
        <v>169</v>
      </c>
      <c r="P373" s="2" t="s">
        <v>95</v>
      </c>
      <c r="Q373" s="2" t="s">
        <v>119</v>
      </c>
      <c r="R373" s="2" t="s">
        <v>97</v>
      </c>
      <c r="S373" t="s">
        <v>105</v>
      </c>
      <c r="T373" s="6">
        <v>41292</v>
      </c>
    </row>
    <row r="374" spans="1:20">
      <c r="A374" s="3">
        <v>1302001</v>
      </c>
      <c r="B374">
        <v>46</v>
      </c>
      <c r="C374" s="2" t="s">
        <v>92</v>
      </c>
      <c r="D374" s="2" t="s">
        <v>177</v>
      </c>
      <c r="E374" s="2" t="s">
        <v>94</v>
      </c>
      <c r="F374" s="2" t="s">
        <v>95</v>
      </c>
      <c r="G374" s="2" t="s">
        <v>96</v>
      </c>
      <c r="H374" s="2" t="s">
        <v>103</v>
      </c>
      <c r="I374" s="2" t="s">
        <v>149</v>
      </c>
      <c r="J374" s="2" t="s">
        <v>181</v>
      </c>
      <c r="K374" s="2" t="s">
        <v>100</v>
      </c>
      <c r="L374" s="2" t="s">
        <v>101</v>
      </c>
      <c r="M374" s="9">
        <v>0.0147</v>
      </c>
      <c r="N374" s="5">
        <v>0.01911</v>
      </c>
      <c r="O374" s="2" t="s">
        <v>102</v>
      </c>
      <c r="P374" s="2" t="s">
        <v>95</v>
      </c>
      <c r="Q374" s="2" t="s">
        <v>119</v>
      </c>
      <c r="R374" s="2" t="s">
        <v>97</v>
      </c>
      <c r="S374" t="s">
        <v>105</v>
      </c>
      <c r="T374" s="6">
        <v>41306</v>
      </c>
    </row>
    <row r="375" spans="1:20">
      <c r="A375" s="4">
        <v>1303001</v>
      </c>
      <c r="B375">
        <v>50</v>
      </c>
      <c r="C375" s="2" t="s">
        <v>106</v>
      </c>
      <c r="D375" s="2" t="s">
        <v>93</v>
      </c>
      <c r="E375" s="2" t="s">
        <v>94</v>
      </c>
      <c r="F375" s="2" t="s">
        <v>116</v>
      </c>
      <c r="G375" s="2" t="s">
        <v>96</v>
      </c>
      <c r="H375" s="2" t="s">
        <v>103</v>
      </c>
      <c r="I375" s="2" t="s">
        <v>187</v>
      </c>
      <c r="J375" s="2" t="s">
        <v>202</v>
      </c>
      <c r="K375" s="2" t="s">
        <v>100</v>
      </c>
      <c r="L375" s="2" t="s">
        <v>101</v>
      </c>
      <c r="M375" s="5">
        <v>0.0141</v>
      </c>
      <c r="N375" s="5">
        <v>0.01833</v>
      </c>
      <c r="O375" s="2" t="s">
        <v>226</v>
      </c>
      <c r="P375" s="2" t="s">
        <v>157</v>
      </c>
      <c r="Q375" s="2" t="s">
        <v>207</v>
      </c>
      <c r="R375" s="2" t="s">
        <v>103</v>
      </c>
      <c r="S375" t="s">
        <v>105</v>
      </c>
      <c r="T375" s="6">
        <v>41339</v>
      </c>
    </row>
    <row r="376" spans="1:20">
      <c r="A376" s="3">
        <v>1303004</v>
      </c>
      <c r="B376">
        <v>44</v>
      </c>
      <c r="C376" s="2" t="s">
        <v>106</v>
      </c>
      <c r="D376" s="2" t="s">
        <v>93</v>
      </c>
      <c r="E376" s="2" t="s">
        <v>120</v>
      </c>
      <c r="F376" s="2" t="s">
        <v>95</v>
      </c>
      <c r="G376" s="2" t="s">
        <v>96</v>
      </c>
      <c r="H376" s="2" t="s">
        <v>103</v>
      </c>
      <c r="I376" s="2" t="s">
        <v>143</v>
      </c>
      <c r="J376" s="2" t="s">
        <v>135</v>
      </c>
      <c r="K376" s="2" t="s">
        <v>100</v>
      </c>
      <c r="L376" s="2" t="s">
        <v>118</v>
      </c>
      <c r="M376" s="5">
        <v>0.0123</v>
      </c>
      <c r="N376" s="5">
        <v>0.01599</v>
      </c>
      <c r="O376" s="2" t="s">
        <v>102</v>
      </c>
      <c r="P376" s="2" t="s">
        <v>157</v>
      </c>
      <c r="Q376" s="2" t="s">
        <v>207</v>
      </c>
      <c r="R376" s="2" t="s">
        <v>103</v>
      </c>
      <c r="S376" t="s">
        <v>105</v>
      </c>
      <c r="T376" s="6">
        <v>41352</v>
      </c>
    </row>
    <row r="377" spans="1:20">
      <c r="A377" s="4">
        <v>1303006</v>
      </c>
      <c r="B377">
        <v>32</v>
      </c>
      <c r="C377" s="2" t="s">
        <v>106</v>
      </c>
      <c r="D377" s="2" t="s">
        <v>93</v>
      </c>
      <c r="E377" s="2" t="s">
        <v>218</v>
      </c>
      <c r="F377" s="2" t="s">
        <v>95</v>
      </c>
      <c r="G377" s="2" t="s">
        <v>96</v>
      </c>
      <c r="H377" s="2" t="s">
        <v>97</v>
      </c>
      <c r="I377" s="2" t="s">
        <v>149</v>
      </c>
      <c r="J377" s="2" t="s">
        <v>144</v>
      </c>
      <c r="K377" s="2" t="s">
        <v>100</v>
      </c>
      <c r="L377" s="2" t="s">
        <v>101</v>
      </c>
      <c r="M377" s="5">
        <v>0.015</v>
      </c>
      <c r="N377" s="5">
        <v>0.0195</v>
      </c>
      <c r="O377" s="2" t="s">
        <v>102</v>
      </c>
      <c r="P377" s="2" t="s">
        <v>157</v>
      </c>
      <c r="Q377" s="2" t="s">
        <v>207</v>
      </c>
      <c r="R377" s="2" t="s">
        <v>103</v>
      </c>
      <c r="S377" t="s">
        <v>105</v>
      </c>
      <c r="T377" s="6">
        <v>41361</v>
      </c>
    </row>
    <row r="378" spans="1:20">
      <c r="A378" s="3">
        <v>1303007</v>
      </c>
      <c r="B378">
        <v>30</v>
      </c>
      <c r="C378" s="2" t="s">
        <v>106</v>
      </c>
      <c r="D378" s="2" t="s">
        <v>93</v>
      </c>
      <c r="E378" s="2" t="s">
        <v>94</v>
      </c>
      <c r="F378" s="2" t="s">
        <v>116</v>
      </c>
      <c r="G378" s="2" t="s">
        <v>96</v>
      </c>
      <c r="H378" s="2" t="s">
        <v>103</v>
      </c>
      <c r="I378" s="2" t="s">
        <v>149</v>
      </c>
      <c r="J378" s="2" t="s">
        <v>135</v>
      </c>
      <c r="K378" s="2" t="s">
        <v>100</v>
      </c>
      <c r="L378" s="2" t="s">
        <v>101</v>
      </c>
      <c r="M378" s="5">
        <v>0.0126</v>
      </c>
      <c r="N378" s="5">
        <v>0.01638</v>
      </c>
      <c r="O378" s="2" t="s">
        <v>169</v>
      </c>
      <c r="P378" s="2" t="s">
        <v>157</v>
      </c>
      <c r="Q378" s="2" t="s">
        <v>207</v>
      </c>
      <c r="R378" s="2" t="s">
        <v>97</v>
      </c>
      <c r="S378" t="s">
        <v>105</v>
      </c>
      <c r="T378" s="6">
        <v>41361</v>
      </c>
    </row>
    <row r="379" spans="1:20">
      <c r="A379" s="3">
        <v>1304001</v>
      </c>
      <c r="B379">
        <v>58</v>
      </c>
      <c r="C379" s="2" t="s">
        <v>106</v>
      </c>
      <c r="D379" s="2" t="s">
        <v>93</v>
      </c>
      <c r="E379" s="2" t="s">
        <v>107</v>
      </c>
      <c r="F379" s="2" t="s">
        <v>95</v>
      </c>
      <c r="G379" s="2" t="s">
        <v>96</v>
      </c>
      <c r="H379" s="2" t="s">
        <v>97</v>
      </c>
      <c r="I379" s="2" t="s">
        <v>143</v>
      </c>
      <c r="J379" s="2" t="s">
        <v>144</v>
      </c>
      <c r="K379" s="2" t="s">
        <v>100</v>
      </c>
      <c r="L379" s="2" t="s">
        <v>118</v>
      </c>
      <c r="M379" s="5">
        <v>0.0138</v>
      </c>
      <c r="N379" s="5">
        <v>0.01794</v>
      </c>
      <c r="O379" s="2" t="s">
        <v>102</v>
      </c>
      <c r="P379" s="2" t="s">
        <v>157</v>
      </c>
      <c r="Q379" s="2" t="s">
        <v>207</v>
      </c>
      <c r="R379" s="2" t="s">
        <v>103</v>
      </c>
      <c r="S379" t="s">
        <v>105</v>
      </c>
      <c r="T379" s="6">
        <v>41380</v>
      </c>
    </row>
    <row r="380" spans="1:20">
      <c r="A380" s="4">
        <v>1304002</v>
      </c>
      <c r="B380">
        <v>36</v>
      </c>
      <c r="C380" s="2" t="s">
        <v>106</v>
      </c>
      <c r="D380" s="2" t="s">
        <v>93</v>
      </c>
      <c r="E380" s="2" t="s">
        <v>142</v>
      </c>
      <c r="F380" s="2" t="s">
        <v>95</v>
      </c>
      <c r="G380" s="2" t="s">
        <v>96</v>
      </c>
      <c r="H380" s="2" t="s">
        <v>103</v>
      </c>
      <c r="I380" s="2" t="s">
        <v>152</v>
      </c>
      <c r="J380" s="2" t="s">
        <v>114</v>
      </c>
      <c r="K380" s="2" t="s">
        <v>100</v>
      </c>
      <c r="L380" s="2" t="s">
        <v>101</v>
      </c>
      <c r="M380" s="5">
        <v>0.015</v>
      </c>
      <c r="N380" s="5">
        <v>0.0195</v>
      </c>
      <c r="O380" s="2" t="s">
        <v>102</v>
      </c>
      <c r="P380" s="2" t="s">
        <v>95</v>
      </c>
      <c r="Q380" s="2" t="s">
        <v>119</v>
      </c>
      <c r="R380" s="2" t="s">
        <v>97</v>
      </c>
      <c r="S380" t="s">
        <v>105</v>
      </c>
      <c r="T380" s="6">
        <v>41374</v>
      </c>
    </row>
    <row r="381" spans="1:20">
      <c r="A381" s="4">
        <v>1304003</v>
      </c>
      <c r="B381">
        <v>41</v>
      </c>
      <c r="C381" s="2" t="s">
        <v>106</v>
      </c>
      <c r="D381" s="2" t="s">
        <v>93</v>
      </c>
      <c r="E381" s="2" t="s">
        <v>142</v>
      </c>
      <c r="F381" s="2" t="s">
        <v>116</v>
      </c>
      <c r="G381" s="2" t="s">
        <v>96</v>
      </c>
      <c r="H381" s="2" t="s">
        <v>97</v>
      </c>
      <c r="I381" s="2" t="s">
        <v>143</v>
      </c>
      <c r="J381" s="2" t="s">
        <v>230</v>
      </c>
      <c r="K381" s="2" t="s">
        <v>100</v>
      </c>
      <c r="L381" s="2" t="s">
        <v>101</v>
      </c>
      <c r="M381" s="5">
        <v>0.0141</v>
      </c>
      <c r="N381" s="5">
        <v>0.01833</v>
      </c>
      <c r="O381" s="2" t="s">
        <v>102</v>
      </c>
      <c r="P381" s="2" t="s">
        <v>157</v>
      </c>
      <c r="Q381" s="2" t="s">
        <v>207</v>
      </c>
      <c r="R381" s="2" t="s">
        <v>103</v>
      </c>
      <c r="S381" t="s">
        <v>105</v>
      </c>
      <c r="T381" s="6">
        <v>41373</v>
      </c>
    </row>
    <row r="382" spans="1:20">
      <c r="A382" s="3">
        <v>1304004</v>
      </c>
      <c r="B382">
        <v>35</v>
      </c>
      <c r="C382" s="2" t="s">
        <v>106</v>
      </c>
      <c r="D382" s="2" t="s">
        <v>93</v>
      </c>
      <c r="E382" s="2" t="s">
        <v>120</v>
      </c>
      <c r="F382" s="2" t="s">
        <v>95</v>
      </c>
      <c r="G382" s="2" t="s">
        <v>96</v>
      </c>
      <c r="H382" s="2" t="s">
        <v>103</v>
      </c>
      <c r="I382" s="2" t="s">
        <v>149</v>
      </c>
      <c r="J382" s="2" t="s">
        <v>144</v>
      </c>
      <c r="K382" s="2" t="s">
        <v>100</v>
      </c>
      <c r="L382" s="2" t="s">
        <v>101</v>
      </c>
      <c r="M382" s="5">
        <v>0.0126</v>
      </c>
      <c r="N382" s="5">
        <v>0.01638</v>
      </c>
      <c r="O382" s="2" t="s">
        <v>102</v>
      </c>
      <c r="P382" s="2" t="s">
        <v>95</v>
      </c>
      <c r="Q382" s="2" t="s">
        <v>119</v>
      </c>
      <c r="R382" s="2" t="s">
        <v>97</v>
      </c>
      <c r="S382" t="s">
        <v>105</v>
      </c>
      <c r="T382" s="6">
        <v>41376</v>
      </c>
    </row>
    <row r="383" spans="1:20">
      <c r="A383" s="3">
        <v>1304005</v>
      </c>
      <c r="B383">
        <v>33</v>
      </c>
      <c r="C383" s="2" t="s">
        <v>106</v>
      </c>
      <c r="D383" s="2" t="s">
        <v>93</v>
      </c>
      <c r="E383" s="2" t="s">
        <v>120</v>
      </c>
      <c r="F383" s="2" t="s">
        <v>95</v>
      </c>
      <c r="G383" s="2" t="s">
        <v>96</v>
      </c>
      <c r="H383" s="2" t="s">
        <v>103</v>
      </c>
      <c r="I383" s="2" t="s">
        <v>198</v>
      </c>
      <c r="J383" s="2" t="s">
        <v>135</v>
      </c>
      <c r="K383" s="2" t="s">
        <v>100</v>
      </c>
      <c r="L383" s="2" t="s">
        <v>101</v>
      </c>
      <c r="M383" s="5">
        <v>0.0126</v>
      </c>
      <c r="N383" s="5">
        <v>0.01638</v>
      </c>
      <c r="O383" s="2" t="s">
        <v>169</v>
      </c>
      <c r="P383" s="2" t="s">
        <v>157</v>
      </c>
      <c r="Q383" s="2" t="s">
        <v>207</v>
      </c>
      <c r="R383" s="2" t="s">
        <v>103</v>
      </c>
      <c r="S383" t="s">
        <v>105</v>
      </c>
      <c r="T383" s="6">
        <v>41376</v>
      </c>
    </row>
    <row r="384" spans="1:20">
      <c r="A384" s="3">
        <v>1304007</v>
      </c>
      <c r="B384">
        <v>36</v>
      </c>
      <c r="C384" s="2" t="s">
        <v>106</v>
      </c>
      <c r="D384" s="2" t="s">
        <v>93</v>
      </c>
      <c r="E384" s="2" t="s">
        <v>218</v>
      </c>
      <c r="F384" s="2" t="s">
        <v>95</v>
      </c>
      <c r="G384" s="2" t="s">
        <v>117</v>
      </c>
      <c r="H384" s="2" t="s">
        <v>103</v>
      </c>
      <c r="I384" s="2" t="s">
        <v>187</v>
      </c>
      <c r="J384" s="2" t="s">
        <v>230</v>
      </c>
      <c r="K384" s="2" t="s">
        <v>100</v>
      </c>
      <c r="L384" s="2" t="s">
        <v>101</v>
      </c>
      <c r="M384" s="5">
        <v>0.0126</v>
      </c>
      <c r="N384" s="5">
        <v>0.01638</v>
      </c>
      <c r="O384" s="2" t="s">
        <v>102</v>
      </c>
      <c r="P384" s="2" t="s">
        <v>95</v>
      </c>
      <c r="Q384" s="2" t="s">
        <v>119</v>
      </c>
      <c r="R384" s="2" t="s">
        <v>97</v>
      </c>
      <c r="S384" t="s">
        <v>105</v>
      </c>
      <c r="T384" s="6">
        <v>41379</v>
      </c>
    </row>
    <row r="385" spans="1:20">
      <c r="A385" s="3">
        <v>1304008</v>
      </c>
      <c r="B385">
        <v>29</v>
      </c>
      <c r="C385" s="2" t="s">
        <v>106</v>
      </c>
      <c r="D385" s="2" t="s">
        <v>93</v>
      </c>
      <c r="E385" s="2" t="s">
        <v>107</v>
      </c>
      <c r="F385" s="2" t="s">
        <v>95</v>
      </c>
      <c r="G385" s="2" t="s">
        <v>117</v>
      </c>
      <c r="H385" s="2" t="s">
        <v>103</v>
      </c>
      <c r="I385" s="2" t="s">
        <v>198</v>
      </c>
      <c r="J385" s="2" t="s">
        <v>114</v>
      </c>
      <c r="K385" s="2" t="s">
        <v>100</v>
      </c>
      <c r="L385" s="2" t="s">
        <v>101</v>
      </c>
      <c r="M385" s="5">
        <v>0.0126</v>
      </c>
      <c r="N385" s="5">
        <v>0.01638</v>
      </c>
      <c r="O385" s="2" t="s">
        <v>102</v>
      </c>
      <c r="P385" s="2" t="s">
        <v>157</v>
      </c>
      <c r="Q385" s="2" t="s">
        <v>207</v>
      </c>
      <c r="R385" s="2" t="s">
        <v>103</v>
      </c>
      <c r="S385" t="s">
        <v>105</v>
      </c>
      <c r="T385" s="6">
        <v>41376</v>
      </c>
    </row>
    <row r="386" spans="1:20">
      <c r="A386" s="3">
        <v>1304009</v>
      </c>
      <c r="B386">
        <v>46</v>
      </c>
      <c r="C386" s="2" t="s">
        <v>106</v>
      </c>
      <c r="D386" s="2" t="s">
        <v>93</v>
      </c>
      <c r="E386" s="2" t="s">
        <v>107</v>
      </c>
      <c r="F386" s="2" t="s">
        <v>95</v>
      </c>
      <c r="G386" s="2" t="s">
        <v>117</v>
      </c>
      <c r="H386" s="2" t="s">
        <v>103</v>
      </c>
      <c r="I386" s="2" t="s">
        <v>236</v>
      </c>
      <c r="J386" s="2" t="s">
        <v>114</v>
      </c>
      <c r="K386" s="2" t="s">
        <v>100</v>
      </c>
      <c r="L386" s="2" t="s">
        <v>101</v>
      </c>
      <c r="M386" s="5">
        <v>0.0126</v>
      </c>
      <c r="N386" s="5">
        <v>0.01638</v>
      </c>
      <c r="O386" s="2" t="s">
        <v>102</v>
      </c>
      <c r="P386" s="2" t="s">
        <v>157</v>
      </c>
      <c r="Q386" s="2" t="s">
        <v>207</v>
      </c>
      <c r="R386" s="2" t="s">
        <v>103</v>
      </c>
      <c r="S386" t="s">
        <v>105</v>
      </c>
      <c r="T386" s="6">
        <v>41376</v>
      </c>
    </row>
    <row r="387" spans="1:20">
      <c r="A387" s="4">
        <v>1304010</v>
      </c>
      <c r="B387">
        <v>63</v>
      </c>
      <c r="C387" s="2" t="s">
        <v>92</v>
      </c>
      <c r="D387" s="2" t="s">
        <v>93</v>
      </c>
      <c r="E387" s="2" t="s">
        <v>107</v>
      </c>
      <c r="F387" s="2" t="s">
        <v>95</v>
      </c>
      <c r="G387" s="2" t="s">
        <v>96</v>
      </c>
      <c r="H387" s="2" t="s">
        <v>103</v>
      </c>
      <c r="I387" s="2" t="s">
        <v>149</v>
      </c>
      <c r="J387" s="2" t="s">
        <v>135</v>
      </c>
      <c r="K387" s="2" t="s">
        <v>100</v>
      </c>
      <c r="L387" s="2" t="s">
        <v>101</v>
      </c>
      <c r="M387" s="5">
        <v>0.0141</v>
      </c>
      <c r="N387" s="5">
        <v>0.01833</v>
      </c>
      <c r="O387" s="2" t="s">
        <v>102</v>
      </c>
      <c r="P387" s="2" t="s">
        <v>157</v>
      </c>
      <c r="Q387" s="2" t="s">
        <v>207</v>
      </c>
      <c r="R387" s="2" t="s">
        <v>103</v>
      </c>
      <c r="S387" t="s">
        <v>105</v>
      </c>
      <c r="T387" s="6">
        <v>41380</v>
      </c>
    </row>
    <row r="388" spans="1:20">
      <c r="A388" s="3">
        <v>1204011</v>
      </c>
      <c r="B388">
        <v>31</v>
      </c>
      <c r="C388" s="2" t="s">
        <v>106</v>
      </c>
      <c r="D388" s="2" t="s">
        <v>93</v>
      </c>
      <c r="E388" s="2" t="s">
        <v>218</v>
      </c>
      <c r="F388" s="2" t="s">
        <v>95</v>
      </c>
      <c r="G388" s="2" t="s">
        <v>96</v>
      </c>
      <c r="H388" s="2" t="s">
        <v>97</v>
      </c>
      <c r="I388" s="2" t="s">
        <v>149</v>
      </c>
      <c r="J388" s="2" t="s">
        <v>250</v>
      </c>
      <c r="K388" s="2" t="s">
        <v>100</v>
      </c>
      <c r="L388" s="2" t="s">
        <v>101</v>
      </c>
      <c r="M388" s="5">
        <v>0.0141</v>
      </c>
      <c r="N388" s="5">
        <v>0.01833</v>
      </c>
      <c r="O388" s="2" t="s">
        <v>102</v>
      </c>
      <c r="P388" s="2" t="s">
        <v>157</v>
      </c>
      <c r="Q388" s="2" t="s">
        <v>207</v>
      </c>
      <c r="R388" s="2" t="s">
        <v>103</v>
      </c>
      <c r="S388" t="s">
        <v>105</v>
      </c>
      <c r="T388" s="6">
        <v>41386</v>
      </c>
    </row>
    <row r="389" spans="1:20">
      <c r="A389" s="3">
        <v>1304014</v>
      </c>
      <c r="B389">
        <v>62</v>
      </c>
      <c r="C389" s="2" t="s">
        <v>106</v>
      </c>
      <c r="D389" s="2" t="s">
        <v>93</v>
      </c>
      <c r="E389" s="2" t="s">
        <v>142</v>
      </c>
      <c r="F389" s="2" t="s">
        <v>95</v>
      </c>
      <c r="G389" s="2" t="s">
        <v>96</v>
      </c>
      <c r="H389" s="2" t="s">
        <v>97</v>
      </c>
      <c r="I389" s="2" t="s">
        <v>262</v>
      </c>
      <c r="J389" s="2" t="s">
        <v>99</v>
      </c>
      <c r="K389" s="2" t="s">
        <v>100</v>
      </c>
      <c r="L389" s="2" t="s">
        <v>101</v>
      </c>
      <c r="M389" s="5">
        <v>0.015</v>
      </c>
      <c r="N389" s="5">
        <v>0.0195</v>
      </c>
      <c r="O389" s="2" t="s">
        <v>102</v>
      </c>
      <c r="P389" s="2" t="s">
        <v>95</v>
      </c>
      <c r="Q389" s="2" t="s">
        <v>119</v>
      </c>
      <c r="R389" s="2" t="s">
        <v>97</v>
      </c>
      <c r="S389" t="s">
        <v>105</v>
      </c>
      <c r="T389" s="6">
        <v>41381</v>
      </c>
    </row>
    <row r="390" spans="1:20">
      <c r="A390" s="3">
        <v>1304016</v>
      </c>
      <c r="B390">
        <v>43</v>
      </c>
      <c r="C390" s="2" t="s">
        <v>106</v>
      </c>
      <c r="D390" s="2" t="s">
        <v>93</v>
      </c>
      <c r="E390" s="2" t="s">
        <v>120</v>
      </c>
      <c r="F390" s="2" t="s">
        <v>95</v>
      </c>
      <c r="G390" s="2" t="s">
        <v>96</v>
      </c>
      <c r="H390" s="2" t="s">
        <v>103</v>
      </c>
      <c r="I390" s="2" t="s">
        <v>152</v>
      </c>
      <c r="J390" s="2" t="s">
        <v>250</v>
      </c>
      <c r="K390" s="2" t="s">
        <v>100</v>
      </c>
      <c r="L390" s="2" t="s">
        <v>101</v>
      </c>
      <c r="M390" s="5">
        <v>0.0126</v>
      </c>
      <c r="N390" s="5">
        <v>0.01638</v>
      </c>
      <c r="O390" s="2" t="s">
        <v>102</v>
      </c>
      <c r="P390" s="2" t="s">
        <v>157</v>
      </c>
      <c r="Q390" s="2" t="s">
        <v>207</v>
      </c>
      <c r="R390" s="2" t="s">
        <v>103</v>
      </c>
      <c r="S390" t="s">
        <v>105</v>
      </c>
      <c r="T390" s="6">
        <v>41389</v>
      </c>
    </row>
    <row r="391" spans="1:20">
      <c r="A391" s="3">
        <v>1304018</v>
      </c>
      <c r="B391">
        <v>39</v>
      </c>
      <c r="C391" s="2" t="s">
        <v>106</v>
      </c>
      <c r="D391" s="2" t="s">
        <v>93</v>
      </c>
      <c r="E391" s="2" t="s">
        <v>120</v>
      </c>
      <c r="F391" s="2" t="s">
        <v>95</v>
      </c>
      <c r="G391" s="2" t="s">
        <v>117</v>
      </c>
      <c r="H391" s="2" t="s">
        <v>103</v>
      </c>
      <c r="I391" s="2" t="s">
        <v>98</v>
      </c>
      <c r="J391" s="2" t="s">
        <v>114</v>
      </c>
      <c r="K391" s="2" t="s">
        <v>100</v>
      </c>
      <c r="L391" s="2" t="s">
        <v>101</v>
      </c>
      <c r="M391" s="5">
        <v>0.0126</v>
      </c>
      <c r="N391" s="5">
        <v>0.01638</v>
      </c>
      <c r="O391" s="2" t="s">
        <v>102</v>
      </c>
      <c r="P391" s="2" t="s">
        <v>95</v>
      </c>
      <c r="Q391" s="2" t="s">
        <v>95</v>
      </c>
      <c r="R391" s="2" t="s">
        <v>97</v>
      </c>
      <c r="S391" t="s">
        <v>105</v>
      </c>
      <c r="T391" s="6">
        <v>41389</v>
      </c>
    </row>
    <row r="392" spans="1:20">
      <c r="A392" s="3">
        <v>1304019</v>
      </c>
      <c r="B392">
        <v>31</v>
      </c>
      <c r="C392" s="2" t="s">
        <v>92</v>
      </c>
      <c r="D392" s="2" t="s">
        <v>93</v>
      </c>
      <c r="E392" s="2" t="s">
        <v>120</v>
      </c>
      <c r="F392" s="2" t="s">
        <v>95</v>
      </c>
      <c r="G392" s="2" t="s">
        <v>117</v>
      </c>
      <c r="H392" s="2" t="s">
        <v>103</v>
      </c>
      <c r="I392" s="2" t="s">
        <v>134</v>
      </c>
      <c r="J392" s="2" t="s">
        <v>153</v>
      </c>
      <c r="K392" s="2" t="s">
        <v>100</v>
      </c>
      <c r="L392" s="2" t="s">
        <v>101</v>
      </c>
      <c r="M392" s="5">
        <v>0.0126</v>
      </c>
      <c r="N392" s="5">
        <v>0.01638</v>
      </c>
      <c r="O392" s="2" t="s">
        <v>102</v>
      </c>
      <c r="P392" s="2" t="s">
        <v>95</v>
      </c>
      <c r="Q392" s="2" t="s">
        <v>119</v>
      </c>
      <c r="R392" s="2" t="s">
        <v>97</v>
      </c>
      <c r="S392" t="s">
        <v>105</v>
      </c>
      <c r="T392" s="6">
        <v>41389</v>
      </c>
    </row>
    <row r="393" spans="1:20">
      <c r="A393" s="3">
        <v>1304020</v>
      </c>
      <c r="B393">
        <v>52</v>
      </c>
      <c r="C393" s="2" t="s">
        <v>106</v>
      </c>
      <c r="D393" s="2" t="s">
        <v>177</v>
      </c>
      <c r="E393" s="2" t="s">
        <v>120</v>
      </c>
      <c r="F393" s="2" t="s">
        <v>95</v>
      </c>
      <c r="G393" s="2" t="s">
        <v>96</v>
      </c>
      <c r="H393" s="2" t="s">
        <v>103</v>
      </c>
      <c r="I393" s="2" t="s">
        <v>155</v>
      </c>
      <c r="J393" s="2" t="s">
        <v>99</v>
      </c>
      <c r="K393" s="2" t="s">
        <v>100</v>
      </c>
      <c r="L393" s="2" t="s">
        <v>101</v>
      </c>
      <c r="M393" s="5">
        <v>0.0126</v>
      </c>
      <c r="N393" s="5">
        <v>0.01638</v>
      </c>
      <c r="O393" s="2" t="s">
        <v>102</v>
      </c>
      <c r="P393" s="2" t="s">
        <v>95</v>
      </c>
      <c r="Q393" s="2" t="s">
        <v>119</v>
      </c>
      <c r="R393" s="2" t="s">
        <v>97</v>
      </c>
      <c r="S393" t="s">
        <v>105</v>
      </c>
      <c r="T393" s="6">
        <v>41390</v>
      </c>
    </row>
    <row r="394" spans="1:20">
      <c r="A394" s="3">
        <v>1305003</v>
      </c>
      <c r="B394">
        <v>26</v>
      </c>
      <c r="C394" s="2" t="s">
        <v>106</v>
      </c>
      <c r="D394" s="2" t="s">
        <v>115</v>
      </c>
      <c r="E394" s="2" t="s">
        <v>120</v>
      </c>
      <c r="F394" s="2" t="s">
        <v>95</v>
      </c>
      <c r="G394" s="2" t="s">
        <v>117</v>
      </c>
      <c r="H394" s="2" t="s">
        <v>103</v>
      </c>
      <c r="I394" s="2" t="s">
        <v>173</v>
      </c>
      <c r="J394" s="2" t="s">
        <v>123</v>
      </c>
      <c r="K394" s="2" t="s">
        <v>100</v>
      </c>
      <c r="L394" s="2" t="s">
        <v>101</v>
      </c>
      <c r="M394" s="5">
        <v>0.0126</v>
      </c>
      <c r="N394" s="5">
        <v>0.01638</v>
      </c>
      <c r="O394" s="2" t="s">
        <v>102</v>
      </c>
      <c r="P394" s="2" t="s">
        <v>95</v>
      </c>
      <c r="Q394" s="2" t="s">
        <v>204</v>
      </c>
      <c r="R394" s="2" t="s">
        <v>97</v>
      </c>
      <c r="S394" t="s">
        <v>105</v>
      </c>
      <c r="T394" s="6">
        <v>41409</v>
      </c>
    </row>
  </sheetData>
  <autoFilter ref="A1:U394"/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94"/>
  <sheetViews>
    <sheetView tabSelected="1" workbookViewId="0">
      <selection activeCell="N1" sqref="N1"/>
    </sheetView>
  </sheetViews>
  <sheetFormatPr defaultColWidth="9" defaultRowHeight="14.4"/>
  <cols>
    <col min="1" max="1" width="8.88888888888889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271</v>
      </c>
      <c r="P1" t="s">
        <v>16</v>
      </c>
      <c r="Q1" t="s">
        <v>17</v>
      </c>
      <c r="R1" t="s">
        <v>18</v>
      </c>
      <c r="S1">
        <v>22</v>
      </c>
    </row>
    <row r="2" spans="1:18">
      <c r="A2">
        <v>911001</v>
      </c>
      <c r="B2">
        <v>27</v>
      </c>
      <c r="C2">
        <v>0</v>
      </c>
      <c r="D2">
        <v>0</v>
      </c>
      <c r="E2">
        <v>2</v>
      </c>
      <c r="F2">
        <v>0</v>
      </c>
      <c r="G2">
        <v>0</v>
      </c>
      <c r="H2">
        <v>0</v>
      </c>
      <c r="I2">
        <v>10</v>
      </c>
      <c r="J2">
        <v>10</v>
      </c>
      <c r="K2">
        <v>0</v>
      </c>
      <c r="L2">
        <v>12</v>
      </c>
      <c r="M2">
        <v>1.5</v>
      </c>
      <c r="N2">
        <v>0</v>
      </c>
      <c r="O2">
        <v>1</v>
      </c>
      <c r="P2">
        <v>1</v>
      </c>
      <c r="Q2">
        <v>0</v>
      </c>
      <c r="R2">
        <v>0</v>
      </c>
    </row>
    <row r="3" spans="1:18">
      <c r="A3">
        <v>912005</v>
      </c>
      <c r="B3">
        <v>52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3</v>
      </c>
      <c r="J3">
        <v>5</v>
      </c>
      <c r="K3">
        <v>0</v>
      </c>
      <c r="L3">
        <v>3</v>
      </c>
      <c r="M3">
        <v>1.44</v>
      </c>
      <c r="N3">
        <v>0</v>
      </c>
      <c r="O3">
        <v>1</v>
      </c>
      <c r="P3">
        <v>1</v>
      </c>
      <c r="Q3">
        <v>0</v>
      </c>
      <c r="R3">
        <v>0</v>
      </c>
    </row>
    <row r="4" spans="1:18">
      <c r="A4">
        <v>912001</v>
      </c>
      <c r="B4">
        <v>26</v>
      </c>
      <c r="C4">
        <v>0</v>
      </c>
      <c r="D4">
        <v>0</v>
      </c>
      <c r="E4">
        <v>2</v>
      </c>
      <c r="F4">
        <v>0</v>
      </c>
      <c r="G4">
        <v>0</v>
      </c>
      <c r="H4">
        <v>0</v>
      </c>
      <c r="I4">
        <v>3</v>
      </c>
      <c r="J4">
        <v>18</v>
      </c>
      <c r="K4">
        <v>0</v>
      </c>
      <c r="L4">
        <v>12</v>
      </c>
      <c r="M4">
        <v>1.5</v>
      </c>
      <c r="N4">
        <v>0</v>
      </c>
      <c r="O4">
        <v>1</v>
      </c>
      <c r="P4">
        <v>1</v>
      </c>
      <c r="Q4">
        <v>0</v>
      </c>
      <c r="R4">
        <v>1</v>
      </c>
    </row>
    <row r="5" spans="1:18">
      <c r="A5">
        <v>911002</v>
      </c>
      <c r="B5">
        <v>49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11</v>
      </c>
      <c r="J5">
        <v>50</v>
      </c>
      <c r="K5">
        <v>0</v>
      </c>
      <c r="L5">
        <v>12</v>
      </c>
      <c r="M5">
        <v>1.5</v>
      </c>
      <c r="N5">
        <v>0</v>
      </c>
      <c r="O5">
        <v>1</v>
      </c>
      <c r="P5">
        <v>1</v>
      </c>
      <c r="Q5">
        <v>0</v>
      </c>
      <c r="R5">
        <v>0</v>
      </c>
    </row>
    <row r="6" spans="1:18">
      <c r="A6">
        <v>912001</v>
      </c>
      <c r="B6">
        <v>26</v>
      </c>
      <c r="C6">
        <v>1</v>
      </c>
      <c r="D6">
        <v>1</v>
      </c>
      <c r="E6">
        <v>2</v>
      </c>
      <c r="F6">
        <v>1</v>
      </c>
      <c r="G6">
        <v>1</v>
      </c>
      <c r="H6">
        <v>0</v>
      </c>
      <c r="I6">
        <v>3</v>
      </c>
      <c r="J6">
        <v>5</v>
      </c>
      <c r="K6">
        <v>0</v>
      </c>
      <c r="L6">
        <v>6</v>
      </c>
      <c r="M6">
        <v>1.5</v>
      </c>
      <c r="N6">
        <v>1</v>
      </c>
      <c r="O6">
        <v>1</v>
      </c>
      <c r="P6">
        <v>0</v>
      </c>
      <c r="Q6">
        <v>1</v>
      </c>
      <c r="R6">
        <v>1</v>
      </c>
    </row>
    <row r="7" spans="1:18">
      <c r="A7">
        <v>912002</v>
      </c>
      <c r="B7">
        <v>24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v>2</v>
      </c>
      <c r="J7">
        <v>10</v>
      </c>
      <c r="K7">
        <v>0</v>
      </c>
      <c r="L7">
        <v>12</v>
      </c>
      <c r="M7">
        <v>1.5</v>
      </c>
      <c r="N7">
        <v>0</v>
      </c>
      <c r="O7">
        <v>1</v>
      </c>
      <c r="P7">
        <v>1</v>
      </c>
      <c r="Q7">
        <v>0</v>
      </c>
      <c r="R7">
        <v>0</v>
      </c>
    </row>
    <row r="8" spans="1:18">
      <c r="A8">
        <v>912010</v>
      </c>
      <c r="B8">
        <v>47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20</v>
      </c>
      <c r="K8">
        <v>0</v>
      </c>
      <c r="L8">
        <v>9</v>
      </c>
      <c r="M8">
        <v>1.53</v>
      </c>
      <c r="N8">
        <v>0</v>
      </c>
      <c r="O8">
        <v>1</v>
      </c>
      <c r="P8">
        <v>1</v>
      </c>
      <c r="Q8">
        <v>0</v>
      </c>
      <c r="R8">
        <v>0</v>
      </c>
    </row>
    <row r="9" spans="1:18">
      <c r="A9">
        <v>912003</v>
      </c>
      <c r="B9">
        <v>23</v>
      </c>
      <c r="C9">
        <v>0</v>
      </c>
      <c r="D9">
        <v>0</v>
      </c>
      <c r="E9">
        <v>2</v>
      </c>
      <c r="F9">
        <v>0</v>
      </c>
      <c r="G9">
        <v>1</v>
      </c>
      <c r="H9">
        <v>0</v>
      </c>
      <c r="I9">
        <v>2</v>
      </c>
      <c r="J9">
        <v>3</v>
      </c>
      <c r="K9">
        <v>0</v>
      </c>
      <c r="L9">
        <v>12</v>
      </c>
      <c r="M9">
        <v>1.53</v>
      </c>
      <c r="N9">
        <v>1</v>
      </c>
      <c r="O9">
        <v>1</v>
      </c>
      <c r="P9">
        <v>0</v>
      </c>
      <c r="Q9">
        <v>1</v>
      </c>
      <c r="R9">
        <v>0</v>
      </c>
    </row>
    <row r="10" spans="1:18">
      <c r="A10">
        <v>912007</v>
      </c>
      <c r="B10">
        <v>31</v>
      </c>
      <c r="C10">
        <v>1</v>
      </c>
      <c r="D10">
        <v>0</v>
      </c>
      <c r="E10">
        <v>2</v>
      </c>
      <c r="F10">
        <v>0</v>
      </c>
      <c r="G10">
        <v>0</v>
      </c>
      <c r="H10">
        <v>0</v>
      </c>
      <c r="I10">
        <v>0.083</v>
      </c>
      <c r="J10">
        <v>50</v>
      </c>
      <c r="K10">
        <v>0</v>
      </c>
      <c r="L10">
        <v>5</v>
      </c>
      <c r="M10">
        <v>1.47</v>
      </c>
      <c r="N10">
        <v>0</v>
      </c>
      <c r="O10">
        <v>1</v>
      </c>
      <c r="P10">
        <v>1</v>
      </c>
      <c r="Q10">
        <v>1</v>
      </c>
      <c r="R10">
        <v>0</v>
      </c>
    </row>
    <row r="11" spans="1:18">
      <c r="A11">
        <v>912011</v>
      </c>
      <c r="B11">
        <v>27</v>
      </c>
      <c r="C11">
        <v>0</v>
      </c>
      <c r="D11">
        <v>0</v>
      </c>
      <c r="E11">
        <v>2</v>
      </c>
      <c r="F11">
        <v>0</v>
      </c>
      <c r="G11">
        <v>0</v>
      </c>
      <c r="H11">
        <v>0</v>
      </c>
      <c r="I11">
        <v>0.5</v>
      </c>
      <c r="J11">
        <v>6</v>
      </c>
      <c r="K11">
        <v>0</v>
      </c>
      <c r="L11">
        <v>12</v>
      </c>
      <c r="M11">
        <v>1.5</v>
      </c>
      <c r="N11">
        <v>0</v>
      </c>
      <c r="O11">
        <v>1</v>
      </c>
      <c r="P11">
        <v>1</v>
      </c>
      <c r="Q11">
        <v>0</v>
      </c>
      <c r="R11">
        <v>0</v>
      </c>
    </row>
    <row r="12" spans="1:18">
      <c r="A12">
        <v>1001001</v>
      </c>
      <c r="B12">
        <v>41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6</v>
      </c>
      <c r="J12">
        <v>100</v>
      </c>
      <c r="K12">
        <v>0</v>
      </c>
      <c r="L12">
        <v>6</v>
      </c>
      <c r="M12">
        <v>1.47</v>
      </c>
      <c r="N12">
        <v>0</v>
      </c>
      <c r="O12">
        <v>1</v>
      </c>
      <c r="P12">
        <v>1</v>
      </c>
      <c r="Q12">
        <v>0</v>
      </c>
      <c r="R12">
        <v>0</v>
      </c>
    </row>
    <row r="13" spans="1:18">
      <c r="A13">
        <v>1001002</v>
      </c>
      <c r="B13">
        <v>27</v>
      </c>
      <c r="C13">
        <v>1</v>
      </c>
      <c r="D13">
        <v>0</v>
      </c>
      <c r="E13">
        <v>4</v>
      </c>
      <c r="F13">
        <v>0</v>
      </c>
      <c r="G13">
        <v>0</v>
      </c>
      <c r="H13">
        <v>0</v>
      </c>
      <c r="I13">
        <v>4</v>
      </c>
      <c r="J13">
        <v>3</v>
      </c>
      <c r="K13">
        <v>1</v>
      </c>
      <c r="L13">
        <v>6</v>
      </c>
      <c r="M13">
        <v>1.47</v>
      </c>
      <c r="N13">
        <v>0</v>
      </c>
      <c r="O13">
        <v>1</v>
      </c>
      <c r="P13">
        <v>1</v>
      </c>
      <c r="Q13">
        <v>0</v>
      </c>
      <c r="R13">
        <v>0</v>
      </c>
    </row>
    <row r="14" spans="1:18">
      <c r="A14">
        <v>1001004</v>
      </c>
      <c r="B14">
        <v>40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>
        <v>0.33</v>
      </c>
      <c r="J14">
        <v>3</v>
      </c>
      <c r="K14">
        <v>0</v>
      </c>
      <c r="L14">
        <v>12</v>
      </c>
      <c r="M14">
        <v>1.5</v>
      </c>
      <c r="N14">
        <v>0</v>
      </c>
      <c r="O14">
        <v>1</v>
      </c>
      <c r="P14">
        <v>1</v>
      </c>
      <c r="Q14">
        <v>0</v>
      </c>
      <c r="R14">
        <v>0</v>
      </c>
    </row>
    <row r="15" spans="1:18">
      <c r="A15">
        <v>1002001</v>
      </c>
      <c r="B15">
        <v>29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v>10</v>
      </c>
      <c r="J15">
        <v>50</v>
      </c>
      <c r="K15">
        <v>0</v>
      </c>
      <c r="L15">
        <v>12</v>
      </c>
      <c r="M15">
        <v>1.5</v>
      </c>
      <c r="N15">
        <v>0</v>
      </c>
      <c r="O15">
        <v>1</v>
      </c>
      <c r="P15">
        <v>1</v>
      </c>
      <c r="Q15">
        <v>0</v>
      </c>
      <c r="R15">
        <v>0</v>
      </c>
    </row>
    <row r="16" spans="1:18">
      <c r="A16">
        <v>911003</v>
      </c>
      <c r="B16">
        <v>61</v>
      </c>
      <c r="C16">
        <v>1</v>
      </c>
      <c r="D16">
        <v>0</v>
      </c>
      <c r="E16">
        <v>3</v>
      </c>
      <c r="F16">
        <v>0</v>
      </c>
      <c r="G16">
        <v>0</v>
      </c>
      <c r="H16">
        <v>0</v>
      </c>
      <c r="I16">
        <v>20</v>
      </c>
      <c r="J16">
        <v>30</v>
      </c>
      <c r="K16">
        <v>1</v>
      </c>
      <c r="L16">
        <v>1.33</v>
      </c>
      <c r="M16">
        <v>1.44</v>
      </c>
      <c r="N16">
        <v>0</v>
      </c>
      <c r="O16">
        <v>1</v>
      </c>
      <c r="P16">
        <v>1</v>
      </c>
      <c r="Q16">
        <v>0</v>
      </c>
      <c r="R16">
        <v>0</v>
      </c>
    </row>
    <row r="17" spans="1:18">
      <c r="A17">
        <v>912006</v>
      </c>
      <c r="B17">
        <v>58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12</v>
      </c>
      <c r="J17">
        <v>100</v>
      </c>
      <c r="K17">
        <v>0</v>
      </c>
      <c r="L17">
        <v>3</v>
      </c>
      <c r="M17">
        <v>1.44</v>
      </c>
      <c r="N17">
        <v>0</v>
      </c>
      <c r="O17">
        <v>1</v>
      </c>
      <c r="P17">
        <v>1</v>
      </c>
      <c r="Q17">
        <v>0</v>
      </c>
      <c r="R17">
        <v>0</v>
      </c>
    </row>
    <row r="18" spans="1:18">
      <c r="A18">
        <v>1001003</v>
      </c>
      <c r="B18">
        <v>34</v>
      </c>
      <c r="C18">
        <v>1</v>
      </c>
      <c r="D18">
        <v>0</v>
      </c>
      <c r="E18">
        <v>3</v>
      </c>
      <c r="F18">
        <v>0</v>
      </c>
      <c r="G18">
        <v>0</v>
      </c>
      <c r="H18">
        <v>0</v>
      </c>
      <c r="I18">
        <v>8</v>
      </c>
      <c r="J18">
        <v>5</v>
      </c>
      <c r="K18">
        <v>1</v>
      </c>
      <c r="L18">
        <v>12</v>
      </c>
      <c r="M18">
        <v>1.5</v>
      </c>
      <c r="N18">
        <v>0</v>
      </c>
      <c r="O18">
        <v>1</v>
      </c>
      <c r="P18">
        <v>1</v>
      </c>
      <c r="Q18">
        <v>0</v>
      </c>
      <c r="R18">
        <v>0</v>
      </c>
    </row>
    <row r="19" spans="1:18">
      <c r="A19">
        <v>1001006</v>
      </c>
      <c r="B19">
        <v>40</v>
      </c>
      <c r="C19">
        <v>1</v>
      </c>
      <c r="D19">
        <v>0</v>
      </c>
      <c r="E19">
        <v>1</v>
      </c>
      <c r="F19">
        <v>0</v>
      </c>
      <c r="G19">
        <v>0</v>
      </c>
      <c r="H19">
        <v>0</v>
      </c>
      <c r="I19">
        <v>5</v>
      </c>
      <c r="J19">
        <v>15</v>
      </c>
      <c r="K19">
        <v>0</v>
      </c>
      <c r="L19">
        <v>6</v>
      </c>
      <c r="M19">
        <v>1.47</v>
      </c>
      <c r="N19">
        <v>0</v>
      </c>
      <c r="O19">
        <v>1</v>
      </c>
      <c r="P19">
        <v>1</v>
      </c>
      <c r="Q19">
        <v>0</v>
      </c>
      <c r="R19">
        <v>0</v>
      </c>
    </row>
    <row r="20" spans="1:18">
      <c r="A20">
        <v>1002002</v>
      </c>
      <c r="B20">
        <v>52</v>
      </c>
      <c r="C20">
        <v>1</v>
      </c>
      <c r="D20">
        <v>0</v>
      </c>
      <c r="E20">
        <v>1</v>
      </c>
      <c r="F20">
        <v>0</v>
      </c>
      <c r="G20">
        <v>0</v>
      </c>
      <c r="H20">
        <v>0</v>
      </c>
      <c r="I20">
        <v>20</v>
      </c>
      <c r="J20">
        <v>4</v>
      </c>
      <c r="K20">
        <v>0</v>
      </c>
      <c r="L20">
        <v>12</v>
      </c>
      <c r="M20">
        <v>1.53</v>
      </c>
      <c r="N20">
        <v>1</v>
      </c>
      <c r="O20">
        <v>1</v>
      </c>
      <c r="P20">
        <v>0</v>
      </c>
      <c r="Q20">
        <v>1</v>
      </c>
      <c r="R20">
        <v>0</v>
      </c>
    </row>
    <row r="21" spans="1:18">
      <c r="A21" t="s">
        <v>38</v>
      </c>
      <c r="B21">
        <v>45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15</v>
      </c>
      <c r="J21">
        <v>20</v>
      </c>
      <c r="K21">
        <v>1</v>
      </c>
      <c r="L21">
        <v>12</v>
      </c>
      <c r="M21">
        <v>1.5</v>
      </c>
      <c r="N21">
        <v>0</v>
      </c>
      <c r="O21">
        <v>1</v>
      </c>
      <c r="P21">
        <v>1</v>
      </c>
      <c r="Q21">
        <v>0</v>
      </c>
      <c r="R21">
        <v>0</v>
      </c>
    </row>
    <row r="22" spans="1:18">
      <c r="A22">
        <v>1002004</v>
      </c>
      <c r="B22">
        <v>47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8</v>
      </c>
      <c r="J22">
        <v>400</v>
      </c>
      <c r="K22">
        <v>0</v>
      </c>
      <c r="L22">
        <v>6</v>
      </c>
      <c r="M22">
        <v>1.47</v>
      </c>
      <c r="N22">
        <v>0</v>
      </c>
      <c r="O22">
        <v>1</v>
      </c>
      <c r="P22">
        <v>1</v>
      </c>
      <c r="Q22">
        <v>0</v>
      </c>
      <c r="R22">
        <v>0</v>
      </c>
    </row>
    <row r="23" spans="1:18">
      <c r="A23">
        <v>1002007</v>
      </c>
      <c r="B23">
        <v>35</v>
      </c>
      <c r="C23">
        <v>1</v>
      </c>
      <c r="D23">
        <v>0</v>
      </c>
      <c r="E23">
        <v>2</v>
      </c>
      <c r="F23">
        <v>0</v>
      </c>
      <c r="G23">
        <v>0</v>
      </c>
      <c r="H23">
        <v>0</v>
      </c>
      <c r="I23">
        <v>2</v>
      </c>
      <c r="J23">
        <v>15</v>
      </c>
      <c r="K23">
        <v>0</v>
      </c>
      <c r="L23">
        <v>12</v>
      </c>
      <c r="M23">
        <v>1.53</v>
      </c>
      <c r="N23">
        <v>1</v>
      </c>
      <c r="O23">
        <v>1</v>
      </c>
      <c r="P23">
        <v>0</v>
      </c>
      <c r="Q23">
        <v>0</v>
      </c>
      <c r="R23">
        <v>0</v>
      </c>
    </row>
    <row r="24" spans="1:18">
      <c r="A24">
        <v>1002003</v>
      </c>
      <c r="B24">
        <v>28</v>
      </c>
      <c r="C24">
        <v>1</v>
      </c>
      <c r="D24">
        <v>1</v>
      </c>
      <c r="E24">
        <v>2</v>
      </c>
      <c r="F24">
        <v>2</v>
      </c>
      <c r="G24">
        <v>0</v>
      </c>
      <c r="H24">
        <v>0</v>
      </c>
      <c r="I24">
        <v>1</v>
      </c>
      <c r="J24">
        <v>9</v>
      </c>
      <c r="K24">
        <v>0</v>
      </c>
      <c r="L24">
        <v>6</v>
      </c>
      <c r="M24">
        <v>1.47</v>
      </c>
      <c r="N24">
        <v>0</v>
      </c>
      <c r="O24">
        <v>1</v>
      </c>
      <c r="P24">
        <v>1</v>
      </c>
      <c r="Q24">
        <v>0</v>
      </c>
      <c r="R24">
        <v>0</v>
      </c>
    </row>
    <row r="25" spans="1:18">
      <c r="A25">
        <v>1002006</v>
      </c>
      <c r="B25">
        <v>43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10</v>
      </c>
      <c r="J25">
        <v>40</v>
      </c>
      <c r="K25">
        <v>0</v>
      </c>
      <c r="L25">
        <v>12</v>
      </c>
      <c r="M25">
        <v>1.5</v>
      </c>
      <c r="N25">
        <v>0</v>
      </c>
      <c r="O25">
        <v>1</v>
      </c>
      <c r="P25">
        <v>1</v>
      </c>
      <c r="Q25">
        <v>1</v>
      </c>
      <c r="R25">
        <v>1</v>
      </c>
    </row>
    <row r="26" spans="1:18">
      <c r="A26">
        <v>1002005</v>
      </c>
      <c r="B26">
        <v>53</v>
      </c>
      <c r="C26">
        <v>1</v>
      </c>
      <c r="D26">
        <v>0</v>
      </c>
      <c r="E26">
        <v>1</v>
      </c>
      <c r="F26">
        <v>0</v>
      </c>
      <c r="G26">
        <v>0</v>
      </c>
      <c r="H26">
        <v>0</v>
      </c>
      <c r="I26">
        <v>6</v>
      </c>
      <c r="J26">
        <v>120</v>
      </c>
      <c r="K26">
        <v>0</v>
      </c>
      <c r="L26">
        <v>12</v>
      </c>
      <c r="M26">
        <v>1.5</v>
      </c>
      <c r="N26">
        <v>0</v>
      </c>
      <c r="O26">
        <v>1</v>
      </c>
      <c r="P26">
        <v>1</v>
      </c>
      <c r="Q26">
        <v>0</v>
      </c>
      <c r="R26">
        <v>0</v>
      </c>
    </row>
    <row r="27" spans="1:18">
      <c r="A27">
        <v>1002008</v>
      </c>
      <c r="B27">
        <v>42</v>
      </c>
      <c r="C27">
        <v>1</v>
      </c>
      <c r="D27">
        <v>0</v>
      </c>
      <c r="E27">
        <v>1</v>
      </c>
      <c r="F27">
        <v>0</v>
      </c>
      <c r="G27">
        <v>0</v>
      </c>
      <c r="H27">
        <v>0</v>
      </c>
      <c r="I27">
        <v>10</v>
      </c>
      <c r="J27">
        <v>30</v>
      </c>
      <c r="K27">
        <v>0</v>
      </c>
      <c r="L27">
        <v>12</v>
      </c>
      <c r="M27">
        <v>1.53</v>
      </c>
      <c r="N27">
        <v>0</v>
      </c>
      <c r="O27">
        <v>1</v>
      </c>
      <c r="P27">
        <v>1</v>
      </c>
      <c r="Q27">
        <v>0</v>
      </c>
      <c r="R27">
        <v>0</v>
      </c>
    </row>
    <row r="28" spans="1:18">
      <c r="A28">
        <v>1002028</v>
      </c>
      <c r="B28">
        <v>40</v>
      </c>
      <c r="C28">
        <v>1</v>
      </c>
      <c r="D28">
        <v>0</v>
      </c>
      <c r="E28">
        <v>2</v>
      </c>
      <c r="F28">
        <v>0</v>
      </c>
      <c r="G28">
        <v>0</v>
      </c>
      <c r="H28">
        <v>0</v>
      </c>
      <c r="I28">
        <v>6</v>
      </c>
      <c r="J28">
        <v>15</v>
      </c>
      <c r="K28">
        <v>0</v>
      </c>
      <c r="L28">
        <v>12</v>
      </c>
      <c r="M28">
        <v>1.5</v>
      </c>
      <c r="N28">
        <v>0</v>
      </c>
      <c r="O28">
        <v>1</v>
      </c>
      <c r="P28">
        <v>1</v>
      </c>
      <c r="Q28">
        <v>0</v>
      </c>
      <c r="R28">
        <v>0</v>
      </c>
    </row>
    <row r="29" spans="1:18">
      <c r="A29">
        <v>1002013</v>
      </c>
      <c r="B29">
        <v>54</v>
      </c>
      <c r="C29">
        <v>0</v>
      </c>
      <c r="D29">
        <v>0</v>
      </c>
      <c r="E29">
        <v>2</v>
      </c>
      <c r="F29">
        <v>0</v>
      </c>
      <c r="G29">
        <v>0</v>
      </c>
      <c r="H29">
        <v>0</v>
      </c>
      <c r="I29">
        <v>25</v>
      </c>
      <c r="J29">
        <v>15</v>
      </c>
      <c r="K29">
        <v>1</v>
      </c>
      <c r="L29">
        <v>12</v>
      </c>
      <c r="M29">
        <v>1.53</v>
      </c>
      <c r="N29">
        <v>1</v>
      </c>
      <c r="O29">
        <v>1</v>
      </c>
      <c r="P29">
        <v>0</v>
      </c>
      <c r="Q29">
        <v>1</v>
      </c>
      <c r="R29">
        <v>0</v>
      </c>
    </row>
    <row r="30" spans="1:18">
      <c r="A30">
        <v>1002010</v>
      </c>
      <c r="B30">
        <v>45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3</v>
      </c>
      <c r="J30">
        <v>3</v>
      </c>
      <c r="K30">
        <v>0</v>
      </c>
      <c r="L30">
        <v>6</v>
      </c>
      <c r="M30">
        <v>1.5</v>
      </c>
      <c r="N30">
        <v>0</v>
      </c>
      <c r="O30">
        <v>1</v>
      </c>
      <c r="P30">
        <v>1</v>
      </c>
      <c r="Q30">
        <v>0</v>
      </c>
      <c r="R30">
        <v>0</v>
      </c>
    </row>
    <row r="31" spans="1:18">
      <c r="A31">
        <v>1002012</v>
      </c>
      <c r="B31">
        <v>61</v>
      </c>
      <c r="C31">
        <v>1</v>
      </c>
      <c r="D31">
        <v>0</v>
      </c>
      <c r="E31">
        <v>1</v>
      </c>
      <c r="F31">
        <v>0</v>
      </c>
      <c r="G31">
        <v>0</v>
      </c>
      <c r="H31">
        <v>0</v>
      </c>
      <c r="I31">
        <v>10</v>
      </c>
      <c r="J31">
        <v>40</v>
      </c>
      <c r="K31">
        <v>0</v>
      </c>
      <c r="L31">
        <v>3</v>
      </c>
      <c r="M31">
        <v>1.44</v>
      </c>
      <c r="N31">
        <v>0</v>
      </c>
      <c r="O31">
        <v>1</v>
      </c>
      <c r="P31">
        <v>1</v>
      </c>
      <c r="Q31">
        <v>0</v>
      </c>
      <c r="R31">
        <v>0</v>
      </c>
    </row>
    <row r="32" spans="1:18">
      <c r="A32">
        <v>1002014</v>
      </c>
      <c r="B32">
        <v>40</v>
      </c>
      <c r="C32">
        <v>1</v>
      </c>
      <c r="D32">
        <v>0</v>
      </c>
      <c r="E32">
        <v>1</v>
      </c>
      <c r="F32">
        <v>0</v>
      </c>
      <c r="G32">
        <v>0</v>
      </c>
      <c r="H32">
        <v>0</v>
      </c>
      <c r="I32">
        <v>2</v>
      </c>
      <c r="J32">
        <v>10</v>
      </c>
      <c r="K32">
        <v>0</v>
      </c>
      <c r="L32">
        <v>12</v>
      </c>
      <c r="M32">
        <v>1.53</v>
      </c>
      <c r="N32">
        <v>1</v>
      </c>
      <c r="O32">
        <v>1</v>
      </c>
      <c r="P32">
        <v>0</v>
      </c>
      <c r="Q32">
        <v>1</v>
      </c>
      <c r="R32">
        <v>1</v>
      </c>
    </row>
    <row r="33" spans="1:18">
      <c r="A33">
        <v>1003002</v>
      </c>
      <c r="B33">
        <v>41</v>
      </c>
      <c r="C33">
        <v>1</v>
      </c>
      <c r="D33">
        <v>0</v>
      </c>
      <c r="E33">
        <v>1</v>
      </c>
      <c r="F33">
        <v>0</v>
      </c>
      <c r="G33">
        <v>0</v>
      </c>
      <c r="H33">
        <v>0</v>
      </c>
      <c r="I33">
        <v>7</v>
      </c>
      <c r="J33">
        <v>10</v>
      </c>
      <c r="K33">
        <v>1</v>
      </c>
      <c r="L33">
        <v>12</v>
      </c>
      <c r="M33">
        <v>1.53</v>
      </c>
      <c r="N33">
        <v>1</v>
      </c>
      <c r="O33">
        <v>1</v>
      </c>
      <c r="P33">
        <v>0</v>
      </c>
      <c r="Q33">
        <v>1</v>
      </c>
      <c r="R33">
        <v>0</v>
      </c>
    </row>
    <row r="34" spans="1:18">
      <c r="A34">
        <v>1003003</v>
      </c>
      <c r="B34">
        <v>29</v>
      </c>
      <c r="C34">
        <v>0</v>
      </c>
      <c r="D34">
        <v>1</v>
      </c>
      <c r="E34">
        <v>2</v>
      </c>
      <c r="F34">
        <v>0</v>
      </c>
      <c r="G34">
        <v>0</v>
      </c>
      <c r="H34">
        <v>0</v>
      </c>
      <c r="I34">
        <v>2</v>
      </c>
      <c r="J34">
        <v>50</v>
      </c>
      <c r="K34">
        <v>0</v>
      </c>
      <c r="L34">
        <v>12</v>
      </c>
      <c r="M34">
        <v>1.53</v>
      </c>
      <c r="N34">
        <v>0</v>
      </c>
      <c r="O34">
        <v>1</v>
      </c>
      <c r="P34">
        <v>1</v>
      </c>
      <c r="Q34">
        <v>0</v>
      </c>
      <c r="R34">
        <v>0</v>
      </c>
    </row>
    <row r="35" spans="1:18">
      <c r="A35">
        <v>1003001</v>
      </c>
      <c r="B35">
        <v>31</v>
      </c>
      <c r="C35">
        <v>1</v>
      </c>
      <c r="D35">
        <v>0</v>
      </c>
      <c r="E35">
        <v>1</v>
      </c>
      <c r="F35">
        <v>0</v>
      </c>
      <c r="G35">
        <v>0</v>
      </c>
      <c r="H35">
        <v>0</v>
      </c>
      <c r="I35">
        <v>3</v>
      </c>
      <c r="J35">
        <v>20</v>
      </c>
      <c r="K35">
        <v>0</v>
      </c>
      <c r="L35">
        <v>12</v>
      </c>
      <c r="M35">
        <v>1.5</v>
      </c>
      <c r="N35">
        <v>0</v>
      </c>
      <c r="O35">
        <v>1</v>
      </c>
      <c r="P35">
        <v>1</v>
      </c>
      <c r="Q35">
        <v>0</v>
      </c>
      <c r="R35">
        <v>0</v>
      </c>
    </row>
    <row r="36" spans="1:18">
      <c r="A36">
        <v>1003005</v>
      </c>
      <c r="B36">
        <v>56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v>0.083</v>
      </c>
      <c r="J36">
        <v>50</v>
      </c>
      <c r="K36">
        <v>0</v>
      </c>
      <c r="L36">
        <v>3</v>
      </c>
      <c r="M36">
        <v>1.44</v>
      </c>
      <c r="N36">
        <v>0</v>
      </c>
      <c r="O36">
        <v>1</v>
      </c>
      <c r="P36">
        <v>1</v>
      </c>
      <c r="Q36">
        <v>0</v>
      </c>
      <c r="R36">
        <v>0</v>
      </c>
    </row>
    <row r="37" spans="1:18">
      <c r="A37">
        <v>1003010</v>
      </c>
      <c r="B37">
        <v>42</v>
      </c>
      <c r="C37">
        <v>1</v>
      </c>
      <c r="D37">
        <v>0</v>
      </c>
      <c r="E37">
        <v>1</v>
      </c>
      <c r="F37">
        <v>0</v>
      </c>
      <c r="G37">
        <v>0</v>
      </c>
      <c r="H37">
        <v>0</v>
      </c>
      <c r="I37">
        <v>10</v>
      </c>
      <c r="J37">
        <v>20</v>
      </c>
      <c r="K37">
        <v>0</v>
      </c>
      <c r="L37">
        <v>12</v>
      </c>
      <c r="M37">
        <v>1.5</v>
      </c>
      <c r="N37">
        <v>0</v>
      </c>
      <c r="O37">
        <v>1</v>
      </c>
      <c r="P37">
        <v>1</v>
      </c>
      <c r="Q37">
        <v>0</v>
      </c>
      <c r="R37">
        <v>0</v>
      </c>
    </row>
    <row r="38" spans="1:18">
      <c r="A38">
        <v>1003011</v>
      </c>
      <c r="B38">
        <v>50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5</v>
      </c>
      <c r="J38">
        <v>1.9</v>
      </c>
      <c r="K38">
        <v>0</v>
      </c>
      <c r="L38">
        <v>12</v>
      </c>
      <c r="M38">
        <v>1.5</v>
      </c>
      <c r="N38">
        <v>1</v>
      </c>
      <c r="O38">
        <v>1</v>
      </c>
      <c r="P38">
        <v>0</v>
      </c>
      <c r="Q38">
        <v>1</v>
      </c>
      <c r="R38">
        <v>1</v>
      </c>
    </row>
    <row r="39" spans="1:18">
      <c r="A39">
        <v>1003012</v>
      </c>
      <c r="B39">
        <v>26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5</v>
      </c>
      <c r="J39">
        <v>2</v>
      </c>
      <c r="K39">
        <v>1</v>
      </c>
      <c r="L39">
        <v>12</v>
      </c>
      <c r="M39">
        <v>1.53</v>
      </c>
      <c r="N39">
        <v>1</v>
      </c>
      <c r="O39">
        <v>1</v>
      </c>
      <c r="P39">
        <v>0</v>
      </c>
      <c r="Q39">
        <v>1</v>
      </c>
      <c r="R39">
        <v>0</v>
      </c>
    </row>
    <row r="40" spans="1:18">
      <c r="A40">
        <v>1003014</v>
      </c>
      <c r="B40">
        <v>48</v>
      </c>
      <c r="C40">
        <v>1</v>
      </c>
      <c r="D40">
        <v>0</v>
      </c>
      <c r="E40">
        <v>1</v>
      </c>
      <c r="F40">
        <v>0</v>
      </c>
      <c r="G40">
        <v>0</v>
      </c>
      <c r="H40">
        <v>0</v>
      </c>
      <c r="I40">
        <v>20</v>
      </c>
      <c r="J40">
        <v>7</v>
      </c>
      <c r="K40">
        <v>0</v>
      </c>
      <c r="L40">
        <v>12</v>
      </c>
      <c r="M40">
        <v>1.53</v>
      </c>
      <c r="N40">
        <v>1</v>
      </c>
      <c r="O40">
        <v>1</v>
      </c>
      <c r="P40">
        <v>0</v>
      </c>
      <c r="Q40">
        <v>1</v>
      </c>
      <c r="R40">
        <v>0</v>
      </c>
    </row>
    <row r="41" spans="1:18">
      <c r="A41">
        <v>1003016</v>
      </c>
      <c r="B41">
        <v>53</v>
      </c>
      <c r="C41">
        <v>1</v>
      </c>
      <c r="D41">
        <v>0</v>
      </c>
      <c r="E41">
        <v>0</v>
      </c>
      <c r="F41">
        <v>0</v>
      </c>
      <c r="G41">
        <v>0</v>
      </c>
      <c r="H41">
        <v>1</v>
      </c>
      <c r="I41">
        <v>4</v>
      </c>
      <c r="J41">
        <v>10</v>
      </c>
      <c r="K41">
        <v>0</v>
      </c>
      <c r="L41">
        <v>12</v>
      </c>
      <c r="M41">
        <v>1.5</v>
      </c>
      <c r="N41">
        <v>0</v>
      </c>
      <c r="O41">
        <v>1</v>
      </c>
      <c r="P41">
        <v>1</v>
      </c>
      <c r="Q41">
        <v>0</v>
      </c>
      <c r="R41">
        <v>0</v>
      </c>
    </row>
    <row r="42" spans="1:18">
      <c r="A42">
        <v>1003015</v>
      </c>
      <c r="B42">
        <v>40</v>
      </c>
      <c r="C42">
        <v>1</v>
      </c>
      <c r="D42">
        <v>0</v>
      </c>
      <c r="E42">
        <v>1</v>
      </c>
      <c r="F42">
        <v>0</v>
      </c>
      <c r="G42">
        <v>0</v>
      </c>
      <c r="H42">
        <v>0</v>
      </c>
      <c r="I42">
        <v>10</v>
      </c>
      <c r="J42">
        <v>15</v>
      </c>
      <c r="K42">
        <v>0</v>
      </c>
      <c r="L42">
        <v>12</v>
      </c>
      <c r="M42">
        <v>1.5</v>
      </c>
      <c r="N42">
        <v>0</v>
      </c>
      <c r="O42">
        <v>1</v>
      </c>
      <c r="P42">
        <v>1</v>
      </c>
      <c r="Q42">
        <v>0</v>
      </c>
      <c r="R42">
        <v>0</v>
      </c>
    </row>
    <row r="43" spans="1:18">
      <c r="A43">
        <v>1004001</v>
      </c>
      <c r="B43">
        <v>40</v>
      </c>
      <c r="C43">
        <v>1</v>
      </c>
      <c r="D43">
        <v>0</v>
      </c>
      <c r="E43">
        <v>2</v>
      </c>
      <c r="F43">
        <v>0</v>
      </c>
      <c r="G43">
        <v>0</v>
      </c>
      <c r="H43">
        <v>0</v>
      </c>
      <c r="I43">
        <v>6</v>
      </c>
      <c r="J43">
        <v>20</v>
      </c>
      <c r="K43">
        <v>0</v>
      </c>
      <c r="L43">
        <v>12</v>
      </c>
      <c r="M43">
        <v>1.5</v>
      </c>
      <c r="N43">
        <v>0</v>
      </c>
      <c r="O43">
        <v>1</v>
      </c>
      <c r="P43">
        <v>1</v>
      </c>
      <c r="Q43">
        <v>0</v>
      </c>
      <c r="R43">
        <v>0</v>
      </c>
    </row>
    <row r="44" spans="1:18">
      <c r="A44">
        <v>1003013</v>
      </c>
      <c r="B44">
        <v>40</v>
      </c>
      <c r="C44">
        <v>0</v>
      </c>
      <c r="D44">
        <v>0</v>
      </c>
      <c r="E44">
        <v>2</v>
      </c>
      <c r="F44">
        <v>0</v>
      </c>
      <c r="G44">
        <v>0</v>
      </c>
      <c r="H44">
        <v>0</v>
      </c>
      <c r="I44">
        <v>2</v>
      </c>
      <c r="J44">
        <v>10</v>
      </c>
      <c r="K44">
        <v>0</v>
      </c>
      <c r="L44">
        <v>12</v>
      </c>
      <c r="M44">
        <v>1.5</v>
      </c>
      <c r="N44">
        <v>0</v>
      </c>
      <c r="O44">
        <v>1</v>
      </c>
      <c r="P44">
        <v>1</v>
      </c>
      <c r="Q44">
        <v>0</v>
      </c>
      <c r="R44">
        <v>0</v>
      </c>
    </row>
    <row r="45" spans="1:18">
      <c r="A45">
        <v>1004002</v>
      </c>
      <c r="B45">
        <v>31</v>
      </c>
      <c r="C45">
        <v>1</v>
      </c>
      <c r="D45">
        <v>0</v>
      </c>
      <c r="E45">
        <v>2</v>
      </c>
      <c r="F45">
        <v>0</v>
      </c>
      <c r="G45">
        <v>0</v>
      </c>
      <c r="H45">
        <v>0</v>
      </c>
      <c r="I45">
        <v>2</v>
      </c>
      <c r="J45">
        <v>10</v>
      </c>
      <c r="K45">
        <v>0</v>
      </c>
      <c r="L45">
        <v>12</v>
      </c>
      <c r="M45">
        <v>1.53</v>
      </c>
      <c r="N45">
        <v>1</v>
      </c>
      <c r="O45">
        <v>1</v>
      </c>
      <c r="P45">
        <v>0</v>
      </c>
      <c r="Q45">
        <v>1</v>
      </c>
      <c r="R45">
        <v>0</v>
      </c>
    </row>
    <row r="46" spans="1:18">
      <c r="A46">
        <v>1004004</v>
      </c>
      <c r="B46">
        <v>60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5</v>
      </c>
      <c r="J46">
        <v>100</v>
      </c>
      <c r="K46">
        <v>0</v>
      </c>
      <c r="L46">
        <v>12</v>
      </c>
      <c r="M46">
        <v>1.5</v>
      </c>
      <c r="N46">
        <v>0</v>
      </c>
      <c r="O46">
        <v>1</v>
      </c>
      <c r="P46">
        <v>1</v>
      </c>
      <c r="Q46">
        <v>0</v>
      </c>
      <c r="R46">
        <v>0</v>
      </c>
    </row>
    <row r="47" spans="1:18">
      <c r="A47">
        <v>1004005</v>
      </c>
      <c r="B47">
        <v>31</v>
      </c>
      <c r="C47">
        <v>1</v>
      </c>
      <c r="D47">
        <v>0</v>
      </c>
      <c r="E47">
        <v>3</v>
      </c>
      <c r="F47">
        <v>0</v>
      </c>
      <c r="G47">
        <v>0</v>
      </c>
      <c r="H47">
        <v>0</v>
      </c>
      <c r="I47">
        <v>5</v>
      </c>
      <c r="J47">
        <v>120</v>
      </c>
      <c r="K47">
        <v>1</v>
      </c>
      <c r="L47">
        <v>6</v>
      </c>
      <c r="M47">
        <v>1.47</v>
      </c>
      <c r="N47">
        <v>0</v>
      </c>
      <c r="O47">
        <v>1</v>
      </c>
      <c r="P47">
        <v>1</v>
      </c>
      <c r="Q47">
        <v>0</v>
      </c>
      <c r="R47">
        <v>0</v>
      </c>
    </row>
    <row r="48" spans="1:18">
      <c r="A48">
        <v>1004006</v>
      </c>
      <c r="B48">
        <v>42</v>
      </c>
      <c r="C48">
        <v>1</v>
      </c>
      <c r="D48">
        <v>2</v>
      </c>
      <c r="E48">
        <v>3</v>
      </c>
      <c r="F48">
        <v>0</v>
      </c>
      <c r="G48">
        <v>0</v>
      </c>
      <c r="H48">
        <v>0</v>
      </c>
      <c r="I48">
        <v>1</v>
      </c>
      <c r="J48">
        <v>50</v>
      </c>
      <c r="K48">
        <v>0</v>
      </c>
      <c r="L48">
        <v>12</v>
      </c>
      <c r="M48">
        <v>1.53</v>
      </c>
      <c r="N48">
        <v>1</v>
      </c>
      <c r="O48">
        <v>1</v>
      </c>
      <c r="P48">
        <v>0</v>
      </c>
      <c r="Q48">
        <v>1</v>
      </c>
      <c r="R48">
        <v>1</v>
      </c>
    </row>
    <row r="49" spans="1:18">
      <c r="A49">
        <v>1004007</v>
      </c>
      <c r="B49">
        <v>52</v>
      </c>
      <c r="C49">
        <v>1</v>
      </c>
      <c r="D49">
        <v>0</v>
      </c>
      <c r="E49">
        <v>1</v>
      </c>
      <c r="F49">
        <v>0</v>
      </c>
      <c r="G49">
        <v>0</v>
      </c>
      <c r="H49">
        <v>0</v>
      </c>
      <c r="I49">
        <v>0.5</v>
      </c>
      <c r="J49">
        <v>200</v>
      </c>
      <c r="K49">
        <v>0</v>
      </c>
      <c r="L49">
        <v>12</v>
      </c>
      <c r="M49">
        <v>1.5</v>
      </c>
      <c r="N49">
        <v>0</v>
      </c>
      <c r="O49">
        <v>1</v>
      </c>
      <c r="P49">
        <v>1</v>
      </c>
      <c r="Q49">
        <v>0</v>
      </c>
      <c r="R49">
        <v>0</v>
      </c>
    </row>
    <row r="50" spans="1:18">
      <c r="A50">
        <v>1004008</v>
      </c>
      <c r="B50">
        <v>38</v>
      </c>
      <c r="C50">
        <v>0</v>
      </c>
      <c r="D50">
        <v>0</v>
      </c>
      <c r="E50">
        <v>2</v>
      </c>
      <c r="F50">
        <v>0</v>
      </c>
      <c r="G50">
        <v>0</v>
      </c>
      <c r="H50">
        <v>0</v>
      </c>
      <c r="I50">
        <v>16</v>
      </c>
      <c r="J50">
        <v>20</v>
      </c>
      <c r="K50">
        <v>0</v>
      </c>
      <c r="L50">
        <v>12</v>
      </c>
      <c r="M50">
        <v>1.5</v>
      </c>
      <c r="N50">
        <v>0</v>
      </c>
      <c r="O50">
        <v>1</v>
      </c>
      <c r="P50">
        <v>1</v>
      </c>
      <c r="Q50">
        <v>0</v>
      </c>
      <c r="R50">
        <v>0</v>
      </c>
    </row>
    <row r="51" spans="1:18">
      <c r="A51">
        <v>1004009</v>
      </c>
      <c r="B51">
        <v>38</v>
      </c>
      <c r="C51">
        <v>0</v>
      </c>
      <c r="D51">
        <v>0</v>
      </c>
      <c r="E51">
        <v>2</v>
      </c>
      <c r="F51">
        <v>0</v>
      </c>
      <c r="G51">
        <v>0</v>
      </c>
      <c r="H51">
        <v>0</v>
      </c>
      <c r="I51">
        <v>16</v>
      </c>
      <c r="J51">
        <v>20</v>
      </c>
      <c r="K51">
        <v>0</v>
      </c>
      <c r="L51">
        <v>12</v>
      </c>
      <c r="M51">
        <v>1.5</v>
      </c>
      <c r="N51">
        <v>0</v>
      </c>
      <c r="O51">
        <v>1</v>
      </c>
      <c r="P51">
        <v>1</v>
      </c>
      <c r="Q51">
        <v>0</v>
      </c>
      <c r="R51">
        <v>0</v>
      </c>
    </row>
    <row r="52" spans="1:18">
      <c r="A52">
        <v>1004010</v>
      </c>
      <c r="B52">
        <v>36</v>
      </c>
      <c r="C52">
        <v>1</v>
      </c>
      <c r="D52">
        <v>0</v>
      </c>
      <c r="E52">
        <v>1</v>
      </c>
      <c r="F52">
        <v>0</v>
      </c>
      <c r="G52">
        <v>0</v>
      </c>
      <c r="H52">
        <v>0</v>
      </c>
      <c r="I52">
        <v>3</v>
      </c>
      <c r="J52">
        <v>60</v>
      </c>
      <c r="K52">
        <v>0</v>
      </c>
      <c r="L52">
        <v>12</v>
      </c>
      <c r="M52">
        <v>1.5</v>
      </c>
      <c r="N52">
        <v>0</v>
      </c>
      <c r="O52">
        <v>1</v>
      </c>
      <c r="P52">
        <v>1</v>
      </c>
      <c r="Q52">
        <v>0</v>
      </c>
      <c r="R52">
        <v>0</v>
      </c>
    </row>
    <row r="53" spans="1:18">
      <c r="A53">
        <v>1004011</v>
      </c>
      <c r="B53">
        <v>33</v>
      </c>
      <c r="C53">
        <v>1</v>
      </c>
      <c r="D53">
        <v>0</v>
      </c>
      <c r="E53">
        <v>3</v>
      </c>
      <c r="F53">
        <v>0</v>
      </c>
      <c r="G53">
        <v>0</v>
      </c>
      <c r="H53">
        <v>0</v>
      </c>
      <c r="I53">
        <v>2</v>
      </c>
      <c r="J53">
        <v>50</v>
      </c>
      <c r="K53">
        <v>0</v>
      </c>
      <c r="L53">
        <v>12</v>
      </c>
      <c r="M53">
        <v>1.5</v>
      </c>
      <c r="N53">
        <v>0</v>
      </c>
      <c r="O53">
        <v>1</v>
      </c>
      <c r="P53">
        <v>1</v>
      </c>
      <c r="Q53">
        <v>0</v>
      </c>
      <c r="R53">
        <v>0</v>
      </c>
    </row>
    <row r="54" spans="1:18">
      <c r="A54">
        <v>1005001</v>
      </c>
      <c r="B54">
        <v>32</v>
      </c>
      <c r="C54">
        <v>0</v>
      </c>
      <c r="D54">
        <v>0</v>
      </c>
      <c r="E54">
        <v>2</v>
      </c>
      <c r="F54">
        <v>0</v>
      </c>
      <c r="G54">
        <v>0</v>
      </c>
      <c r="H54">
        <v>0</v>
      </c>
      <c r="I54">
        <v>2</v>
      </c>
      <c r="J54">
        <v>10</v>
      </c>
      <c r="K54">
        <v>0</v>
      </c>
      <c r="L54">
        <v>12</v>
      </c>
      <c r="M54">
        <v>1.5</v>
      </c>
      <c r="N54">
        <v>0</v>
      </c>
      <c r="O54">
        <v>1</v>
      </c>
      <c r="P54">
        <v>1</v>
      </c>
      <c r="Q54">
        <v>0</v>
      </c>
      <c r="R54">
        <v>0</v>
      </c>
    </row>
    <row r="55" spans="1:18">
      <c r="A55">
        <v>1005002</v>
      </c>
      <c r="B55">
        <v>33</v>
      </c>
      <c r="C55">
        <v>1</v>
      </c>
      <c r="D55">
        <v>0</v>
      </c>
      <c r="E55">
        <v>1</v>
      </c>
      <c r="F55">
        <v>0</v>
      </c>
      <c r="G55">
        <v>0</v>
      </c>
      <c r="H55">
        <v>1</v>
      </c>
      <c r="I55">
        <v>2</v>
      </c>
      <c r="J55">
        <v>10</v>
      </c>
      <c r="K55">
        <v>0</v>
      </c>
      <c r="L55">
        <v>12</v>
      </c>
      <c r="M55">
        <v>1.5</v>
      </c>
      <c r="N55">
        <v>0</v>
      </c>
      <c r="O55">
        <v>1</v>
      </c>
      <c r="P55">
        <v>1</v>
      </c>
      <c r="Q55">
        <v>0</v>
      </c>
      <c r="R55">
        <v>0</v>
      </c>
    </row>
    <row r="56" spans="1:18">
      <c r="A56">
        <v>1005003</v>
      </c>
      <c r="B56">
        <v>50</v>
      </c>
      <c r="C56">
        <v>1</v>
      </c>
      <c r="D56">
        <v>0</v>
      </c>
      <c r="E56">
        <v>0</v>
      </c>
      <c r="F56">
        <v>0</v>
      </c>
      <c r="G56">
        <v>0</v>
      </c>
      <c r="H56">
        <v>1</v>
      </c>
      <c r="I56">
        <v>12</v>
      </c>
      <c r="J56">
        <v>20</v>
      </c>
      <c r="K56">
        <v>0</v>
      </c>
      <c r="L56">
        <v>4</v>
      </c>
      <c r="M56">
        <v>1.47</v>
      </c>
      <c r="N56">
        <v>0</v>
      </c>
      <c r="O56">
        <v>1</v>
      </c>
      <c r="P56">
        <v>1</v>
      </c>
      <c r="Q56">
        <v>0</v>
      </c>
      <c r="R56">
        <v>0</v>
      </c>
    </row>
    <row r="57" spans="1:18">
      <c r="A57">
        <v>1005005</v>
      </c>
      <c r="B57">
        <v>29</v>
      </c>
      <c r="C57">
        <v>1</v>
      </c>
      <c r="D57">
        <v>0</v>
      </c>
      <c r="E57">
        <v>1</v>
      </c>
      <c r="F57">
        <v>0</v>
      </c>
      <c r="G57">
        <v>1</v>
      </c>
      <c r="H57">
        <v>0</v>
      </c>
      <c r="I57">
        <v>2</v>
      </c>
      <c r="J57">
        <v>10</v>
      </c>
      <c r="K57">
        <v>0</v>
      </c>
      <c r="L57">
        <v>12</v>
      </c>
      <c r="M57">
        <v>1.53</v>
      </c>
      <c r="N57">
        <v>1</v>
      </c>
      <c r="O57">
        <v>1</v>
      </c>
      <c r="P57">
        <v>0</v>
      </c>
      <c r="Q57">
        <v>1</v>
      </c>
      <c r="R57">
        <v>1</v>
      </c>
    </row>
    <row r="58" spans="1:18">
      <c r="A58">
        <v>1006001</v>
      </c>
      <c r="B58">
        <v>54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t="e">
        <v>#VALUE!</v>
      </c>
      <c r="J58">
        <v>7</v>
      </c>
      <c r="K58">
        <v>0</v>
      </c>
      <c r="L58">
        <v>12</v>
      </c>
      <c r="M58">
        <v>1.5</v>
      </c>
      <c r="N58">
        <v>0</v>
      </c>
      <c r="O58">
        <v>1</v>
      </c>
      <c r="P58">
        <v>1</v>
      </c>
      <c r="Q58">
        <v>0</v>
      </c>
      <c r="R58">
        <v>1</v>
      </c>
    </row>
    <row r="59" spans="1:18">
      <c r="A59">
        <v>1006003</v>
      </c>
      <c r="B59">
        <v>25</v>
      </c>
      <c r="C59">
        <v>1</v>
      </c>
      <c r="D59">
        <v>0</v>
      </c>
      <c r="E59">
        <v>4</v>
      </c>
      <c r="F59">
        <v>2</v>
      </c>
      <c r="G59">
        <v>0</v>
      </c>
      <c r="H59">
        <v>0</v>
      </c>
      <c r="I59">
        <v>2</v>
      </c>
      <c r="J59">
        <v>8</v>
      </c>
      <c r="K59">
        <v>1</v>
      </c>
      <c r="L59">
        <v>12</v>
      </c>
      <c r="M59">
        <v>1.53</v>
      </c>
      <c r="N59">
        <v>1</v>
      </c>
      <c r="O59">
        <v>1</v>
      </c>
      <c r="P59">
        <v>0</v>
      </c>
      <c r="Q59">
        <v>1</v>
      </c>
      <c r="R59">
        <v>1</v>
      </c>
    </row>
    <row r="60" spans="1:18">
      <c r="A60">
        <v>1006004</v>
      </c>
      <c r="B60">
        <v>57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2</v>
      </c>
      <c r="J60">
        <v>20</v>
      </c>
      <c r="K60">
        <v>0</v>
      </c>
      <c r="L60">
        <v>12</v>
      </c>
      <c r="M60">
        <v>1.53</v>
      </c>
      <c r="N60">
        <v>1</v>
      </c>
      <c r="O60">
        <v>1</v>
      </c>
      <c r="P60">
        <v>0</v>
      </c>
      <c r="Q60">
        <v>1</v>
      </c>
      <c r="R60">
        <v>0</v>
      </c>
    </row>
    <row r="61" spans="1:18">
      <c r="A61">
        <v>1006006</v>
      </c>
      <c r="B61">
        <v>48</v>
      </c>
      <c r="C61">
        <v>1</v>
      </c>
      <c r="D61">
        <v>0</v>
      </c>
      <c r="E61">
        <v>1</v>
      </c>
      <c r="F61">
        <v>0</v>
      </c>
      <c r="G61">
        <v>0</v>
      </c>
      <c r="H61">
        <v>0</v>
      </c>
      <c r="I61">
        <v>4</v>
      </c>
      <c r="J61">
        <v>30</v>
      </c>
      <c r="K61">
        <v>0</v>
      </c>
      <c r="L61">
        <v>12</v>
      </c>
      <c r="M61">
        <v>1.5</v>
      </c>
      <c r="N61">
        <v>0</v>
      </c>
      <c r="O61">
        <v>1</v>
      </c>
      <c r="P61">
        <v>1</v>
      </c>
      <c r="Q61">
        <v>1</v>
      </c>
      <c r="R61">
        <v>0</v>
      </c>
    </row>
    <row r="62" spans="1:18">
      <c r="A62">
        <v>1006008</v>
      </c>
      <c r="B62">
        <v>39</v>
      </c>
      <c r="C62">
        <v>1</v>
      </c>
      <c r="D62">
        <v>0</v>
      </c>
      <c r="E62">
        <v>1</v>
      </c>
      <c r="F62">
        <v>0</v>
      </c>
      <c r="G62">
        <v>0</v>
      </c>
      <c r="H62">
        <v>0</v>
      </c>
      <c r="I62">
        <v>9</v>
      </c>
      <c r="J62">
        <v>5</v>
      </c>
      <c r="K62">
        <v>0</v>
      </c>
      <c r="L62">
        <v>12</v>
      </c>
      <c r="M62">
        <v>1.5</v>
      </c>
      <c r="N62">
        <v>0</v>
      </c>
      <c r="O62">
        <v>1</v>
      </c>
      <c r="P62">
        <v>1</v>
      </c>
      <c r="Q62">
        <v>0</v>
      </c>
      <c r="R62">
        <v>0</v>
      </c>
    </row>
    <row r="63" spans="1:18">
      <c r="A63">
        <v>1006009</v>
      </c>
      <c r="B63">
        <v>31</v>
      </c>
      <c r="C63">
        <v>0</v>
      </c>
      <c r="D63">
        <v>0</v>
      </c>
      <c r="E63">
        <v>2</v>
      </c>
      <c r="F63">
        <v>0</v>
      </c>
      <c r="G63">
        <v>0</v>
      </c>
      <c r="H63">
        <v>0</v>
      </c>
      <c r="I63">
        <v>3</v>
      </c>
      <c r="J63">
        <v>20</v>
      </c>
      <c r="K63">
        <v>0</v>
      </c>
      <c r="L63">
        <v>12</v>
      </c>
      <c r="M63">
        <v>1.53</v>
      </c>
      <c r="N63">
        <v>1</v>
      </c>
      <c r="O63">
        <v>1</v>
      </c>
      <c r="P63">
        <v>0</v>
      </c>
      <c r="Q63">
        <v>1</v>
      </c>
      <c r="R63">
        <v>0</v>
      </c>
    </row>
    <row r="64" spans="1:18">
      <c r="A64">
        <v>1006010</v>
      </c>
      <c r="B64">
        <v>36</v>
      </c>
      <c r="C64">
        <v>1</v>
      </c>
      <c r="D64">
        <v>0</v>
      </c>
      <c r="E64">
        <v>4</v>
      </c>
      <c r="F64">
        <v>0</v>
      </c>
      <c r="G64">
        <v>0</v>
      </c>
      <c r="H64">
        <v>0</v>
      </c>
      <c r="I64">
        <v>6</v>
      </c>
      <c r="J64">
        <v>10</v>
      </c>
      <c r="K64">
        <v>0</v>
      </c>
      <c r="L64">
        <v>12</v>
      </c>
      <c r="M64">
        <v>1.5</v>
      </c>
      <c r="N64">
        <v>0</v>
      </c>
      <c r="O64">
        <v>1</v>
      </c>
      <c r="P64">
        <v>1</v>
      </c>
      <c r="Q64">
        <v>0</v>
      </c>
      <c r="R64">
        <v>0</v>
      </c>
    </row>
    <row r="65" spans="1:18">
      <c r="A65">
        <v>1006013</v>
      </c>
      <c r="B65">
        <v>38</v>
      </c>
      <c r="C65">
        <v>1</v>
      </c>
      <c r="D65">
        <v>0</v>
      </c>
      <c r="E65">
        <v>1</v>
      </c>
      <c r="F65">
        <v>0</v>
      </c>
      <c r="G65">
        <v>0</v>
      </c>
      <c r="H65">
        <v>0</v>
      </c>
      <c r="I65">
        <v>7</v>
      </c>
      <c r="J65">
        <v>20</v>
      </c>
      <c r="K65">
        <v>0</v>
      </c>
      <c r="L65">
        <v>12</v>
      </c>
      <c r="M65">
        <v>1.53</v>
      </c>
      <c r="N65">
        <v>1</v>
      </c>
      <c r="O65">
        <v>1</v>
      </c>
      <c r="P65">
        <v>0</v>
      </c>
      <c r="Q65">
        <v>1</v>
      </c>
      <c r="R65">
        <v>0</v>
      </c>
    </row>
    <row r="66" spans="1:18">
      <c r="A66">
        <v>1007008</v>
      </c>
      <c r="B66">
        <v>52</v>
      </c>
      <c r="C66">
        <v>1</v>
      </c>
      <c r="D66">
        <v>0</v>
      </c>
      <c r="E66">
        <v>2</v>
      </c>
      <c r="F66">
        <v>0</v>
      </c>
      <c r="G66">
        <v>0</v>
      </c>
      <c r="H66">
        <v>0</v>
      </c>
      <c r="I66">
        <v>5</v>
      </c>
      <c r="J66">
        <v>100</v>
      </c>
      <c r="K66">
        <v>0</v>
      </c>
      <c r="L66">
        <v>12</v>
      </c>
      <c r="M66">
        <v>1.5</v>
      </c>
      <c r="N66">
        <v>0</v>
      </c>
      <c r="O66">
        <v>1</v>
      </c>
      <c r="P66">
        <v>1</v>
      </c>
      <c r="Q66">
        <v>0</v>
      </c>
      <c r="R66">
        <v>0</v>
      </c>
    </row>
    <row r="67" spans="1:18">
      <c r="A67">
        <v>1007009</v>
      </c>
      <c r="B67">
        <v>31</v>
      </c>
      <c r="C67">
        <v>1</v>
      </c>
      <c r="D67">
        <v>0</v>
      </c>
      <c r="E67">
        <v>2</v>
      </c>
      <c r="F67">
        <v>0</v>
      </c>
      <c r="G67">
        <v>0</v>
      </c>
      <c r="H67">
        <v>0</v>
      </c>
      <c r="I67">
        <v>11</v>
      </c>
      <c r="J67">
        <v>50</v>
      </c>
      <c r="K67">
        <v>0</v>
      </c>
      <c r="L67">
        <v>12</v>
      </c>
      <c r="M67">
        <v>1.5</v>
      </c>
      <c r="N67">
        <v>0</v>
      </c>
      <c r="O67">
        <v>1</v>
      </c>
      <c r="P67">
        <v>1</v>
      </c>
      <c r="Q67">
        <v>0</v>
      </c>
      <c r="R67">
        <v>0</v>
      </c>
    </row>
    <row r="68" spans="1:18">
      <c r="A68">
        <v>1007010</v>
      </c>
      <c r="B68">
        <v>32</v>
      </c>
      <c r="C68">
        <v>1</v>
      </c>
      <c r="D68">
        <v>0</v>
      </c>
      <c r="E68">
        <v>1</v>
      </c>
      <c r="F68">
        <v>0</v>
      </c>
      <c r="G68">
        <v>0</v>
      </c>
      <c r="H68">
        <v>0</v>
      </c>
      <c r="I68">
        <v>5</v>
      </c>
      <c r="J68">
        <v>15</v>
      </c>
      <c r="K68">
        <v>0</v>
      </c>
      <c r="L68">
        <v>12</v>
      </c>
      <c r="M68">
        <v>1.5</v>
      </c>
      <c r="N68">
        <v>0</v>
      </c>
      <c r="O68">
        <v>1</v>
      </c>
      <c r="P68">
        <v>1</v>
      </c>
      <c r="Q68">
        <v>0</v>
      </c>
      <c r="R68">
        <v>0</v>
      </c>
    </row>
    <row r="69" spans="1:18">
      <c r="A69">
        <v>1007011</v>
      </c>
      <c r="B69">
        <v>40</v>
      </c>
      <c r="C69">
        <v>1</v>
      </c>
      <c r="D69">
        <v>0</v>
      </c>
      <c r="E69">
        <v>1</v>
      </c>
      <c r="F69">
        <v>0</v>
      </c>
      <c r="G69">
        <v>0</v>
      </c>
      <c r="H69">
        <v>1</v>
      </c>
      <c r="I69">
        <v>5</v>
      </c>
      <c r="J69">
        <v>20</v>
      </c>
      <c r="K69">
        <v>0</v>
      </c>
      <c r="L69">
        <v>12</v>
      </c>
      <c r="M69">
        <v>1.5</v>
      </c>
      <c r="N69">
        <v>0</v>
      </c>
      <c r="O69">
        <v>1</v>
      </c>
      <c r="P69">
        <v>1</v>
      </c>
      <c r="Q69">
        <v>0</v>
      </c>
      <c r="R69">
        <v>0</v>
      </c>
    </row>
    <row r="70" spans="1:18">
      <c r="A70">
        <v>1007012</v>
      </c>
      <c r="B70">
        <v>43</v>
      </c>
      <c r="C70">
        <v>1</v>
      </c>
      <c r="D70">
        <v>0</v>
      </c>
      <c r="E70">
        <v>1</v>
      </c>
      <c r="F70">
        <v>0</v>
      </c>
      <c r="G70">
        <v>0</v>
      </c>
      <c r="H70">
        <v>0</v>
      </c>
      <c r="I70">
        <v>2</v>
      </c>
      <c r="J70">
        <v>50</v>
      </c>
      <c r="K70">
        <v>0</v>
      </c>
      <c r="L70">
        <v>12</v>
      </c>
      <c r="M70">
        <v>1.5</v>
      </c>
      <c r="N70">
        <v>0</v>
      </c>
      <c r="O70">
        <v>1</v>
      </c>
      <c r="P70">
        <v>1</v>
      </c>
      <c r="Q70">
        <v>0</v>
      </c>
      <c r="R70">
        <v>0</v>
      </c>
    </row>
    <row r="71" spans="1:18">
      <c r="A71">
        <v>1007013</v>
      </c>
      <c r="B71">
        <v>41</v>
      </c>
      <c r="C71">
        <v>1</v>
      </c>
      <c r="D71">
        <v>0</v>
      </c>
      <c r="E71">
        <v>1</v>
      </c>
      <c r="F71">
        <v>0</v>
      </c>
      <c r="G71">
        <v>0</v>
      </c>
      <c r="H71">
        <v>1</v>
      </c>
      <c r="I71">
        <v>6</v>
      </c>
      <c r="J71">
        <v>100</v>
      </c>
      <c r="K71">
        <v>0</v>
      </c>
      <c r="L71">
        <v>12</v>
      </c>
      <c r="M71">
        <v>1.5</v>
      </c>
      <c r="N71">
        <v>0</v>
      </c>
      <c r="O71">
        <v>1</v>
      </c>
      <c r="P71">
        <v>1</v>
      </c>
      <c r="Q71">
        <v>0</v>
      </c>
      <c r="R71">
        <v>0</v>
      </c>
    </row>
    <row r="72" spans="1:18">
      <c r="A72">
        <v>1007014</v>
      </c>
      <c r="B72">
        <v>47</v>
      </c>
      <c r="C72">
        <v>1</v>
      </c>
      <c r="D72">
        <v>0</v>
      </c>
      <c r="E72">
        <v>1</v>
      </c>
      <c r="F72">
        <v>0</v>
      </c>
      <c r="G72">
        <v>0</v>
      </c>
      <c r="H72">
        <v>0</v>
      </c>
      <c r="I72">
        <v>2</v>
      </c>
      <c r="J72">
        <v>8</v>
      </c>
      <c r="K72">
        <v>0</v>
      </c>
      <c r="L72">
        <v>12</v>
      </c>
      <c r="M72">
        <v>1.5</v>
      </c>
      <c r="N72">
        <v>0</v>
      </c>
      <c r="O72">
        <v>1</v>
      </c>
      <c r="P72">
        <v>1</v>
      </c>
      <c r="Q72">
        <v>0</v>
      </c>
      <c r="R72">
        <v>0</v>
      </c>
    </row>
    <row r="73" spans="1:18">
      <c r="A73">
        <v>1007015</v>
      </c>
      <c r="B73">
        <v>27</v>
      </c>
      <c r="C73">
        <v>1</v>
      </c>
      <c r="D73">
        <v>0</v>
      </c>
      <c r="E73">
        <v>4</v>
      </c>
      <c r="F73">
        <v>0</v>
      </c>
      <c r="G73">
        <v>0</v>
      </c>
      <c r="H73">
        <v>1</v>
      </c>
      <c r="I73">
        <v>4</v>
      </c>
      <c r="J73">
        <v>3</v>
      </c>
      <c r="K73">
        <v>1</v>
      </c>
      <c r="L73">
        <v>12</v>
      </c>
      <c r="M73">
        <v>1.5</v>
      </c>
      <c r="N73">
        <v>0</v>
      </c>
      <c r="O73">
        <v>1</v>
      </c>
      <c r="P73">
        <v>1</v>
      </c>
      <c r="Q73">
        <v>0</v>
      </c>
      <c r="R73">
        <v>0</v>
      </c>
    </row>
    <row r="74" spans="1:18">
      <c r="A74">
        <v>1007016</v>
      </c>
      <c r="B74">
        <v>52</v>
      </c>
      <c r="C74">
        <v>1</v>
      </c>
      <c r="D74">
        <v>0</v>
      </c>
      <c r="E74">
        <v>0</v>
      </c>
      <c r="F74">
        <v>1</v>
      </c>
      <c r="G74">
        <v>0</v>
      </c>
      <c r="H74">
        <v>0</v>
      </c>
      <c r="I74">
        <v>3</v>
      </c>
      <c r="J74">
        <v>3</v>
      </c>
      <c r="K74">
        <v>0</v>
      </c>
      <c r="L74">
        <v>6</v>
      </c>
      <c r="M74">
        <v>1.5</v>
      </c>
      <c r="N74">
        <v>1</v>
      </c>
      <c r="O74">
        <v>1</v>
      </c>
      <c r="P74">
        <v>0</v>
      </c>
      <c r="Q74">
        <v>1</v>
      </c>
      <c r="R74">
        <v>1</v>
      </c>
    </row>
    <row r="75" spans="1:18">
      <c r="A75">
        <v>1008002</v>
      </c>
      <c r="B75">
        <v>47</v>
      </c>
      <c r="C75">
        <v>1</v>
      </c>
      <c r="D75">
        <v>0</v>
      </c>
      <c r="E75">
        <v>0</v>
      </c>
      <c r="F75">
        <v>0</v>
      </c>
      <c r="G75">
        <v>0</v>
      </c>
      <c r="H75">
        <v>1</v>
      </c>
      <c r="I75">
        <v>8</v>
      </c>
      <c r="J75">
        <v>100</v>
      </c>
      <c r="K75">
        <v>0</v>
      </c>
      <c r="L75">
        <v>12</v>
      </c>
      <c r="M75">
        <v>1.5</v>
      </c>
      <c r="N75">
        <v>0</v>
      </c>
      <c r="O75">
        <v>1</v>
      </c>
      <c r="P75">
        <v>1</v>
      </c>
      <c r="Q75">
        <v>0</v>
      </c>
      <c r="R75">
        <v>0</v>
      </c>
    </row>
    <row r="76" spans="1:18">
      <c r="A76">
        <v>1007003</v>
      </c>
      <c r="B76">
        <v>37</v>
      </c>
      <c r="C76">
        <v>1</v>
      </c>
      <c r="D76">
        <v>0</v>
      </c>
      <c r="E76">
        <v>1</v>
      </c>
      <c r="F76">
        <v>0</v>
      </c>
      <c r="G76">
        <v>1</v>
      </c>
      <c r="H76">
        <v>0</v>
      </c>
      <c r="I76">
        <v>7</v>
      </c>
      <c r="J76">
        <v>2</v>
      </c>
      <c r="K76">
        <v>0</v>
      </c>
      <c r="L76">
        <v>12</v>
      </c>
      <c r="M76">
        <v>1.5</v>
      </c>
      <c r="N76">
        <v>1</v>
      </c>
      <c r="O76">
        <v>1</v>
      </c>
      <c r="P76">
        <v>0</v>
      </c>
      <c r="Q76">
        <v>1</v>
      </c>
      <c r="R76">
        <v>0</v>
      </c>
    </row>
    <row r="77" spans="1:18">
      <c r="A77">
        <v>1007004</v>
      </c>
      <c r="B77">
        <v>53</v>
      </c>
      <c r="C77">
        <v>1</v>
      </c>
      <c r="D77">
        <v>0</v>
      </c>
      <c r="E77">
        <v>1</v>
      </c>
      <c r="F77">
        <v>0</v>
      </c>
      <c r="G77">
        <v>0</v>
      </c>
      <c r="H77">
        <v>1</v>
      </c>
      <c r="I77">
        <v>6</v>
      </c>
      <c r="J77">
        <v>60</v>
      </c>
      <c r="K77">
        <v>0</v>
      </c>
      <c r="L77">
        <v>12</v>
      </c>
      <c r="M77">
        <v>1.5</v>
      </c>
      <c r="N77">
        <v>0</v>
      </c>
      <c r="O77">
        <v>1</v>
      </c>
      <c r="P77">
        <v>1</v>
      </c>
      <c r="Q77">
        <v>0</v>
      </c>
      <c r="R77">
        <v>0</v>
      </c>
    </row>
    <row r="78" spans="1:18">
      <c r="A78">
        <v>1007001</v>
      </c>
      <c r="B78">
        <v>48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10</v>
      </c>
      <c r="J78">
        <v>100</v>
      </c>
      <c r="K78">
        <v>0</v>
      </c>
      <c r="L78">
        <v>12</v>
      </c>
      <c r="M78">
        <v>1.5</v>
      </c>
      <c r="N78">
        <v>0</v>
      </c>
      <c r="O78">
        <v>1</v>
      </c>
      <c r="P78">
        <v>1</v>
      </c>
      <c r="Q78">
        <v>0</v>
      </c>
      <c r="R78">
        <v>0</v>
      </c>
    </row>
    <row r="79" spans="1:18">
      <c r="A79">
        <v>1007002</v>
      </c>
      <c r="B79">
        <v>29</v>
      </c>
      <c r="C79">
        <v>1</v>
      </c>
      <c r="D79">
        <v>0</v>
      </c>
      <c r="E79">
        <v>1</v>
      </c>
      <c r="F79">
        <v>0</v>
      </c>
      <c r="G79">
        <v>0</v>
      </c>
      <c r="H79">
        <v>1</v>
      </c>
      <c r="I79">
        <v>10</v>
      </c>
      <c r="J79">
        <v>100</v>
      </c>
      <c r="K79">
        <v>0</v>
      </c>
      <c r="L79">
        <v>12</v>
      </c>
      <c r="M79">
        <v>1.5</v>
      </c>
      <c r="N79">
        <v>0</v>
      </c>
      <c r="O79">
        <v>1</v>
      </c>
      <c r="P79">
        <v>1</v>
      </c>
      <c r="Q79">
        <v>0</v>
      </c>
      <c r="R79">
        <v>0</v>
      </c>
    </row>
    <row r="80" spans="1:18">
      <c r="A80">
        <v>1007005</v>
      </c>
      <c r="B80">
        <v>40</v>
      </c>
      <c r="C80">
        <v>1</v>
      </c>
      <c r="D80">
        <v>0</v>
      </c>
      <c r="E80">
        <v>1</v>
      </c>
      <c r="F80">
        <v>0</v>
      </c>
      <c r="G80">
        <v>0</v>
      </c>
      <c r="H80">
        <v>0</v>
      </c>
      <c r="I80">
        <v>3</v>
      </c>
      <c r="J80">
        <v>20</v>
      </c>
      <c r="K80">
        <v>0</v>
      </c>
      <c r="L80">
        <v>6</v>
      </c>
      <c r="M80">
        <v>1.47</v>
      </c>
      <c r="N80">
        <v>0</v>
      </c>
      <c r="O80">
        <v>1</v>
      </c>
      <c r="P80">
        <v>1</v>
      </c>
      <c r="Q80">
        <v>0</v>
      </c>
      <c r="R80">
        <v>0</v>
      </c>
    </row>
    <row r="81" spans="1:18">
      <c r="A81">
        <v>1006014</v>
      </c>
      <c r="B81">
        <v>27</v>
      </c>
      <c r="C81">
        <v>1</v>
      </c>
      <c r="D81">
        <v>1</v>
      </c>
      <c r="E81">
        <v>4</v>
      </c>
      <c r="F81">
        <v>0</v>
      </c>
      <c r="G81">
        <v>0</v>
      </c>
      <c r="H81">
        <v>0</v>
      </c>
      <c r="I81">
        <v>4</v>
      </c>
      <c r="J81">
        <v>130</v>
      </c>
      <c r="K81">
        <v>0</v>
      </c>
      <c r="L81">
        <v>3</v>
      </c>
      <c r="M81">
        <v>1.5</v>
      </c>
      <c r="N81">
        <v>1</v>
      </c>
      <c r="O81">
        <v>1</v>
      </c>
      <c r="P81">
        <v>0</v>
      </c>
      <c r="Q81">
        <v>1</v>
      </c>
      <c r="R81">
        <v>0</v>
      </c>
    </row>
    <row r="82" spans="1:18">
      <c r="A82">
        <v>1007007</v>
      </c>
      <c r="B82">
        <v>33</v>
      </c>
      <c r="C82">
        <v>1</v>
      </c>
      <c r="D82">
        <v>0</v>
      </c>
      <c r="E82">
        <v>1</v>
      </c>
      <c r="F82">
        <v>0</v>
      </c>
      <c r="G82">
        <v>0</v>
      </c>
      <c r="H82">
        <v>0</v>
      </c>
      <c r="I82">
        <v>3</v>
      </c>
      <c r="J82">
        <v>40</v>
      </c>
      <c r="K82">
        <v>0</v>
      </c>
      <c r="L82">
        <v>12</v>
      </c>
      <c r="M82">
        <v>1.53</v>
      </c>
      <c r="N82">
        <v>1</v>
      </c>
      <c r="O82">
        <v>1</v>
      </c>
      <c r="P82">
        <v>0</v>
      </c>
      <c r="Q82">
        <v>1</v>
      </c>
      <c r="R82">
        <v>0</v>
      </c>
    </row>
    <row r="83" spans="1:18">
      <c r="A83">
        <v>1008004</v>
      </c>
      <c r="B83">
        <v>34</v>
      </c>
      <c r="C83">
        <v>1</v>
      </c>
      <c r="D83">
        <v>0</v>
      </c>
      <c r="E83">
        <v>2</v>
      </c>
      <c r="F83">
        <v>0</v>
      </c>
      <c r="G83">
        <v>0</v>
      </c>
      <c r="H83">
        <v>0</v>
      </c>
      <c r="I83">
        <v>14</v>
      </c>
      <c r="J83">
        <v>10</v>
      </c>
      <c r="K83">
        <v>0</v>
      </c>
      <c r="L83">
        <v>12</v>
      </c>
      <c r="M83">
        <v>1.53</v>
      </c>
      <c r="N83">
        <v>1</v>
      </c>
      <c r="O83">
        <v>1</v>
      </c>
      <c r="P83">
        <v>0</v>
      </c>
      <c r="Q83">
        <v>1</v>
      </c>
      <c r="R83">
        <v>0</v>
      </c>
    </row>
    <row r="84" spans="1:18">
      <c r="A84">
        <v>1008006</v>
      </c>
      <c r="B84">
        <v>28</v>
      </c>
      <c r="C84">
        <v>1</v>
      </c>
      <c r="D84">
        <v>0</v>
      </c>
      <c r="E84">
        <v>1</v>
      </c>
      <c r="F84">
        <v>0</v>
      </c>
      <c r="G84">
        <v>0</v>
      </c>
      <c r="H84">
        <v>0</v>
      </c>
      <c r="I84">
        <v>2</v>
      </c>
      <c r="J84">
        <v>20</v>
      </c>
      <c r="K84">
        <v>0</v>
      </c>
      <c r="L84">
        <v>12</v>
      </c>
      <c r="M84">
        <v>1.5</v>
      </c>
      <c r="N84">
        <v>1</v>
      </c>
      <c r="O84">
        <v>1</v>
      </c>
      <c r="P84">
        <v>0</v>
      </c>
      <c r="Q84">
        <v>1</v>
      </c>
      <c r="R84">
        <v>0</v>
      </c>
    </row>
    <row r="85" spans="1:18">
      <c r="A85">
        <v>1008008</v>
      </c>
      <c r="B85">
        <v>27</v>
      </c>
      <c r="C85">
        <v>1</v>
      </c>
      <c r="D85">
        <v>1</v>
      </c>
      <c r="E85">
        <v>3</v>
      </c>
      <c r="F85">
        <v>0</v>
      </c>
      <c r="G85">
        <v>0</v>
      </c>
      <c r="H85">
        <v>0</v>
      </c>
      <c r="I85">
        <v>2</v>
      </c>
      <c r="J85">
        <v>10</v>
      </c>
      <c r="K85">
        <v>0</v>
      </c>
      <c r="L85">
        <v>12</v>
      </c>
      <c r="M85">
        <v>1.53</v>
      </c>
      <c r="N85">
        <v>0</v>
      </c>
      <c r="O85">
        <v>1</v>
      </c>
      <c r="P85">
        <v>1</v>
      </c>
      <c r="Q85">
        <v>0</v>
      </c>
      <c r="R85">
        <v>0</v>
      </c>
    </row>
    <row r="86" spans="1:18">
      <c r="A86">
        <v>1008007</v>
      </c>
      <c r="B86">
        <v>56</v>
      </c>
      <c r="C86">
        <v>1</v>
      </c>
      <c r="D86">
        <v>0</v>
      </c>
      <c r="E86">
        <v>1</v>
      </c>
      <c r="F86">
        <v>0</v>
      </c>
      <c r="G86">
        <v>0</v>
      </c>
      <c r="H86">
        <v>0</v>
      </c>
      <c r="I86">
        <v>4</v>
      </c>
      <c r="J86">
        <v>50</v>
      </c>
      <c r="K86">
        <v>0</v>
      </c>
      <c r="L86">
        <v>12</v>
      </c>
      <c r="M86">
        <v>1.5</v>
      </c>
      <c r="N86">
        <v>1</v>
      </c>
      <c r="O86">
        <v>1</v>
      </c>
      <c r="P86">
        <v>0</v>
      </c>
      <c r="Q86">
        <v>1</v>
      </c>
      <c r="R86">
        <v>0</v>
      </c>
    </row>
    <row r="87" spans="1:18">
      <c r="A87">
        <v>1009001</v>
      </c>
      <c r="B87">
        <v>48</v>
      </c>
      <c r="C87">
        <v>1</v>
      </c>
      <c r="D87">
        <v>0</v>
      </c>
      <c r="E87">
        <v>1</v>
      </c>
      <c r="F87">
        <v>0</v>
      </c>
      <c r="G87">
        <v>0</v>
      </c>
      <c r="H87">
        <v>0</v>
      </c>
      <c r="I87">
        <v>4</v>
      </c>
      <c r="J87">
        <v>6</v>
      </c>
      <c r="K87">
        <v>0</v>
      </c>
      <c r="L87">
        <v>12</v>
      </c>
      <c r="M87">
        <v>1.5</v>
      </c>
      <c r="N87">
        <v>0</v>
      </c>
      <c r="O87">
        <v>1</v>
      </c>
      <c r="P87">
        <v>1</v>
      </c>
      <c r="Q87">
        <v>0</v>
      </c>
      <c r="R87">
        <v>0</v>
      </c>
    </row>
    <row r="88" spans="1:18">
      <c r="A88">
        <v>1008014</v>
      </c>
      <c r="B88">
        <v>34</v>
      </c>
      <c r="C88">
        <v>1</v>
      </c>
      <c r="D88">
        <v>0</v>
      </c>
      <c r="E88">
        <v>1</v>
      </c>
      <c r="F88">
        <v>0</v>
      </c>
      <c r="G88">
        <v>0</v>
      </c>
      <c r="H88">
        <v>0</v>
      </c>
      <c r="I88">
        <v>4</v>
      </c>
      <c r="J88">
        <v>10</v>
      </c>
      <c r="K88">
        <v>0</v>
      </c>
      <c r="L88">
        <v>12</v>
      </c>
      <c r="M88">
        <v>1.53</v>
      </c>
      <c r="N88">
        <v>1</v>
      </c>
      <c r="O88">
        <v>1</v>
      </c>
      <c r="P88">
        <v>0</v>
      </c>
      <c r="Q88">
        <v>1</v>
      </c>
      <c r="R88">
        <v>0</v>
      </c>
    </row>
    <row r="89" spans="1:18">
      <c r="A89">
        <v>1008012</v>
      </c>
      <c r="B89">
        <v>33</v>
      </c>
      <c r="C89">
        <v>1</v>
      </c>
      <c r="D89">
        <v>0</v>
      </c>
      <c r="E89">
        <v>4</v>
      </c>
      <c r="F89">
        <v>0</v>
      </c>
      <c r="G89">
        <v>0</v>
      </c>
      <c r="H89">
        <v>0</v>
      </c>
      <c r="I89">
        <v>3</v>
      </c>
      <c r="J89">
        <v>50</v>
      </c>
      <c r="K89">
        <v>0</v>
      </c>
      <c r="L89">
        <v>3</v>
      </c>
      <c r="M89">
        <v>1.47</v>
      </c>
      <c r="N89">
        <v>0</v>
      </c>
      <c r="O89">
        <v>0</v>
      </c>
      <c r="P89">
        <v>1</v>
      </c>
      <c r="Q89">
        <v>0</v>
      </c>
      <c r="R89">
        <v>0</v>
      </c>
    </row>
    <row r="90" spans="1:18">
      <c r="A90">
        <v>1008009</v>
      </c>
      <c r="B90">
        <v>33</v>
      </c>
      <c r="C90">
        <v>1</v>
      </c>
      <c r="D90">
        <v>0</v>
      </c>
      <c r="E90">
        <v>2</v>
      </c>
      <c r="F90">
        <v>2</v>
      </c>
      <c r="G90">
        <v>0</v>
      </c>
      <c r="H90">
        <v>0</v>
      </c>
      <c r="I90">
        <v>2</v>
      </c>
      <c r="J90">
        <v>200</v>
      </c>
      <c r="K90">
        <v>0</v>
      </c>
      <c r="L90">
        <v>12</v>
      </c>
      <c r="M90">
        <v>1.5</v>
      </c>
      <c r="N90">
        <v>0</v>
      </c>
      <c r="O90">
        <v>1</v>
      </c>
      <c r="P90">
        <v>1</v>
      </c>
      <c r="Q90">
        <v>1</v>
      </c>
      <c r="R90">
        <v>1</v>
      </c>
    </row>
    <row r="91" spans="1:18">
      <c r="A91">
        <v>1009006</v>
      </c>
      <c r="B91">
        <v>32</v>
      </c>
      <c r="C91">
        <v>0</v>
      </c>
      <c r="D91">
        <v>0</v>
      </c>
      <c r="E91">
        <v>2</v>
      </c>
      <c r="F91">
        <v>0</v>
      </c>
      <c r="G91">
        <v>0</v>
      </c>
      <c r="H91">
        <v>0</v>
      </c>
      <c r="I91">
        <v>3</v>
      </c>
      <c r="J91">
        <v>15</v>
      </c>
      <c r="K91">
        <v>0</v>
      </c>
      <c r="L91">
        <v>12</v>
      </c>
      <c r="M91">
        <v>1.53</v>
      </c>
      <c r="N91">
        <v>1</v>
      </c>
      <c r="O91">
        <v>0</v>
      </c>
      <c r="P91">
        <v>1</v>
      </c>
      <c r="Q91">
        <v>1</v>
      </c>
      <c r="R91">
        <v>0</v>
      </c>
    </row>
    <row r="92" spans="1:18">
      <c r="A92">
        <v>1009003</v>
      </c>
      <c r="B92">
        <v>59</v>
      </c>
      <c r="C92">
        <v>1</v>
      </c>
      <c r="D92">
        <v>0</v>
      </c>
      <c r="E92">
        <v>0</v>
      </c>
      <c r="F92">
        <v>0</v>
      </c>
      <c r="G92">
        <v>0</v>
      </c>
      <c r="H92">
        <v>1</v>
      </c>
      <c r="I92">
        <v>13</v>
      </c>
      <c r="J92">
        <v>60</v>
      </c>
      <c r="K92">
        <v>0</v>
      </c>
      <c r="L92">
        <v>12</v>
      </c>
      <c r="M92">
        <v>1.5</v>
      </c>
      <c r="N92">
        <v>0</v>
      </c>
      <c r="O92">
        <v>1</v>
      </c>
      <c r="P92">
        <v>1</v>
      </c>
      <c r="Q92">
        <v>0</v>
      </c>
      <c r="R92">
        <v>0</v>
      </c>
    </row>
    <row r="93" spans="1:18">
      <c r="A93" t="s">
        <v>52</v>
      </c>
      <c r="B93">
        <v>31</v>
      </c>
      <c r="C93">
        <v>1</v>
      </c>
      <c r="D93">
        <v>0</v>
      </c>
      <c r="E93">
        <v>2</v>
      </c>
      <c r="F93">
        <v>0</v>
      </c>
      <c r="G93">
        <v>0</v>
      </c>
      <c r="H93">
        <v>0</v>
      </c>
      <c r="I93">
        <v>6</v>
      </c>
      <c r="J93">
        <v>10</v>
      </c>
      <c r="K93">
        <v>0</v>
      </c>
      <c r="L93">
        <v>12</v>
      </c>
      <c r="M93">
        <v>1.53</v>
      </c>
      <c r="N93">
        <v>1</v>
      </c>
      <c r="O93">
        <v>1</v>
      </c>
      <c r="P93">
        <v>0</v>
      </c>
      <c r="Q93">
        <v>1</v>
      </c>
      <c r="R93">
        <v>0</v>
      </c>
    </row>
    <row r="94" spans="1:18">
      <c r="A94" t="s">
        <v>53</v>
      </c>
      <c r="B94">
        <v>32</v>
      </c>
      <c r="C94">
        <v>1</v>
      </c>
      <c r="D94">
        <v>0</v>
      </c>
      <c r="E94">
        <v>2</v>
      </c>
      <c r="F94">
        <v>0</v>
      </c>
      <c r="G94">
        <v>0</v>
      </c>
      <c r="H94">
        <v>0</v>
      </c>
      <c r="I94">
        <v>2</v>
      </c>
      <c r="J94">
        <v>40</v>
      </c>
      <c r="K94">
        <v>0</v>
      </c>
      <c r="L94">
        <v>12</v>
      </c>
      <c r="M94">
        <v>1.5</v>
      </c>
      <c r="N94">
        <v>0</v>
      </c>
      <c r="O94">
        <v>1</v>
      </c>
      <c r="P94">
        <v>1</v>
      </c>
      <c r="Q94">
        <v>0</v>
      </c>
      <c r="R94">
        <v>0</v>
      </c>
    </row>
    <row r="95" spans="1:18">
      <c r="A95">
        <v>1009004</v>
      </c>
      <c r="B95">
        <v>28</v>
      </c>
      <c r="C95">
        <v>0</v>
      </c>
      <c r="D95">
        <v>0</v>
      </c>
      <c r="E95">
        <v>2</v>
      </c>
      <c r="F95">
        <v>0</v>
      </c>
      <c r="G95">
        <v>0</v>
      </c>
      <c r="H95">
        <v>1</v>
      </c>
      <c r="I95">
        <v>1</v>
      </c>
      <c r="J95">
        <v>50</v>
      </c>
      <c r="K95">
        <v>0</v>
      </c>
      <c r="L95">
        <v>12</v>
      </c>
      <c r="M95">
        <v>1.5</v>
      </c>
      <c r="N95">
        <v>0</v>
      </c>
      <c r="O95">
        <v>1</v>
      </c>
      <c r="P95">
        <v>1</v>
      </c>
      <c r="Q95">
        <v>0</v>
      </c>
      <c r="R95">
        <v>0</v>
      </c>
    </row>
    <row r="96" spans="1:18">
      <c r="A96">
        <v>1008016</v>
      </c>
      <c r="B96">
        <v>48</v>
      </c>
      <c r="C96">
        <v>1</v>
      </c>
      <c r="D96">
        <v>0</v>
      </c>
      <c r="E96">
        <v>0</v>
      </c>
      <c r="F96">
        <v>0</v>
      </c>
      <c r="G96">
        <v>0</v>
      </c>
      <c r="H96">
        <v>1</v>
      </c>
      <c r="I96">
        <v>2</v>
      </c>
      <c r="J96">
        <v>50</v>
      </c>
      <c r="K96">
        <v>0</v>
      </c>
      <c r="L96">
        <v>12</v>
      </c>
      <c r="M96">
        <v>1.53</v>
      </c>
      <c r="N96">
        <v>1</v>
      </c>
      <c r="O96">
        <v>1</v>
      </c>
      <c r="P96">
        <v>0</v>
      </c>
      <c r="Q96">
        <v>1</v>
      </c>
      <c r="R96">
        <v>0</v>
      </c>
    </row>
    <row r="97" spans="1:18">
      <c r="A97">
        <v>1008015</v>
      </c>
      <c r="B97">
        <v>32</v>
      </c>
      <c r="C97">
        <v>1</v>
      </c>
      <c r="D97">
        <v>0</v>
      </c>
      <c r="E97">
        <v>2</v>
      </c>
      <c r="F97">
        <v>0</v>
      </c>
      <c r="G97">
        <v>0</v>
      </c>
      <c r="H97">
        <v>0</v>
      </c>
      <c r="I97">
        <v>3</v>
      </c>
      <c r="J97">
        <v>100</v>
      </c>
      <c r="K97">
        <v>0</v>
      </c>
      <c r="L97">
        <v>12</v>
      </c>
      <c r="M97">
        <v>1.53</v>
      </c>
      <c r="N97">
        <v>1</v>
      </c>
      <c r="O97">
        <v>1</v>
      </c>
      <c r="P97">
        <v>0</v>
      </c>
      <c r="Q97">
        <v>1</v>
      </c>
      <c r="R97">
        <v>0</v>
      </c>
    </row>
    <row r="98" spans="1:18">
      <c r="A98">
        <v>1008013</v>
      </c>
      <c r="B98">
        <v>36</v>
      </c>
      <c r="C98">
        <v>1</v>
      </c>
      <c r="D98">
        <v>0</v>
      </c>
      <c r="E98">
        <v>1</v>
      </c>
      <c r="F98">
        <v>0</v>
      </c>
      <c r="G98">
        <v>0</v>
      </c>
      <c r="H98">
        <v>0</v>
      </c>
      <c r="I98">
        <v>5</v>
      </c>
      <c r="J98">
        <v>10</v>
      </c>
      <c r="K98">
        <v>0</v>
      </c>
      <c r="L98">
        <v>12</v>
      </c>
      <c r="M98">
        <v>1.53</v>
      </c>
      <c r="N98">
        <v>1</v>
      </c>
      <c r="O98">
        <v>1</v>
      </c>
      <c r="P98">
        <v>0</v>
      </c>
      <c r="Q98">
        <v>1</v>
      </c>
      <c r="R98">
        <v>0</v>
      </c>
    </row>
    <row r="99" spans="1:18">
      <c r="A99">
        <v>1009001</v>
      </c>
      <c r="B99">
        <v>40</v>
      </c>
      <c r="C99">
        <v>1</v>
      </c>
      <c r="D99">
        <v>0</v>
      </c>
      <c r="E99">
        <v>1</v>
      </c>
      <c r="F99">
        <v>1</v>
      </c>
      <c r="G99">
        <v>0</v>
      </c>
      <c r="H99">
        <v>0</v>
      </c>
      <c r="I99">
        <v>3</v>
      </c>
      <c r="J99">
        <v>5</v>
      </c>
      <c r="K99">
        <v>0</v>
      </c>
      <c r="L99">
        <v>6</v>
      </c>
      <c r="M99">
        <v>1.5</v>
      </c>
      <c r="N99">
        <v>1</v>
      </c>
      <c r="O99">
        <v>1</v>
      </c>
      <c r="P99">
        <v>0</v>
      </c>
      <c r="Q99">
        <v>1</v>
      </c>
      <c r="R99">
        <v>1</v>
      </c>
    </row>
    <row r="100" spans="1:18">
      <c r="A100">
        <v>1009002</v>
      </c>
      <c r="B100">
        <v>27</v>
      </c>
      <c r="C100">
        <v>1</v>
      </c>
      <c r="D100">
        <v>0</v>
      </c>
      <c r="E100">
        <v>4</v>
      </c>
      <c r="F100">
        <v>0</v>
      </c>
      <c r="G100">
        <v>0</v>
      </c>
      <c r="H100">
        <v>0</v>
      </c>
      <c r="I100">
        <v>1</v>
      </c>
      <c r="J100">
        <v>20</v>
      </c>
      <c r="K100">
        <v>0</v>
      </c>
      <c r="L100">
        <v>6</v>
      </c>
      <c r="M100">
        <v>1.26</v>
      </c>
      <c r="N100">
        <v>1</v>
      </c>
      <c r="O100">
        <v>0</v>
      </c>
      <c r="P100">
        <v>0</v>
      </c>
      <c r="Q100">
        <v>1</v>
      </c>
      <c r="R100">
        <v>0</v>
      </c>
    </row>
    <row r="101" spans="1:18">
      <c r="A101">
        <v>1009003</v>
      </c>
      <c r="B101">
        <v>30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</v>
      </c>
      <c r="J101">
        <v>10</v>
      </c>
      <c r="K101">
        <v>0</v>
      </c>
      <c r="L101">
        <v>6</v>
      </c>
      <c r="M101">
        <v>1.26</v>
      </c>
      <c r="N101">
        <v>1</v>
      </c>
      <c r="O101">
        <v>0</v>
      </c>
      <c r="P101">
        <v>0</v>
      </c>
      <c r="Q101">
        <v>1</v>
      </c>
      <c r="R101">
        <v>0</v>
      </c>
    </row>
    <row r="102" spans="1:18">
      <c r="A102">
        <v>1009004</v>
      </c>
      <c r="B102">
        <v>48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1</v>
      </c>
      <c r="J102">
        <v>10</v>
      </c>
      <c r="K102">
        <v>0</v>
      </c>
      <c r="L102">
        <v>6</v>
      </c>
      <c r="M102">
        <v>1.26</v>
      </c>
      <c r="N102">
        <v>1</v>
      </c>
      <c r="O102">
        <v>0</v>
      </c>
      <c r="P102">
        <v>0</v>
      </c>
      <c r="Q102">
        <v>1</v>
      </c>
      <c r="R102">
        <v>0</v>
      </c>
    </row>
    <row r="103" spans="1:18">
      <c r="A103">
        <v>1009005</v>
      </c>
      <c r="B103">
        <v>55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20</v>
      </c>
      <c r="J103">
        <v>10</v>
      </c>
      <c r="K103">
        <v>0</v>
      </c>
      <c r="L103">
        <v>6</v>
      </c>
      <c r="M103">
        <v>1.26</v>
      </c>
      <c r="N103">
        <v>1</v>
      </c>
      <c r="O103">
        <v>0</v>
      </c>
      <c r="P103">
        <v>0</v>
      </c>
      <c r="Q103">
        <v>1</v>
      </c>
      <c r="R103">
        <v>0</v>
      </c>
    </row>
    <row r="104" spans="1:18">
      <c r="A104">
        <v>1009007</v>
      </c>
      <c r="B104">
        <v>33</v>
      </c>
      <c r="C104">
        <v>1</v>
      </c>
      <c r="D104">
        <v>0</v>
      </c>
      <c r="E104">
        <v>2</v>
      </c>
      <c r="F104">
        <v>0</v>
      </c>
      <c r="G104">
        <v>0</v>
      </c>
      <c r="H104">
        <v>0</v>
      </c>
      <c r="I104">
        <v>8</v>
      </c>
      <c r="J104">
        <v>15</v>
      </c>
      <c r="K104">
        <v>0</v>
      </c>
      <c r="L104">
        <v>12</v>
      </c>
      <c r="M104">
        <v>1.5</v>
      </c>
      <c r="N104">
        <v>0</v>
      </c>
      <c r="O104">
        <v>1</v>
      </c>
      <c r="P104">
        <v>0</v>
      </c>
      <c r="Q104">
        <v>0</v>
      </c>
      <c r="R104">
        <v>0</v>
      </c>
    </row>
    <row r="105" spans="1:18">
      <c r="A105">
        <v>1009009</v>
      </c>
      <c r="B105">
        <v>48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2</v>
      </c>
      <c r="J105">
        <v>20</v>
      </c>
      <c r="K105">
        <v>0</v>
      </c>
      <c r="L105">
        <v>12</v>
      </c>
      <c r="M105">
        <v>1.53</v>
      </c>
      <c r="N105">
        <v>1</v>
      </c>
      <c r="O105">
        <v>0</v>
      </c>
      <c r="P105">
        <v>0</v>
      </c>
      <c r="Q105">
        <v>1</v>
      </c>
      <c r="R105">
        <v>0</v>
      </c>
    </row>
    <row r="106" spans="1:18">
      <c r="A106">
        <v>1009010</v>
      </c>
      <c r="B106">
        <v>42</v>
      </c>
      <c r="C106">
        <v>1</v>
      </c>
      <c r="D106">
        <v>0</v>
      </c>
      <c r="E106">
        <v>1</v>
      </c>
      <c r="F106">
        <v>0</v>
      </c>
      <c r="G106">
        <v>0</v>
      </c>
      <c r="H106">
        <v>1</v>
      </c>
      <c r="I106">
        <v>10</v>
      </c>
      <c r="J106">
        <v>50</v>
      </c>
      <c r="K106">
        <v>0</v>
      </c>
      <c r="L106">
        <v>12</v>
      </c>
      <c r="M106">
        <v>1.53</v>
      </c>
      <c r="N106">
        <v>1</v>
      </c>
      <c r="O106">
        <v>0</v>
      </c>
      <c r="P106">
        <v>0</v>
      </c>
      <c r="Q106">
        <v>1</v>
      </c>
      <c r="R106">
        <v>0</v>
      </c>
    </row>
    <row r="107" spans="1:18">
      <c r="A107">
        <v>1009011</v>
      </c>
      <c r="B107">
        <v>27</v>
      </c>
      <c r="C107">
        <v>1</v>
      </c>
      <c r="D107">
        <v>0</v>
      </c>
      <c r="E107">
        <v>4</v>
      </c>
      <c r="F107">
        <v>0</v>
      </c>
      <c r="G107">
        <v>0</v>
      </c>
      <c r="H107">
        <v>0</v>
      </c>
      <c r="I107">
        <v>4</v>
      </c>
      <c r="J107">
        <v>100</v>
      </c>
      <c r="K107">
        <v>0</v>
      </c>
      <c r="L107">
        <v>3</v>
      </c>
      <c r="M107">
        <v>1.5</v>
      </c>
      <c r="N107">
        <v>1</v>
      </c>
      <c r="O107">
        <v>1</v>
      </c>
      <c r="P107">
        <v>0</v>
      </c>
      <c r="Q107">
        <v>1</v>
      </c>
      <c r="R107">
        <v>0</v>
      </c>
    </row>
    <row r="108" spans="1:18">
      <c r="A108">
        <v>1010002</v>
      </c>
      <c r="B108">
        <v>47</v>
      </c>
      <c r="C108">
        <v>1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10</v>
      </c>
      <c r="J108">
        <v>30</v>
      </c>
      <c r="K108">
        <v>0</v>
      </c>
      <c r="L108">
        <v>12</v>
      </c>
      <c r="M108">
        <v>1.5</v>
      </c>
      <c r="N108">
        <v>0</v>
      </c>
      <c r="O108">
        <v>1</v>
      </c>
      <c r="P108">
        <v>1</v>
      </c>
      <c r="Q108">
        <v>0</v>
      </c>
      <c r="R108">
        <v>0</v>
      </c>
    </row>
    <row r="109" spans="1:18">
      <c r="A109">
        <v>1010003</v>
      </c>
      <c r="B109">
        <v>23</v>
      </c>
      <c r="C109">
        <v>1</v>
      </c>
      <c r="D109">
        <v>1</v>
      </c>
      <c r="E109">
        <v>1</v>
      </c>
      <c r="F109">
        <v>0</v>
      </c>
      <c r="G109">
        <v>1</v>
      </c>
      <c r="H109">
        <v>0</v>
      </c>
      <c r="I109">
        <v>4</v>
      </c>
      <c r="J109">
        <v>10</v>
      </c>
      <c r="K109">
        <v>0</v>
      </c>
      <c r="L109">
        <v>6</v>
      </c>
      <c r="M109">
        <v>1.26</v>
      </c>
      <c r="N109">
        <v>1</v>
      </c>
      <c r="O109">
        <v>0</v>
      </c>
      <c r="P109">
        <v>0</v>
      </c>
      <c r="Q109">
        <v>1</v>
      </c>
      <c r="R109">
        <v>0</v>
      </c>
    </row>
    <row r="110" spans="1:18">
      <c r="A110">
        <v>1010004</v>
      </c>
      <c r="B110">
        <v>41</v>
      </c>
      <c r="C110">
        <v>1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10</v>
      </c>
      <c r="J110">
        <v>10</v>
      </c>
      <c r="K110">
        <v>0</v>
      </c>
      <c r="L110">
        <v>12</v>
      </c>
      <c r="M110">
        <v>1.5</v>
      </c>
      <c r="N110">
        <v>0</v>
      </c>
      <c r="O110">
        <v>1</v>
      </c>
      <c r="P110">
        <v>0</v>
      </c>
      <c r="Q110">
        <v>0</v>
      </c>
      <c r="R110">
        <v>0</v>
      </c>
    </row>
    <row r="111" spans="1:18">
      <c r="A111">
        <v>1010005</v>
      </c>
      <c r="B111">
        <v>37</v>
      </c>
      <c r="C111">
        <v>1</v>
      </c>
      <c r="D111">
        <v>0</v>
      </c>
      <c r="E111">
        <v>2</v>
      </c>
      <c r="F111">
        <v>0</v>
      </c>
      <c r="G111">
        <v>0</v>
      </c>
      <c r="H111">
        <v>0</v>
      </c>
      <c r="I111">
        <v>4</v>
      </c>
      <c r="J111">
        <v>3</v>
      </c>
      <c r="K111">
        <v>0</v>
      </c>
      <c r="L111">
        <v>6</v>
      </c>
      <c r="M111">
        <v>1.26</v>
      </c>
      <c r="N111">
        <v>1</v>
      </c>
      <c r="O111">
        <v>1</v>
      </c>
      <c r="P111">
        <v>1</v>
      </c>
      <c r="Q111">
        <v>1</v>
      </c>
      <c r="R111">
        <v>0</v>
      </c>
    </row>
    <row r="112" spans="1:18">
      <c r="A112">
        <v>1010007</v>
      </c>
      <c r="B112">
        <v>45</v>
      </c>
      <c r="C112">
        <v>1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7</v>
      </c>
      <c r="J112">
        <v>100</v>
      </c>
      <c r="K112">
        <v>0</v>
      </c>
      <c r="L112">
        <v>12</v>
      </c>
      <c r="M112">
        <v>1.5</v>
      </c>
      <c r="N112">
        <v>0</v>
      </c>
      <c r="O112">
        <v>1</v>
      </c>
      <c r="P112">
        <v>0</v>
      </c>
      <c r="Q112">
        <v>0</v>
      </c>
      <c r="R112">
        <v>0</v>
      </c>
    </row>
    <row r="113" spans="1:18">
      <c r="A113">
        <v>1010008</v>
      </c>
      <c r="B113">
        <v>41</v>
      </c>
      <c r="C113">
        <v>1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13</v>
      </c>
      <c r="J113">
        <v>15</v>
      </c>
      <c r="K113">
        <v>0</v>
      </c>
      <c r="L113">
        <v>6</v>
      </c>
      <c r="M113">
        <v>1.26</v>
      </c>
      <c r="N113">
        <v>1</v>
      </c>
      <c r="O113">
        <v>1</v>
      </c>
      <c r="P113">
        <v>1</v>
      </c>
      <c r="Q113">
        <v>1</v>
      </c>
      <c r="R113">
        <v>0</v>
      </c>
    </row>
    <row r="114" spans="1:18">
      <c r="A114">
        <v>1010009</v>
      </c>
      <c r="B114">
        <v>34</v>
      </c>
      <c r="C114">
        <v>1</v>
      </c>
      <c r="D114">
        <v>0</v>
      </c>
      <c r="E114">
        <v>2</v>
      </c>
      <c r="F114">
        <v>0</v>
      </c>
      <c r="G114">
        <v>0</v>
      </c>
      <c r="H114">
        <v>0</v>
      </c>
      <c r="I114">
        <v>5</v>
      </c>
      <c r="J114">
        <v>20</v>
      </c>
      <c r="K114">
        <v>0</v>
      </c>
      <c r="L114">
        <v>12</v>
      </c>
      <c r="M114">
        <v>1.53</v>
      </c>
      <c r="N114">
        <v>1</v>
      </c>
      <c r="O114">
        <v>1</v>
      </c>
      <c r="P114">
        <v>0</v>
      </c>
      <c r="Q114">
        <v>1</v>
      </c>
      <c r="R114">
        <v>0</v>
      </c>
    </row>
    <row r="115" spans="1:18">
      <c r="A115">
        <v>1010010</v>
      </c>
      <c r="B115">
        <v>25</v>
      </c>
      <c r="C115">
        <v>1</v>
      </c>
      <c r="D115">
        <v>1</v>
      </c>
      <c r="E115">
        <v>4</v>
      </c>
      <c r="F115">
        <v>0</v>
      </c>
      <c r="G115">
        <v>1</v>
      </c>
      <c r="H115">
        <v>0</v>
      </c>
      <c r="I115">
        <v>1</v>
      </c>
      <c r="J115">
        <v>4</v>
      </c>
      <c r="K115">
        <v>0</v>
      </c>
      <c r="L115">
        <v>12</v>
      </c>
      <c r="M115">
        <v>1.53</v>
      </c>
      <c r="N115">
        <v>1</v>
      </c>
      <c r="O115">
        <v>1</v>
      </c>
      <c r="P115">
        <v>0</v>
      </c>
      <c r="Q115">
        <v>1</v>
      </c>
      <c r="R115">
        <v>0</v>
      </c>
    </row>
    <row r="116" spans="1:18">
      <c r="A116">
        <v>1010011</v>
      </c>
      <c r="B116">
        <v>43</v>
      </c>
      <c r="C116">
        <v>1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10</v>
      </c>
      <c r="J116">
        <v>10</v>
      </c>
      <c r="K116">
        <v>0</v>
      </c>
      <c r="L116">
        <v>6</v>
      </c>
      <c r="M116">
        <v>1.26</v>
      </c>
      <c r="N116">
        <v>1</v>
      </c>
      <c r="O116">
        <v>1</v>
      </c>
      <c r="P116">
        <v>1</v>
      </c>
      <c r="Q116">
        <v>1</v>
      </c>
      <c r="R116">
        <v>0</v>
      </c>
    </row>
    <row r="117" spans="1:18">
      <c r="A117">
        <v>1011002</v>
      </c>
      <c r="B117">
        <v>34</v>
      </c>
      <c r="C117">
        <v>1</v>
      </c>
      <c r="D117">
        <v>0</v>
      </c>
      <c r="E117">
        <v>3</v>
      </c>
      <c r="F117">
        <v>0</v>
      </c>
      <c r="G117">
        <v>1</v>
      </c>
      <c r="H117">
        <v>0</v>
      </c>
      <c r="I117">
        <v>3</v>
      </c>
      <c r="J117">
        <v>10</v>
      </c>
      <c r="K117">
        <v>0</v>
      </c>
      <c r="L117">
        <v>6</v>
      </c>
      <c r="M117">
        <v>1.26</v>
      </c>
      <c r="N117">
        <v>1</v>
      </c>
      <c r="O117">
        <v>1</v>
      </c>
      <c r="P117">
        <v>0</v>
      </c>
      <c r="Q117">
        <v>1</v>
      </c>
      <c r="R117">
        <v>0</v>
      </c>
    </row>
    <row r="118" spans="1:18">
      <c r="A118">
        <v>1011003</v>
      </c>
      <c r="B118">
        <v>28</v>
      </c>
      <c r="C118">
        <v>1</v>
      </c>
      <c r="D118">
        <v>0</v>
      </c>
      <c r="E118">
        <v>3</v>
      </c>
      <c r="F118">
        <v>0</v>
      </c>
      <c r="G118">
        <v>0</v>
      </c>
      <c r="H118">
        <v>0</v>
      </c>
      <c r="I118">
        <v>3</v>
      </c>
      <c r="J118">
        <v>30</v>
      </c>
      <c r="K118">
        <v>0</v>
      </c>
      <c r="L118">
        <v>12</v>
      </c>
      <c r="M118">
        <v>1.5</v>
      </c>
      <c r="N118">
        <v>0</v>
      </c>
      <c r="O118">
        <v>1</v>
      </c>
      <c r="P118">
        <v>1</v>
      </c>
      <c r="Q118">
        <v>0</v>
      </c>
      <c r="R118">
        <v>0</v>
      </c>
    </row>
    <row r="119" spans="1:18">
      <c r="A119">
        <v>1011004</v>
      </c>
      <c r="B119">
        <v>28</v>
      </c>
      <c r="C119">
        <v>1</v>
      </c>
      <c r="D119">
        <v>0</v>
      </c>
      <c r="E119">
        <v>3</v>
      </c>
      <c r="F119">
        <v>0</v>
      </c>
      <c r="G119">
        <v>0</v>
      </c>
      <c r="H119">
        <v>0</v>
      </c>
      <c r="I119">
        <v>3</v>
      </c>
      <c r="J119">
        <v>10</v>
      </c>
      <c r="K119">
        <v>0</v>
      </c>
      <c r="L119">
        <v>12</v>
      </c>
      <c r="M119">
        <v>1.5</v>
      </c>
      <c r="N119">
        <v>0</v>
      </c>
      <c r="O119">
        <v>1</v>
      </c>
      <c r="P119">
        <v>1</v>
      </c>
      <c r="Q119">
        <v>0</v>
      </c>
      <c r="R119">
        <v>0</v>
      </c>
    </row>
    <row r="120" spans="1:18">
      <c r="A120">
        <v>1011006</v>
      </c>
      <c r="B120">
        <v>28</v>
      </c>
      <c r="C120">
        <v>1</v>
      </c>
      <c r="D120">
        <v>1</v>
      </c>
      <c r="E120">
        <v>3</v>
      </c>
      <c r="F120">
        <v>0</v>
      </c>
      <c r="G120">
        <v>1</v>
      </c>
      <c r="H120">
        <v>0</v>
      </c>
      <c r="I120">
        <v>2</v>
      </c>
      <c r="J120">
        <v>12</v>
      </c>
      <c r="K120">
        <v>0</v>
      </c>
      <c r="L120">
        <v>6</v>
      </c>
      <c r="M120">
        <v>1.26</v>
      </c>
      <c r="N120">
        <v>1</v>
      </c>
      <c r="O120">
        <v>1</v>
      </c>
      <c r="P120">
        <v>0</v>
      </c>
      <c r="Q120">
        <v>1</v>
      </c>
      <c r="R120">
        <v>0</v>
      </c>
    </row>
    <row r="121" spans="1:18">
      <c r="A121">
        <v>1011007</v>
      </c>
      <c r="B121">
        <v>36</v>
      </c>
      <c r="C121">
        <v>1</v>
      </c>
      <c r="D121">
        <v>0</v>
      </c>
      <c r="E121">
        <v>1</v>
      </c>
      <c r="F121">
        <v>0</v>
      </c>
      <c r="G121">
        <v>0</v>
      </c>
      <c r="H121">
        <v>1</v>
      </c>
      <c r="I121">
        <v>5</v>
      </c>
      <c r="J121">
        <v>10</v>
      </c>
      <c r="K121">
        <v>0</v>
      </c>
      <c r="L121">
        <v>12</v>
      </c>
      <c r="M121">
        <v>1.53</v>
      </c>
      <c r="N121">
        <v>1</v>
      </c>
      <c r="O121">
        <v>1</v>
      </c>
      <c r="P121">
        <v>0</v>
      </c>
      <c r="Q121">
        <v>1</v>
      </c>
      <c r="R121">
        <v>0</v>
      </c>
    </row>
    <row r="122" spans="1:18">
      <c r="A122">
        <v>1011008</v>
      </c>
      <c r="B122">
        <v>42</v>
      </c>
      <c r="C122">
        <v>1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10</v>
      </c>
      <c r="J122">
        <v>25</v>
      </c>
      <c r="K122">
        <v>0</v>
      </c>
      <c r="L122">
        <v>6</v>
      </c>
      <c r="M122">
        <v>1.26</v>
      </c>
      <c r="N122">
        <v>1</v>
      </c>
      <c r="O122">
        <v>0</v>
      </c>
      <c r="P122">
        <v>0</v>
      </c>
      <c r="Q122">
        <v>1</v>
      </c>
      <c r="R122">
        <v>0</v>
      </c>
    </row>
    <row r="123" spans="1:18">
      <c r="A123">
        <v>1010012</v>
      </c>
      <c r="B123">
        <v>29</v>
      </c>
      <c r="C123">
        <v>1</v>
      </c>
      <c r="D123">
        <v>0</v>
      </c>
      <c r="E123">
        <v>1</v>
      </c>
      <c r="F123">
        <v>0</v>
      </c>
      <c r="G123">
        <v>1</v>
      </c>
      <c r="H123">
        <v>0</v>
      </c>
      <c r="I123">
        <v>3</v>
      </c>
      <c r="J123">
        <v>6</v>
      </c>
      <c r="K123">
        <v>0</v>
      </c>
      <c r="L123">
        <v>6</v>
      </c>
      <c r="M123">
        <v>1.26</v>
      </c>
      <c r="N123">
        <v>1</v>
      </c>
      <c r="O123">
        <v>1</v>
      </c>
      <c r="P123">
        <v>1</v>
      </c>
      <c r="Q123">
        <v>1</v>
      </c>
      <c r="R123">
        <v>0</v>
      </c>
    </row>
    <row r="124" spans="1:18">
      <c r="A124">
        <v>1011014</v>
      </c>
      <c r="B124">
        <v>29</v>
      </c>
      <c r="C124">
        <v>1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4</v>
      </c>
      <c r="J124">
        <v>10</v>
      </c>
      <c r="K124">
        <v>0</v>
      </c>
      <c r="L124">
        <v>12</v>
      </c>
      <c r="M124">
        <v>1.53</v>
      </c>
      <c r="N124">
        <v>0</v>
      </c>
      <c r="O124">
        <v>1</v>
      </c>
      <c r="P124">
        <v>0</v>
      </c>
      <c r="Q124">
        <v>0</v>
      </c>
      <c r="R124">
        <v>0</v>
      </c>
    </row>
    <row r="125" spans="1:18">
      <c r="A125">
        <v>1011011</v>
      </c>
      <c r="B125">
        <v>35</v>
      </c>
      <c r="C125">
        <v>0</v>
      </c>
      <c r="D125">
        <v>2</v>
      </c>
      <c r="E125">
        <v>1</v>
      </c>
      <c r="F125">
        <v>0</v>
      </c>
      <c r="G125">
        <v>0</v>
      </c>
      <c r="H125">
        <v>0</v>
      </c>
      <c r="I125">
        <v>3</v>
      </c>
      <c r="J125">
        <v>85</v>
      </c>
      <c r="K125">
        <v>0</v>
      </c>
      <c r="L125">
        <v>12</v>
      </c>
      <c r="M125">
        <v>1.5</v>
      </c>
      <c r="N125">
        <v>1</v>
      </c>
      <c r="O125">
        <v>1</v>
      </c>
      <c r="P125">
        <v>1</v>
      </c>
      <c r="Q125">
        <v>0</v>
      </c>
      <c r="R125">
        <v>0</v>
      </c>
    </row>
    <row r="126" spans="1:18">
      <c r="A126">
        <v>1011012</v>
      </c>
      <c r="B126">
        <v>43</v>
      </c>
      <c r="C126">
        <v>1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20</v>
      </c>
      <c r="J126">
        <v>20</v>
      </c>
      <c r="K126">
        <v>0</v>
      </c>
      <c r="L126">
        <v>3</v>
      </c>
      <c r="M126">
        <v>1.23</v>
      </c>
      <c r="N126">
        <v>1</v>
      </c>
      <c r="O126">
        <v>1</v>
      </c>
      <c r="P126">
        <v>0</v>
      </c>
      <c r="Q126">
        <v>1</v>
      </c>
      <c r="R126">
        <v>0</v>
      </c>
    </row>
    <row r="127" spans="1:18">
      <c r="A127">
        <v>1011013</v>
      </c>
      <c r="B127">
        <v>47</v>
      </c>
      <c r="C127">
        <v>1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1</v>
      </c>
      <c r="J127">
        <v>5</v>
      </c>
      <c r="K127">
        <v>0</v>
      </c>
      <c r="L127">
        <v>3</v>
      </c>
      <c r="M127">
        <v>1.35</v>
      </c>
      <c r="N127">
        <v>1</v>
      </c>
      <c r="O127">
        <v>1</v>
      </c>
      <c r="P127">
        <v>0</v>
      </c>
      <c r="Q127">
        <v>1</v>
      </c>
      <c r="R127">
        <v>1</v>
      </c>
    </row>
    <row r="128" spans="1:18">
      <c r="A128">
        <v>1011015</v>
      </c>
      <c r="B128">
        <v>41</v>
      </c>
      <c r="C128">
        <v>1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3</v>
      </c>
      <c r="J128">
        <v>6</v>
      </c>
      <c r="K128">
        <v>0</v>
      </c>
      <c r="L128">
        <v>6</v>
      </c>
      <c r="M128">
        <v>1.26</v>
      </c>
      <c r="N128">
        <v>1</v>
      </c>
      <c r="O128">
        <v>1</v>
      </c>
      <c r="P128">
        <v>1</v>
      </c>
      <c r="Q128">
        <v>1</v>
      </c>
      <c r="R128">
        <v>0</v>
      </c>
    </row>
    <row r="129" spans="1:18">
      <c r="A129">
        <v>1011016</v>
      </c>
      <c r="B129">
        <v>30</v>
      </c>
      <c r="C129">
        <v>1</v>
      </c>
      <c r="D129">
        <v>0</v>
      </c>
      <c r="E129">
        <v>4</v>
      </c>
      <c r="F129">
        <v>0</v>
      </c>
      <c r="G129">
        <v>0</v>
      </c>
      <c r="H129">
        <v>0</v>
      </c>
      <c r="I129">
        <v>5</v>
      </c>
      <c r="J129">
        <v>20</v>
      </c>
      <c r="K129">
        <v>0</v>
      </c>
      <c r="L129">
        <v>3</v>
      </c>
      <c r="M129">
        <v>1.23</v>
      </c>
      <c r="N129">
        <v>1</v>
      </c>
      <c r="O129">
        <v>1</v>
      </c>
      <c r="P129">
        <v>1</v>
      </c>
      <c r="Q129">
        <v>1</v>
      </c>
      <c r="R129">
        <v>0</v>
      </c>
    </row>
    <row r="130" spans="1:18">
      <c r="A130">
        <v>1011017</v>
      </c>
      <c r="B130">
        <v>49</v>
      </c>
      <c r="C130">
        <v>1</v>
      </c>
      <c r="D130">
        <v>2</v>
      </c>
      <c r="E130">
        <v>1</v>
      </c>
      <c r="F130">
        <v>0</v>
      </c>
      <c r="G130">
        <v>0</v>
      </c>
      <c r="H130">
        <v>0</v>
      </c>
      <c r="I130">
        <v>13</v>
      </c>
      <c r="J130">
        <v>15</v>
      </c>
      <c r="K130">
        <v>0</v>
      </c>
      <c r="L130">
        <v>4</v>
      </c>
      <c r="M130">
        <v>1.26</v>
      </c>
      <c r="N130">
        <v>1</v>
      </c>
      <c r="O130">
        <v>1</v>
      </c>
      <c r="P130">
        <v>1</v>
      </c>
      <c r="Q130">
        <v>1</v>
      </c>
      <c r="R130">
        <v>0</v>
      </c>
    </row>
    <row r="131" spans="1:18">
      <c r="A131">
        <v>1011018</v>
      </c>
      <c r="B131">
        <v>25</v>
      </c>
      <c r="C131">
        <v>1</v>
      </c>
      <c r="D131">
        <v>1</v>
      </c>
      <c r="E131">
        <v>4</v>
      </c>
      <c r="F131">
        <v>0</v>
      </c>
      <c r="G131">
        <v>1</v>
      </c>
      <c r="H131">
        <v>0</v>
      </c>
      <c r="I131">
        <v>2</v>
      </c>
      <c r="J131">
        <v>20</v>
      </c>
      <c r="K131">
        <v>0</v>
      </c>
      <c r="L131">
        <v>6</v>
      </c>
      <c r="M131">
        <v>1.26</v>
      </c>
      <c r="N131">
        <v>1</v>
      </c>
      <c r="O131">
        <v>1</v>
      </c>
      <c r="P131">
        <v>1</v>
      </c>
      <c r="Q131">
        <v>1</v>
      </c>
      <c r="R131">
        <v>0</v>
      </c>
    </row>
    <row r="132" spans="1:18">
      <c r="A132">
        <v>1011019</v>
      </c>
      <c r="B132">
        <v>32</v>
      </c>
      <c r="C132">
        <v>0</v>
      </c>
      <c r="D132">
        <v>0</v>
      </c>
      <c r="E132">
        <v>2</v>
      </c>
      <c r="F132">
        <v>0</v>
      </c>
      <c r="G132">
        <v>0</v>
      </c>
      <c r="H132">
        <v>1</v>
      </c>
      <c r="I132">
        <v>3</v>
      </c>
      <c r="J132">
        <v>50</v>
      </c>
      <c r="K132">
        <v>0</v>
      </c>
      <c r="L132">
        <v>12</v>
      </c>
      <c r="M132">
        <v>1.53</v>
      </c>
      <c r="N132">
        <v>1</v>
      </c>
      <c r="O132">
        <v>1</v>
      </c>
      <c r="P132">
        <v>0</v>
      </c>
      <c r="Q132">
        <v>1</v>
      </c>
      <c r="R132">
        <v>0</v>
      </c>
    </row>
    <row r="133" spans="1:18">
      <c r="A133">
        <v>1012003</v>
      </c>
      <c r="B133">
        <v>30</v>
      </c>
      <c r="C133">
        <v>1</v>
      </c>
      <c r="D133">
        <v>0</v>
      </c>
      <c r="E133">
        <v>2</v>
      </c>
      <c r="F133">
        <v>0</v>
      </c>
      <c r="G133">
        <v>0</v>
      </c>
      <c r="H133">
        <v>0</v>
      </c>
      <c r="I133">
        <v>7</v>
      </c>
      <c r="J133">
        <v>7</v>
      </c>
      <c r="K133">
        <v>0</v>
      </c>
      <c r="L133">
        <v>12</v>
      </c>
      <c r="M133">
        <v>1.5</v>
      </c>
      <c r="N133">
        <v>0</v>
      </c>
      <c r="O133">
        <v>1</v>
      </c>
      <c r="P133">
        <v>0</v>
      </c>
      <c r="Q133">
        <v>0</v>
      </c>
      <c r="R133">
        <v>0</v>
      </c>
    </row>
    <row r="134" spans="1:18">
      <c r="A134">
        <v>1012004</v>
      </c>
      <c r="B134">
        <v>48</v>
      </c>
      <c r="C134">
        <v>1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7</v>
      </c>
      <c r="J134">
        <v>10</v>
      </c>
      <c r="K134">
        <v>0</v>
      </c>
      <c r="L134">
        <v>12</v>
      </c>
      <c r="M134">
        <v>1.53</v>
      </c>
      <c r="N134">
        <v>1</v>
      </c>
      <c r="O134">
        <v>1</v>
      </c>
      <c r="P134">
        <v>0</v>
      </c>
      <c r="Q134">
        <v>1</v>
      </c>
      <c r="R134">
        <v>0</v>
      </c>
    </row>
    <row r="135" spans="1:18">
      <c r="A135">
        <v>1012005</v>
      </c>
      <c r="B135">
        <v>28</v>
      </c>
      <c r="C135">
        <v>1</v>
      </c>
      <c r="D135">
        <v>1</v>
      </c>
      <c r="E135">
        <v>4</v>
      </c>
      <c r="F135">
        <v>0</v>
      </c>
      <c r="G135">
        <v>0</v>
      </c>
      <c r="H135">
        <v>0</v>
      </c>
      <c r="I135">
        <v>4</v>
      </c>
      <c r="J135">
        <v>3</v>
      </c>
      <c r="K135">
        <v>0</v>
      </c>
      <c r="L135">
        <v>3</v>
      </c>
      <c r="M135">
        <v>1.44</v>
      </c>
      <c r="N135">
        <v>0</v>
      </c>
      <c r="O135">
        <v>1</v>
      </c>
      <c r="P135">
        <v>1</v>
      </c>
      <c r="Q135">
        <v>0</v>
      </c>
      <c r="R135">
        <v>0</v>
      </c>
    </row>
    <row r="136" spans="1:18">
      <c r="A136">
        <v>1012009</v>
      </c>
      <c r="B136">
        <v>33</v>
      </c>
      <c r="C136">
        <v>1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4</v>
      </c>
      <c r="J136">
        <v>50</v>
      </c>
      <c r="K136">
        <v>0</v>
      </c>
      <c r="L136">
        <v>12</v>
      </c>
      <c r="M136">
        <v>1.53</v>
      </c>
      <c r="N136">
        <v>1</v>
      </c>
      <c r="O136">
        <v>1</v>
      </c>
      <c r="P136">
        <v>0</v>
      </c>
      <c r="Q136">
        <v>1</v>
      </c>
      <c r="R136">
        <v>0</v>
      </c>
    </row>
    <row r="137" spans="1:18">
      <c r="A137">
        <v>1012010</v>
      </c>
      <c r="B137">
        <v>36</v>
      </c>
      <c r="C137">
        <v>1</v>
      </c>
      <c r="D137">
        <v>0</v>
      </c>
      <c r="E137">
        <v>1</v>
      </c>
      <c r="F137">
        <v>0</v>
      </c>
      <c r="G137">
        <v>1</v>
      </c>
      <c r="H137">
        <v>0</v>
      </c>
      <c r="I137">
        <v>10</v>
      </c>
      <c r="J137">
        <v>30</v>
      </c>
      <c r="K137">
        <v>0</v>
      </c>
      <c r="L137">
        <v>4</v>
      </c>
      <c r="M137">
        <v>1.26</v>
      </c>
      <c r="N137">
        <v>1</v>
      </c>
      <c r="O137">
        <v>1</v>
      </c>
      <c r="P137">
        <v>1</v>
      </c>
      <c r="Q137">
        <v>1</v>
      </c>
      <c r="R137">
        <v>0</v>
      </c>
    </row>
    <row r="138" spans="1:18">
      <c r="A138">
        <v>1012011</v>
      </c>
      <c r="B138">
        <v>38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10</v>
      </c>
      <c r="J138">
        <v>75</v>
      </c>
      <c r="K138">
        <v>0</v>
      </c>
      <c r="L138">
        <v>4</v>
      </c>
      <c r="M138">
        <v>1.26</v>
      </c>
      <c r="N138">
        <v>1</v>
      </c>
      <c r="O138">
        <v>1</v>
      </c>
      <c r="P138">
        <v>1</v>
      </c>
      <c r="Q138">
        <v>1</v>
      </c>
      <c r="R138">
        <v>0</v>
      </c>
    </row>
    <row r="139" spans="1:18">
      <c r="A139">
        <v>1012012</v>
      </c>
      <c r="B139">
        <v>27</v>
      </c>
      <c r="C139">
        <v>1</v>
      </c>
      <c r="D139">
        <v>0</v>
      </c>
      <c r="E139">
        <v>4</v>
      </c>
      <c r="F139">
        <v>0</v>
      </c>
      <c r="G139">
        <v>0</v>
      </c>
      <c r="H139">
        <v>0</v>
      </c>
      <c r="I139">
        <v>2</v>
      </c>
      <c r="J139">
        <v>80</v>
      </c>
      <c r="K139">
        <v>0</v>
      </c>
      <c r="L139">
        <v>6</v>
      </c>
      <c r="M139">
        <v>1.323</v>
      </c>
      <c r="N139">
        <v>0</v>
      </c>
      <c r="O139">
        <v>1</v>
      </c>
      <c r="P139">
        <v>0</v>
      </c>
      <c r="Q139">
        <v>0</v>
      </c>
      <c r="R139">
        <v>0</v>
      </c>
    </row>
    <row r="140" spans="1:18">
      <c r="A140">
        <v>1012013</v>
      </c>
      <c r="B140">
        <v>32</v>
      </c>
      <c r="C140">
        <v>1</v>
      </c>
      <c r="D140">
        <v>0</v>
      </c>
      <c r="E140">
        <v>1</v>
      </c>
      <c r="F140">
        <v>0</v>
      </c>
      <c r="G140">
        <v>1</v>
      </c>
      <c r="H140">
        <v>0</v>
      </c>
      <c r="I140">
        <v>10</v>
      </c>
      <c r="J140">
        <v>20</v>
      </c>
      <c r="K140">
        <v>0</v>
      </c>
      <c r="L140">
        <v>3</v>
      </c>
      <c r="M140">
        <v>1.23</v>
      </c>
      <c r="N140">
        <v>1</v>
      </c>
      <c r="O140">
        <v>1</v>
      </c>
      <c r="P140">
        <v>1</v>
      </c>
      <c r="Q140">
        <v>1</v>
      </c>
      <c r="R140">
        <v>0</v>
      </c>
    </row>
    <row r="141" spans="1:18">
      <c r="A141">
        <v>1012015</v>
      </c>
      <c r="B141">
        <v>30</v>
      </c>
      <c r="C141">
        <v>1</v>
      </c>
      <c r="D141">
        <v>1</v>
      </c>
      <c r="E141">
        <v>2</v>
      </c>
      <c r="F141">
        <v>0</v>
      </c>
      <c r="G141">
        <v>0</v>
      </c>
      <c r="H141">
        <v>0</v>
      </c>
      <c r="I141">
        <v>4</v>
      </c>
      <c r="J141">
        <v>80</v>
      </c>
      <c r="K141">
        <v>0</v>
      </c>
      <c r="L141">
        <v>4</v>
      </c>
      <c r="M141">
        <v>1.26</v>
      </c>
      <c r="N141">
        <v>1</v>
      </c>
      <c r="O141">
        <v>1</v>
      </c>
      <c r="P141">
        <v>1</v>
      </c>
      <c r="Q141">
        <v>1</v>
      </c>
      <c r="R141">
        <v>0</v>
      </c>
    </row>
    <row r="142" spans="1:18">
      <c r="A142">
        <v>1012016</v>
      </c>
      <c r="B142">
        <v>42</v>
      </c>
      <c r="C142">
        <v>1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5</v>
      </c>
      <c r="J142">
        <v>100</v>
      </c>
      <c r="K142">
        <v>0</v>
      </c>
      <c r="L142">
        <v>12</v>
      </c>
      <c r="M142">
        <v>1.5</v>
      </c>
      <c r="N142">
        <v>0</v>
      </c>
      <c r="O142">
        <v>1</v>
      </c>
      <c r="P142">
        <v>0</v>
      </c>
      <c r="Q142">
        <v>0</v>
      </c>
      <c r="R142">
        <v>0</v>
      </c>
    </row>
    <row r="143" spans="1:18">
      <c r="A143">
        <v>1012023</v>
      </c>
      <c r="B143">
        <v>34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5</v>
      </c>
      <c r="J143">
        <v>70</v>
      </c>
      <c r="K143">
        <v>0</v>
      </c>
      <c r="L143">
        <v>12</v>
      </c>
      <c r="M143">
        <v>1.5</v>
      </c>
      <c r="N143">
        <v>0</v>
      </c>
      <c r="O143">
        <v>1</v>
      </c>
      <c r="P143">
        <v>0</v>
      </c>
      <c r="Q143">
        <v>0</v>
      </c>
      <c r="R143">
        <v>0</v>
      </c>
    </row>
    <row r="144" spans="1:18">
      <c r="A144">
        <v>1012025</v>
      </c>
      <c r="B144">
        <v>34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5</v>
      </c>
      <c r="J144">
        <v>15</v>
      </c>
      <c r="K144">
        <v>0</v>
      </c>
      <c r="L144">
        <v>12</v>
      </c>
      <c r="M144">
        <v>1.5</v>
      </c>
      <c r="N144">
        <v>0</v>
      </c>
      <c r="O144">
        <v>1</v>
      </c>
      <c r="P144">
        <v>0</v>
      </c>
      <c r="Q144">
        <v>0</v>
      </c>
      <c r="R144">
        <v>0</v>
      </c>
    </row>
    <row r="145" spans="1:18">
      <c r="A145">
        <v>1012026</v>
      </c>
      <c r="B145">
        <v>53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2</v>
      </c>
      <c r="J145">
        <v>7</v>
      </c>
      <c r="K145">
        <v>0</v>
      </c>
      <c r="L145">
        <v>12</v>
      </c>
      <c r="M145">
        <v>1.53</v>
      </c>
      <c r="N145">
        <v>1</v>
      </c>
      <c r="O145">
        <v>1</v>
      </c>
      <c r="P145">
        <v>0</v>
      </c>
      <c r="Q145">
        <v>1</v>
      </c>
      <c r="R145">
        <v>0</v>
      </c>
    </row>
    <row r="146" spans="1:18">
      <c r="A146">
        <v>1012028</v>
      </c>
      <c r="B146">
        <v>40</v>
      </c>
      <c r="C146">
        <v>1</v>
      </c>
      <c r="D146">
        <v>0</v>
      </c>
      <c r="E146">
        <v>2</v>
      </c>
      <c r="F146">
        <v>0</v>
      </c>
      <c r="G146">
        <v>0</v>
      </c>
      <c r="H146">
        <v>1</v>
      </c>
      <c r="I146">
        <v>6</v>
      </c>
      <c r="J146">
        <v>25</v>
      </c>
      <c r="K146">
        <v>0</v>
      </c>
      <c r="L146">
        <v>12</v>
      </c>
      <c r="M146">
        <v>1.5</v>
      </c>
      <c r="N146">
        <v>1</v>
      </c>
      <c r="O146">
        <v>1</v>
      </c>
      <c r="P146">
        <v>0</v>
      </c>
      <c r="Q146">
        <v>1</v>
      </c>
      <c r="R146">
        <v>0</v>
      </c>
    </row>
    <row r="147" spans="1:18">
      <c r="A147">
        <v>1012030</v>
      </c>
      <c r="B147">
        <v>41</v>
      </c>
      <c r="C147">
        <v>1</v>
      </c>
      <c r="D147">
        <v>0</v>
      </c>
      <c r="E147">
        <v>1</v>
      </c>
      <c r="F147">
        <v>0</v>
      </c>
      <c r="G147">
        <v>0</v>
      </c>
      <c r="H147">
        <v>1</v>
      </c>
      <c r="I147">
        <v>13</v>
      </c>
      <c r="J147">
        <v>20</v>
      </c>
      <c r="K147">
        <v>0</v>
      </c>
      <c r="L147">
        <v>6</v>
      </c>
      <c r="M147">
        <v>1.26</v>
      </c>
      <c r="N147">
        <v>1</v>
      </c>
      <c r="O147">
        <v>1</v>
      </c>
      <c r="P147">
        <v>1</v>
      </c>
      <c r="Q147">
        <v>1</v>
      </c>
      <c r="R147">
        <v>0</v>
      </c>
    </row>
    <row r="148" spans="1:18">
      <c r="A148">
        <v>1012031</v>
      </c>
      <c r="B148">
        <v>31</v>
      </c>
      <c r="C148">
        <v>1</v>
      </c>
      <c r="D148">
        <v>1</v>
      </c>
      <c r="E148">
        <v>2</v>
      </c>
      <c r="F148">
        <v>0</v>
      </c>
      <c r="G148">
        <v>0</v>
      </c>
      <c r="H148">
        <v>0</v>
      </c>
      <c r="I148">
        <v>2</v>
      </c>
      <c r="J148">
        <v>10</v>
      </c>
      <c r="K148">
        <v>0</v>
      </c>
      <c r="L148">
        <v>12</v>
      </c>
      <c r="M148">
        <v>1.53</v>
      </c>
      <c r="N148">
        <v>1</v>
      </c>
      <c r="O148">
        <v>1</v>
      </c>
      <c r="P148">
        <v>0</v>
      </c>
      <c r="Q148">
        <v>1</v>
      </c>
      <c r="R148">
        <v>0</v>
      </c>
    </row>
    <row r="149" spans="1:18">
      <c r="A149">
        <v>1012032</v>
      </c>
      <c r="B149">
        <v>34</v>
      </c>
      <c r="C149">
        <v>1</v>
      </c>
      <c r="D149">
        <v>0</v>
      </c>
      <c r="E149">
        <v>2</v>
      </c>
      <c r="F149">
        <v>0</v>
      </c>
      <c r="G149">
        <v>0</v>
      </c>
      <c r="H149">
        <v>0</v>
      </c>
      <c r="I149">
        <v>4</v>
      </c>
      <c r="J149">
        <v>30</v>
      </c>
      <c r="K149">
        <v>0</v>
      </c>
      <c r="L149">
        <v>6</v>
      </c>
      <c r="M149">
        <v>1.47</v>
      </c>
      <c r="N149">
        <v>0</v>
      </c>
      <c r="O149">
        <v>1</v>
      </c>
      <c r="P149">
        <v>0</v>
      </c>
      <c r="Q149">
        <v>0</v>
      </c>
      <c r="R149">
        <v>0</v>
      </c>
    </row>
    <row r="150" spans="1:18">
      <c r="A150">
        <v>1101001</v>
      </c>
      <c r="B150">
        <v>30</v>
      </c>
      <c r="C150">
        <v>1</v>
      </c>
      <c r="D150">
        <v>0</v>
      </c>
      <c r="E150">
        <v>4</v>
      </c>
      <c r="F150">
        <v>0</v>
      </c>
      <c r="G150">
        <v>0</v>
      </c>
      <c r="H150">
        <v>0</v>
      </c>
      <c r="I150">
        <v>2</v>
      </c>
      <c r="J150">
        <v>60</v>
      </c>
      <c r="K150">
        <v>0</v>
      </c>
      <c r="L150">
        <v>6</v>
      </c>
      <c r="M150">
        <v>1.47</v>
      </c>
      <c r="N150">
        <v>0</v>
      </c>
      <c r="O150">
        <v>1</v>
      </c>
      <c r="P150">
        <v>0</v>
      </c>
      <c r="Q150">
        <v>0</v>
      </c>
      <c r="R150">
        <v>0</v>
      </c>
    </row>
    <row r="151" spans="1:18">
      <c r="A151">
        <v>1101002</v>
      </c>
      <c r="B151">
        <v>34</v>
      </c>
      <c r="C151">
        <v>1</v>
      </c>
      <c r="D151">
        <v>0</v>
      </c>
      <c r="E151">
        <v>1</v>
      </c>
      <c r="F151">
        <v>0</v>
      </c>
      <c r="G151">
        <v>0</v>
      </c>
      <c r="H151">
        <v>1</v>
      </c>
      <c r="I151">
        <v>4</v>
      </c>
      <c r="J151">
        <v>60</v>
      </c>
      <c r="K151">
        <v>0</v>
      </c>
      <c r="L151">
        <v>12</v>
      </c>
      <c r="M151">
        <v>1.5</v>
      </c>
      <c r="N151">
        <v>0</v>
      </c>
      <c r="O151">
        <v>1</v>
      </c>
      <c r="P151">
        <v>0</v>
      </c>
      <c r="Q151">
        <v>0</v>
      </c>
      <c r="R151">
        <v>0</v>
      </c>
    </row>
    <row r="152" spans="1:18">
      <c r="A152">
        <v>1101003</v>
      </c>
      <c r="B152">
        <v>25</v>
      </c>
      <c r="C152">
        <v>0</v>
      </c>
      <c r="D152">
        <v>0</v>
      </c>
      <c r="E152">
        <v>2</v>
      </c>
      <c r="F152">
        <v>0</v>
      </c>
      <c r="G152">
        <v>1</v>
      </c>
      <c r="H152">
        <v>1</v>
      </c>
      <c r="I152">
        <v>4</v>
      </c>
      <c r="J152">
        <v>5</v>
      </c>
      <c r="K152">
        <v>0</v>
      </c>
      <c r="L152">
        <v>12</v>
      </c>
      <c r="M152">
        <v>1.53</v>
      </c>
      <c r="N152">
        <v>1</v>
      </c>
      <c r="O152">
        <v>1</v>
      </c>
      <c r="P152">
        <v>0</v>
      </c>
      <c r="Q152">
        <v>1</v>
      </c>
      <c r="R152">
        <v>0</v>
      </c>
    </row>
    <row r="153" spans="1:18">
      <c r="A153">
        <v>1101004</v>
      </c>
      <c r="B153">
        <v>33</v>
      </c>
      <c r="C153">
        <v>1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13</v>
      </c>
      <c r="J153">
        <v>10</v>
      </c>
      <c r="K153">
        <v>0</v>
      </c>
      <c r="L153">
        <v>9</v>
      </c>
      <c r="M153">
        <v>1.29</v>
      </c>
      <c r="N153">
        <v>0</v>
      </c>
      <c r="O153">
        <v>1</v>
      </c>
      <c r="P153">
        <v>0</v>
      </c>
      <c r="Q153">
        <v>0</v>
      </c>
      <c r="R153">
        <v>0</v>
      </c>
    </row>
    <row r="154" spans="1:18">
      <c r="A154">
        <v>1101005</v>
      </c>
      <c r="B154">
        <v>29</v>
      </c>
      <c r="C154">
        <v>0</v>
      </c>
      <c r="D154">
        <v>0</v>
      </c>
      <c r="E154">
        <v>2</v>
      </c>
      <c r="F154">
        <v>0</v>
      </c>
      <c r="G154">
        <v>0</v>
      </c>
      <c r="H154">
        <v>0</v>
      </c>
      <c r="I154">
        <v>3</v>
      </c>
      <c r="J154">
        <v>15</v>
      </c>
      <c r="K154">
        <v>0</v>
      </c>
      <c r="L154">
        <v>3</v>
      </c>
      <c r="M154">
        <v>1.23</v>
      </c>
      <c r="N154">
        <v>1</v>
      </c>
      <c r="O154">
        <v>1</v>
      </c>
      <c r="P154">
        <v>0</v>
      </c>
      <c r="Q154">
        <v>1</v>
      </c>
      <c r="R154">
        <v>0</v>
      </c>
    </row>
    <row r="155" spans="1:18">
      <c r="A155">
        <v>1101006</v>
      </c>
      <c r="B155">
        <v>32</v>
      </c>
      <c r="C155">
        <v>0</v>
      </c>
      <c r="D155">
        <v>0</v>
      </c>
      <c r="E155">
        <v>2</v>
      </c>
      <c r="F155">
        <v>0</v>
      </c>
      <c r="G155">
        <v>0</v>
      </c>
      <c r="H155">
        <v>0</v>
      </c>
      <c r="I155">
        <v>5</v>
      </c>
      <c r="J155">
        <v>50</v>
      </c>
      <c r="K155">
        <v>0</v>
      </c>
      <c r="L155">
        <v>12</v>
      </c>
      <c r="M155">
        <v>1.5</v>
      </c>
      <c r="N155">
        <v>0</v>
      </c>
      <c r="O155">
        <v>1</v>
      </c>
      <c r="P155">
        <v>0</v>
      </c>
      <c r="Q155">
        <v>0</v>
      </c>
      <c r="R155">
        <v>0</v>
      </c>
    </row>
    <row r="156" spans="1:18">
      <c r="A156">
        <v>1101007</v>
      </c>
      <c r="B156">
        <v>51</v>
      </c>
      <c r="C156">
        <v>1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5</v>
      </c>
      <c r="J156">
        <v>3</v>
      </c>
      <c r="K156">
        <v>0</v>
      </c>
      <c r="L156">
        <v>6</v>
      </c>
      <c r="M156">
        <v>1.5</v>
      </c>
      <c r="N156">
        <v>1</v>
      </c>
      <c r="O156">
        <v>1</v>
      </c>
      <c r="P156">
        <v>0</v>
      </c>
      <c r="Q156">
        <v>1</v>
      </c>
      <c r="R156">
        <v>1</v>
      </c>
    </row>
    <row r="157" spans="1:18">
      <c r="A157">
        <v>1101008</v>
      </c>
      <c r="B157">
        <v>39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10</v>
      </c>
      <c r="J157">
        <v>50</v>
      </c>
      <c r="K157">
        <v>0</v>
      </c>
      <c r="L157">
        <v>6</v>
      </c>
      <c r="M157">
        <v>1.47</v>
      </c>
      <c r="N157">
        <v>0</v>
      </c>
      <c r="O157">
        <v>1</v>
      </c>
      <c r="P157">
        <v>0</v>
      </c>
      <c r="Q157">
        <v>0</v>
      </c>
      <c r="R157">
        <v>0</v>
      </c>
    </row>
    <row r="158" spans="1:18">
      <c r="A158">
        <v>1101009</v>
      </c>
      <c r="B158">
        <v>43</v>
      </c>
      <c r="C158">
        <v>1</v>
      </c>
      <c r="D158">
        <v>0</v>
      </c>
      <c r="E158">
        <v>1</v>
      </c>
      <c r="F158">
        <v>0</v>
      </c>
      <c r="G158">
        <v>0</v>
      </c>
      <c r="H158">
        <v>1</v>
      </c>
      <c r="I158">
        <v>11</v>
      </c>
      <c r="J158">
        <v>30</v>
      </c>
      <c r="K158">
        <v>0</v>
      </c>
      <c r="L158">
        <v>12</v>
      </c>
      <c r="M158">
        <v>1.53</v>
      </c>
      <c r="N158">
        <v>1</v>
      </c>
      <c r="O158">
        <v>1</v>
      </c>
      <c r="P158">
        <v>0</v>
      </c>
      <c r="Q158">
        <v>1</v>
      </c>
      <c r="R158">
        <v>0</v>
      </c>
    </row>
    <row r="159" spans="1:18">
      <c r="A159">
        <v>1101011</v>
      </c>
      <c r="B159">
        <v>52</v>
      </c>
      <c r="C159">
        <v>1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20</v>
      </c>
      <c r="J159">
        <v>20</v>
      </c>
      <c r="K159">
        <v>0</v>
      </c>
      <c r="L159">
        <v>6</v>
      </c>
      <c r="M159">
        <v>1.26</v>
      </c>
      <c r="N159">
        <v>1</v>
      </c>
      <c r="O159">
        <v>0</v>
      </c>
      <c r="P159">
        <v>1</v>
      </c>
      <c r="Q159">
        <v>1</v>
      </c>
      <c r="R159">
        <v>0</v>
      </c>
    </row>
    <row r="160" spans="1:18">
      <c r="A160">
        <v>1101012</v>
      </c>
      <c r="B160">
        <v>44</v>
      </c>
      <c r="C160">
        <v>1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5</v>
      </c>
      <c r="J160">
        <v>30</v>
      </c>
      <c r="K160">
        <v>0</v>
      </c>
      <c r="L160">
        <v>12</v>
      </c>
      <c r="M160">
        <v>1.53</v>
      </c>
      <c r="N160">
        <v>1</v>
      </c>
      <c r="O160">
        <v>0</v>
      </c>
      <c r="P160">
        <v>0</v>
      </c>
      <c r="Q160">
        <v>1</v>
      </c>
      <c r="R160">
        <v>0</v>
      </c>
    </row>
    <row r="161" spans="1:18">
      <c r="A161">
        <v>1101013</v>
      </c>
      <c r="B161">
        <v>54</v>
      </c>
      <c r="C161">
        <v>1</v>
      </c>
      <c r="D161">
        <v>0</v>
      </c>
      <c r="E161">
        <v>1</v>
      </c>
      <c r="F161">
        <v>0</v>
      </c>
      <c r="G161">
        <v>0</v>
      </c>
      <c r="H161">
        <v>1</v>
      </c>
      <c r="I161">
        <v>7</v>
      </c>
      <c r="J161">
        <v>120</v>
      </c>
      <c r="K161">
        <v>0</v>
      </c>
      <c r="L161">
        <v>12</v>
      </c>
      <c r="M161">
        <v>1.5</v>
      </c>
      <c r="N161">
        <v>0</v>
      </c>
      <c r="O161">
        <v>1</v>
      </c>
      <c r="P161">
        <v>1</v>
      </c>
      <c r="Q161">
        <v>0</v>
      </c>
      <c r="R161">
        <v>0</v>
      </c>
    </row>
    <row r="162" spans="1:18">
      <c r="A162">
        <v>1101014</v>
      </c>
      <c r="B162">
        <v>43</v>
      </c>
      <c r="C162">
        <v>1</v>
      </c>
      <c r="D162">
        <v>0</v>
      </c>
      <c r="E162">
        <v>1</v>
      </c>
      <c r="F162">
        <v>0</v>
      </c>
      <c r="G162">
        <v>0</v>
      </c>
      <c r="H162">
        <v>1</v>
      </c>
      <c r="I162">
        <v>2</v>
      </c>
      <c r="J162">
        <v>10</v>
      </c>
      <c r="K162">
        <v>0</v>
      </c>
      <c r="L162">
        <v>12</v>
      </c>
      <c r="M162">
        <v>1.53</v>
      </c>
      <c r="N162">
        <v>1</v>
      </c>
      <c r="O162">
        <v>1</v>
      </c>
      <c r="P162">
        <v>0</v>
      </c>
      <c r="Q162">
        <v>1</v>
      </c>
      <c r="R162">
        <v>0</v>
      </c>
    </row>
    <row r="163" spans="1:18">
      <c r="A163">
        <v>1101015</v>
      </c>
      <c r="B163">
        <v>34</v>
      </c>
      <c r="C163">
        <v>1</v>
      </c>
      <c r="D163">
        <v>0</v>
      </c>
      <c r="E163">
        <v>4</v>
      </c>
      <c r="F163">
        <v>0</v>
      </c>
      <c r="G163">
        <v>0</v>
      </c>
      <c r="H163">
        <v>0</v>
      </c>
      <c r="I163">
        <v>6</v>
      </c>
      <c r="J163">
        <v>25</v>
      </c>
      <c r="K163">
        <v>0</v>
      </c>
      <c r="L163">
        <v>6</v>
      </c>
      <c r="M163">
        <v>1.5</v>
      </c>
      <c r="N163">
        <v>1</v>
      </c>
      <c r="O163">
        <v>1</v>
      </c>
      <c r="P163">
        <v>0</v>
      </c>
      <c r="Q163">
        <v>1</v>
      </c>
      <c r="R163">
        <v>0</v>
      </c>
    </row>
    <row r="164" spans="1:18">
      <c r="A164">
        <v>1101017</v>
      </c>
      <c r="B164">
        <v>37</v>
      </c>
      <c r="C164">
        <v>1</v>
      </c>
      <c r="D164">
        <v>0</v>
      </c>
      <c r="E164">
        <v>1</v>
      </c>
      <c r="F164">
        <v>0</v>
      </c>
      <c r="G164">
        <v>1</v>
      </c>
      <c r="H164">
        <v>1</v>
      </c>
      <c r="I164">
        <v>10</v>
      </c>
      <c r="J164">
        <v>20</v>
      </c>
      <c r="K164">
        <v>0</v>
      </c>
      <c r="L164">
        <v>3</v>
      </c>
      <c r="M164">
        <v>1.44</v>
      </c>
      <c r="N164">
        <v>0</v>
      </c>
      <c r="O164">
        <v>1</v>
      </c>
      <c r="P164">
        <v>0</v>
      </c>
      <c r="Q164">
        <v>0</v>
      </c>
      <c r="R164">
        <v>0</v>
      </c>
    </row>
    <row r="165" spans="1:18">
      <c r="A165">
        <v>1101018</v>
      </c>
      <c r="B165">
        <v>40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10</v>
      </c>
      <c r="J165">
        <v>10</v>
      </c>
      <c r="K165">
        <v>0</v>
      </c>
      <c r="L165">
        <v>12</v>
      </c>
      <c r="M165">
        <v>1.5</v>
      </c>
      <c r="N165">
        <v>0</v>
      </c>
      <c r="O165">
        <v>1</v>
      </c>
      <c r="P165">
        <v>0</v>
      </c>
      <c r="Q165">
        <v>0</v>
      </c>
      <c r="R165">
        <v>0</v>
      </c>
    </row>
    <row r="166" spans="1:18">
      <c r="A166">
        <v>1101019</v>
      </c>
      <c r="B166">
        <v>31</v>
      </c>
      <c r="C166">
        <v>0</v>
      </c>
      <c r="D166">
        <v>0</v>
      </c>
      <c r="E166">
        <v>4</v>
      </c>
      <c r="F166">
        <v>0</v>
      </c>
      <c r="G166">
        <v>0</v>
      </c>
      <c r="H166">
        <v>0</v>
      </c>
      <c r="I166">
        <v>6</v>
      </c>
      <c r="J166">
        <v>30</v>
      </c>
      <c r="K166">
        <v>0</v>
      </c>
      <c r="L166">
        <v>12</v>
      </c>
      <c r="M166">
        <v>1.5</v>
      </c>
      <c r="N166">
        <v>0</v>
      </c>
      <c r="O166">
        <v>1</v>
      </c>
      <c r="P166">
        <v>0</v>
      </c>
      <c r="Q166">
        <v>0</v>
      </c>
      <c r="R166">
        <v>0</v>
      </c>
    </row>
    <row r="167" spans="1:18">
      <c r="A167">
        <v>1101020</v>
      </c>
      <c r="B167">
        <v>41</v>
      </c>
      <c r="C167">
        <v>1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8</v>
      </c>
      <c r="J167">
        <v>20</v>
      </c>
      <c r="K167">
        <v>0</v>
      </c>
      <c r="L167">
        <v>6</v>
      </c>
      <c r="M167">
        <v>1.26</v>
      </c>
      <c r="N167">
        <v>1</v>
      </c>
      <c r="O167">
        <v>0</v>
      </c>
      <c r="P167">
        <v>0</v>
      </c>
      <c r="Q167">
        <v>1</v>
      </c>
      <c r="R167">
        <v>0</v>
      </c>
    </row>
    <row r="168" spans="1:18">
      <c r="A168">
        <v>1101021</v>
      </c>
      <c r="B168">
        <v>34</v>
      </c>
      <c r="C168">
        <v>1</v>
      </c>
      <c r="D168">
        <v>0</v>
      </c>
      <c r="E168">
        <v>1</v>
      </c>
      <c r="F168">
        <v>0</v>
      </c>
      <c r="G168">
        <v>1</v>
      </c>
      <c r="H168">
        <v>0</v>
      </c>
      <c r="I168">
        <v>6</v>
      </c>
      <c r="J168">
        <v>15</v>
      </c>
      <c r="K168">
        <v>0</v>
      </c>
      <c r="L168">
        <v>6</v>
      </c>
      <c r="M168">
        <v>1.26</v>
      </c>
      <c r="N168">
        <v>0</v>
      </c>
      <c r="O168">
        <v>1</v>
      </c>
      <c r="P168">
        <v>0</v>
      </c>
      <c r="Q168">
        <v>0</v>
      </c>
      <c r="R168">
        <v>0</v>
      </c>
    </row>
    <row r="169" spans="1:18">
      <c r="A169">
        <v>1101022</v>
      </c>
      <c r="B169">
        <v>34</v>
      </c>
      <c r="C169">
        <v>1</v>
      </c>
      <c r="D169">
        <v>0</v>
      </c>
      <c r="E169">
        <v>3</v>
      </c>
      <c r="F169">
        <v>0</v>
      </c>
      <c r="G169">
        <v>0</v>
      </c>
      <c r="H169">
        <v>1</v>
      </c>
      <c r="I169">
        <v>3</v>
      </c>
      <c r="J169">
        <v>50</v>
      </c>
      <c r="K169">
        <v>0</v>
      </c>
      <c r="L169">
        <v>12</v>
      </c>
      <c r="M169">
        <v>1.5</v>
      </c>
      <c r="N169">
        <v>0</v>
      </c>
      <c r="O169">
        <v>1</v>
      </c>
      <c r="P169">
        <v>0</v>
      </c>
      <c r="Q169">
        <v>0</v>
      </c>
      <c r="R169">
        <v>0</v>
      </c>
    </row>
    <row r="170" spans="1:18">
      <c r="A170">
        <v>1102001</v>
      </c>
      <c r="B170">
        <v>29</v>
      </c>
      <c r="C170">
        <v>1</v>
      </c>
      <c r="D170">
        <v>0</v>
      </c>
      <c r="E170">
        <v>2</v>
      </c>
      <c r="F170">
        <v>0</v>
      </c>
      <c r="G170">
        <v>0</v>
      </c>
      <c r="H170">
        <v>1</v>
      </c>
      <c r="I170">
        <v>5</v>
      </c>
      <c r="J170">
        <v>45</v>
      </c>
      <c r="K170">
        <v>0</v>
      </c>
      <c r="L170">
        <v>12</v>
      </c>
      <c r="M170">
        <v>1.5</v>
      </c>
      <c r="N170">
        <v>0</v>
      </c>
      <c r="O170">
        <v>1</v>
      </c>
      <c r="P170">
        <v>0</v>
      </c>
      <c r="Q170">
        <v>0</v>
      </c>
      <c r="R170">
        <v>0</v>
      </c>
    </row>
    <row r="171" spans="1:18">
      <c r="A171">
        <v>1102002</v>
      </c>
      <c r="B171">
        <v>43</v>
      </c>
      <c r="C171">
        <v>1</v>
      </c>
      <c r="D171">
        <v>0</v>
      </c>
      <c r="E171">
        <v>1</v>
      </c>
      <c r="F171">
        <v>0</v>
      </c>
      <c r="G171">
        <v>0</v>
      </c>
      <c r="H171">
        <v>1</v>
      </c>
      <c r="I171">
        <v>6</v>
      </c>
      <c r="J171">
        <v>20</v>
      </c>
      <c r="K171">
        <v>0</v>
      </c>
      <c r="L171">
        <v>12</v>
      </c>
      <c r="M171">
        <v>1.5</v>
      </c>
      <c r="N171">
        <v>0</v>
      </c>
      <c r="O171">
        <v>1</v>
      </c>
      <c r="P171">
        <v>0</v>
      </c>
      <c r="Q171">
        <v>0</v>
      </c>
      <c r="R171">
        <v>0</v>
      </c>
    </row>
    <row r="172" spans="1:18">
      <c r="A172">
        <v>1103001</v>
      </c>
      <c r="B172">
        <v>45</v>
      </c>
      <c r="C172">
        <v>1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10</v>
      </c>
      <c r="J172">
        <v>5</v>
      </c>
      <c r="K172">
        <v>0</v>
      </c>
      <c r="L172">
        <v>3</v>
      </c>
      <c r="M172">
        <v>1.5</v>
      </c>
      <c r="N172">
        <v>0</v>
      </c>
      <c r="O172">
        <v>1</v>
      </c>
      <c r="P172">
        <v>0</v>
      </c>
      <c r="Q172">
        <v>0</v>
      </c>
      <c r="R172">
        <v>0</v>
      </c>
    </row>
    <row r="173" spans="1:18">
      <c r="A173">
        <v>1103004</v>
      </c>
      <c r="B173">
        <v>48</v>
      </c>
      <c r="C173">
        <v>1</v>
      </c>
      <c r="D173">
        <v>0</v>
      </c>
      <c r="E173">
        <v>2</v>
      </c>
      <c r="F173">
        <v>1</v>
      </c>
      <c r="G173">
        <v>0</v>
      </c>
      <c r="H173">
        <v>0</v>
      </c>
      <c r="I173">
        <v>7</v>
      </c>
      <c r="J173">
        <v>100</v>
      </c>
      <c r="K173">
        <v>0</v>
      </c>
      <c r="L173">
        <v>12</v>
      </c>
      <c r="M173">
        <v>1.5</v>
      </c>
      <c r="N173">
        <v>0</v>
      </c>
      <c r="O173">
        <v>1</v>
      </c>
      <c r="P173">
        <v>0</v>
      </c>
      <c r="Q173">
        <v>0</v>
      </c>
      <c r="R173">
        <v>0</v>
      </c>
    </row>
    <row r="174" spans="1:18">
      <c r="A174">
        <v>1103005</v>
      </c>
      <c r="B174">
        <v>34</v>
      </c>
      <c r="C174">
        <v>1</v>
      </c>
      <c r="D174">
        <v>0</v>
      </c>
      <c r="E174">
        <v>3</v>
      </c>
      <c r="F174">
        <v>0</v>
      </c>
      <c r="G174">
        <v>0</v>
      </c>
      <c r="H174">
        <v>1</v>
      </c>
      <c r="I174">
        <v>3</v>
      </c>
      <c r="J174">
        <v>20</v>
      </c>
      <c r="K174">
        <v>0</v>
      </c>
      <c r="L174">
        <v>12</v>
      </c>
      <c r="M174">
        <v>1.5</v>
      </c>
      <c r="N174">
        <v>0</v>
      </c>
      <c r="O174">
        <v>1</v>
      </c>
      <c r="P174">
        <v>0</v>
      </c>
      <c r="Q174">
        <v>0</v>
      </c>
      <c r="R174">
        <v>0</v>
      </c>
    </row>
    <row r="175" spans="1:18">
      <c r="A175">
        <v>1103007</v>
      </c>
      <c r="B175">
        <v>50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13</v>
      </c>
      <c r="J175">
        <v>25</v>
      </c>
      <c r="K175">
        <v>0</v>
      </c>
      <c r="L175">
        <v>12</v>
      </c>
      <c r="M175">
        <v>1.29</v>
      </c>
      <c r="N175">
        <v>0</v>
      </c>
      <c r="O175">
        <v>1</v>
      </c>
      <c r="P175">
        <v>0</v>
      </c>
      <c r="Q175">
        <v>0</v>
      </c>
      <c r="R175">
        <v>0</v>
      </c>
    </row>
    <row r="176" spans="1:18">
      <c r="A176">
        <v>1103009</v>
      </c>
      <c r="B176">
        <v>50</v>
      </c>
      <c r="C176">
        <v>1</v>
      </c>
      <c r="D176">
        <v>2</v>
      </c>
      <c r="E176">
        <v>1</v>
      </c>
      <c r="F176">
        <v>0</v>
      </c>
      <c r="G176">
        <v>0</v>
      </c>
      <c r="H176">
        <v>1</v>
      </c>
      <c r="I176">
        <v>13</v>
      </c>
      <c r="J176">
        <v>15</v>
      </c>
      <c r="K176">
        <v>0</v>
      </c>
      <c r="L176">
        <v>12</v>
      </c>
      <c r="M176">
        <v>1.29</v>
      </c>
      <c r="N176">
        <v>1</v>
      </c>
      <c r="O176">
        <v>1</v>
      </c>
      <c r="P176">
        <v>1</v>
      </c>
      <c r="Q176">
        <v>1</v>
      </c>
      <c r="R176">
        <v>0</v>
      </c>
    </row>
    <row r="177" spans="1:18">
      <c r="A177">
        <v>1103010</v>
      </c>
      <c r="B177">
        <v>33</v>
      </c>
      <c r="C177">
        <v>1</v>
      </c>
      <c r="D177">
        <v>0</v>
      </c>
      <c r="E177">
        <v>3</v>
      </c>
      <c r="F177">
        <v>0</v>
      </c>
      <c r="G177">
        <v>0</v>
      </c>
      <c r="H177">
        <v>0</v>
      </c>
      <c r="I177">
        <v>7</v>
      </c>
      <c r="J177">
        <v>40</v>
      </c>
      <c r="K177">
        <v>0</v>
      </c>
      <c r="L177">
        <v>6</v>
      </c>
      <c r="M177">
        <v>1.47</v>
      </c>
      <c r="N177">
        <v>0</v>
      </c>
      <c r="O177">
        <v>1</v>
      </c>
      <c r="P177">
        <v>0</v>
      </c>
      <c r="Q177">
        <v>0</v>
      </c>
      <c r="R177">
        <v>0</v>
      </c>
    </row>
    <row r="178" spans="1:18">
      <c r="A178">
        <v>1104001</v>
      </c>
      <c r="B178">
        <v>56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20</v>
      </c>
      <c r="J178">
        <v>15</v>
      </c>
      <c r="K178">
        <v>0</v>
      </c>
      <c r="L178">
        <v>12</v>
      </c>
      <c r="M178">
        <v>1.29</v>
      </c>
      <c r="N178">
        <v>1</v>
      </c>
      <c r="O178">
        <v>1</v>
      </c>
      <c r="P178">
        <v>0</v>
      </c>
      <c r="Q178">
        <v>1</v>
      </c>
      <c r="R178">
        <v>0</v>
      </c>
    </row>
    <row r="179" spans="1:18">
      <c r="A179">
        <v>1104002</v>
      </c>
      <c r="B179">
        <v>44</v>
      </c>
      <c r="C179">
        <v>1</v>
      </c>
      <c r="D179">
        <v>0</v>
      </c>
      <c r="E179">
        <v>1</v>
      </c>
      <c r="F179">
        <v>1</v>
      </c>
      <c r="G179">
        <v>0</v>
      </c>
      <c r="H179">
        <v>0</v>
      </c>
      <c r="I179">
        <v>3</v>
      </c>
      <c r="J179">
        <v>13</v>
      </c>
      <c r="K179">
        <v>0</v>
      </c>
      <c r="L179">
        <v>6</v>
      </c>
      <c r="M179">
        <v>1.5</v>
      </c>
      <c r="N179">
        <v>1</v>
      </c>
      <c r="O179">
        <v>1</v>
      </c>
      <c r="P179">
        <v>0</v>
      </c>
      <c r="Q179">
        <v>1</v>
      </c>
      <c r="R179">
        <v>1</v>
      </c>
    </row>
    <row r="180" spans="1:18">
      <c r="A180">
        <v>1104003</v>
      </c>
      <c r="B180">
        <v>33</v>
      </c>
      <c r="C180">
        <v>1</v>
      </c>
      <c r="D180">
        <v>0</v>
      </c>
      <c r="E180">
        <v>1</v>
      </c>
      <c r="F180">
        <v>0</v>
      </c>
      <c r="G180">
        <v>1</v>
      </c>
      <c r="H180">
        <v>0</v>
      </c>
      <c r="I180">
        <v>10</v>
      </c>
      <c r="J180">
        <v>10</v>
      </c>
      <c r="K180">
        <v>0</v>
      </c>
      <c r="L180">
        <v>6</v>
      </c>
      <c r="M180">
        <v>1.26</v>
      </c>
      <c r="N180">
        <v>1</v>
      </c>
      <c r="O180">
        <v>1</v>
      </c>
      <c r="P180">
        <v>0</v>
      </c>
      <c r="Q180">
        <v>1</v>
      </c>
      <c r="R180">
        <v>0</v>
      </c>
    </row>
    <row r="181" spans="1:18">
      <c r="A181">
        <v>1104004</v>
      </c>
      <c r="B181">
        <v>38</v>
      </c>
      <c r="C181">
        <v>1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4</v>
      </c>
      <c r="J181">
        <v>3</v>
      </c>
      <c r="K181">
        <v>0</v>
      </c>
      <c r="L181">
        <v>6</v>
      </c>
      <c r="M181">
        <v>1.26</v>
      </c>
      <c r="N181">
        <v>1</v>
      </c>
      <c r="O181">
        <v>1</v>
      </c>
      <c r="P181">
        <v>1</v>
      </c>
      <c r="Q181">
        <v>1</v>
      </c>
      <c r="R181">
        <v>0</v>
      </c>
    </row>
    <row r="182" spans="1:18">
      <c r="A182">
        <v>1104005</v>
      </c>
      <c r="B182">
        <v>30</v>
      </c>
      <c r="C182">
        <v>0</v>
      </c>
      <c r="D182">
        <v>0</v>
      </c>
      <c r="E182">
        <v>2</v>
      </c>
      <c r="F182">
        <v>0</v>
      </c>
      <c r="G182">
        <v>0</v>
      </c>
      <c r="H182">
        <v>1</v>
      </c>
      <c r="I182">
        <v>3</v>
      </c>
      <c r="J182">
        <v>20</v>
      </c>
      <c r="K182">
        <v>0</v>
      </c>
      <c r="L182">
        <v>12</v>
      </c>
      <c r="M182">
        <v>1.5</v>
      </c>
      <c r="N182">
        <v>0</v>
      </c>
      <c r="O182">
        <v>1</v>
      </c>
      <c r="P182">
        <v>0</v>
      </c>
      <c r="Q182">
        <v>0</v>
      </c>
      <c r="R182">
        <v>0</v>
      </c>
    </row>
    <row r="183" spans="1:18">
      <c r="A183">
        <v>1104006</v>
      </c>
      <c r="B183">
        <v>41</v>
      </c>
      <c r="C183">
        <v>1</v>
      </c>
      <c r="D183">
        <v>0</v>
      </c>
      <c r="E183">
        <v>2</v>
      </c>
      <c r="F183">
        <v>0</v>
      </c>
      <c r="G183">
        <v>0</v>
      </c>
      <c r="H183">
        <v>1</v>
      </c>
      <c r="I183">
        <v>7</v>
      </c>
      <c r="J183">
        <v>20</v>
      </c>
      <c r="K183">
        <v>0</v>
      </c>
      <c r="L183">
        <v>12</v>
      </c>
      <c r="M183">
        <v>1.5</v>
      </c>
      <c r="N183">
        <v>0</v>
      </c>
      <c r="O183">
        <v>1</v>
      </c>
      <c r="P183">
        <v>0</v>
      </c>
      <c r="Q183">
        <v>0</v>
      </c>
      <c r="R183">
        <v>0</v>
      </c>
    </row>
    <row r="184" spans="1:18">
      <c r="A184">
        <v>1104007</v>
      </c>
      <c r="B184">
        <v>39</v>
      </c>
      <c r="C184">
        <v>0</v>
      </c>
      <c r="D184">
        <v>0</v>
      </c>
      <c r="E184">
        <v>2</v>
      </c>
      <c r="F184">
        <v>0</v>
      </c>
      <c r="G184">
        <v>0</v>
      </c>
      <c r="H184">
        <v>1</v>
      </c>
      <c r="I184">
        <v>16</v>
      </c>
      <c r="J184">
        <v>80</v>
      </c>
      <c r="K184">
        <v>0</v>
      </c>
      <c r="L184">
        <v>12</v>
      </c>
      <c r="M184">
        <v>1.5</v>
      </c>
      <c r="N184">
        <v>0</v>
      </c>
      <c r="O184">
        <v>1</v>
      </c>
      <c r="P184">
        <v>0</v>
      </c>
      <c r="Q184">
        <v>0</v>
      </c>
      <c r="R184">
        <v>0</v>
      </c>
    </row>
    <row r="185" spans="1:18">
      <c r="A185">
        <v>1104009</v>
      </c>
      <c r="B185">
        <v>27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13</v>
      </c>
      <c r="J185">
        <v>30</v>
      </c>
      <c r="K185">
        <v>0</v>
      </c>
      <c r="L185">
        <v>12</v>
      </c>
      <c r="M185">
        <v>1.29</v>
      </c>
      <c r="N185">
        <v>1</v>
      </c>
      <c r="O185">
        <v>1</v>
      </c>
      <c r="P185">
        <v>0</v>
      </c>
      <c r="Q185">
        <v>1</v>
      </c>
      <c r="R185">
        <v>0</v>
      </c>
    </row>
    <row r="186" spans="1:18">
      <c r="A186">
        <v>1104010</v>
      </c>
      <c r="B186">
        <v>39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10</v>
      </c>
      <c r="J186">
        <v>80</v>
      </c>
      <c r="K186">
        <v>0</v>
      </c>
      <c r="L186">
        <v>12</v>
      </c>
      <c r="M186">
        <v>1.29</v>
      </c>
      <c r="N186">
        <v>1</v>
      </c>
      <c r="O186">
        <v>0</v>
      </c>
      <c r="P186">
        <v>0</v>
      </c>
      <c r="Q186">
        <v>1</v>
      </c>
      <c r="R186">
        <v>0</v>
      </c>
    </row>
    <row r="187" spans="1:18">
      <c r="A187">
        <v>1104011</v>
      </c>
      <c r="B187">
        <v>44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15</v>
      </c>
      <c r="J187">
        <v>40</v>
      </c>
      <c r="K187">
        <v>0</v>
      </c>
      <c r="L187">
        <v>12</v>
      </c>
      <c r="M187">
        <v>1.29</v>
      </c>
      <c r="N187">
        <v>1</v>
      </c>
      <c r="O187">
        <v>0</v>
      </c>
      <c r="P187">
        <v>0</v>
      </c>
      <c r="Q187">
        <v>1</v>
      </c>
      <c r="R187">
        <v>0</v>
      </c>
    </row>
    <row r="188" spans="1:18">
      <c r="A188">
        <v>1104012</v>
      </c>
      <c r="B188">
        <v>37</v>
      </c>
      <c r="C188">
        <v>1</v>
      </c>
      <c r="D188">
        <v>0</v>
      </c>
      <c r="E188">
        <v>1</v>
      </c>
      <c r="F188">
        <v>0</v>
      </c>
      <c r="G188">
        <v>1</v>
      </c>
      <c r="H188">
        <v>1</v>
      </c>
      <c r="I188">
        <v>10</v>
      </c>
      <c r="J188">
        <v>20</v>
      </c>
      <c r="K188">
        <v>0</v>
      </c>
      <c r="L188">
        <v>12</v>
      </c>
      <c r="M188">
        <v>1.29</v>
      </c>
      <c r="N188">
        <v>1</v>
      </c>
      <c r="O188">
        <v>0</v>
      </c>
      <c r="P188">
        <v>0</v>
      </c>
      <c r="Q188">
        <v>1</v>
      </c>
      <c r="R188">
        <v>0</v>
      </c>
    </row>
    <row r="189" spans="1:18">
      <c r="A189">
        <v>1104013</v>
      </c>
      <c r="B189">
        <v>31</v>
      </c>
      <c r="C189">
        <v>1</v>
      </c>
      <c r="D189">
        <v>1</v>
      </c>
      <c r="E189">
        <v>2</v>
      </c>
      <c r="F189">
        <v>0</v>
      </c>
      <c r="G189">
        <v>0</v>
      </c>
      <c r="H189">
        <v>1</v>
      </c>
      <c r="I189">
        <v>4</v>
      </c>
      <c r="J189">
        <v>80</v>
      </c>
      <c r="K189">
        <v>0</v>
      </c>
      <c r="L189">
        <v>12</v>
      </c>
      <c r="M189">
        <v>1.29</v>
      </c>
      <c r="N189">
        <v>1</v>
      </c>
      <c r="O189">
        <v>0</v>
      </c>
      <c r="P189">
        <v>0</v>
      </c>
      <c r="Q189">
        <v>1</v>
      </c>
      <c r="R189">
        <v>0</v>
      </c>
    </row>
    <row r="190" spans="1:18">
      <c r="A190">
        <v>1104014</v>
      </c>
      <c r="B190">
        <v>30</v>
      </c>
      <c r="C190">
        <v>1</v>
      </c>
      <c r="D190">
        <v>0</v>
      </c>
      <c r="E190">
        <v>1</v>
      </c>
      <c r="F190">
        <v>0</v>
      </c>
      <c r="G190">
        <v>0</v>
      </c>
      <c r="H190">
        <v>1</v>
      </c>
      <c r="I190">
        <v>10</v>
      </c>
      <c r="J190">
        <v>80</v>
      </c>
      <c r="K190">
        <v>0</v>
      </c>
      <c r="L190">
        <v>12</v>
      </c>
      <c r="M190">
        <v>1.29</v>
      </c>
      <c r="N190">
        <v>1</v>
      </c>
      <c r="O190">
        <v>0</v>
      </c>
      <c r="P190">
        <v>0</v>
      </c>
      <c r="Q190">
        <v>1</v>
      </c>
      <c r="R190">
        <v>0</v>
      </c>
    </row>
    <row r="191" spans="1:18">
      <c r="A191">
        <v>1104015</v>
      </c>
      <c r="B191">
        <v>61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6</v>
      </c>
      <c r="J191">
        <v>100</v>
      </c>
      <c r="K191">
        <v>0</v>
      </c>
      <c r="L191">
        <v>12</v>
      </c>
      <c r="M191">
        <v>1.5</v>
      </c>
      <c r="N191">
        <v>0</v>
      </c>
      <c r="O191">
        <v>1</v>
      </c>
      <c r="P191">
        <v>0</v>
      </c>
      <c r="Q191">
        <v>0</v>
      </c>
      <c r="R191">
        <v>0</v>
      </c>
    </row>
    <row r="192" spans="1:18">
      <c r="A192">
        <v>1104016</v>
      </c>
      <c r="B192">
        <v>45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10</v>
      </c>
      <c r="J192">
        <v>10</v>
      </c>
      <c r="K192">
        <v>0</v>
      </c>
      <c r="L192">
        <v>12</v>
      </c>
      <c r="M192">
        <v>1.53</v>
      </c>
      <c r="N192">
        <v>1</v>
      </c>
      <c r="O192">
        <v>1</v>
      </c>
      <c r="P192">
        <v>0</v>
      </c>
      <c r="Q192">
        <v>1</v>
      </c>
      <c r="R192">
        <v>0</v>
      </c>
    </row>
    <row r="193" spans="1:18">
      <c r="A193">
        <v>1104017</v>
      </c>
      <c r="B193">
        <v>33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2</v>
      </c>
      <c r="J193">
        <v>15</v>
      </c>
      <c r="K193">
        <v>0</v>
      </c>
      <c r="L193">
        <v>12</v>
      </c>
      <c r="M193">
        <v>1.5</v>
      </c>
      <c r="N193">
        <v>1</v>
      </c>
      <c r="O193">
        <v>1</v>
      </c>
      <c r="P193">
        <v>0</v>
      </c>
      <c r="Q193">
        <v>1</v>
      </c>
      <c r="R193">
        <v>0</v>
      </c>
    </row>
    <row r="194" spans="1:18">
      <c r="A194">
        <v>1104018</v>
      </c>
      <c r="B194">
        <v>57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16</v>
      </c>
      <c r="J194">
        <v>10</v>
      </c>
      <c r="K194">
        <v>0</v>
      </c>
      <c r="L194">
        <v>12</v>
      </c>
      <c r="M194">
        <v>1.29</v>
      </c>
      <c r="N194">
        <v>1</v>
      </c>
      <c r="O194">
        <v>1</v>
      </c>
      <c r="P194">
        <v>0</v>
      </c>
      <c r="Q194">
        <v>1</v>
      </c>
      <c r="R194">
        <v>0</v>
      </c>
    </row>
    <row r="195" spans="1:18">
      <c r="A195">
        <v>1104019</v>
      </c>
      <c r="B195">
        <v>57</v>
      </c>
      <c r="C195">
        <v>0</v>
      </c>
      <c r="D195">
        <v>0</v>
      </c>
      <c r="E195">
        <v>2</v>
      </c>
      <c r="F195">
        <v>0</v>
      </c>
      <c r="G195">
        <v>0</v>
      </c>
      <c r="H195">
        <v>0</v>
      </c>
      <c r="I195">
        <v>10</v>
      </c>
      <c r="J195">
        <v>30</v>
      </c>
      <c r="K195">
        <v>0</v>
      </c>
      <c r="L195">
        <v>12</v>
      </c>
      <c r="M195">
        <v>1.5</v>
      </c>
      <c r="N195">
        <v>0</v>
      </c>
      <c r="O195">
        <v>1</v>
      </c>
      <c r="P195">
        <v>0</v>
      </c>
      <c r="Q195">
        <v>0</v>
      </c>
      <c r="R195">
        <v>0</v>
      </c>
    </row>
    <row r="196" spans="1:18">
      <c r="A196">
        <v>1104021</v>
      </c>
      <c r="B196">
        <v>29</v>
      </c>
      <c r="C196">
        <v>0</v>
      </c>
      <c r="D196">
        <v>1</v>
      </c>
      <c r="E196">
        <v>2</v>
      </c>
      <c r="F196">
        <v>0</v>
      </c>
      <c r="G196">
        <v>0</v>
      </c>
      <c r="H196">
        <v>1</v>
      </c>
      <c r="I196">
        <v>4</v>
      </c>
      <c r="J196">
        <v>15</v>
      </c>
      <c r="K196">
        <v>0</v>
      </c>
      <c r="L196">
        <v>12</v>
      </c>
      <c r="M196">
        <v>1.29</v>
      </c>
      <c r="N196">
        <v>1</v>
      </c>
      <c r="O196">
        <v>1</v>
      </c>
      <c r="P196">
        <v>0</v>
      </c>
      <c r="Q196">
        <v>1</v>
      </c>
      <c r="R196">
        <v>0</v>
      </c>
    </row>
    <row r="197" spans="1:18">
      <c r="A197">
        <v>1104022</v>
      </c>
      <c r="B197">
        <v>24</v>
      </c>
      <c r="C197">
        <v>1</v>
      </c>
      <c r="D197">
        <v>1</v>
      </c>
      <c r="E197">
        <v>1</v>
      </c>
      <c r="F197">
        <v>0</v>
      </c>
      <c r="G197">
        <v>1</v>
      </c>
      <c r="H197">
        <v>1</v>
      </c>
      <c r="I197">
        <v>5</v>
      </c>
      <c r="J197">
        <v>10</v>
      </c>
      <c r="K197">
        <v>0</v>
      </c>
      <c r="L197">
        <v>12</v>
      </c>
      <c r="M197">
        <v>1.29</v>
      </c>
      <c r="N197">
        <v>1</v>
      </c>
      <c r="O197">
        <v>1</v>
      </c>
      <c r="P197">
        <v>0</v>
      </c>
      <c r="Q197">
        <v>1</v>
      </c>
      <c r="R197">
        <v>0</v>
      </c>
    </row>
    <row r="198" spans="1:18">
      <c r="A198">
        <v>1104023</v>
      </c>
      <c r="B198">
        <v>32</v>
      </c>
      <c r="C198">
        <v>0</v>
      </c>
      <c r="D198">
        <v>2</v>
      </c>
      <c r="E198">
        <v>2</v>
      </c>
      <c r="F198">
        <v>0</v>
      </c>
      <c r="G198">
        <v>0</v>
      </c>
      <c r="H198">
        <v>0</v>
      </c>
      <c r="I198">
        <v>10</v>
      </c>
      <c r="J198">
        <v>20</v>
      </c>
      <c r="K198">
        <v>0</v>
      </c>
      <c r="L198">
        <v>6</v>
      </c>
      <c r="M198">
        <v>1.5</v>
      </c>
      <c r="N198">
        <v>1</v>
      </c>
      <c r="O198">
        <v>1</v>
      </c>
      <c r="P198">
        <v>0</v>
      </c>
      <c r="Q198">
        <v>1</v>
      </c>
      <c r="R198">
        <v>0</v>
      </c>
    </row>
    <row r="199" spans="1:18">
      <c r="A199">
        <v>1105001</v>
      </c>
      <c r="B199">
        <v>43</v>
      </c>
      <c r="C199">
        <v>1</v>
      </c>
      <c r="D199">
        <v>0</v>
      </c>
      <c r="E199">
        <v>1</v>
      </c>
      <c r="F199">
        <v>0</v>
      </c>
      <c r="G199">
        <v>0</v>
      </c>
      <c r="H199">
        <v>1</v>
      </c>
      <c r="I199">
        <v>10</v>
      </c>
      <c r="J199">
        <v>15</v>
      </c>
      <c r="K199">
        <v>0</v>
      </c>
      <c r="L199">
        <v>12</v>
      </c>
      <c r="M199">
        <v>1.29</v>
      </c>
      <c r="N199">
        <v>1</v>
      </c>
      <c r="O199">
        <v>1</v>
      </c>
      <c r="P199">
        <v>0</v>
      </c>
      <c r="Q199">
        <v>1</v>
      </c>
      <c r="R199">
        <v>0</v>
      </c>
    </row>
    <row r="200" spans="1:18">
      <c r="A200">
        <v>1105002</v>
      </c>
      <c r="B200">
        <v>42</v>
      </c>
      <c r="C200">
        <v>1</v>
      </c>
      <c r="D200">
        <v>0</v>
      </c>
      <c r="E200">
        <v>1</v>
      </c>
      <c r="F200">
        <v>0</v>
      </c>
      <c r="G200">
        <v>0</v>
      </c>
      <c r="H200">
        <v>1</v>
      </c>
      <c r="I200">
        <v>3</v>
      </c>
      <c r="J200">
        <v>15</v>
      </c>
      <c r="K200">
        <v>0</v>
      </c>
      <c r="L200">
        <v>6</v>
      </c>
      <c r="M200">
        <v>1.26</v>
      </c>
      <c r="N200">
        <v>1</v>
      </c>
      <c r="O200">
        <v>1</v>
      </c>
      <c r="P200">
        <v>0</v>
      </c>
      <c r="Q200">
        <v>1</v>
      </c>
      <c r="R200">
        <v>0</v>
      </c>
    </row>
    <row r="201" spans="1:18">
      <c r="A201">
        <v>1105003</v>
      </c>
      <c r="B201">
        <v>33</v>
      </c>
      <c r="C201">
        <v>1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6</v>
      </c>
      <c r="J201">
        <v>10</v>
      </c>
      <c r="K201">
        <v>0</v>
      </c>
      <c r="L201">
        <v>12</v>
      </c>
      <c r="M201">
        <v>1.29</v>
      </c>
      <c r="N201">
        <v>0</v>
      </c>
      <c r="O201">
        <v>1</v>
      </c>
      <c r="P201">
        <v>0</v>
      </c>
      <c r="Q201">
        <v>0</v>
      </c>
      <c r="R201">
        <v>0</v>
      </c>
    </row>
    <row r="202" spans="1:18">
      <c r="A202">
        <v>1005004</v>
      </c>
      <c r="B202">
        <v>53</v>
      </c>
      <c r="C202">
        <v>1</v>
      </c>
      <c r="D202">
        <v>0</v>
      </c>
      <c r="E202">
        <v>1</v>
      </c>
      <c r="F202">
        <v>0</v>
      </c>
      <c r="G202">
        <v>0</v>
      </c>
      <c r="H202">
        <v>1</v>
      </c>
      <c r="I202">
        <v>1</v>
      </c>
      <c r="J202">
        <v>200</v>
      </c>
      <c r="K202">
        <v>0</v>
      </c>
      <c r="L202">
        <v>12</v>
      </c>
      <c r="M202">
        <v>1.5</v>
      </c>
      <c r="N202">
        <v>0</v>
      </c>
      <c r="O202">
        <v>1</v>
      </c>
      <c r="P202">
        <v>0</v>
      </c>
      <c r="Q202">
        <v>0</v>
      </c>
      <c r="R202">
        <v>0</v>
      </c>
    </row>
    <row r="203" spans="1:18">
      <c r="A203">
        <v>1005005</v>
      </c>
      <c r="B203">
        <v>25</v>
      </c>
      <c r="C203">
        <v>1</v>
      </c>
      <c r="D203">
        <v>2</v>
      </c>
      <c r="E203">
        <v>4</v>
      </c>
      <c r="F203">
        <v>0</v>
      </c>
      <c r="G203">
        <v>0</v>
      </c>
      <c r="H203">
        <v>1</v>
      </c>
      <c r="I203">
        <v>2</v>
      </c>
      <c r="J203">
        <v>45</v>
      </c>
      <c r="K203">
        <v>0</v>
      </c>
      <c r="L203">
        <v>12</v>
      </c>
      <c r="M203">
        <v>1.53</v>
      </c>
      <c r="N203">
        <v>1</v>
      </c>
      <c r="O203">
        <v>1</v>
      </c>
      <c r="P203">
        <v>0</v>
      </c>
      <c r="Q203">
        <v>1</v>
      </c>
      <c r="R203">
        <v>0</v>
      </c>
    </row>
    <row r="204" spans="1:18">
      <c r="A204">
        <v>1106001</v>
      </c>
      <c r="B204">
        <v>44</v>
      </c>
      <c r="C204">
        <v>1</v>
      </c>
      <c r="D204">
        <v>0</v>
      </c>
      <c r="E204">
        <v>1</v>
      </c>
      <c r="F204">
        <v>0</v>
      </c>
      <c r="G204">
        <v>0</v>
      </c>
      <c r="H204">
        <v>1</v>
      </c>
      <c r="I204">
        <v>20</v>
      </c>
      <c r="J204">
        <v>20</v>
      </c>
      <c r="K204">
        <v>0</v>
      </c>
      <c r="L204">
        <v>3</v>
      </c>
      <c r="M204">
        <v>1.23</v>
      </c>
      <c r="N204">
        <v>1</v>
      </c>
      <c r="O204">
        <v>1</v>
      </c>
      <c r="P204">
        <v>0</v>
      </c>
      <c r="Q204">
        <v>1</v>
      </c>
      <c r="R204">
        <v>0</v>
      </c>
    </row>
    <row r="205" spans="1:18">
      <c r="A205">
        <v>1106005</v>
      </c>
      <c r="B205">
        <v>49</v>
      </c>
      <c r="C205">
        <v>1</v>
      </c>
      <c r="D205">
        <v>0</v>
      </c>
      <c r="E205">
        <v>1</v>
      </c>
      <c r="F205">
        <v>0</v>
      </c>
      <c r="G205">
        <v>0</v>
      </c>
      <c r="H205">
        <v>1</v>
      </c>
      <c r="I205">
        <v>4</v>
      </c>
      <c r="J205">
        <v>100</v>
      </c>
      <c r="K205">
        <v>0</v>
      </c>
      <c r="L205">
        <v>12</v>
      </c>
      <c r="M205">
        <v>1.5</v>
      </c>
      <c r="N205">
        <v>0</v>
      </c>
      <c r="O205">
        <v>1</v>
      </c>
      <c r="P205">
        <v>1</v>
      </c>
      <c r="Q205">
        <v>0</v>
      </c>
      <c r="R205">
        <v>0</v>
      </c>
    </row>
    <row r="206" spans="1:18">
      <c r="A206">
        <v>1106006</v>
      </c>
      <c r="B206">
        <v>24</v>
      </c>
      <c r="C206">
        <v>1</v>
      </c>
      <c r="D206">
        <v>1</v>
      </c>
      <c r="E206">
        <v>2</v>
      </c>
      <c r="F206">
        <v>0</v>
      </c>
      <c r="G206">
        <v>0</v>
      </c>
      <c r="H206">
        <v>0</v>
      </c>
      <c r="I206">
        <v>1</v>
      </c>
      <c r="J206">
        <v>100</v>
      </c>
      <c r="K206">
        <v>0</v>
      </c>
      <c r="L206">
        <v>12</v>
      </c>
      <c r="M206">
        <v>1.5</v>
      </c>
      <c r="N206">
        <v>0</v>
      </c>
      <c r="O206">
        <v>1</v>
      </c>
      <c r="P206">
        <v>0</v>
      </c>
      <c r="Q206">
        <v>0</v>
      </c>
      <c r="R206">
        <v>0</v>
      </c>
    </row>
    <row r="207" spans="1:18">
      <c r="A207">
        <v>1106007</v>
      </c>
      <c r="B207">
        <v>55</v>
      </c>
      <c r="C207">
        <v>1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10</v>
      </c>
      <c r="J207">
        <v>20</v>
      </c>
      <c r="K207">
        <v>0</v>
      </c>
      <c r="L207">
        <v>6</v>
      </c>
      <c r="M207">
        <v>1.26</v>
      </c>
      <c r="N207">
        <v>1</v>
      </c>
      <c r="O207">
        <v>1</v>
      </c>
      <c r="P207">
        <v>0</v>
      </c>
      <c r="Q207">
        <v>1</v>
      </c>
      <c r="R207">
        <v>0</v>
      </c>
    </row>
    <row r="208" spans="1:18">
      <c r="A208">
        <v>1106008</v>
      </c>
      <c r="B208">
        <v>28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13</v>
      </c>
      <c r="J208">
        <v>120</v>
      </c>
      <c r="K208">
        <v>0</v>
      </c>
      <c r="L208">
        <v>12</v>
      </c>
      <c r="M208">
        <v>1.29</v>
      </c>
      <c r="N208">
        <v>1</v>
      </c>
      <c r="O208">
        <v>1</v>
      </c>
      <c r="P208">
        <v>0</v>
      </c>
      <c r="Q208">
        <v>1</v>
      </c>
      <c r="R208">
        <v>0</v>
      </c>
    </row>
    <row r="209" spans="1:18">
      <c r="A209">
        <v>1106009</v>
      </c>
      <c r="B209">
        <v>42</v>
      </c>
      <c r="C209">
        <v>1</v>
      </c>
      <c r="D209">
        <v>0</v>
      </c>
      <c r="E209">
        <v>1</v>
      </c>
      <c r="F209">
        <v>1</v>
      </c>
      <c r="G209">
        <v>0</v>
      </c>
      <c r="H209">
        <v>0</v>
      </c>
      <c r="I209">
        <v>5</v>
      </c>
      <c r="J209">
        <v>3</v>
      </c>
      <c r="K209">
        <v>0</v>
      </c>
      <c r="L209">
        <v>12</v>
      </c>
      <c r="M209">
        <v>1.5</v>
      </c>
      <c r="N209">
        <v>1</v>
      </c>
      <c r="O209">
        <v>1</v>
      </c>
      <c r="P209">
        <v>0</v>
      </c>
      <c r="Q209">
        <v>1</v>
      </c>
      <c r="R209">
        <v>1</v>
      </c>
    </row>
    <row r="210" spans="1:18">
      <c r="A210">
        <v>1106012</v>
      </c>
      <c r="B210">
        <v>49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10</v>
      </c>
      <c r="J210">
        <v>100</v>
      </c>
      <c r="K210">
        <v>0</v>
      </c>
      <c r="L210">
        <v>12</v>
      </c>
      <c r="M210">
        <v>1.5</v>
      </c>
      <c r="N210">
        <v>0</v>
      </c>
      <c r="O210">
        <v>1</v>
      </c>
      <c r="P210">
        <v>0</v>
      </c>
      <c r="Q210">
        <v>0</v>
      </c>
      <c r="R210">
        <v>0</v>
      </c>
    </row>
    <row r="211" spans="1:18">
      <c r="A211">
        <v>1106013</v>
      </c>
      <c r="B211">
        <v>25</v>
      </c>
      <c r="C211">
        <v>1</v>
      </c>
      <c r="D211">
        <v>0</v>
      </c>
      <c r="E211">
        <v>2</v>
      </c>
      <c r="F211">
        <v>1</v>
      </c>
      <c r="G211">
        <v>0</v>
      </c>
      <c r="H211">
        <v>0</v>
      </c>
      <c r="I211">
        <v>4</v>
      </c>
      <c r="J211">
        <v>70</v>
      </c>
      <c r="K211">
        <v>0</v>
      </c>
      <c r="L211">
        <v>9</v>
      </c>
      <c r="M211">
        <v>1.29</v>
      </c>
      <c r="N211">
        <v>0</v>
      </c>
      <c r="O211">
        <v>1</v>
      </c>
      <c r="P211">
        <v>0</v>
      </c>
      <c r="Q211">
        <v>0</v>
      </c>
      <c r="R211">
        <v>0</v>
      </c>
    </row>
    <row r="212" spans="1:18">
      <c r="A212">
        <v>1106014</v>
      </c>
      <c r="B212">
        <v>35</v>
      </c>
      <c r="C212">
        <v>1</v>
      </c>
      <c r="D212">
        <v>0</v>
      </c>
      <c r="E212">
        <v>2</v>
      </c>
      <c r="F212">
        <v>0</v>
      </c>
      <c r="G212">
        <v>0</v>
      </c>
      <c r="H212">
        <v>1</v>
      </c>
      <c r="I212">
        <v>5</v>
      </c>
      <c r="J212">
        <v>50</v>
      </c>
      <c r="K212">
        <v>0</v>
      </c>
      <c r="L212">
        <v>6</v>
      </c>
      <c r="M212">
        <v>1.5</v>
      </c>
      <c r="N212">
        <v>0</v>
      </c>
      <c r="O212">
        <v>1</v>
      </c>
      <c r="P212">
        <v>0</v>
      </c>
      <c r="Q212">
        <v>0</v>
      </c>
      <c r="R212">
        <v>0</v>
      </c>
    </row>
    <row r="213" spans="1:18">
      <c r="A213">
        <v>1107003</v>
      </c>
      <c r="B213">
        <v>39</v>
      </c>
      <c r="C213">
        <v>1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17</v>
      </c>
      <c r="J213">
        <v>30</v>
      </c>
      <c r="K213">
        <v>0</v>
      </c>
      <c r="L213">
        <v>12</v>
      </c>
      <c r="M213">
        <v>1.5</v>
      </c>
      <c r="N213">
        <v>0</v>
      </c>
      <c r="O213">
        <v>1</v>
      </c>
      <c r="P213">
        <v>0</v>
      </c>
      <c r="Q213">
        <v>1</v>
      </c>
      <c r="R213">
        <v>0</v>
      </c>
    </row>
    <row r="214" spans="1:18">
      <c r="A214">
        <v>1107004</v>
      </c>
      <c r="B214">
        <v>25</v>
      </c>
      <c r="C214">
        <v>1</v>
      </c>
      <c r="D214">
        <v>0</v>
      </c>
      <c r="E214">
        <v>2</v>
      </c>
      <c r="F214">
        <v>1</v>
      </c>
      <c r="G214">
        <v>0</v>
      </c>
      <c r="H214">
        <v>1</v>
      </c>
      <c r="I214">
        <v>4</v>
      </c>
      <c r="J214">
        <v>30</v>
      </c>
      <c r="K214">
        <v>0</v>
      </c>
      <c r="L214">
        <v>12</v>
      </c>
      <c r="M214">
        <v>1.29</v>
      </c>
      <c r="N214">
        <v>1</v>
      </c>
      <c r="O214">
        <v>1</v>
      </c>
      <c r="P214">
        <v>0</v>
      </c>
      <c r="Q214">
        <v>1</v>
      </c>
      <c r="R214">
        <v>0</v>
      </c>
    </row>
    <row r="215" spans="1:18">
      <c r="A215">
        <v>1107004</v>
      </c>
      <c r="B215">
        <v>48</v>
      </c>
      <c r="C215">
        <v>1</v>
      </c>
      <c r="D215">
        <v>0</v>
      </c>
      <c r="E215">
        <v>2</v>
      </c>
      <c r="F215">
        <v>1</v>
      </c>
      <c r="G215">
        <v>0</v>
      </c>
      <c r="H215">
        <v>1</v>
      </c>
      <c r="I215">
        <v>7</v>
      </c>
      <c r="J215">
        <v>100</v>
      </c>
      <c r="K215">
        <v>0</v>
      </c>
      <c r="L215">
        <v>12</v>
      </c>
      <c r="M215">
        <v>1.5</v>
      </c>
      <c r="N215">
        <v>0</v>
      </c>
      <c r="O215">
        <v>1</v>
      </c>
      <c r="P215">
        <v>0</v>
      </c>
      <c r="Q215">
        <v>0</v>
      </c>
      <c r="R215">
        <v>0</v>
      </c>
    </row>
    <row r="216" spans="1:18">
      <c r="A216">
        <v>1107005</v>
      </c>
      <c r="B216">
        <v>34</v>
      </c>
      <c r="C216">
        <v>1</v>
      </c>
      <c r="D216">
        <v>0</v>
      </c>
      <c r="E216">
        <v>3</v>
      </c>
      <c r="F216">
        <v>0</v>
      </c>
      <c r="G216">
        <v>0</v>
      </c>
      <c r="H216">
        <v>0</v>
      </c>
      <c r="I216">
        <v>7</v>
      </c>
      <c r="J216">
        <v>60</v>
      </c>
      <c r="K216">
        <v>0</v>
      </c>
      <c r="L216">
        <v>12</v>
      </c>
      <c r="M216">
        <v>1.53</v>
      </c>
      <c r="N216">
        <v>1</v>
      </c>
      <c r="O216">
        <v>1</v>
      </c>
      <c r="P216">
        <v>0</v>
      </c>
      <c r="Q216">
        <v>1</v>
      </c>
      <c r="R216">
        <v>1</v>
      </c>
    </row>
    <row r="217" spans="1:18">
      <c r="A217">
        <v>1107005</v>
      </c>
      <c r="B217">
        <v>41</v>
      </c>
      <c r="C217">
        <v>1</v>
      </c>
      <c r="D217">
        <v>0</v>
      </c>
      <c r="E217">
        <v>2</v>
      </c>
      <c r="F217">
        <v>0</v>
      </c>
      <c r="G217">
        <v>0</v>
      </c>
      <c r="H217">
        <v>1</v>
      </c>
      <c r="I217">
        <v>18</v>
      </c>
      <c r="J217">
        <v>50</v>
      </c>
      <c r="K217">
        <v>0</v>
      </c>
      <c r="L217">
        <v>12</v>
      </c>
      <c r="M217">
        <v>1.5</v>
      </c>
      <c r="N217">
        <v>1</v>
      </c>
      <c r="O217">
        <v>1</v>
      </c>
      <c r="P217">
        <v>0</v>
      </c>
      <c r="Q217">
        <v>1</v>
      </c>
      <c r="R217">
        <v>0</v>
      </c>
    </row>
    <row r="218" spans="1:18">
      <c r="A218">
        <v>1108002</v>
      </c>
      <c r="B218">
        <v>52</v>
      </c>
      <c r="C218">
        <v>1</v>
      </c>
      <c r="D218">
        <v>0</v>
      </c>
      <c r="E218">
        <v>1</v>
      </c>
      <c r="F218">
        <v>0</v>
      </c>
      <c r="G218">
        <v>0</v>
      </c>
      <c r="H218">
        <v>1</v>
      </c>
      <c r="I218">
        <v>20</v>
      </c>
      <c r="J218">
        <v>50</v>
      </c>
      <c r="K218">
        <v>0</v>
      </c>
      <c r="L218">
        <v>6</v>
      </c>
      <c r="M218">
        <v>1.5</v>
      </c>
      <c r="N218">
        <v>1</v>
      </c>
      <c r="O218">
        <v>0</v>
      </c>
      <c r="P218">
        <v>0</v>
      </c>
      <c r="Q218">
        <v>1</v>
      </c>
      <c r="R218">
        <v>0</v>
      </c>
    </row>
    <row r="219" spans="1:18">
      <c r="A219">
        <v>1108003</v>
      </c>
      <c r="B219">
        <v>48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9</v>
      </c>
      <c r="J219">
        <v>500</v>
      </c>
      <c r="K219">
        <v>0</v>
      </c>
      <c r="L219">
        <v>6</v>
      </c>
      <c r="M219">
        <v>1.5</v>
      </c>
      <c r="N219">
        <v>0</v>
      </c>
      <c r="O219">
        <v>1</v>
      </c>
      <c r="P219">
        <v>1</v>
      </c>
      <c r="Q219">
        <v>0</v>
      </c>
      <c r="R219">
        <v>0</v>
      </c>
    </row>
    <row r="220" spans="1:18">
      <c r="A220">
        <v>1108005</v>
      </c>
      <c r="B220">
        <v>32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4</v>
      </c>
      <c r="J220">
        <v>20</v>
      </c>
      <c r="K220">
        <v>0</v>
      </c>
      <c r="L220">
        <v>12</v>
      </c>
      <c r="M220">
        <v>1.29</v>
      </c>
      <c r="N220">
        <v>0</v>
      </c>
      <c r="O220">
        <v>1</v>
      </c>
      <c r="P220">
        <v>0</v>
      </c>
      <c r="Q220">
        <v>0</v>
      </c>
      <c r="R220">
        <v>0</v>
      </c>
    </row>
    <row r="221" spans="1:18">
      <c r="A221">
        <v>1108006</v>
      </c>
      <c r="B221">
        <v>33</v>
      </c>
      <c r="C221">
        <v>1</v>
      </c>
      <c r="D221">
        <v>0</v>
      </c>
      <c r="E221">
        <v>2</v>
      </c>
      <c r="F221">
        <v>0</v>
      </c>
      <c r="G221">
        <v>0</v>
      </c>
      <c r="H221">
        <v>1</v>
      </c>
      <c r="I221">
        <v>4</v>
      </c>
      <c r="J221">
        <v>100</v>
      </c>
      <c r="K221">
        <v>0</v>
      </c>
      <c r="L221">
        <v>12</v>
      </c>
      <c r="M221">
        <v>1.53</v>
      </c>
      <c r="N221">
        <v>1</v>
      </c>
      <c r="O221">
        <v>1</v>
      </c>
      <c r="P221">
        <v>0</v>
      </c>
      <c r="Q221">
        <v>1</v>
      </c>
      <c r="R221">
        <v>1</v>
      </c>
    </row>
    <row r="222" spans="1:18">
      <c r="A222">
        <v>1108007</v>
      </c>
      <c r="B222">
        <v>41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1</v>
      </c>
      <c r="I222">
        <v>8</v>
      </c>
      <c r="J222">
        <v>20</v>
      </c>
      <c r="K222">
        <v>0</v>
      </c>
      <c r="L222">
        <v>12</v>
      </c>
      <c r="M222">
        <v>1.29</v>
      </c>
      <c r="N222">
        <v>0</v>
      </c>
      <c r="O222">
        <v>1</v>
      </c>
      <c r="P222">
        <v>0</v>
      </c>
      <c r="Q222">
        <v>0</v>
      </c>
      <c r="R222">
        <v>0</v>
      </c>
    </row>
    <row r="223" spans="1:18">
      <c r="A223">
        <v>1108008</v>
      </c>
      <c r="B223">
        <v>37</v>
      </c>
      <c r="C223">
        <v>1</v>
      </c>
      <c r="D223">
        <v>0</v>
      </c>
      <c r="E223">
        <v>1</v>
      </c>
      <c r="F223">
        <v>0</v>
      </c>
      <c r="G223">
        <v>1</v>
      </c>
      <c r="H223">
        <v>1</v>
      </c>
      <c r="I223">
        <v>6</v>
      </c>
      <c r="J223">
        <v>15</v>
      </c>
      <c r="K223">
        <v>0</v>
      </c>
      <c r="L223">
        <v>12</v>
      </c>
      <c r="M223">
        <v>1.29</v>
      </c>
      <c r="N223">
        <v>0</v>
      </c>
      <c r="O223">
        <v>1</v>
      </c>
      <c r="P223">
        <v>0</v>
      </c>
      <c r="Q223">
        <v>0</v>
      </c>
      <c r="R223">
        <v>0</v>
      </c>
    </row>
    <row r="224" spans="1:18">
      <c r="A224">
        <v>1108009</v>
      </c>
      <c r="B224">
        <v>29</v>
      </c>
      <c r="C224">
        <v>1</v>
      </c>
      <c r="D224">
        <v>0</v>
      </c>
      <c r="E224">
        <v>4</v>
      </c>
      <c r="F224">
        <v>0</v>
      </c>
      <c r="G224">
        <v>0</v>
      </c>
      <c r="H224">
        <v>0</v>
      </c>
      <c r="I224">
        <v>5</v>
      </c>
      <c r="J224">
        <v>100</v>
      </c>
      <c r="K224">
        <v>0</v>
      </c>
      <c r="L224">
        <v>12</v>
      </c>
      <c r="M224">
        <v>1.5</v>
      </c>
      <c r="N224">
        <v>0</v>
      </c>
      <c r="O224">
        <v>1</v>
      </c>
      <c r="P224">
        <v>0</v>
      </c>
      <c r="Q224">
        <v>0</v>
      </c>
      <c r="R224">
        <v>0</v>
      </c>
    </row>
    <row r="225" spans="1:18">
      <c r="A225">
        <v>1108010</v>
      </c>
      <c r="B225">
        <v>36</v>
      </c>
      <c r="C225">
        <v>1</v>
      </c>
      <c r="D225">
        <v>0</v>
      </c>
      <c r="E225">
        <v>2</v>
      </c>
      <c r="F225">
        <v>0</v>
      </c>
      <c r="G225">
        <v>0</v>
      </c>
      <c r="H225">
        <v>0</v>
      </c>
      <c r="I225">
        <v>15</v>
      </c>
      <c r="J225">
        <v>30</v>
      </c>
      <c r="K225">
        <v>0</v>
      </c>
      <c r="L225">
        <v>12</v>
      </c>
      <c r="M225">
        <v>1.29</v>
      </c>
      <c r="N225">
        <v>0</v>
      </c>
      <c r="O225">
        <v>1</v>
      </c>
      <c r="P225">
        <v>1</v>
      </c>
      <c r="Q225">
        <v>0</v>
      </c>
      <c r="R225">
        <v>0</v>
      </c>
    </row>
    <row r="226" spans="1:18">
      <c r="A226">
        <v>1109001</v>
      </c>
      <c r="B226">
        <v>28</v>
      </c>
      <c r="C226">
        <v>0</v>
      </c>
      <c r="D226">
        <v>1</v>
      </c>
      <c r="E226">
        <v>3</v>
      </c>
      <c r="F226">
        <v>0</v>
      </c>
      <c r="G226">
        <v>1</v>
      </c>
      <c r="H226">
        <v>0</v>
      </c>
      <c r="I226">
        <v>4</v>
      </c>
      <c r="J226">
        <v>10</v>
      </c>
      <c r="K226">
        <v>0</v>
      </c>
      <c r="L226">
        <v>12</v>
      </c>
      <c r="M226">
        <v>1.53</v>
      </c>
      <c r="N226">
        <v>1</v>
      </c>
      <c r="O226">
        <v>1</v>
      </c>
      <c r="P226">
        <v>0</v>
      </c>
      <c r="Q226">
        <v>1</v>
      </c>
      <c r="R226">
        <v>0</v>
      </c>
    </row>
    <row r="227" spans="1:18">
      <c r="A227">
        <v>1109002</v>
      </c>
      <c r="B227">
        <v>45</v>
      </c>
      <c r="C227">
        <v>1</v>
      </c>
      <c r="D227">
        <v>0</v>
      </c>
      <c r="E227">
        <v>1</v>
      </c>
      <c r="F227">
        <v>0</v>
      </c>
      <c r="G227">
        <v>0</v>
      </c>
      <c r="H227">
        <v>1</v>
      </c>
      <c r="I227">
        <v>10</v>
      </c>
      <c r="J227">
        <v>40</v>
      </c>
      <c r="K227">
        <v>0</v>
      </c>
      <c r="L227">
        <v>12</v>
      </c>
      <c r="M227">
        <v>1.53</v>
      </c>
      <c r="N227">
        <v>0</v>
      </c>
      <c r="O227">
        <v>1</v>
      </c>
      <c r="P227">
        <v>0</v>
      </c>
      <c r="Q227">
        <v>0</v>
      </c>
      <c r="R227">
        <v>0</v>
      </c>
    </row>
    <row r="228" spans="1:18">
      <c r="A228">
        <v>1109003</v>
      </c>
      <c r="B228">
        <v>49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3</v>
      </c>
      <c r="J228">
        <v>50</v>
      </c>
      <c r="K228">
        <v>0</v>
      </c>
      <c r="L228">
        <v>12</v>
      </c>
      <c r="M228">
        <v>1.53</v>
      </c>
      <c r="N228">
        <v>1</v>
      </c>
      <c r="O228">
        <v>1</v>
      </c>
      <c r="P228">
        <v>0</v>
      </c>
      <c r="Q228">
        <v>1</v>
      </c>
      <c r="R228">
        <v>0</v>
      </c>
    </row>
    <row r="229" spans="1:18">
      <c r="A229">
        <v>1109004</v>
      </c>
      <c r="B229">
        <v>44</v>
      </c>
      <c r="C229">
        <v>1</v>
      </c>
      <c r="D229">
        <v>0</v>
      </c>
      <c r="E229">
        <v>1</v>
      </c>
      <c r="F229">
        <v>0</v>
      </c>
      <c r="G229">
        <v>0</v>
      </c>
      <c r="H229">
        <v>1</v>
      </c>
      <c r="I229">
        <v>3</v>
      </c>
      <c r="J229">
        <v>50</v>
      </c>
      <c r="K229">
        <v>0</v>
      </c>
      <c r="L229">
        <v>12</v>
      </c>
      <c r="M229">
        <v>1.5</v>
      </c>
      <c r="N229">
        <v>0</v>
      </c>
      <c r="O229">
        <v>1</v>
      </c>
      <c r="P229">
        <v>0</v>
      </c>
      <c r="Q229">
        <v>0</v>
      </c>
      <c r="R229">
        <v>0</v>
      </c>
    </row>
    <row r="230" spans="1:18">
      <c r="A230">
        <v>1109006</v>
      </c>
      <c r="B230">
        <v>38</v>
      </c>
      <c r="C230">
        <v>1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12</v>
      </c>
      <c r="J230">
        <v>30</v>
      </c>
      <c r="K230">
        <v>0</v>
      </c>
      <c r="L230">
        <v>6</v>
      </c>
      <c r="M230">
        <v>1.26</v>
      </c>
      <c r="N230">
        <v>0</v>
      </c>
      <c r="O230">
        <v>1</v>
      </c>
      <c r="P230">
        <v>0</v>
      </c>
      <c r="Q230">
        <v>0</v>
      </c>
      <c r="R230">
        <v>0</v>
      </c>
    </row>
    <row r="231" spans="1:18">
      <c r="A231">
        <v>1109007</v>
      </c>
      <c r="B231">
        <v>47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20</v>
      </c>
      <c r="J231">
        <v>10</v>
      </c>
      <c r="K231">
        <v>0</v>
      </c>
      <c r="L231">
        <v>6</v>
      </c>
      <c r="M231">
        <v>1.26</v>
      </c>
      <c r="N231">
        <v>1</v>
      </c>
      <c r="O231">
        <v>1</v>
      </c>
      <c r="P231">
        <v>0</v>
      </c>
      <c r="Q231">
        <v>1</v>
      </c>
      <c r="R231">
        <v>0</v>
      </c>
    </row>
    <row r="232" spans="1:18">
      <c r="A232">
        <v>1109008</v>
      </c>
      <c r="B232">
        <v>44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15</v>
      </c>
      <c r="J232">
        <v>20</v>
      </c>
      <c r="K232">
        <v>0</v>
      </c>
      <c r="L232">
        <v>3</v>
      </c>
      <c r="M232">
        <v>1.23</v>
      </c>
      <c r="N232">
        <v>0</v>
      </c>
      <c r="O232">
        <v>1</v>
      </c>
      <c r="P232">
        <v>0</v>
      </c>
      <c r="Q232">
        <v>0</v>
      </c>
      <c r="R232">
        <v>0</v>
      </c>
    </row>
    <row r="233" spans="1:18">
      <c r="A233">
        <v>1109009</v>
      </c>
      <c r="B233">
        <v>28</v>
      </c>
      <c r="C233">
        <v>0</v>
      </c>
      <c r="D233">
        <v>0</v>
      </c>
      <c r="E233">
        <v>4</v>
      </c>
      <c r="F233">
        <v>0</v>
      </c>
      <c r="G233">
        <v>0</v>
      </c>
      <c r="H233">
        <v>0</v>
      </c>
      <c r="I233">
        <v>3</v>
      </c>
      <c r="J233">
        <v>75</v>
      </c>
      <c r="K233">
        <v>0</v>
      </c>
      <c r="L233">
        <v>12</v>
      </c>
      <c r="M233">
        <v>1.5</v>
      </c>
      <c r="N233">
        <v>0</v>
      </c>
      <c r="O233">
        <v>1</v>
      </c>
      <c r="P233">
        <v>0</v>
      </c>
      <c r="Q233">
        <v>0</v>
      </c>
      <c r="R233">
        <v>0</v>
      </c>
    </row>
    <row r="234" spans="1:18">
      <c r="A234">
        <v>1109010</v>
      </c>
      <c r="B234">
        <v>49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3</v>
      </c>
      <c r="J234">
        <v>40</v>
      </c>
      <c r="K234">
        <v>0</v>
      </c>
      <c r="L234">
        <v>12</v>
      </c>
      <c r="M234">
        <v>1.53</v>
      </c>
      <c r="N234">
        <v>0</v>
      </c>
      <c r="O234">
        <v>1</v>
      </c>
      <c r="P234">
        <v>0</v>
      </c>
      <c r="Q234">
        <v>0</v>
      </c>
      <c r="R234">
        <v>0</v>
      </c>
    </row>
    <row r="235" spans="1:18">
      <c r="A235">
        <v>1109014</v>
      </c>
      <c r="B235">
        <v>34</v>
      </c>
      <c r="C235">
        <v>1</v>
      </c>
      <c r="D235">
        <v>0</v>
      </c>
      <c r="E235">
        <v>4</v>
      </c>
      <c r="F235">
        <v>0</v>
      </c>
      <c r="G235">
        <v>0</v>
      </c>
      <c r="H235">
        <v>1</v>
      </c>
      <c r="I235">
        <v>6</v>
      </c>
      <c r="J235">
        <v>45</v>
      </c>
      <c r="K235">
        <v>0</v>
      </c>
      <c r="L235">
        <v>6</v>
      </c>
      <c r="M235">
        <v>1.47</v>
      </c>
      <c r="N235">
        <v>0</v>
      </c>
      <c r="O235">
        <v>1</v>
      </c>
      <c r="P235">
        <v>1</v>
      </c>
      <c r="Q235">
        <v>0</v>
      </c>
      <c r="R235">
        <v>0</v>
      </c>
    </row>
    <row r="236" spans="1:18">
      <c r="A236">
        <v>1109014</v>
      </c>
      <c r="B236">
        <v>50</v>
      </c>
      <c r="C236">
        <v>1</v>
      </c>
      <c r="D236">
        <v>0</v>
      </c>
      <c r="E236">
        <v>2</v>
      </c>
      <c r="F236">
        <v>0</v>
      </c>
      <c r="G236">
        <v>0</v>
      </c>
      <c r="H236">
        <v>0</v>
      </c>
      <c r="I236">
        <v>20</v>
      </c>
      <c r="J236">
        <v>10</v>
      </c>
      <c r="K236">
        <v>0</v>
      </c>
      <c r="L236">
        <v>2</v>
      </c>
      <c r="M236">
        <v>1.47</v>
      </c>
      <c r="N236">
        <v>1</v>
      </c>
      <c r="O236">
        <v>1</v>
      </c>
      <c r="P236">
        <v>0</v>
      </c>
      <c r="Q236">
        <v>1</v>
      </c>
      <c r="R236">
        <v>0</v>
      </c>
    </row>
    <row r="237" spans="1:18">
      <c r="A237">
        <v>1110002</v>
      </c>
      <c r="B237">
        <v>43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1</v>
      </c>
      <c r="I237">
        <v>11</v>
      </c>
      <c r="J237">
        <v>50</v>
      </c>
      <c r="K237">
        <v>0</v>
      </c>
      <c r="L237">
        <v>12</v>
      </c>
      <c r="M237">
        <v>1.53</v>
      </c>
      <c r="N237">
        <v>1</v>
      </c>
      <c r="O237">
        <v>0</v>
      </c>
      <c r="P237">
        <v>0</v>
      </c>
      <c r="Q237">
        <v>1</v>
      </c>
      <c r="R237">
        <v>0</v>
      </c>
    </row>
    <row r="238" spans="1:18">
      <c r="A238">
        <v>1111001</v>
      </c>
      <c r="B238">
        <v>49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1</v>
      </c>
      <c r="I238">
        <v>20</v>
      </c>
      <c r="J238">
        <v>20</v>
      </c>
      <c r="K238">
        <v>0</v>
      </c>
      <c r="L238">
        <v>9</v>
      </c>
      <c r="M238">
        <v>1.29</v>
      </c>
      <c r="N238">
        <v>1</v>
      </c>
      <c r="O238">
        <v>1</v>
      </c>
      <c r="P238">
        <v>0</v>
      </c>
      <c r="Q238">
        <v>1</v>
      </c>
      <c r="R238">
        <v>0</v>
      </c>
    </row>
    <row r="239" spans="1:18">
      <c r="A239">
        <v>1111002</v>
      </c>
      <c r="B239">
        <v>31</v>
      </c>
      <c r="C239">
        <v>1</v>
      </c>
      <c r="D239">
        <v>0</v>
      </c>
      <c r="E239">
        <v>4</v>
      </c>
      <c r="F239">
        <v>0</v>
      </c>
      <c r="G239">
        <v>0</v>
      </c>
      <c r="H239">
        <v>1</v>
      </c>
      <c r="I239">
        <v>6</v>
      </c>
      <c r="J239">
        <v>20</v>
      </c>
      <c r="K239">
        <v>0</v>
      </c>
      <c r="L239">
        <v>9</v>
      </c>
      <c r="M239">
        <v>1.29</v>
      </c>
      <c r="N239">
        <v>1</v>
      </c>
      <c r="O239">
        <v>1</v>
      </c>
      <c r="P239">
        <v>0</v>
      </c>
      <c r="Q239">
        <v>1</v>
      </c>
      <c r="R239">
        <v>0</v>
      </c>
    </row>
    <row r="240" spans="1:18">
      <c r="A240">
        <v>1111003</v>
      </c>
      <c r="B240">
        <v>46</v>
      </c>
      <c r="C240">
        <v>1</v>
      </c>
      <c r="D240">
        <v>0</v>
      </c>
      <c r="E240">
        <v>1</v>
      </c>
      <c r="F240">
        <v>0</v>
      </c>
      <c r="G240">
        <v>0</v>
      </c>
      <c r="H240">
        <v>1</v>
      </c>
      <c r="I240">
        <v>8</v>
      </c>
      <c r="J240">
        <v>100</v>
      </c>
      <c r="K240">
        <v>0</v>
      </c>
      <c r="L240">
        <v>12</v>
      </c>
      <c r="M240">
        <v>1.5</v>
      </c>
      <c r="N240">
        <v>0</v>
      </c>
      <c r="O240">
        <v>1</v>
      </c>
      <c r="P240">
        <v>0</v>
      </c>
      <c r="Q240">
        <v>0</v>
      </c>
      <c r="R240">
        <v>0</v>
      </c>
    </row>
    <row r="241" spans="1:18">
      <c r="A241">
        <v>1111003</v>
      </c>
      <c r="B241">
        <v>33</v>
      </c>
      <c r="C241">
        <v>1</v>
      </c>
      <c r="D241">
        <v>0</v>
      </c>
      <c r="E241">
        <v>1</v>
      </c>
      <c r="F241">
        <v>0</v>
      </c>
      <c r="G241">
        <v>1</v>
      </c>
      <c r="H241">
        <v>1</v>
      </c>
      <c r="I241">
        <v>11</v>
      </c>
      <c r="J241">
        <v>30</v>
      </c>
      <c r="K241">
        <v>0</v>
      </c>
      <c r="L241">
        <v>9</v>
      </c>
      <c r="M241">
        <v>1.29</v>
      </c>
      <c r="N241">
        <v>1</v>
      </c>
      <c r="O241">
        <v>1</v>
      </c>
      <c r="P241">
        <v>0</v>
      </c>
      <c r="Q241">
        <v>1</v>
      </c>
      <c r="R241">
        <v>0</v>
      </c>
    </row>
    <row r="242" spans="1:18">
      <c r="A242">
        <v>1111005</v>
      </c>
      <c r="B242">
        <v>58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1</v>
      </c>
      <c r="I242">
        <v>3</v>
      </c>
      <c r="J242">
        <v>20</v>
      </c>
      <c r="K242">
        <v>0</v>
      </c>
      <c r="L242">
        <v>12</v>
      </c>
      <c r="M242">
        <v>1.53</v>
      </c>
      <c r="N242">
        <v>1</v>
      </c>
      <c r="O242">
        <v>1</v>
      </c>
      <c r="P242">
        <v>0</v>
      </c>
      <c r="Q242">
        <v>1</v>
      </c>
      <c r="R242">
        <v>0</v>
      </c>
    </row>
    <row r="243" spans="1:18">
      <c r="A243">
        <v>1111006</v>
      </c>
      <c r="B243">
        <v>48</v>
      </c>
      <c r="C243">
        <v>1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10</v>
      </c>
      <c r="J243">
        <v>20</v>
      </c>
      <c r="K243">
        <v>0</v>
      </c>
      <c r="L243">
        <v>12</v>
      </c>
      <c r="M243">
        <v>1.53</v>
      </c>
      <c r="N243">
        <v>1</v>
      </c>
      <c r="O243">
        <v>1</v>
      </c>
      <c r="P243">
        <v>0</v>
      </c>
      <c r="Q243">
        <v>1</v>
      </c>
      <c r="R243">
        <v>0</v>
      </c>
    </row>
    <row r="244" spans="1:18">
      <c r="A244">
        <v>1111007</v>
      </c>
      <c r="B244">
        <v>29</v>
      </c>
      <c r="C244">
        <v>0</v>
      </c>
      <c r="D244">
        <v>0</v>
      </c>
      <c r="E244">
        <v>2</v>
      </c>
      <c r="F244">
        <v>0</v>
      </c>
      <c r="G244">
        <v>0</v>
      </c>
      <c r="H244">
        <v>1</v>
      </c>
      <c r="I244">
        <v>2</v>
      </c>
      <c r="J244">
        <v>30</v>
      </c>
      <c r="K244">
        <v>0</v>
      </c>
      <c r="L244">
        <v>12</v>
      </c>
      <c r="M244">
        <v>1.53</v>
      </c>
      <c r="N244">
        <v>0</v>
      </c>
      <c r="O244">
        <v>1</v>
      </c>
      <c r="P244">
        <v>0</v>
      </c>
      <c r="Q244">
        <v>0</v>
      </c>
      <c r="R244">
        <v>0</v>
      </c>
    </row>
    <row r="245" spans="1:18">
      <c r="A245">
        <v>1111008</v>
      </c>
      <c r="B245">
        <v>49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1</v>
      </c>
      <c r="I245">
        <v>3</v>
      </c>
      <c r="J245">
        <v>30</v>
      </c>
      <c r="K245">
        <v>0</v>
      </c>
      <c r="L245">
        <v>12</v>
      </c>
      <c r="M245">
        <v>1.53</v>
      </c>
      <c r="N245">
        <v>1</v>
      </c>
      <c r="O245">
        <v>1</v>
      </c>
      <c r="P245">
        <v>0</v>
      </c>
      <c r="Q245">
        <v>1</v>
      </c>
      <c r="R245">
        <v>0</v>
      </c>
    </row>
    <row r="246" spans="1:18">
      <c r="A246">
        <v>1111010</v>
      </c>
      <c r="B246">
        <v>50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2</v>
      </c>
      <c r="J246">
        <v>20</v>
      </c>
      <c r="K246">
        <v>0</v>
      </c>
      <c r="L246">
        <v>12</v>
      </c>
      <c r="M246">
        <v>1.53</v>
      </c>
      <c r="N246">
        <v>1</v>
      </c>
      <c r="O246">
        <v>1</v>
      </c>
      <c r="P246">
        <v>0</v>
      </c>
      <c r="Q246">
        <v>1</v>
      </c>
      <c r="R246">
        <v>1</v>
      </c>
    </row>
    <row r="247" spans="1:18">
      <c r="A247">
        <v>1111011</v>
      </c>
      <c r="B247">
        <v>52</v>
      </c>
      <c r="C247">
        <v>1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10</v>
      </c>
      <c r="J247">
        <v>3</v>
      </c>
      <c r="K247">
        <v>0</v>
      </c>
      <c r="L247">
        <v>6</v>
      </c>
      <c r="M247">
        <v>1.5</v>
      </c>
      <c r="N247">
        <v>1</v>
      </c>
      <c r="O247">
        <v>1</v>
      </c>
      <c r="P247">
        <v>0</v>
      </c>
      <c r="Q247">
        <v>1</v>
      </c>
      <c r="R247">
        <v>1</v>
      </c>
    </row>
    <row r="248" spans="1:18">
      <c r="A248">
        <v>1111012</v>
      </c>
      <c r="B248">
        <v>53</v>
      </c>
      <c r="C248">
        <v>1</v>
      </c>
      <c r="D248">
        <v>0</v>
      </c>
      <c r="E248">
        <v>1</v>
      </c>
      <c r="F248">
        <v>0</v>
      </c>
      <c r="G248">
        <v>0</v>
      </c>
      <c r="H248">
        <v>1</v>
      </c>
      <c r="I248">
        <v>20</v>
      </c>
      <c r="J248">
        <v>7</v>
      </c>
      <c r="K248">
        <v>0</v>
      </c>
      <c r="L248">
        <v>12</v>
      </c>
      <c r="M248">
        <v>1.53</v>
      </c>
      <c r="N248">
        <v>1</v>
      </c>
      <c r="O248">
        <v>1</v>
      </c>
      <c r="P248">
        <v>0</v>
      </c>
      <c r="Q248">
        <v>1</v>
      </c>
      <c r="R248">
        <v>0</v>
      </c>
    </row>
    <row r="249" spans="1:18">
      <c r="A249">
        <v>1111013</v>
      </c>
      <c r="B249">
        <v>30</v>
      </c>
      <c r="C249">
        <v>1</v>
      </c>
      <c r="D249">
        <v>0</v>
      </c>
      <c r="E249">
        <v>1</v>
      </c>
      <c r="F249">
        <v>0</v>
      </c>
      <c r="G249">
        <v>0</v>
      </c>
      <c r="H249">
        <v>1</v>
      </c>
      <c r="I249">
        <v>5</v>
      </c>
      <c r="J249">
        <v>10</v>
      </c>
      <c r="K249">
        <v>0</v>
      </c>
      <c r="L249">
        <v>12</v>
      </c>
      <c r="M249">
        <v>1.53</v>
      </c>
      <c r="N249">
        <v>0</v>
      </c>
      <c r="O249">
        <v>1</v>
      </c>
      <c r="P249">
        <v>0</v>
      </c>
      <c r="Q249">
        <v>0</v>
      </c>
      <c r="R249">
        <v>0</v>
      </c>
    </row>
    <row r="250" spans="1:18">
      <c r="A250">
        <v>1112002</v>
      </c>
      <c r="B250">
        <v>43</v>
      </c>
      <c r="C250">
        <v>1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13</v>
      </c>
      <c r="J250">
        <v>100</v>
      </c>
      <c r="K250">
        <v>0</v>
      </c>
      <c r="L250">
        <v>12</v>
      </c>
      <c r="M250">
        <v>1.29</v>
      </c>
      <c r="N250">
        <v>0</v>
      </c>
      <c r="O250">
        <v>1</v>
      </c>
      <c r="P250">
        <v>0</v>
      </c>
      <c r="Q250">
        <v>0</v>
      </c>
      <c r="R250">
        <v>0</v>
      </c>
    </row>
    <row r="251" spans="1:18">
      <c r="A251">
        <v>1112003</v>
      </c>
      <c r="B251">
        <v>23</v>
      </c>
      <c r="C251">
        <v>1</v>
      </c>
      <c r="D251">
        <v>1</v>
      </c>
      <c r="E251">
        <v>1</v>
      </c>
      <c r="F251">
        <v>0</v>
      </c>
      <c r="G251">
        <v>1</v>
      </c>
      <c r="H251">
        <v>0</v>
      </c>
      <c r="I251">
        <v>3</v>
      </c>
      <c r="J251">
        <v>15</v>
      </c>
      <c r="K251">
        <v>0</v>
      </c>
      <c r="L251">
        <v>6</v>
      </c>
      <c r="M251">
        <v>1.26</v>
      </c>
      <c r="N251">
        <v>1</v>
      </c>
      <c r="O251">
        <v>0</v>
      </c>
      <c r="P251">
        <v>0</v>
      </c>
      <c r="Q251">
        <v>1</v>
      </c>
      <c r="R251">
        <v>0</v>
      </c>
    </row>
    <row r="252" spans="1:18">
      <c r="A252">
        <v>1112005</v>
      </c>
      <c r="B252">
        <v>44</v>
      </c>
      <c r="C252">
        <v>1</v>
      </c>
      <c r="D252">
        <v>0</v>
      </c>
      <c r="E252">
        <v>3</v>
      </c>
      <c r="F252">
        <v>0</v>
      </c>
      <c r="G252">
        <v>0</v>
      </c>
      <c r="H252">
        <v>0</v>
      </c>
      <c r="I252">
        <v>6</v>
      </c>
      <c r="J252">
        <v>50</v>
      </c>
      <c r="K252">
        <v>0</v>
      </c>
      <c r="L252">
        <v>12</v>
      </c>
      <c r="M252">
        <v>1.5</v>
      </c>
      <c r="N252">
        <v>0</v>
      </c>
      <c r="O252">
        <v>1</v>
      </c>
      <c r="P252">
        <v>0</v>
      </c>
      <c r="Q252">
        <v>0</v>
      </c>
      <c r="R252">
        <v>0</v>
      </c>
    </row>
    <row r="253" spans="1:18">
      <c r="A253">
        <v>1112006</v>
      </c>
      <c r="B253">
        <v>39</v>
      </c>
      <c r="C253">
        <v>1</v>
      </c>
      <c r="D253">
        <v>0</v>
      </c>
      <c r="E253">
        <v>4</v>
      </c>
      <c r="F253">
        <v>0</v>
      </c>
      <c r="G253">
        <v>0</v>
      </c>
      <c r="H253">
        <v>0</v>
      </c>
      <c r="I253">
        <v>5</v>
      </c>
      <c r="J253">
        <v>260</v>
      </c>
      <c r="K253">
        <v>0</v>
      </c>
      <c r="L253">
        <v>12</v>
      </c>
      <c r="M253">
        <v>1.5</v>
      </c>
      <c r="N253">
        <v>0</v>
      </c>
      <c r="O253">
        <v>1</v>
      </c>
      <c r="P253">
        <v>1</v>
      </c>
      <c r="Q253">
        <v>0</v>
      </c>
      <c r="R253">
        <v>0</v>
      </c>
    </row>
    <row r="254" spans="1:18">
      <c r="A254">
        <v>1112008</v>
      </c>
      <c r="B254">
        <v>42</v>
      </c>
      <c r="C254">
        <v>1</v>
      </c>
      <c r="D254">
        <v>0</v>
      </c>
      <c r="E254">
        <v>4</v>
      </c>
      <c r="F254">
        <v>0</v>
      </c>
      <c r="G254">
        <v>0</v>
      </c>
      <c r="H254">
        <v>0</v>
      </c>
      <c r="I254">
        <v>3</v>
      </c>
      <c r="J254">
        <v>260</v>
      </c>
      <c r="K254">
        <v>0</v>
      </c>
      <c r="L254">
        <v>6</v>
      </c>
      <c r="M254">
        <v>1.35</v>
      </c>
      <c r="N254">
        <v>1</v>
      </c>
      <c r="O254">
        <v>1</v>
      </c>
      <c r="P254">
        <v>0</v>
      </c>
      <c r="Q254">
        <v>1</v>
      </c>
      <c r="R254">
        <v>0</v>
      </c>
    </row>
    <row r="255" spans="1:18">
      <c r="A255">
        <v>1112009</v>
      </c>
      <c r="B255">
        <v>41</v>
      </c>
      <c r="C255">
        <v>1</v>
      </c>
      <c r="D255">
        <v>0</v>
      </c>
      <c r="E255">
        <v>4</v>
      </c>
      <c r="F255">
        <v>0</v>
      </c>
      <c r="G255">
        <v>0</v>
      </c>
      <c r="H255">
        <v>0</v>
      </c>
      <c r="I255">
        <v>1</v>
      </c>
      <c r="J255">
        <v>260</v>
      </c>
      <c r="K255">
        <v>0</v>
      </c>
      <c r="L255">
        <v>6</v>
      </c>
      <c r="M255">
        <v>1.35</v>
      </c>
      <c r="N255">
        <v>1</v>
      </c>
      <c r="O255">
        <v>1</v>
      </c>
      <c r="P255">
        <v>0</v>
      </c>
      <c r="Q255">
        <v>1</v>
      </c>
      <c r="R255">
        <v>0</v>
      </c>
    </row>
    <row r="256" spans="1:18">
      <c r="A256">
        <v>1112010</v>
      </c>
      <c r="B256">
        <v>43</v>
      </c>
      <c r="C256">
        <v>1</v>
      </c>
      <c r="D256">
        <v>0</v>
      </c>
      <c r="E256">
        <v>4</v>
      </c>
      <c r="F256">
        <v>0</v>
      </c>
      <c r="G256">
        <v>0</v>
      </c>
      <c r="H256">
        <v>0</v>
      </c>
      <c r="I256">
        <v>1</v>
      </c>
      <c r="J256">
        <v>240</v>
      </c>
      <c r="K256">
        <v>0</v>
      </c>
      <c r="L256">
        <v>6</v>
      </c>
      <c r="M256">
        <v>1.35</v>
      </c>
      <c r="N256">
        <v>1</v>
      </c>
      <c r="O256">
        <v>1</v>
      </c>
      <c r="P256">
        <v>0</v>
      </c>
      <c r="Q256">
        <v>1</v>
      </c>
      <c r="R256">
        <v>0</v>
      </c>
    </row>
    <row r="257" spans="1:18">
      <c r="A257">
        <v>1112011</v>
      </c>
      <c r="B257">
        <v>48</v>
      </c>
      <c r="C257">
        <v>1</v>
      </c>
      <c r="D257">
        <v>0</v>
      </c>
      <c r="E257">
        <v>3</v>
      </c>
      <c r="F257">
        <v>0</v>
      </c>
      <c r="G257">
        <v>0</v>
      </c>
      <c r="H257">
        <v>0</v>
      </c>
      <c r="I257">
        <v>7</v>
      </c>
      <c r="J257">
        <v>240</v>
      </c>
      <c r="K257">
        <v>0</v>
      </c>
      <c r="L257">
        <v>6</v>
      </c>
      <c r="M257">
        <v>1.35</v>
      </c>
      <c r="N257">
        <v>1</v>
      </c>
      <c r="O257">
        <v>1</v>
      </c>
      <c r="P257">
        <v>0</v>
      </c>
      <c r="Q257">
        <v>1</v>
      </c>
      <c r="R257">
        <v>0</v>
      </c>
    </row>
    <row r="258" spans="1:18">
      <c r="A258">
        <v>1112012</v>
      </c>
      <c r="B258">
        <v>43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8</v>
      </c>
      <c r="J258">
        <v>260</v>
      </c>
      <c r="K258">
        <v>0</v>
      </c>
      <c r="L258">
        <v>12</v>
      </c>
      <c r="M258">
        <v>1.5</v>
      </c>
      <c r="N258">
        <v>0</v>
      </c>
      <c r="O258">
        <v>1</v>
      </c>
      <c r="P258">
        <v>0</v>
      </c>
      <c r="Q258">
        <v>0</v>
      </c>
      <c r="R258">
        <v>0</v>
      </c>
    </row>
    <row r="259" spans="1:18">
      <c r="A259">
        <v>1112015</v>
      </c>
      <c r="B259">
        <v>48</v>
      </c>
      <c r="C259">
        <v>1</v>
      </c>
      <c r="D259">
        <v>0</v>
      </c>
      <c r="E259">
        <v>4</v>
      </c>
      <c r="F259">
        <v>0</v>
      </c>
      <c r="G259">
        <v>0</v>
      </c>
      <c r="H259">
        <v>0</v>
      </c>
      <c r="I259">
        <v>10</v>
      </c>
      <c r="J259">
        <v>140</v>
      </c>
      <c r="K259">
        <v>0</v>
      </c>
      <c r="L259">
        <v>12</v>
      </c>
      <c r="M259">
        <v>1.35</v>
      </c>
      <c r="N259">
        <v>1</v>
      </c>
      <c r="O259">
        <v>1</v>
      </c>
      <c r="P259">
        <v>0</v>
      </c>
      <c r="Q259">
        <v>1</v>
      </c>
      <c r="R259">
        <v>0</v>
      </c>
    </row>
    <row r="260" spans="1:18">
      <c r="A260">
        <v>1112006</v>
      </c>
      <c r="B260">
        <v>32</v>
      </c>
      <c r="C260">
        <v>0</v>
      </c>
      <c r="D260">
        <v>0</v>
      </c>
      <c r="E260">
        <v>2</v>
      </c>
      <c r="F260">
        <v>0</v>
      </c>
      <c r="G260">
        <v>0</v>
      </c>
      <c r="H260">
        <v>1</v>
      </c>
      <c r="I260">
        <v>4</v>
      </c>
      <c r="J260">
        <v>50</v>
      </c>
      <c r="K260">
        <v>0</v>
      </c>
      <c r="L260">
        <v>12</v>
      </c>
      <c r="M260">
        <v>1.53</v>
      </c>
      <c r="N260">
        <v>1</v>
      </c>
      <c r="O260">
        <v>1</v>
      </c>
      <c r="P260">
        <v>0</v>
      </c>
      <c r="Q260">
        <v>1</v>
      </c>
      <c r="R260">
        <v>0</v>
      </c>
    </row>
    <row r="261" spans="1:18">
      <c r="A261">
        <v>1112018</v>
      </c>
      <c r="B261">
        <v>41</v>
      </c>
      <c r="C261">
        <v>1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3</v>
      </c>
      <c r="J261">
        <v>100</v>
      </c>
      <c r="K261">
        <v>0</v>
      </c>
      <c r="L261">
        <v>12</v>
      </c>
      <c r="M261">
        <v>1.29</v>
      </c>
      <c r="N261">
        <v>0</v>
      </c>
      <c r="O261">
        <v>1</v>
      </c>
      <c r="P261">
        <v>0</v>
      </c>
      <c r="Q261">
        <v>0</v>
      </c>
      <c r="R261">
        <v>0</v>
      </c>
    </row>
    <row r="262" spans="1:18">
      <c r="A262">
        <v>1112019</v>
      </c>
      <c r="B262">
        <v>42</v>
      </c>
      <c r="C262">
        <v>0</v>
      </c>
      <c r="D262">
        <v>0</v>
      </c>
      <c r="E262">
        <v>1</v>
      </c>
      <c r="F262">
        <v>0</v>
      </c>
      <c r="G262">
        <v>0</v>
      </c>
      <c r="H262">
        <v>0</v>
      </c>
      <c r="I262">
        <v>15</v>
      </c>
      <c r="J262">
        <v>100</v>
      </c>
      <c r="K262">
        <v>0</v>
      </c>
      <c r="L262">
        <v>12</v>
      </c>
      <c r="M262">
        <v>1.5</v>
      </c>
      <c r="N262">
        <v>0</v>
      </c>
      <c r="O262">
        <v>1</v>
      </c>
      <c r="P262">
        <v>0</v>
      </c>
      <c r="Q262">
        <v>0</v>
      </c>
      <c r="R262">
        <v>0</v>
      </c>
    </row>
    <row r="263" spans="1:18">
      <c r="A263">
        <v>1112020</v>
      </c>
      <c r="B263">
        <v>38</v>
      </c>
      <c r="C263">
        <v>1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12</v>
      </c>
      <c r="J263">
        <v>200</v>
      </c>
      <c r="K263">
        <v>0</v>
      </c>
      <c r="L263">
        <v>12</v>
      </c>
      <c r="M263">
        <v>1.29</v>
      </c>
      <c r="N263">
        <v>1</v>
      </c>
      <c r="O263">
        <v>0</v>
      </c>
      <c r="P263">
        <v>0</v>
      </c>
      <c r="Q263">
        <v>1</v>
      </c>
      <c r="R263">
        <v>0</v>
      </c>
    </row>
    <row r="264" spans="1:18">
      <c r="A264">
        <v>1112021</v>
      </c>
      <c r="B264">
        <v>32</v>
      </c>
      <c r="C264">
        <v>1</v>
      </c>
      <c r="D264">
        <v>1</v>
      </c>
      <c r="E264">
        <v>2</v>
      </c>
      <c r="F264">
        <v>0</v>
      </c>
      <c r="G264">
        <v>0</v>
      </c>
      <c r="H264">
        <v>1</v>
      </c>
      <c r="I264">
        <v>3</v>
      </c>
      <c r="J264">
        <v>15</v>
      </c>
      <c r="K264">
        <v>0</v>
      </c>
      <c r="L264">
        <v>12</v>
      </c>
      <c r="M264">
        <v>1.53</v>
      </c>
      <c r="N264">
        <v>1</v>
      </c>
      <c r="O264">
        <v>0</v>
      </c>
      <c r="P264">
        <v>0</v>
      </c>
      <c r="Q264">
        <v>1</v>
      </c>
      <c r="R264">
        <v>0</v>
      </c>
    </row>
    <row r="265" spans="1:18">
      <c r="A265">
        <v>1112022</v>
      </c>
      <c r="B265">
        <v>43</v>
      </c>
      <c r="C265">
        <v>1</v>
      </c>
      <c r="D265">
        <v>0</v>
      </c>
      <c r="E265">
        <v>1</v>
      </c>
      <c r="F265">
        <v>0</v>
      </c>
      <c r="G265">
        <v>0</v>
      </c>
      <c r="H265">
        <v>1</v>
      </c>
      <c r="I265">
        <v>10</v>
      </c>
      <c r="J265">
        <v>15</v>
      </c>
      <c r="K265">
        <v>0</v>
      </c>
      <c r="L265">
        <v>12</v>
      </c>
      <c r="M265">
        <v>1.29</v>
      </c>
      <c r="N265">
        <v>1</v>
      </c>
      <c r="O265">
        <v>0</v>
      </c>
      <c r="P265">
        <v>0</v>
      </c>
      <c r="Q265">
        <v>1</v>
      </c>
      <c r="R265">
        <v>0</v>
      </c>
    </row>
    <row r="266" spans="1:18">
      <c r="A266">
        <v>1112023</v>
      </c>
      <c r="B266">
        <v>41</v>
      </c>
      <c r="C266">
        <v>1</v>
      </c>
      <c r="D266">
        <v>0</v>
      </c>
      <c r="E266">
        <v>2</v>
      </c>
      <c r="F266">
        <v>0</v>
      </c>
      <c r="G266">
        <v>0</v>
      </c>
      <c r="H266">
        <v>1</v>
      </c>
      <c r="I266">
        <v>18</v>
      </c>
      <c r="J266">
        <v>70</v>
      </c>
      <c r="K266">
        <v>0</v>
      </c>
      <c r="L266">
        <v>12</v>
      </c>
      <c r="M266">
        <v>1.29</v>
      </c>
      <c r="N266">
        <v>1</v>
      </c>
      <c r="O266">
        <v>0</v>
      </c>
      <c r="P266">
        <v>0</v>
      </c>
      <c r="Q266">
        <v>1</v>
      </c>
      <c r="R266">
        <v>0</v>
      </c>
    </row>
    <row r="267" spans="1:18">
      <c r="A267">
        <v>1112024</v>
      </c>
      <c r="B267">
        <v>36</v>
      </c>
      <c r="C267">
        <v>0</v>
      </c>
      <c r="D267">
        <v>2</v>
      </c>
      <c r="E267">
        <v>1</v>
      </c>
      <c r="F267">
        <v>0</v>
      </c>
      <c r="G267">
        <v>0</v>
      </c>
      <c r="H267">
        <v>1</v>
      </c>
      <c r="I267">
        <v>4</v>
      </c>
      <c r="J267">
        <v>85</v>
      </c>
      <c r="K267">
        <v>0</v>
      </c>
      <c r="L267">
        <v>12</v>
      </c>
      <c r="M267">
        <v>1.5</v>
      </c>
      <c r="N267">
        <v>1</v>
      </c>
      <c r="O267">
        <v>1</v>
      </c>
      <c r="P267">
        <v>1</v>
      </c>
      <c r="Q267">
        <v>0</v>
      </c>
      <c r="R267">
        <v>0</v>
      </c>
    </row>
    <row r="268" spans="1:18">
      <c r="A268">
        <v>1112025</v>
      </c>
      <c r="B268">
        <v>30</v>
      </c>
      <c r="C268">
        <v>1</v>
      </c>
      <c r="D268">
        <v>0</v>
      </c>
      <c r="E268">
        <v>1</v>
      </c>
      <c r="F268">
        <v>0</v>
      </c>
      <c r="G268">
        <v>0</v>
      </c>
      <c r="H268">
        <v>1</v>
      </c>
      <c r="I268">
        <v>10</v>
      </c>
      <c r="J268">
        <v>80</v>
      </c>
      <c r="K268">
        <v>0</v>
      </c>
      <c r="L268">
        <v>12</v>
      </c>
      <c r="M268">
        <v>1.5</v>
      </c>
      <c r="N268">
        <v>0</v>
      </c>
      <c r="O268">
        <v>1</v>
      </c>
      <c r="P268">
        <v>1</v>
      </c>
      <c r="Q268">
        <v>0</v>
      </c>
      <c r="R268">
        <v>0</v>
      </c>
    </row>
    <row r="269" spans="1:18">
      <c r="A269">
        <v>1112026</v>
      </c>
      <c r="B269">
        <v>37</v>
      </c>
      <c r="C269">
        <v>1</v>
      </c>
      <c r="D269">
        <v>0</v>
      </c>
      <c r="E269">
        <v>1</v>
      </c>
      <c r="F269">
        <v>0</v>
      </c>
      <c r="G269">
        <v>0</v>
      </c>
      <c r="H269">
        <v>0</v>
      </c>
      <c r="I269">
        <v>12</v>
      </c>
      <c r="J269">
        <v>100</v>
      </c>
      <c r="K269">
        <v>0</v>
      </c>
      <c r="L269">
        <v>12</v>
      </c>
      <c r="M269">
        <v>1.29</v>
      </c>
      <c r="N269">
        <v>0</v>
      </c>
      <c r="O269">
        <v>1</v>
      </c>
      <c r="P269">
        <v>0</v>
      </c>
      <c r="Q269">
        <v>0</v>
      </c>
      <c r="R269">
        <v>0</v>
      </c>
    </row>
    <row r="270" spans="1:18">
      <c r="A270">
        <v>1112028</v>
      </c>
      <c r="B270">
        <v>54</v>
      </c>
      <c r="C270">
        <v>0</v>
      </c>
      <c r="D270">
        <v>0</v>
      </c>
      <c r="E270">
        <v>2</v>
      </c>
      <c r="F270">
        <v>0</v>
      </c>
      <c r="G270">
        <v>0</v>
      </c>
      <c r="H270">
        <v>1</v>
      </c>
      <c r="I270">
        <v>10</v>
      </c>
      <c r="J270">
        <v>100</v>
      </c>
      <c r="K270">
        <v>0</v>
      </c>
      <c r="L270">
        <v>12</v>
      </c>
      <c r="M270">
        <v>1.5</v>
      </c>
      <c r="N270">
        <v>0</v>
      </c>
      <c r="O270">
        <v>1</v>
      </c>
      <c r="P270">
        <v>0</v>
      </c>
      <c r="Q270">
        <v>0</v>
      </c>
      <c r="R270">
        <v>0</v>
      </c>
    </row>
    <row r="271" spans="1:18">
      <c r="A271">
        <v>1112030</v>
      </c>
      <c r="B271">
        <v>44</v>
      </c>
      <c r="C271">
        <v>1</v>
      </c>
      <c r="D271">
        <v>0</v>
      </c>
      <c r="E271">
        <v>4</v>
      </c>
      <c r="F271">
        <v>0</v>
      </c>
      <c r="G271">
        <v>0</v>
      </c>
      <c r="H271">
        <v>0</v>
      </c>
      <c r="I271">
        <v>5</v>
      </c>
      <c r="J271">
        <v>260</v>
      </c>
      <c r="K271">
        <v>0</v>
      </c>
      <c r="L271">
        <v>12</v>
      </c>
      <c r="M271">
        <v>1.5</v>
      </c>
      <c r="N271">
        <v>1</v>
      </c>
      <c r="O271">
        <v>0</v>
      </c>
      <c r="P271">
        <v>0</v>
      </c>
      <c r="Q271">
        <v>1</v>
      </c>
      <c r="R271">
        <v>0</v>
      </c>
    </row>
    <row r="272" spans="1:18">
      <c r="A272">
        <v>1112032</v>
      </c>
      <c r="B272">
        <v>25</v>
      </c>
      <c r="C272">
        <v>1</v>
      </c>
      <c r="D272">
        <v>0</v>
      </c>
      <c r="E272">
        <v>2</v>
      </c>
      <c r="F272">
        <v>1</v>
      </c>
      <c r="G272">
        <v>0</v>
      </c>
      <c r="H272">
        <v>1</v>
      </c>
      <c r="I272">
        <v>4</v>
      </c>
      <c r="J272">
        <v>70</v>
      </c>
      <c r="K272">
        <v>0</v>
      </c>
      <c r="L272">
        <v>12</v>
      </c>
      <c r="M272">
        <v>1.29</v>
      </c>
      <c r="N272">
        <v>1</v>
      </c>
      <c r="O272">
        <v>0</v>
      </c>
      <c r="P272">
        <v>0</v>
      </c>
      <c r="Q272">
        <v>1</v>
      </c>
      <c r="R272">
        <v>0</v>
      </c>
    </row>
    <row r="273" spans="1:18">
      <c r="A273">
        <v>1112034</v>
      </c>
      <c r="B273">
        <v>33</v>
      </c>
      <c r="C273">
        <v>1</v>
      </c>
      <c r="D273">
        <v>0</v>
      </c>
      <c r="E273">
        <v>2</v>
      </c>
      <c r="F273">
        <v>0</v>
      </c>
      <c r="G273">
        <v>0</v>
      </c>
      <c r="H273">
        <v>1</v>
      </c>
      <c r="I273">
        <v>4</v>
      </c>
      <c r="J273">
        <v>50</v>
      </c>
      <c r="K273">
        <v>0</v>
      </c>
      <c r="L273">
        <v>12</v>
      </c>
      <c r="M273">
        <v>1.5</v>
      </c>
      <c r="N273">
        <v>0</v>
      </c>
      <c r="O273">
        <v>1</v>
      </c>
      <c r="P273">
        <v>0</v>
      </c>
      <c r="Q273">
        <v>0</v>
      </c>
      <c r="R273">
        <v>0</v>
      </c>
    </row>
    <row r="274" spans="1:18">
      <c r="A274">
        <v>1112035</v>
      </c>
      <c r="B274">
        <v>32</v>
      </c>
      <c r="C274">
        <v>1</v>
      </c>
      <c r="D274">
        <v>0</v>
      </c>
      <c r="E274">
        <v>1</v>
      </c>
      <c r="F274">
        <v>0</v>
      </c>
      <c r="G274">
        <v>0</v>
      </c>
      <c r="H274">
        <v>0</v>
      </c>
      <c r="I274">
        <v>6</v>
      </c>
      <c r="J274">
        <v>10</v>
      </c>
      <c r="K274">
        <v>0</v>
      </c>
      <c r="L274">
        <v>12</v>
      </c>
      <c r="M274">
        <v>1.53</v>
      </c>
      <c r="N274">
        <v>0</v>
      </c>
      <c r="O274">
        <v>1</v>
      </c>
      <c r="P274">
        <v>0</v>
      </c>
      <c r="Q274">
        <v>1</v>
      </c>
      <c r="R274">
        <v>0</v>
      </c>
    </row>
    <row r="275" spans="1:18">
      <c r="A275">
        <v>1112036</v>
      </c>
      <c r="B275">
        <v>35</v>
      </c>
      <c r="C275">
        <v>0</v>
      </c>
      <c r="D275">
        <v>0</v>
      </c>
      <c r="E275">
        <v>2</v>
      </c>
      <c r="F275">
        <v>0</v>
      </c>
      <c r="G275">
        <v>0</v>
      </c>
      <c r="H275">
        <v>0</v>
      </c>
      <c r="I275">
        <v>6</v>
      </c>
      <c r="J275">
        <v>15</v>
      </c>
      <c r="K275">
        <v>0</v>
      </c>
      <c r="L275">
        <v>12</v>
      </c>
      <c r="M275">
        <v>1.5</v>
      </c>
      <c r="N275">
        <v>0</v>
      </c>
      <c r="O275">
        <v>1</v>
      </c>
      <c r="P275">
        <v>0</v>
      </c>
      <c r="Q275">
        <v>1</v>
      </c>
      <c r="R275">
        <v>0</v>
      </c>
    </row>
    <row r="276" spans="1:18">
      <c r="A276">
        <v>1112037</v>
      </c>
      <c r="B276">
        <v>35</v>
      </c>
      <c r="C276">
        <v>1</v>
      </c>
      <c r="D276">
        <v>0</v>
      </c>
      <c r="E276">
        <v>2</v>
      </c>
      <c r="F276">
        <v>0</v>
      </c>
      <c r="G276">
        <v>0</v>
      </c>
      <c r="H276">
        <v>1</v>
      </c>
      <c r="I276">
        <v>5</v>
      </c>
      <c r="J276">
        <v>100</v>
      </c>
      <c r="K276">
        <v>0</v>
      </c>
      <c r="L276">
        <v>12</v>
      </c>
      <c r="M276">
        <v>1.5</v>
      </c>
      <c r="N276">
        <v>0</v>
      </c>
      <c r="O276">
        <v>1</v>
      </c>
      <c r="P276">
        <v>0</v>
      </c>
      <c r="Q276">
        <v>1</v>
      </c>
      <c r="R276">
        <v>0</v>
      </c>
    </row>
    <row r="277" spans="1:18">
      <c r="A277">
        <v>1112038</v>
      </c>
      <c r="B277">
        <v>41</v>
      </c>
      <c r="C277">
        <v>1</v>
      </c>
      <c r="D277">
        <v>0</v>
      </c>
      <c r="E277">
        <v>2</v>
      </c>
      <c r="F277">
        <v>0</v>
      </c>
      <c r="G277">
        <v>0</v>
      </c>
      <c r="H277">
        <v>0</v>
      </c>
      <c r="I277">
        <v>10</v>
      </c>
      <c r="J277">
        <v>200</v>
      </c>
      <c r="K277">
        <v>0</v>
      </c>
      <c r="L277">
        <v>12</v>
      </c>
      <c r="M277">
        <v>1.5</v>
      </c>
      <c r="N277">
        <v>0</v>
      </c>
      <c r="O277">
        <v>1</v>
      </c>
      <c r="P277">
        <v>0</v>
      </c>
      <c r="Q277">
        <v>0</v>
      </c>
      <c r="R277">
        <v>0</v>
      </c>
    </row>
    <row r="278" spans="1:18">
      <c r="A278">
        <v>1112039</v>
      </c>
      <c r="B278">
        <v>32</v>
      </c>
      <c r="C278">
        <v>1</v>
      </c>
      <c r="D278">
        <v>0</v>
      </c>
      <c r="E278">
        <v>2</v>
      </c>
      <c r="F278">
        <v>0</v>
      </c>
      <c r="G278">
        <v>0</v>
      </c>
      <c r="H278">
        <v>0</v>
      </c>
      <c r="I278">
        <v>5</v>
      </c>
      <c r="J278">
        <v>200</v>
      </c>
      <c r="K278">
        <v>0</v>
      </c>
      <c r="L278">
        <v>12</v>
      </c>
      <c r="M278">
        <v>1.5</v>
      </c>
      <c r="N278">
        <v>0</v>
      </c>
      <c r="O278">
        <v>1</v>
      </c>
      <c r="P278">
        <v>0</v>
      </c>
      <c r="Q278">
        <v>0</v>
      </c>
      <c r="R278">
        <v>0</v>
      </c>
    </row>
    <row r="279" spans="1:18">
      <c r="A279">
        <v>1112040</v>
      </c>
      <c r="B279">
        <v>46</v>
      </c>
      <c r="C279">
        <v>1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5</v>
      </c>
      <c r="J279">
        <v>3</v>
      </c>
      <c r="K279">
        <v>0</v>
      </c>
      <c r="L279">
        <v>12</v>
      </c>
      <c r="M279">
        <v>1.5</v>
      </c>
      <c r="N279">
        <v>1</v>
      </c>
      <c r="O279">
        <v>1</v>
      </c>
      <c r="P279">
        <v>0</v>
      </c>
      <c r="Q279">
        <v>1</v>
      </c>
      <c r="R279">
        <v>1</v>
      </c>
    </row>
    <row r="280" spans="1:18">
      <c r="A280">
        <v>1112041</v>
      </c>
      <c r="B280">
        <v>57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20</v>
      </c>
      <c r="J280">
        <v>30</v>
      </c>
      <c r="K280">
        <v>0</v>
      </c>
      <c r="L280">
        <v>6</v>
      </c>
      <c r="M280">
        <v>1.47</v>
      </c>
      <c r="N280">
        <v>0</v>
      </c>
      <c r="O280">
        <v>1</v>
      </c>
      <c r="P280">
        <v>0</v>
      </c>
      <c r="Q280">
        <v>0</v>
      </c>
      <c r="R280">
        <v>0</v>
      </c>
    </row>
    <row r="281" spans="1:18">
      <c r="A281">
        <v>1112042</v>
      </c>
      <c r="B281">
        <v>39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1</v>
      </c>
      <c r="I281">
        <v>10</v>
      </c>
      <c r="J281">
        <v>80</v>
      </c>
      <c r="K281">
        <v>0</v>
      </c>
      <c r="L281">
        <v>12</v>
      </c>
      <c r="M281">
        <v>1.29</v>
      </c>
      <c r="N281">
        <v>0</v>
      </c>
      <c r="O281">
        <v>1</v>
      </c>
      <c r="P281">
        <v>0</v>
      </c>
      <c r="Q281">
        <v>0</v>
      </c>
      <c r="R281">
        <v>0</v>
      </c>
    </row>
    <row r="282" spans="1:18">
      <c r="A282">
        <v>1201001</v>
      </c>
      <c r="B282">
        <v>40</v>
      </c>
      <c r="C282">
        <v>1</v>
      </c>
      <c r="D282">
        <v>0</v>
      </c>
      <c r="E282">
        <v>2</v>
      </c>
      <c r="F282">
        <v>0</v>
      </c>
      <c r="G282">
        <v>0</v>
      </c>
      <c r="H282">
        <v>1</v>
      </c>
      <c r="I282">
        <v>8</v>
      </c>
      <c r="J282">
        <v>20</v>
      </c>
      <c r="K282">
        <v>0</v>
      </c>
      <c r="L282">
        <v>12</v>
      </c>
      <c r="M282">
        <v>1.5</v>
      </c>
      <c r="N282">
        <v>0</v>
      </c>
      <c r="O282">
        <v>1</v>
      </c>
      <c r="P282">
        <v>1</v>
      </c>
      <c r="Q282">
        <v>0</v>
      </c>
      <c r="R282">
        <v>0</v>
      </c>
    </row>
    <row r="283" spans="1:18">
      <c r="A283">
        <v>1201002</v>
      </c>
      <c r="B283">
        <v>44</v>
      </c>
      <c r="C283">
        <v>1</v>
      </c>
      <c r="D283">
        <v>0</v>
      </c>
      <c r="E283">
        <v>1</v>
      </c>
      <c r="F283">
        <v>0</v>
      </c>
      <c r="G283">
        <v>0</v>
      </c>
      <c r="H283">
        <v>1</v>
      </c>
      <c r="I283">
        <v>12</v>
      </c>
      <c r="J283">
        <v>30</v>
      </c>
      <c r="K283">
        <v>0</v>
      </c>
      <c r="L283">
        <v>12</v>
      </c>
      <c r="M283">
        <v>1.53</v>
      </c>
      <c r="N283">
        <v>1</v>
      </c>
      <c r="O283">
        <v>1</v>
      </c>
      <c r="P283">
        <v>0</v>
      </c>
      <c r="Q283">
        <v>1</v>
      </c>
      <c r="R283">
        <v>0</v>
      </c>
    </row>
    <row r="284" spans="1:18">
      <c r="A284">
        <v>1201003</v>
      </c>
      <c r="B284">
        <v>55</v>
      </c>
      <c r="C284">
        <v>1</v>
      </c>
      <c r="D284">
        <v>0</v>
      </c>
      <c r="E284">
        <v>1</v>
      </c>
      <c r="F284">
        <v>0</v>
      </c>
      <c r="G284">
        <v>0</v>
      </c>
      <c r="H284">
        <v>1</v>
      </c>
      <c r="I284">
        <v>8</v>
      </c>
      <c r="J284">
        <v>120</v>
      </c>
      <c r="K284">
        <v>0</v>
      </c>
      <c r="L284">
        <v>12</v>
      </c>
      <c r="M284">
        <v>1.5</v>
      </c>
      <c r="N284">
        <v>0</v>
      </c>
      <c r="O284">
        <v>1</v>
      </c>
      <c r="P284">
        <v>0</v>
      </c>
      <c r="Q284">
        <v>0</v>
      </c>
      <c r="R284">
        <v>0</v>
      </c>
    </row>
    <row r="285" spans="1:18">
      <c r="A285">
        <v>1201004</v>
      </c>
      <c r="B285">
        <v>26</v>
      </c>
      <c r="C285">
        <v>0</v>
      </c>
      <c r="D285">
        <v>0</v>
      </c>
      <c r="E285">
        <v>2</v>
      </c>
      <c r="F285">
        <v>0</v>
      </c>
      <c r="G285">
        <v>1</v>
      </c>
      <c r="H285">
        <v>1</v>
      </c>
      <c r="I285">
        <v>5</v>
      </c>
      <c r="J285">
        <v>5</v>
      </c>
      <c r="K285">
        <v>0</v>
      </c>
      <c r="L285">
        <v>12</v>
      </c>
      <c r="M285">
        <v>1.53</v>
      </c>
      <c r="N285">
        <v>1</v>
      </c>
      <c r="O285">
        <v>1</v>
      </c>
      <c r="P285">
        <v>0</v>
      </c>
      <c r="Q285">
        <v>1</v>
      </c>
      <c r="R285">
        <v>0</v>
      </c>
    </row>
    <row r="286" spans="1:18">
      <c r="A286">
        <v>1201006</v>
      </c>
      <c r="B286">
        <v>29</v>
      </c>
      <c r="C286">
        <v>1</v>
      </c>
      <c r="D286">
        <v>0</v>
      </c>
      <c r="E286">
        <v>4</v>
      </c>
      <c r="F286">
        <v>0</v>
      </c>
      <c r="G286">
        <v>0</v>
      </c>
      <c r="H286">
        <v>1</v>
      </c>
      <c r="I286">
        <v>4</v>
      </c>
      <c r="J286">
        <v>200</v>
      </c>
      <c r="K286">
        <v>0</v>
      </c>
      <c r="L286">
        <v>9</v>
      </c>
      <c r="M286">
        <v>1.323</v>
      </c>
      <c r="N286">
        <v>0</v>
      </c>
      <c r="O286">
        <v>1</v>
      </c>
      <c r="P286">
        <v>0</v>
      </c>
      <c r="Q286">
        <v>0</v>
      </c>
      <c r="R286">
        <v>0</v>
      </c>
    </row>
    <row r="287" spans="1:18">
      <c r="A287">
        <v>1201007</v>
      </c>
      <c r="B287">
        <v>29</v>
      </c>
      <c r="C287">
        <v>1</v>
      </c>
      <c r="D287">
        <v>0</v>
      </c>
      <c r="E287">
        <v>4</v>
      </c>
      <c r="F287">
        <v>0</v>
      </c>
      <c r="G287">
        <v>0</v>
      </c>
      <c r="H287">
        <v>1</v>
      </c>
      <c r="I287">
        <v>3</v>
      </c>
      <c r="J287">
        <v>100</v>
      </c>
      <c r="K287">
        <v>0</v>
      </c>
      <c r="L287">
        <v>12</v>
      </c>
      <c r="M287">
        <v>1.35</v>
      </c>
      <c r="N287">
        <v>1</v>
      </c>
      <c r="O287">
        <v>1</v>
      </c>
      <c r="P287">
        <v>1</v>
      </c>
      <c r="Q287">
        <v>1</v>
      </c>
      <c r="R287">
        <v>0</v>
      </c>
    </row>
    <row r="288" spans="1:18">
      <c r="A288">
        <v>1202001</v>
      </c>
      <c r="B288">
        <v>35</v>
      </c>
      <c r="C288">
        <v>1</v>
      </c>
      <c r="D288">
        <v>0</v>
      </c>
      <c r="E288">
        <v>1</v>
      </c>
      <c r="F288">
        <v>0</v>
      </c>
      <c r="G288">
        <v>0</v>
      </c>
      <c r="H288">
        <v>1</v>
      </c>
      <c r="I288">
        <v>5</v>
      </c>
      <c r="J288">
        <v>60</v>
      </c>
      <c r="K288">
        <v>0</v>
      </c>
      <c r="L288">
        <v>12</v>
      </c>
      <c r="M288">
        <v>1.5</v>
      </c>
      <c r="N288">
        <v>0</v>
      </c>
      <c r="O288">
        <v>1</v>
      </c>
      <c r="P288">
        <v>0</v>
      </c>
      <c r="Q288">
        <v>0</v>
      </c>
      <c r="R288">
        <v>0</v>
      </c>
    </row>
    <row r="289" spans="1:18">
      <c r="A289">
        <v>1202002</v>
      </c>
      <c r="B289">
        <v>44</v>
      </c>
      <c r="C289">
        <v>1</v>
      </c>
      <c r="D289">
        <v>0</v>
      </c>
      <c r="E289">
        <v>4</v>
      </c>
      <c r="F289">
        <v>0</v>
      </c>
      <c r="G289">
        <v>0</v>
      </c>
      <c r="H289">
        <v>0</v>
      </c>
      <c r="I289">
        <v>3</v>
      </c>
      <c r="J289">
        <v>100</v>
      </c>
      <c r="K289">
        <v>0</v>
      </c>
      <c r="L289">
        <v>6</v>
      </c>
      <c r="M289">
        <v>1.5</v>
      </c>
      <c r="N289">
        <v>1</v>
      </c>
      <c r="O289">
        <v>1</v>
      </c>
      <c r="P289">
        <v>0</v>
      </c>
      <c r="Q289">
        <v>1</v>
      </c>
      <c r="R289">
        <v>0</v>
      </c>
    </row>
    <row r="290" spans="1:18">
      <c r="A290">
        <v>1202003</v>
      </c>
      <c r="B290">
        <v>49</v>
      </c>
      <c r="C290">
        <v>1</v>
      </c>
      <c r="D290">
        <v>0</v>
      </c>
      <c r="E290">
        <v>2</v>
      </c>
      <c r="F290">
        <v>1</v>
      </c>
      <c r="G290">
        <v>0</v>
      </c>
      <c r="H290">
        <v>1</v>
      </c>
      <c r="I290">
        <v>8</v>
      </c>
      <c r="J290">
        <v>100</v>
      </c>
      <c r="K290">
        <v>0</v>
      </c>
      <c r="L290">
        <v>12</v>
      </c>
      <c r="M290">
        <v>1.5</v>
      </c>
      <c r="N290">
        <v>0</v>
      </c>
      <c r="O290">
        <v>1</v>
      </c>
      <c r="P290">
        <v>0</v>
      </c>
      <c r="Q290">
        <v>1</v>
      </c>
      <c r="R290">
        <v>0</v>
      </c>
    </row>
    <row r="291" spans="1:18">
      <c r="A291">
        <v>1202004</v>
      </c>
      <c r="B291">
        <v>35</v>
      </c>
      <c r="C291">
        <v>1</v>
      </c>
      <c r="D291">
        <v>0</v>
      </c>
      <c r="E291">
        <v>3</v>
      </c>
      <c r="F291">
        <v>0</v>
      </c>
      <c r="G291">
        <v>0</v>
      </c>
      <c r="H291">
        <v>1</v>
      </c>
      <c r="I291">
        <v>4</v>
      </c>
      <c r="J291">
        <v>50</v>
      </c>
      <c r="K291">
        <v>0</v>
      </c>
      <c r="L291">
        <v>12</v>
      </c>
      <c r="M291">
        <v>1.5</v>
      </c>
      <c r="N291">
        <v>0</v>
      </c>
      <c r="O291">
        <v>1</v>
      </c>
      <c r="P291">
        <v>0</v>
      </c>
      <c r="Q291">
        <v>0</v>
      </c>
      <c r="R291">
        <v>0</v>
      </c>
    </row>
    <row r="292" spans="1:18">
      <c r="A292">
        <v>1202005</v>
      </c>
      <c r="B292">
        <v>36</v>
      </c>
      <c r="C292">
        <v>1</v>
      </c>
      <c r="D292">
        <v>0</v>
      </c>
      <c r="E292">
        <v>2</v>
      </c>
      <c r="F292">
        <v>0</v>
      </c>
      <c r="G292">
        <v>0</v>
      </c>
      <c r="H292">
        <v>1</v>
      </c>
      <c r="I292">
        <v>7</v>
      </c>
      <c r="J292">
        <v>50</v>
      </c>
      <c r="K292">
        <v>0</v>
      </c>
      <c r="L292">
        <v>12</v>
      </c>
      <c r="M292">
        <v>1.5</v>
      </c>
      <c r="N292">
        <v>0</v>
      </c>
      <c r="O292">
        <v>1</v>
      </c>
      <c r="P292">
        <v>0</v>
      </c>
      <c r="Q292">
        <v>0</v>
      </c>
      <c r="R292">
        <v>0</v>
      </c>
    </row>
    <row r="293" spans="1:18">
      <c r="A293">
        <v>1203003</v>
      </c>
      <c r="B293">
        <v>51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1</v>
      </c>
      <c r="I293">
        <v>13</v>
      </c>
      <c r="J293">
        <v>25</v>
      </c>
      <c r="K293">
        <v>0</v>
      </c>
      <c r="L293">
        <v>12</v>
      </c>
      <c r="M293">
        <v>1.29</v>
      </c>
      <c r="N293">
        <v>0</v>
      </c>
      <c r="O293">
        <v>1</v>
      </c>
      <c r="P293">
        <v>0</v>
      </c>
      <c r="Q293">
        <v>1</v>
      </c>
      <c r="R293">
        <v>0</v>
      </c>
    </row>
    <row r="294" spans="1:18">
      <c r="A294">
        <v>1203004</v>
      </c>
      <c r="B294">
        <v>26</v>
      </c>
      <c r="C294">
        <v>1</v>
      </c>
      <c r="D294">
        <v>0</v>
      </c>
      <c r="E294">
        <v>2</v>
      </c>
      <c r="F294">
        <v>1</v>
      </c>
      <c r="G294">
        <v>0</v>
      </c>
      <c r="H294">
        <v>1</v>
      </c>
      <c r="I294">
        <v>5</v>
      </c>
      <c r="J294">
        <v>100</v>
      </c>
      <c r="K294">
        <v>0</v>
      </c>
      <c r="L294">
        <v>12</v>
      </c>
      <c r="M294">
        <v>1.29</v>
      </c>
      <c r="N294">
        <v>1</v>
      </c>
      <c r="O294">
        <v>0</v>
      </c>
      <c r="P294">
        <v>0</v>
      </c>
      <c r="Q294">
        <v>1</v>
      </c>
      <c r="R294">
        <v>0</v>
      </c>
    </row>
    <row r="295" spans="1:18">
      <c r="A295">
        <v>1203005</v>
      </c>
      <c r="B295">
        <v>30</v>
      </c>
      <c r="C295">
        <v>1</v>
      </c>
      <c r="D295">
        <v>0</v>
      </c>
      <c r="E295">
        <v>2</v>
      </c>
      <c r="F295">
        <v>0</v>
      </c>
      <c r="G295">
        <v>0</v>
      </c>
      <c r="H295">
        <v>0</v>
      </c>
      <c r="I295">
        <v>10</v>
      </c>
      <c r="J295">
        <v>40</v>
      </c>
      <c r="K295">
        <v>0</v>
      </c>
      <c r="L295">
        <v>12</v>
      </c>
      <c r="M295">
        <v>1.29</v>
      </c>
      <c r="N295">
        <v>0</v>
      </c>
      <c r="O295">
        <v>1</v>
      </c>
      <c r="P295">
        <v>0</v>
      </c>
      <c r="Q295">
        <v>1</v>
      </c>
      <c r="R295">
        <v>0</v>
      </c>
    </row>
    <row r="296" spans="1:18">
      <c r="A296">
        <v>1204001</v>
      </c>
      <c r="B296">
        <v>31</v>
      </c>
      <c r="C296">
        <v>1</v>
      </c>
      <c r="D296">
        <v>1</v>
      </c>
      <c r="E296">
        <v>2</v>
      </c>
      <c r="F296">
        <v>0</v>
      </c>
      <c r="G296">
        <v>0</v>
      </c>
      <c r="H296">
        <v>1</v>
      </c>
      <c r="I296">
        <v>5</v>
      </c>
      <c r="J296">
        <v>100</v>
      </c>
      <c r="K296">
        <v>0</v>
      </c>
      <c r="L296">
        <v>12</v>
      </c>
      <c r="M296">
        <v>1.29</v>
      </c>
      <c r="N296">
        <v>1</v>
      </c>
      <c r="O296">
        <v>1</v>
      </c>
      <c r="P296">
        <v>0</v>
      </c>
      <c r="Q296">
        <v>1</v>
      </c>
      <c r="R296">
        <v>0</v>
      </c>
    </row>
    <row r="297" spans="1:18">
      <c r="A297">
        <v>1204002</v>
      </c>
      <c r="B297">
        <v>40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1</v>
      </c>
      <c r="I297">
        <v>11</v>
      </c>
      <c r="J297">
        <v>100</v>
      </c>
      <c r="K297">
        <v>0</v>
      </c>
      <c r="L297">
        <v>12</v>
      </c>
      <c r="M297">
        <v>1.29</v>
      </c>
      <c r="N297">
        <v>0</v>
      </c>
      <c r="O297">
        <v>1</v>
      </c>
      <c r="P297">
        <v>0</v>
      </c>
      <c r="Q297">
        <v>0</v>
      </c>
      <c r="R297">
        <v>0</v>
      </c>
    </row>
    <row r="298" spans="1:18">
      <c r="A298">
        <v>1204003</v>
      </c>
      <c r="B298">
        <v>35</v>
      </c>
      <c r="C298">
        <v>1</v>
      </c>
      <c r="D298">
        <v>0</v>
      </c>
      <c r="E298">
        <v>4</v>
      </c>
      <c r="F298">
        <v>0</v>
      </c>
      <c r="G298">
        <v>0</v>
      </c>
      <c r="H298">
        <v>1</v>
      </c>
      <c r="I298">
        <v>7</v>
      </c>
      <c r="J298">
        <v>50</v>
      </c>
      <c r="K298">
        <v>0</v>
      </c>
      <c r="L298">
        <v>12</v>
      </c>
      <c r="M298">
        <v>1.5</v>
      </c>
      <c r="N298">
        <v>0</v>
      </c>
      <c r="O298">
        <v>1</v>
      </c>
      <c r="P298">
        <v>1</v>
      </c>
      <c r="Q298">
        <v>0</v>
      </c>
      <c r="R298">
        <v>0</v>
      </c>
    </row>
    <row r="299" spans="1:18">
      <c r="A299">
        <v>1204004</v>
      </c>
      <c r="B299">
        <v>32</v>
      </c>
      <c r="C299">
        <v>1</v>
      </c>
      <c r="D299">
        <v>1</v>
      </c>
      <c r="E299">
        <v>2</v>
      </c>
      <c r="F299">
        <v>0</v>
      </c>
      <c r="G299">
        <v>0</v>
      </c>
      <c r="H299">
        <v>1</v>
      </c>
      <c r="I299">
        <v>6</v>
      </c>
      <c r="J299">
        <v>90</v>
      </c>
      <c r="K299">
        <v>0</v>
      </c>
      <c r="L299">
        <v>12</v>
      </c>
      <c r="M299">
        <v>1.29</v>
      </c>
      <c r="N299">
        <v>0</v>
      </c>
      <c r="O299">
        <v>1</v>
      </c>
      <c r="P299">
        <v>0</v>
      </c>
      <c r="Q299">
        <v>0</v>
      </c>
      <c r="R299">
        <v>0</v>
      </c>
    </row>
    <row r="300" spans="1:18">
      <c r="A300">
        <v>1204005</v>
      </c>
      <c r="B300">
        <v>51</v>
      </c>
      <c r="C300">
        <v>1</v>
      </c>
      <c r="D300">
        <v>2</v>
      </c>
      <c r="E300">
        <v>1</v>
      </c>
      <c r="F300">
        <v>0</v>
      </c>
      <c r="G300">
        <v>0</v>
      </c>
      <c r="H300">
        <v>1</v>
      </c>
      <c r="I300">
        <v>14</v>
      </c>
      <c r="J300">
        <v>15</v>
      </c>
      <c r="K300">
        <v>0</v>
      </c>
      <c r="L300">
        <v>12</v>
      </c>
      <c r="M300">
        <v>1.29</v>
      </c>
      <c r="N300">
        <v>1</v>
      </c>
      <c r="O300">
        <v>1</v>
      </c>
      <c r="P300">
        <v>1</v>
      </c>
      <c r="Q300">
        <v>1</v>
      </c>
      <c r="R300">
        <v>0</v>
      </c>
    </row>
    <row r="301" spans="1:18">
      <c r="A301">
        <v>1204006</v>
      </c>
      <c r="B301">
        <v>45</v>
      </c>
      <c r="C301">
        <v>1</v>
      </c>
      <c r="D301">
        <v>0</v>
      </c>
      <c r="E301">
        <v>1</v>
      </c>
      <c r="F301">
        <v>0</v>
      </c>
      <c r="G301">
        <v>0</v>
      </c>
      <c r="H301">
        <v>1</v>
      </c>
      <c r="I301">
        <v>16</v>
      </c>
      <c r="J301">
        <v>50</v>
      </c>
      <c r="K301">
        <v>0</v>
      </c>
      <c r="L301">
        <v>12</v>
      </c>
      <c r="M301">
        <v>1.29</v>
      </c>
      <c r="N301">
        <v>0</v>
      </c>
      <c r="O301">
        <v>1</v>
      </c>
      <c r="P301">
        <v>0</v>
      </c>
      <c r="Q301">
        <v>0</v>
      </c>
      <c r="R301">
        <v>0</v>
      </c>
    </row>
    <row r="302" spans="1:18">
      <c r="A302">
        <v>1204007</v>
      </c>
      <c r="B302">
        <v>28</v>
      </c>
      <c r="C302">
        <v>1</v>
      </c>
      <c r="D302">
        <v>0</v>
      </c>
      <c r="E302">
        <v>2</v>
      </c>
      <c r="F302">
        <v>0</v>
      </c>
      <c r="G302">
        <v>0</v>
      </c>
      <c r="H302">
        <v>1</v>
      </c>
      <c r="I302">
        <v>13</v>
      </c>
      <c r="J302">
        <v>30</v>
      </c>
      <c r="K302">
        <v>0</v>
      </c>
      <c r="L302">
        <v>12</v>
      </c>
      <c r="M302">
        <v>1.29</v>
      </c>
      <c r="N302">
        <v>0</v>
      </c>
      <c r="O302">
        <v>1</v>
      </c>
      <c r="P302">
        <v>0</v>
      </c>
      <c r="Q302">
        <v>0</v>
      </c>
      <c r="R302">
        <v>0</v>
      </c>
    </row>
    <row r="303" spans="1:18">
      <c r="A303">
        <v>1204008</v>
      </c>
      <c r="B303">
        <v>35</v>
      </c>
      <c r="C303">
        <v>1</v>
      </c>
      <c r="D303">
        <v>0</v>
      </c>
      <c r="E303">
        <v>4</v>
      </c>
      <c r="F303">
        <v>0</v>
      </c>
      <c r="G303">
        <v>0</v>
      </c>
      <c r="H303">
        <v>0</v>
      </c>
      <c r="I303">
        <v>8</v>
      </c>
      <c r="J303">
        <v>80</v>
      </c>
      <c r="K303">
        <v>0</v>
      </c>
      <c r="L303">
        <v>12</v>
      </c>
      <c r="M303">
        <v>1.29</v>
      </c>
      <c r="N303">
        <v>0</v>
      </c>
      <c r="O303">
        <v>1</v>
      </c>
      <c r="P303">
        <v>0</v>
      </c>
      <c r="Q303">
        <v>0</v>
      </c>
      <c r="R303">
        <v>0</v>
      </c>
    </row>
    <row r="304" spans="1:18">
      <c r="A304">
        <v>1204009</v>
      </c>
      <c r="B304">
        <v>38</v>
      </c>
      <c r="C304">
        <v>1</v>
      </c>
      <c r="D304">
        <v>0</v>
      </c>
      <c r="E304">
        <v>1</v>
      </c>
      <c r="F304">
        <v>0</v>
      </c>
      <c r="G304">
        <v>1</v>
      </c>
      <c r="H304">
        <v>1</v>
      </c>
      <c r="I304">
        <v>10</v>
      </c>
      <c r="J304">
        <v>50</v>
      </c>
      <c r="K304">
        <v>0</v>
      </c>
      <c r="L304">
        <v>12</v>
      </c>
      <c r="M304">
        <v>1.29</v>
      </c>
      <c r="N304">
        <v>1</v>
      </c>
      <c r="O304">
        <v>1</v>
      </c>
      <c r="P304">
        <v>1</v>
      </c>
      <c r="Q304">
        <v>1</v>
      </c>
      <c r="R304">
        <v>0</v>
      </c>
    </row>
    <row r="305" spans="1:18">
      <c r="A305">
        <v>1204010</v>
      </c>
      <c r="B305">
        <v>37</v>
      </c>
      <c r="C305">
        <v>1</v>
      </c>
      <c r="D305">
        <v>0</v>
      </c>
      <c r="E305">
        <v>1</v>
      </c>
      <c r="F305">
        <v>1</v>
      </c>
      <c r="G305">
        <v>0</v>
      </c>
      <c r="H305">
        <v>0</v>
      </c>
      <c r="I305">
        <v>3</v>
      </c>
      <c r="J305">
        <v>3</v>
      </c>
      <c r="K305">
        <v>0</v>
      </c>
      <c r="L305">
        <v>6</v>
      </c>
      <c r="M305">
        <v>1.5</v>
      </c>
      <c r="N305">
        <v>1</v>
      </c>
      <c r="O305">
        <v>1</v>
      </c>
      <c r="P305">
        <v>0</v>
      </c>
      <c r="Q305">
        <v>1</v>
      </c>
      <c r="R305">
        <v>1</v>
      </c>
    </row>
    <row r="306" spans="1:18">
      <c r="A306">
        <v>1204012</v>
      </c>
      <c r="B306">
        <v>50</v>
      </c>
      <c r="C306">
        <v>1</v>
      </c>
      <c r="D306">
        <v>0</v>
      </c>
      <c r="E306">
        <v>1</v>
      </c>
      <c r="F306">
        <v>0</v>
      </c>
      <c r="G306">
        <v>0</v>
      </c>
      <c r="H306">
        <v>1</v>
      </c>
      <c r="I306">
        <v>20</v>
      </c>
      <c r="J306">
        <v>50</v>
      </c>
      <c r="K306">
        <v>0</v>
      </c>
      <c r="L306">
        <v>12</v>
      </c>
      <c r="M306">
        <v>1.29</v>
      </c>
      <c r="N306">
        <v>1</v>
      </c>
      <c r="O306">
        <v>1</v>
      </c>
      <c r="P306">
        <v>1</v>
      </c>
      <c r="Q306">
        <v>1</v>
      </c>
      <c r="R306">
        <v>0</v>
      </c>
    </row>
    <row r="307" spans="1:18">
      <c r="A307">
        <v>1204013</v>
      </c>
      <c r="B307">
        <v>54</v>
      </c>
      <c r="C307">
        <v>1</v>
      </c>
      <c r="D307">
        <v>0</v>
      </c>
      <c r="E307">
        <v>1</v>
      </c>
      <c r="F307">
        <v>0</v>
      </c>
      <c r="G307">
        <v>0</v>
      </c>
      <c r="H307">
        <v>1</v>
      </c>
      <c r="I307">
        <v>3</v>
      </c>
      <c r="J307">
        <v>200</v>
      </c>
      <c r="K307">
        <v>0</v>
      </c>
      <c r="L307">
        <v>12</v>
      </c>
      <c r="M307">
        <v>1.5</v>
      </c>
      <c r="N307">
        <v>0</v>
      </c>
      <c r="O307">
        <v>1</v>
      </c>
      <c r="P307">
        <v>0</v>
      </c>
      <c r="Q307">
        <v>0</v>
      </c>
      <c r="R307">
        <v>0</v>
      </c>
    </row>
    <row r="308" spans="1:18">
      <c r="A308">
        <v>1204014</v>
      </c>
      <c r="B308">
        <v>58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1</v>
      </c>
      <c r="I308">
        <v>17</v>
      </c>
      <c r="J308">
        <v>10</v>
      </c>
      <c r="K308">
        <v>0</v>
      </c>
      <c r="L308">
        <v>12</v>
      </c>
      <c r="M308">
        <v>1.29</v>
      </c>
      <c r="N308">
        <v>1</v>
      </c>
      <c r="O308">
        <v>1</v>
      </c>
      <c r="P308">
        <v>0</v>
      </c>
      <c r="Q308">
        <v>1</v>
      </c>
      <c r="R308">
        <v>0</v>
      </c>
    </row>
    <row r="309" spans="1:18">
      <c r="A309">
        <v>1204015</v>
      </c>
      <c r="B309">
        <v>25</v>
      </c>
      <c r="C309">
        <v>1</v>
      </c>
      <c r="D309">
        <v>1</v>
      </c>
      <c r="E309">
        <v>1</v>
      </c>
      <c r="F309">
        <v>0</v>
      </c>
      <c r="G309">
        <v>1</v>
      </c>
      <c r="H309">
        <v>1</v>
      </c>
      <c r="I309">
        <v>6</v>
      </c>
      <c r="J309">
        <v>20</v>
      </c>
      <c r="K309">
        <v>0</v>
      </c>
      <c r="L309">
        <v>12</v>
      </c>
      <c r="M309">
        <v>1.29</v>
      </c>
      <c r="N309">
        <v>1</v>
      </c>
      <c r="O309">
        <v>0</v>
      </c>
      <c r="P309">
        <v>0</v>
      </c>
      <c r="Q309">
        <v>1</v>
      </c>
      <c r="R309">
        <v>0</v>
      </c>
    </row>
    <row r="310" spans="1:18">
      <c r="A310">
        <v>1204016</v>
      </c>
      <c r="B310">
        <v>30</v>
      </c>
      <c r="C310">
        <v>0</v>
      </c>
      <c r="D310">
        <v>1</v>
      </c>
      <c r="E310">
        <v>2</v>
      </c>
      <c r="F310">
        <v>0</v>
      </c>
      <c r="G310">
        <v>0</v>
      </c>
      <c r="H310">
        <v>1</v>
      </c>
      <c r="I310">
        <v>5</v>
      </c>
      <c r="J310">
        <v>15</v>
      </c>
      <c r="K310">
        <v>0</v>
      </c>
      <c r="L310">
        <v>12</v>
      </c>
      <c r="M310">
        <v>1.29</v>
      </c>
      <c r="N310">
        <v>1</v>
      </c>
      <c r="O310">
        <v>0</v>
      </c>
      <c r="P310">
        <v>0</v>
      </c>
      <c r="Q310">
        <v>1</v>
      </c>
      <c r="R310">
        <v>0</v>
      </c>
    </row>
    <row r="311" spans="1:18">
      <c r="A311">
        <v>1204017</v>
      </c>
      <c r="B311">
        <v>34</v>
      </c>
      <c r="C311">
        <v>0</v>
      </c>
      <c r="D311">
        <v>0</v>
      </c>
      <c r="E311">
        <v>1</v>
      </c>
      <c r="F311">
        <v>0</v>
      </c>
      <c r="G311">
        <v>0</v>
      </c>
      <c r="H311">
        <v>1</v>
      </c>
      <c r="I311">
        <v>3</v>
      </c>
      <c r="J311">
        <v>15</v>
      </c>
      <c r="K311">
        <v>0</v>
      </c>
      <c r="L311">
        <v>12</v>
      </c>
      <c r="M311">
        <v>1.5</v>
      </c>
      <c r="N311">
        <v>1</v>
      </c>
      <c r="O311">
        <v>1</v>
      </c>
      <c r="P311">
        <v>0</v>
      </c>
      <c r="Q311">
        <v>1</v>
      </c>
      <c r="R311">
        <v>0</v>
      </c>
    </row>
    <row r="312" spans="1:18">
      <c r="A312">
        <v>1204018</v>
      </c>
      <c r="B312">
        <v>39</v>
      </c>
      <c r="C312">
        <v>1</v>
      </c>
      <c r="D312">
        <v>0</v>
      </c>
      <c r="E312">
        <v>2</v>
      </c>
      <c r="F312">
        <v>0</v>
      </c>
      <c r="G312">
        <v>0</v>
      </c>
      <c r="H312">
        <v>0</v>
      </c>
      <c r="I312">
        <v>9</v>
      </c>
      <c r="J312">
        <v>100</v>
      </c>
      <c r="K312">
        <v>0</v>
      </c>
      <c r="L312">
        <v>12</v>
      </c>
      <c r="M312">
        <v>1.5</v>
      </c>
      <c r="N312">
        <v>0</v>
      </c>
      <c r="O312">
        <v>1</v>
      </c>
      <c r="P312">
        <v>0</v>
      </c>
      <c r="Q312">
        <v>0</v>
      </c>
      <c r="R312">
        <v>0</v>
      </c>
    </row>
    <row r="313" spans="1:18">
      <c r="A313">
        <v>1205002</v>
      </c>
      <c r="B313">
        <v>54</v>
      </c>
      <c r="C313">
        <v>1</v>
      </c>
      <c r="D313">
        <v>0</v>
      </c>
      <c r="E313">
        <v>2</v>
      </c>
      <c r="F313">
        <v>0</v>
      </c>
      <c r="G313">
        <v>0</v>
      </c>
      <c r="H313">
        <v>0</v>
      </c>
      <c r="I313">
        <v>11</v>
      </c>
      <c r="J313">
        <v>100</v>
      </c>
      <c r="K313">
        <v>0</v>
      </c>
      <c r="L313">
        <v>3</v>
      </c>
      <c r="M313">
        <v>1.47</v>
      </c>
      <c r="N313">
        <v>1</v>
      </c>
      <c r="O313">
        <v>1</v>
      </c>
      <c r="P313">
        <v>0</v>
      </c>
      <c r="Q313">
        <v>1</v>
      </c>
      <c r="R313">
        <v>0</v>
      </c>
    </row>
    <row r="314" spans="1:18">
      <c r="A314">
        <v>1205003</v>
      </c>
      <c r="B314">
        <v>56</v>
      </c>
      <c r="C314">
        <v>1</v>
      </c>
      <c r="D314">
        <v>0</v>
      </c>
      <c r="E314">
        <v>1</v>
      </c>
      <c r="F314">
        <v>0</v>
      </c>
      <c r="G314">
        <v>0</v>
      </c>
      <c r="H314">
        <v>0</v>
      </c>
      <c r="I314">
        <v>20</v>
      </c>
      <c r="J314">
        <v>30</v>
      </c>
      <c r="K314">
        <v>0</v>
      </c>
      <c r="L314">
        <v>6</v>
      </c>
      <c r="M314">
        <v>1.47</v>
      </c>
      <c r="N314">
        <v>0</v>
      </c>
      <c r="O314">
        <v>1</v>
      </c>
      <c r="P314">
        <v>0</v>
      </c>
      <c r="Q314">
        <v>0</v>
      </c>
      <c r="R314">
        <v>0</v>
      </c>
    </row>
    <row r="315" spans="1:18">
      <c r="A315">
        <v>1205004</v>
      </c>
      <c r="B315">
        <v>29</v>
      </c>
      <c r="C315">
        <v>1</v>
      </c>
      <c r="D315">
        <v>0</v>
      </c>
      <c r="E315">
        <v>4</v>
      </c>
      <c r="F315">
        <v>0</v>
      </c>
      <c r="G315">
        <v>0</v>
      </c>
      <c r="H315">
        <v>1</v>
      </c>
      <c r="I315">
        <v>4</v>
      </c>
      <c r="J315">
        <v>100</v>
      </c>
      <c r="K315">
        <v>0</v>
      </c>
      <c r="L315">
        <v>12</v>
      </c>
      <c r="M315">
        <v>1.17</v>
      </c>
      <c r="N315">
        <v>0</v>
      </c>
      <c r="O315">
        <v>1</v>
      </c>
      <c r="P315">
        <v>0</v>
      </c>
      <c r="Q315">
        <v>0</v>
      </c>
      <c r="R315">
        <v>0</v>
      </c>
    </row>
    <row r="316" spans="1:18">
      <c r="A316">
        <v>1206001</v>
      </c>
      <c r="B316">
        <v>29</v>
      </c>
      <c r="C316">
        <v>1</v>
      </c>
      <c r="D316">
        <v>0</v>
      </c>
      <c r="E316">
        <v>2</v>
      </c>
      <c r="F316">
        <v>1</v>
      </c>
      <c r="G316">
        <v>0</v>
      </c>
      <c r="H316">
        <v>1</v>
      </c>
      <c r="I316">
        <v>7</v>
      </c>
      <c r="J316">
        <v>120</v>
      </c>
      <c r="K316">
        <v>0</v>
      </c>
      <c r="L316">
        <v>12</v>
      </c>
      <c r="M316">
        <v>1.29</v>
      </c>
      <c r="N316">
        <v>1</v>
      </c>
      <c r="O316">
        <v>1</v>
      </c>
      <c r="P316">
        <v>0</v>
      </c>
      <c r="Q316">
        <v>1</v>
      </c>
      <c r="R316">
        <v>0</v>
      </c>
    </row>
    <row r="317" spans="1:18">
      <c r="A317">
        <v>1206002</v>
      </c>
      <c r="B317">
        <v>56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1</v>
      </c>
      <c r="I317">
        <v>18</v>
      </c>
      <c r="J317">
        <v>30</v>
      </c>
      <c r="K317">
        <v>0</v>
      </c>
      <c r="L317">
        <v>6</v>
      </c>
      <c r="M317">
        <v>1.26</v>
      </c>
      <c r="N317">
        <v>1</v>
      </c>
      <c r="O317">
        <v>1</v>
      </c>
      <c r="P317">
        <v>0</v>
      </c>
      <c r="Q317">
        <v>1</v>
      </c>
      <c r="R317">
        <v>0</v>
      </c>
    </row>
    <row r="318" spans="1:18">
      <c r="A318">
        <v>1207003</v>
      </c>
      <c r="B318">
        <v>50</v>
      </c>
      <c r="C318">
        <v>1</v>
      </c>
      <c r="D318">
        <v>0</v>
      </c>
      <c r="E318">
        <v>1</v>
      </c>
      <c r="F318">
        <v>0</v>
      </c>
      <c r="G318">
        <v>0</v>
      </c>
      <c r="H318">
        <v>1</v>
      </c>
      <c r="I318">
        <v>5</v>
      </c>
      <c r="J318">
        <v>50</v>
      </c>
      <c r="K318">
        <v>0</v>
      </c>
      <c r="L318">
        <v>12</v>
      </c>
      <c r="M318">
        <v>1.41</v>
      </c>
      <c r="N318">
        <v>0</v>
      </c>
      <c r="O318">
        <v>1</v>
      </c>
      <c r="P318">
        <v>0</v>
      </c>
      <c r="Q318">
        <v>0</v>
      </c>
      <c r="R318">
        <v>0</v>
      </c>
    </row>
    <row r="319" spans="1:18">
      <c r="A319">
        <v>1207004</v>
      </c>
      <c r="B319">
        <v>49</v>
      </c>
      <c r="C319">
        <v>1</v>
      </c>
      <c r="D319">
        <v>0</v>
      </c>
      <c r="E319">
        <v>2</v>
      </c>
      <c r="F319">
        <v>1</v>
      </c>
      <c r="G319">
        <v>0</v>
      </c>
      <c r="H319">
        <v>1</v>
      </c>
      <c r="I319">
        <v>8</v>
      </c>
      <c r="J319">
        <v>100</v>
      </c>
      <c r="K319">
        <v>0</v>
      </c>
      <c r="L319">
        <v>12</v>
      </c>
      <c r="M319">
        <v>1.41</v>
      </c>
      <c r="N319">
        <v>0</v>
      </c>
      <c r="O319">
        <v>1</v>
      </c>
      <c r="P319">
        <v>0</v>
      </c>
      <c r="Q319">
        <v>1</v>
      </c>
      <c r="R319">
        <v>0</v>
      </c>
    </row>
    <row r="320" spans="1:18">
      <c r="A320">
        <v>1207005</v>
      </c>
      <c r="B320">
        <v>36</v>
      </c>
      <c r="C320">
        <v>1</v>
      </c>
      <c r="D320">
        <v>0</v>
      </c>
      <c r="E320">
        <v>2</v>
      </c>
      <c r="F320">
        <v>0</v>
      </c>
      <c r="G320">
        <v>0</v>
      </c>
      <c r="H320">
        <v>1</v>
      </c>
      <c r="I320">
        <v>5</v>
      </c>
      <c r="J320">
        <v>150</v>
      </c>
      <c r="K320">
        <v>0</v>
      </c>
      <c r="L320">
        <v>12</v>
      </c>
      <c r="M320">
        <v>1.41</v>
      </c>
      <c r="N320">
        <v>0</v>
      </c>
      <c r="O320">
        <v>1</v>
      </c>
      <c r="P320">
        <v>0</v>
      </c>
      <c r="Q320">
        <v>0</v>
      </c>
      <c r="R320">
        <v>0</v>
      </c>
    </row>
    <row r="321" spans="1:18">
      <c r="A321">
        <v>1207006</v>
      </c>
      <c r="B321">
        <v>40</v>
      </c>
      <c r="C321">
        <v>1</v>
      </c>
      <c r="D321">
        <v>0</v>
      </c>
      <c r="E321">
        <v>4</v>
      </c>
      <c r="F321">
        <v>0</v>
      </c>
      <c r="G321">
        <v>0</v>
      </c>
      <c r="H321">
        <v>1</v>
      </c>
      <c r="I321">
        <v>6</v>
      </c>
      <c r="J321">
        <v>260</v>
      </c>
      <c r="K321">
        <v>0</v>
      </c>
      <c r="L321">
        <v>12</v>
      </c>
      <c r="M321">
        <v>1.47</v>
      </c>
      <c r="N321">
        <v>0</v>
      </c>
      <c r="O321">
        <v>1</v>
      </c>
      <c r="P321">
        <v>1</v>
      </c>
      <c r="Q321">
        <v>0</v>
      </c>
      <c r="R321">
        <v>0</v>
      </c>
    </row>
    <row r="322" spans="1:18">
      <c r="A322">
        <v>1208001</v>
      </c>
      <c r="B322">
        <v>42</v>
      </c>
      <c r="C322">
        <v>1</v>
      </c>
      <c r="D322">
        <v>0</v>
      </c>
      <c r="E322">
        <v>2</v>
      </c>
      <c r="F322">
        <v>0</v>
      </c>
      <c r="G322">
        <v>0</v>
      </c>
      <c r="H322">
        <v>1</v>
      </c>
      <c r="I322">
        <v>18</v>
      </c>
      <c r="J322">
        <v>50</v>
      </c>
      <c r="K322">
        <v>0</v>
      </c>
      <c r="L322">
        <v>12</v>
      </c>
      <c r="M322">
        <v>1.41</v>
      </c>
      <c r="N322">
        <v>0</v>
      </c>
      <c r="O322">
        <v>1</v>
      </c>
      <c r="P322">
        <v>0</v>
      </c>
      <c r="Q322">
        <v>0</v>
      </c>
      <c r="R322">
        <v>0</v>
      </c>
    </row>
    <row r="323" spans="1:18">
      <c r="A323">
        <v>1208002</v>
      </c>
      <c r="B323">
        <v>34</v>
      </c>
      <c r="C323">
        <v>1</v>
      </c>
      <c r="D323">
        <v>0</v>
      </c>
      <c r="E323">
        <v>4</v>
      </c>
      <c r="F323">
        <v>0</v>
      </c>
      <c r="G323">
        <v>0</v>
      </c>
      <c r="H323">
        <v>0</v>
      </c>
      <c r="I323">
        <v>3</v>
      </c>
      <c r="J323">
        <v>50</v>
      </c>
      <c r="K323">
        <v>0</v>
      </c>
      <c r="L323">
        <v>6</v>
      </c>
      <c r="M323">
        <v>1.47</v>
      </c>
      <c r="N323">
        <v>1</v>
      </c>
      <c r="O323">
        <v>1</v>
      </c>
      <c r="P323">
        <v>0</v>
      </c>
      <c r="Q323">
        <v>1</v>
      </c>
      <c r="R323">
        <v>0</v>
      </c>
    </row>
    <row r="324" spans="1:18">
      <c r="A324">
        <v>1208004</v>
      </c>
      <c r="B324">
        <v>50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1</v>
      </c>
      <c r="I324">
        <v>20</v>
      </c>
      <c r="J324">
        <v>25</v>
      </c>
      <c r="K324">
        <v>0</v>
      </c>
      <c r="L324">
        <v>12</v>
      </c>
      <c r="M324">
        <v>1.26</v>
      </c>
      <c r="N324">
        <v>1</v>
      </c>
      <c r="O324">
        <v>1</v>
      </c>
      <c r="P324">
        <v>0</v>
      </c>
      <c r="Q324">
        <v>1</v>
      </c>
      <c r="R324">
        <v>0</v>
      </c>
    </row>
    <row r="325" spans="1:18">
      <c r="A325">
        <v>1208005</v>
      </c>
      <c r="B325">
        <v>45</v>
      </c>
      <c r="C325">
        <v>1</v>
      </c>
      <c r="D325">
        <v>0</v>
      </c>
      <c r="E325">
        <v>4</v>
      </c>
      <c r="F325">
        <v>0</v>
      </c>
      <c r="G325">
        <v>0</v>
      </c>
      <c r="H325">
        <v>1</v>
      </c>
      <c r="I325">
        <v>6</v>
      </c>
      <c r="J325">
        <v>260</v>
      </c>
      <c r="K325">
        <v>0</v>
      </c>
      <c r="L325">
        <v>12</v>
      </c>
      <c r="M325">
        <v>1.5</v>
      </c>
      <c r="N325">
        <v>1</v>
      </c>
      <c r="O325">
        <v>0</v>
      </c>
      <c r="P325">
        <v>0</v>
      </c>
      <c r="Q325">
        <v>1</v>
      </c>
      <c r="R325">
        <v>0</v>
      </c>
    </row>
    <row r="326" spans="1:18">
      <c r="A326">
        <v>1208007</v>
      </c>
      <c r="B326">
        <v>45</v>
      </c>
      <c r="C326">
        <v>1</v>
      </c>
      <c r="D326">
        <v>0</v>
      </c>
      <c r="E326">
        <v>1</v>
      </c>
      <c r="F326">
        <v>0</v>
      </c>
      <c r="G326">
        <v>0</v>
      </c>
      <c r="H326">
        <v>0</v>
      </c>
      <c r="I326">
        <v>4</v>
      </c>
      <c r="J326">
        <v>15</v>
      </c>
      <c r="K326">
        <v>0</v>
      </c>
      <c r="L326">
        <v>12</v>
      </c>
      <c r="M326">
        <v>1.26</v>
      </c>
      <c r="N326">
        <v>0</v>
      </c>
      <c r="O326">
        <v>1</v>
      </c>
      <c r="P326">
        <v>0</v>
      </c>
      <c r="Q326">
        <v>1</v>
      </c>
      <c r="R326">
        <v>0</v>
      </c>
    </row>
    <row r="327" spans="1:18">
      <c r="A327">
        <v>1208009</v>
      </c>
      <c r="B327">
        <v>38</v>
      </c>
      <c r="C327">
        <v>1</v>
      </c>
      <c r="D327">
        <v>0</v>
      </c>
      <c r="E327">
        <v>2</v>
      </c>
      <c r="F327">
        <v>0</v>
      </c>
      <c r="G327">
        <v>0</v>
      </c>
      <c r="H327">
        <v>0</v>
      </c>
      <c r="I327">
        <v>16</v>
      </c>
      <c r="J327">
        <v>30</v>
      </c>
      <c r="K327">
        <v>0</v>
      </c>
      <c r="L327">
        <v>3</v>
      </c>
      <c r="M327">
        <v>1.44</v>
      </c>
      <c r="N327">
        <v>1</v>
      </c>
      <c r="O327">
        <v>1</v>
      </c>
      <c r="P327">
        <v>0</v>
      </c>
      <c r="Q327">
        <v>1</v>
      </c>
      <c r="R327">
        <v>0</v>
      </c>
    </row>
    <row r="328" spans="1:18">
      <c r="A328">
        <v>1209002</v>
      </c>
      <c r="B328">
        <v>38</v>
      </c>
      <c r="C328">
        <v>1</v>
      </c>
      <c r="D328">
        <v>0</v>
      </c>
      <c r="E328">
        <v>1</v>
      </c>
      <c r="F328">
        <v>0</v>
      </c>
      <c r="G328">
        <v>1</v>
      </c>
      <c r="H328">
        <v>1</v>
      </c>
      <c r="I328">
        <v>7</v>
      </c>
      <c r="J328">
        <v>15</v>
      </c>
      <c r="K328">
        <v>0</v>
      </c>
      <c r="L328">
        <v>12</v>
      </c>
      <c r="M328">
        <v>1.26</v>
      </c>
      <c r="N328">
        <v>0</v>
      </c>
      <c r="O328">
        <v>1</v>
      </c>
      <c r="P328">
        <v>0</v>
      </c>
      <c r="Q328">
        <v>0</v>
      </c>
      <c r="R328">
        <v>0</v>
      </c>
    </row>
    <row r="329" spans="1:18">
      <c r="A329">
        <v>1209004</v>
      </c>
      <c r="B329">
        <v>44</v>
      </c>
      <c r="C329">
        <v>1</v>
      </c>
      <c r="D329">
        <v>0</v>
      </c>
      <c r="E329">
        <v>1</v>
      </c>
      <c r="F329">
        <v>0</v>
      </c>
      <c r="G329">
        <v>0</v>
      </c>
      <c r="H329">
        <v>1</v>
      </c>
      <c r="I329">
        <v>10</v>
      </c>
      <c r="J329">
        <v>30</v>
      </c>
      <c r="K329">
        <v>0</v>
      </c>
      <c r="L329">
        <v>12</v>
      </c>
      <c r="M329">
        <v>1.26</v>
      </c>
      <c r="N329">
        <v>1</v>
      </c>
      <c r="O329">
        <v>0</v>
      </c>
      <c r="P329">
        <v>0</v>
      </c>
      <c r="Q329">
        <v>1</v>
      </c>
      <c r="R329">
        <v>0</v>
      </c>
    </row>
    <row r="330" spans="1:18">
      <c r="A330">
        <v>1209007</v>
      </c>
      <c r="B330">
        <v>50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1</v>
      </c>
      <c r="I330">
        <v>4</v>
      </c>
      <c r="J330">
        <v>50</v>
      </c>
      <c r="K330">
        <v>0</v>
      </c>
      <c r="L330">
        <v>12</v>
      </c>
      <c r="M330">
        <v>1.5</v>
      </c>
      <c r="N330">
        <v>1</v>
      </c>
      <c r="O330">
        <v>1</v>
      </c>
      <c r="P330">
        <v>0</v>
      </c>
      <c r="Q330">
        <v>1</v>
      </c>
      <c r="R330">
        <v>0</v>
      </c>
    </row>
    <row r="331" spans="1:18">
      <c r="A331">
        <v>1209009</v>
      </c>
      <c r="B331">
        <v>49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6</v>
      </c>
      <c r="J331">
        <v>200</v>
      </c>
      <c r="K331">
        <v>0</v>
      </c>
      <c r="L331">
        <v>12</v>
      </c>
      <c r="M331">
        <v>1.5</v>
      </c>
      <c r="N331">
        <v>1</v>
      </c>
      <c r="O331">
        <v>1</v>
      </c>
      <c r="P331">
        <v>0</v>
      </c>
      <c r="Q331">
        <v>1</v>
      </c>
      <c r="R331">
        <v>0</v>
      </c>
    </row>
    <row r="332" spans="1:18">
      <c r="A332">
        <v>1209010</v>
      </c>
      <c r="B332">
        <v>47</v>
      </c>
      <c r="C332">
        <v>1</v>
      </c>
      <c r="D332">
        <v>0</v>
      </c>
      <c r="E332">
        <v>3</v>
      </c>
      <c r="F332">
        <v>0</v>
      </c>
      <c r="G332">
        <v>0</v>
      </c>
      <c r="H332">
        <v>0</v>
      </c>
      <c r="I332">
        <v>16</v>
      </c>
      <c r="J332">
        <v>100</v>
      </c>
      <c r="K332">
        <v>0</v>
      </c>
      <c r="L332">
        <v>12</v>
      </c>
      <c r="M332">
        <v>1.5</v>
      </c>
      <c r="N332">
        <v>0</v>
      </c>
      <c r="O332">
        <v>1</v>
      </c>
      <c r="P332">
        <v>0</v>
      </c>
      <c r="Q332">
        <v>0</v>
      </c>
      <c r="R332">
        <v>0</v>
      </c>
    </row>
    <row r="333" spans="1:18">
      <c r="A333">
        <v>1209011</v>
      </c>
      <c r="B333">
        <v>46</v>
      </c>
      <c r="C333">
        <v>1</v>
      </c>
      <c r="D333">
        <v>0</v>
      </c>
      <c r="E333">
        <v>1</v>
      </c>
      <c r="F333">
        <v>0</v>
      </c>
      <c r="G333">
        <v>0</v>
      </c>
      <c r="H333">
        <v>1</v>
      </c>
      <c r="I333">
        <v>10</v>
      </c>
      <c r="J333">
        <v>50</v>
      </c>
      <c r="K333">
        <v>0</v>
      </c>
      <c r="L333">
        <v>12</v>
      </c>
      <c r="M333">
        <v>1.41</v>
      </c>
      <c r="N333">
        <v>1</v>
      </c>
      <c r="O333">
        <v>1</v>
      </c>
      <c r="P333">
        <v>0</v>
      </c>
      <c r="Q333">
        <v>1</v>
      </c>
      <c r="R333">
        <v>0</v>
      </c>
    </row>
    <row r="334" spans="1:18">
      <c r="A334">
        <v>1209012</v>
      </c>
      <c r="B334">
        <v>31</v>
      </c>
      <c r="C334">
        <v>1</v>
      </c>
      <c r="D334">
        <v>0</v>
      </c>
      <c r="E334">
        <v>2</v>
      </c>
      <c r="F334">
        <v>1</v>
      </c>
      <c r="G334">
        <v>1</v>
      </c>
      <c r="H334">
        <v>0</v>
      </c>
      <c r="I334">
        <v>4</v>
      </c>
      <c r="J334">
        <v>4</v>
      </c>
      <c r="K334">
        <v>0</v>
      </c>
      <c r="L334">
        <v>3</v>
      </c>
      <c r="M334">
        <v>1.35</v>
      </c>
      <c r="N334">
        <v>1</v>
      </c>
      <c r="O334">
        <v>1</v>
      </c>
      <c r="P334">
        <v>0</v>
      </c>
      <c r="Q334">
        <v>1</v>
      </c>
      <c r="R334">
        <v>1</v>
      </c>
    </row>
    <row r="335" spans="1:18">
      <c r="A335">
        <v>1209013</v>
      </c>
      <c r="B335">
        <v>35</v>
      </c>
      <c r="C335">
        <v>0</v>
      </c>
      <c r="D335">
        <v>2</v>
      </c>
      <c r="E335">
        <v>2</v>
      </c>
      <c r="F335">
        <v>0</v>
      </c>
      <c r="G335">
        <v>0</v>
      </c>
      <c r="H335">
        <v>0</v>
      </c>
      <c r="I335">
        <v>7</v>
      </c>
      <c r="J335">
        <v>60</v>
      </c>
      <c r="K335">
        <v>0</v>
      </c>
      <c r="L335">
        <v>12</v>
      </c>
      <c r="M335">
        <v>1.5</v>
      </c>
      <c r="N335">
        <v>1</v>
      </c>
      <c r="O335">
        <v>1</v>
      </c>
      <c r="P335">
        <v>0</v>
      </c>
      <c r="Q335">
        <v>1</v>
      </c>
      <c r="R335">
        <v>0</v>
      </c>
    </row>
    <row r="336" spans="1:18">
      <c r="A336">
        <v>1209016</v>
      </c>
      <c r="B336">
        <v>29</v>
      </c>
      <c r="C336">
        <v>0</v>
      </c>
      <c r="D336">
        <v>1</v>
      </c>
      <c r="E336">
        <v>3</v>
      </c>
      <c r="F336">
        <v>0</v>
      </c>
      <c r="G336">
        <v>1</v>
      </c>
      <c r="H336">
        <v>1</v>
      </c>
      <c r="I336">
        <v>5</v>
      </c>
      <c r="J336">
        <v>5</v>
      </c>
      <c r="K336">
        <v>0</v>
      </c>
      <c r="L336">
        <v>12</v>
      </c>
      <c r="M336">
        <v>1.5</v>
      </c>
      <c r="N336">
        <v>1</v>
      </c>
      <c r="O336">
        <v>1</v>
      </c>
      <c r="P336">
        <v>0</v>
      </c>
      <c r="Q336">
        <v>1</v>
      </c>
      <c r="R336">
        <v>0</v>
      </c>
    </row>
    <row r="337" spans="1:18">
      <c r="A337">
        <v>1210001</v>
      </c>
      <c r="B337">
        <v>57</v>
      </c>
      <c r="C337">
        <v>1</v>
      </c>
      <c r="D337">
        <v>0</v>
      </c>
      <c r="E337">
        <v>0</v>
      </c>
      <c r="F337">
        <v>0</v>
      </c>
      <c r="G337">
        <v>1</v>
      </c>
      <c r="H337">
        <v>0</v>
      </c>
      <c r="I337">
        <v>11</v>
      </c>
      <c r="J337">
        <v>20</v>
      </c>
      <c r="K337">
        <v>0</v>
      </c>
      <c r="L337">
        <v>7</v>
      </c>
      <c r="M337">
        <v>1.26</v>
      </c>
      <c r="N337">
        <v>1</v>
      </c>
      <c r="O337">
        <v>1</v>
      </c>
      <c r="P337">
        <v>0</v>
      </c>
      <c r="Q337">
        <v>1</v>
      </c>
      <c r="R337">
        <v>0</v>
      </c>
    </row>
    <row r="338" spans="1:18">
      <c r="A338">
        <v>1210003</v>
      </c>
      <c r="B338">
        <v>42</v>
      </c>
      <c r="C338">
        <v>1</v>
      </c>
      <c r="D338">
        <v>0</v>
      </c>
      <c r="E338">
        <v>2</v>
      </c>
      <c r="F338">
        <v>0</v>
      </c>
      <c r="G338">
        <v>0</v>
      </c>
      <c r="H338">
        <v>0</v>
      </c>
      <c r="I338">
        <v>15</v>
      </c>
      <c r="J338">
        <v>200</v>
      </c>
      <c r="K338">
        <v>0</v>
      </c>
      <c r="L338">
        <v>12</v>
      </c>
      <c r="M338">
        <v>1.5</v>
      </c>
      <c r="N338">
        <v>0</v>
      </c>
      <c r="O338">
        <v>1</v>
      </c>
      <c r="P338">
        <v>0</v>
      </c>
      <c r="Q338">
        <v>0</v>
      </c>
      <c r="R338">
        <v>0</v>
      </c>
    </row>
    <row r="339" spans="1:18">
      <c r="A339">
        <v>1210004</v>
      </c>
      <c r="B339">
        <v>45</v>
      </c>
      <c r="C339">
        <v>0</v>
      </c>
      <c r="D339">
        <v>0</v>
      </c>
      <c r="E339">
        <v>2</v>
      </c>
      <c r="F339">
        <v>0</v>
      </c>
      <c r="G339">
        <v>0</v>
      </c>
      <c r="H339">
        <v>0</v>
      </c>
      <c r="I339">
        <v>10</v>
      </c>
      <c r="J339">
        <v>200</v>
      </c>
      <c r="K339">
        <v>0</v>
      </c>
      <c r="L339">
        <v>12</v>
      </c>
      <c r="M339">
        <v>1.5</v>
      </c>
      <c r="N339">
        <v>1</v>
      </c>
      <c r="O339">
        <v>1</v>
      </c>
      <c r="P339">
        <v>0</v>
      </c>
      <c r="Q339">
        <v>1</v>
      </c>
      <c r="R339">
        <v>0</v>
      </c>
    </row>
    <row r="340" spans="1:18">
      <c r="A340">
        <v>1211001</v>
      </c>
      <c r="B340">
        <v>45</v>
      </c>
      <c r="C340">
        <v>1</v>
      </c>
      <c r="D340">
        <v>0</v>
      </c>
      <c r="E340">
        <v>1</v>
      </c>
      <c r="F340">
        <v>2</v>
      </c>
      <c r="G340">
        <v>0</v>
      </c>
      <c r="H340">
        <v>0</v>
      </c>
      <c r="I340">
        <v>7</v>
      </c>
      <c r="J340">
        <v>25</v>
      </c>
      <c r="K340">
        <v>0</v>
      </c>
      <c r="L340">
        <v>12</v>
      </c>
      <c r="M340">
        <v>1.41</v>
      </c>
      <c r="N340">
        <v>0</v>
      </c>
      <c r="O340">
        <v>1</v>
      </c>
      <c r="P340">
        <v>0</v>
      </c>
      <c r="Q340">
        <v>0</v>
      </c>
      <c r="R340">
        <v>0</v>
      </c>
    </row>
    <row r="341" spans="1:18">
      <c r="A341">
        <v>1211004</v>
      </c>
      <c r="B341">
        <v>33</v>
      </c>
      <c r="C341">
        <v>1</v>
      </c>
      <c r="D341">
        <v>1</v>
      </c>
      <c r="E341">
        <v>2</v>
      </c>
      <c r="F341">
        <v>0</v>
      </c>
      <c r="G341">
        <v>0</v>
      </c>
      <c r="H341">
        <v>1</v>
      </c>
      <c r="I341">
        <v>4</v>
      </c>
      <c r="J341">
        <v>15</v>
      </c>
      <c r="K341">
        <v>0</v>
      </c>
      <c r="L341">
        <v>12</v>
      </c>
      <c r="M341">
        <v>1.5</v>
      </c>
      <c r="N341">
        <v>1</v>
      </c>
      <c r="O341">
        <v>0</v>
      </c>
      <c r="P341">
        <v>0</v>
      </c>
      <c r="Q341">
        <v>1</v>
      </c>
      <c r="R341">
        <v>0</v>
      </c>
    </row>
    <row r="342" spans="1:18">
      <c r="A342">
        <v>1211006</v>
      </c>
      <c r="B342">
        <v>29</v>
      </c>
      <c r="C342">
        <v>1</v>
      </c>
      <c r="D342">
        <v>1</v>
      </c>
      <c r="E342">
        <v>4</v>
      </c>
      <c r="F342">
        <v>0</v>
      </c>
      <c r="G342">
        <v>1</v>
      </c>
      <c r="H342">
        <v>0</v>
      </c>
      <c r="I342">
        <v>4</v>
      </c>
      <c r="J342">
        <v>10</v>
      </c>
      <c r="K342">
        <v>0</v>
      </c>
      <c r="L342">
        <v>12</v>
      </c>
      <c r="M342">
        <v>1.5</v>
      </c>
      <c r="N342">
        <v>1</v>
      </c>
      <c r="O342">
        <v>1</v>
      </c>
      <c r="P342">
        <v>0</v>
      </c>
      <c r="Q342">
        <v>1</v>
      </c>
      <c r="R342">
        <v>0</v>
      </c>
    </row>
    <row r="343" spans="1:18">
      <c r="A343">
        <v>1211007</v>
      </c>
      <c r="B343">
        <v>55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20</v>
      </c>
      <c r="J343">
        <v>10</v>
      </c>
      <c r="K343">
        <v>0</v>
      </c>
      <c r="L343">
        <v>12</v>
      </c>
      <c r="M343">
        <v>1.5</v>
      </c>
      <c r="N343">
        <v>1</v>
      </c>
      <c r="O343">
        <v>1</v>
      </c>
      <c r="P343">
        <v>0</v>
      </c>
      <c r="Q343">
        <v>1</v>
      </c>
      <c r="R343">
        <v>0</v>
      </c>
    </row>
    <row r="344" spans="1:18">
      <c r="A344">
        <v>1211009</v>
      </c>
      <c r="B344">
        <v>31</v>
      </c>
      <c r="C344">
        <v>1</v>
      </c>
      <c r="D344">
        <v>0</v>
      </c>
      <c r="E344">
        <v>1</v>
      </c>
      <c r="F344">
        <v>0</v>
      </c>
      <c r="G344">
        <v>0</v>
      </c>
      <c r="H344">
        <v>1</v>
      </c>
      <c r="I344">
        <v>6</v>
      </c>
      <c r="J344">
        <v>10</v>
      </c>
      <c r="K344">
        <v>0</v>
      </c>
      <c r="L344">
        <v>12</v>
      </c>
      <c r="M344">
        <v>1.5</v>
      </c>
      <c r="N344">
        <v>1</v>
      </c>
      <c r="O344">
        <v>1</v>
      </c>
      <c r="P344">
        <v>0</v>
      </c>
      <c r="Q344">
        <v>1</v>
      </c>
      <c r="R344">
        <v>1</v>
      </c>
    </row>
    <row r="345" spans="1:18">
      <c r="A345">
        <v>1211010</v>
      </c>
      <c r="B345">
        <v>38</v>
      </c>
      <c r="C345">
        <v>1</v>
      </c>
      <c r="D345">
        <v>0</v>
      </c>
      <c r="E345">
        <v>1</v>
      </c>
      <c r="F345">
        <v>0</v>
      </c>
      <c r="G345">
        <v>0</v>
      </c>
      <c r="H345">
        <v>1</v>
      </c>
      <c r="I345">
        <v>13</v>
      </c>
      <c r="J345">
        <v>100</v>
      </c>
      <c r="K345">
        <v>0</v>
      </c>
      <c r="L345">
        <v>12</v>
      </c>
      <c r="M345">
        <v>1.26</v>
      </c>
      <c r="N345">
        <v>1</v>
      </c>
      <c r="O345">
        <v>1</v>
      </c>
      <c r="P345">
        <v>0</v>
      </c>
      <c r="Q345">
        <v>1</v>
      </c>
      <c r="R345">
        <v>0</v>
      </c>
    </row>
    <row r="346" spans="1:18">
      <c r="A346">
        <v>1211012</v>
      </c>
      <c r="B346">
        <v>33</v>
      </c>
      <c r="C346">
        <v>1</v>
      </c>
      <c r="D346">
        <v>0</v>
      </c>
      <c r="E346">
        <v>0</v>
      </c>
      <c r="F346">
        <v>2</v>
      </c>
      <c r="G346">
        <v>0</v>
      </c>
      <c r="H346">
        <v>0</v>
      </c>
      <c r="I346">
        <v>5</v>
      </c>
      <c r="J346">
        <v>30</v>
      </c>
      <c r="K346">
        <v>0</v>
      </c>
      <c r="L346">
        <v>6</v>
      </c>
      <c r="M346">
        <v>1.38</v>
      </c>
      <c r="N346">
        <v>0</v>
      </c>
      <c r="O346">
        <v>1</v>
      </c>
      <c r="P346">
        <v>0</v>
      </c>
      <c r="Q346">
        <v>0</v>
      </c>
      <c r="R346">
        <v>0</v>
      </c>
    </row>
    <row r="347" spans="1:18">
      <c r="A347">
        <v>1212001</v>
      </c>
      <c r="B347">
        <v>43</v>
      </c>
      <c r="C347">
        <v>0</v>
      </c>
      <c r="D347">
        <v>0</v>
      </c>
      <c r="E347">
        <v>1</v>
      </c>
      <c r="F347">
        <v>0</v>
      </c>
      <c r="G347">
        <v>0</v>
      </c>
      <c r="H347">
        <v>1</v>
      </c>
      <c r="I347">
        <v>16</v>
      </c>
      <c r="J347">
        <v>15</v>
      </c>
      <c r="K347">
        <v>0</v>
      </c>
      <c r="L347">
        <v>12</v>
      </c>
      <c r="M347">
        <v>1.5</v>
      </c>
      <c r="N347">
        <v>0</v>
      </c>
      <c r="O347">
        <v>1</v>
      </c>
      <c r="P347">
        <v>0</v>
      </c>
      <c r="Q347">
        <v>0</v>
      </c>
      <c r="R347">
        <v>0</v>
      </c>
    </row>
    <row r="348" spans="1:18">
      <c r="A348">
        <v>1212002</v>
      </c>
      <c r="B348">
        <v>30</v>
      </c>
      <c r="C348">
        <v>0</v>
      </c>
      <c r="D348">
        <v>0</v>
      </c>
      <c r="E348">
        <v>2</v>
      </c>
      <c r="F348">
        <v>0</v>
      </c>
      <c r="G348">
        <v>0</v>
      </c>
      <c r="H348">
        <v>1</v>
      </c>
      <c r="I348">
        <v>3</v>
      </c>
      <c r="J348">
        <v>30</v>
      </c>
      <c r="K348">
        <v>0</v>
      </c>
      <c r="L348">
        <v>12</v>
      </c>
      <c r="M348">
        <v>1.5</v>
      </c>
      <c r="N348">
        <v>0</v>
      </c>
      <c r="O348">
        <v>1</v>
      </c>
      <c r="P348">
        <v>0</v>
      </c>
      <c r="Q348">
        <v>0</v>
      </c>
      <c r="R348">
        <v>0</v>
      </c>
    </row>
    <row r="349" spans="1:18">
      <c r="A349">
        <v>1212003</v>
      </c>
      <c r="B349">
        <v>30</v>
      </c>
      <c r="C349">
        <v>1</v>
      </c>
      <c r="D349">
        <v>0</v>
      </c>
      <c r="E349">
        <v>1</v>
      </c>
      <c r="F349">
        <v>0</v>
      </c>
      <c r="G349">
        <v>0</v>
      </c>
      <c r="H349">
        <v>1</v>
      </c>
      <c r="I349">
        <v>10</v>
      </c>
      <c r="J349">
        <v>120</v>
      </c>
      <c r="K349">
        <v>0</v>
      </c>
      <c r="L349">
        <v>12</v>
      </c>
      <c r="M349">
        <v>1.41</v>
      </c>
      <c r="N349">
        <v>0</v>
      </c>
      <c r="O349">
        <v>1</v>
      </c>
      <c r="P349">
        <v>1</v>
      </c>
      <c r="Q349">
        <v>0</v>
      </c>
      <c r="R349">
        <v>0</v>
      </c>
    </row>
    <row r="350" spans="1:18">
      <c r="A350">
        <v>1212004</v>
      </c>
      <c r="B350">
        <v>44</v>
      </c>
      <c r="C350">
        <v>1</v>
      </c>
      <c r="D350">
        <v>0</v>
      </c>
      <c r="E350">
        <v>1</v>
      </c>
      <c r="F350">
        <v>0</v>
      </c>
      <c r="G350">
        <v>0</v>
      </c>
      <c r="H350">
        <v>1</v>
      </c>
      <c r="I350">
        <v>14</v>
      </c>
      <c r="J350">
        <v>100</v>
      </c>
      <c r="K350">
        <v>0</v>
      </c>
      <c r="L350">
        <v>12</v>
      </c>
      <c r="M350">
        <v>1.26</v>
      </c>
      <c r="N350">
        <v>1</v>
      </c>
      <c r="O350">
        <v>1</v>
      </c>
      <c r="P350">
        <v>0</v>
      </c>
      <c r="Q350">
        <v>1</v>
      </c>
      <c r="R350">
        <v>0</v>
      </c>
    </row>
    <row r="351" spans="1:18">
      <c r="A351">
        <v>1212005</v>
      </c>
      <c r="B351">
        <v>50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1</v>
      </c>
      <c r="I351">
        <v>4</v>
      </c>
      <c r="J351">
        <v>30</v>
      </c>
      <c r="K351">
        <v>0</v>
      </c>
      <c r="L351">
        <v>12</v>
      </c>
      <c r="M351">
        <v>1.5</v>
      </c>
      <c r="N351">
        <v>1</v>
      </c>
      <c r="O351">
        <v>1</v>
      </c>
      <c r="P351">
        <v>0</v>
      </c>
      <c r="Q351">
        <v>1</v>
      </c>
      <c r="R351">
        <v>0</v>
      </c>
    </row>
    <row r="352" spans="1:18">
      <c r="A352">
        <v>1212006</v>
      </c>
      <c r="B352">
        <v>28</v>
      </c>
      <c r="C352">
        <v>1</v>
      </c>
      <c r="D352">
        <v>0</v>
      </c>
      <c r="E352">
        <v>3</v>
      </c>
      <c r="F352">
        <v>0</v>
      </c>
      <c r="G352">
        <v>0</v>
      </c>
      <c r="H352">
        <v>0</v>
      </c>
      <c r="I352">
        <v>4</v>
      </c>
      <c r="J352">
        <v>50</v>
      </c>
      <c r="K352">
        <v>0</v>
      </c>
      <c r="L352">
        <v>12</v>
      </c>
      <c r="M352">
        <v>1.41</v>
      </c>
      <c r="N352">
        <v>0</v>
      </c>
      <c r="O352">
        <v>1</v>
      </c>
      <c r="P352">
        <v>0</v>
      </c>
      <c r="Q352">
        <v>0</v>
      </c>
      <c r="R352">
        <v>0</v>
      </c>
    </row>
    <row r="353" spans="1:18">
      <c r="A353">
        <v>1212007</v>
      </c>
      <c r="B353">
        <v>49</v>
      </c>
      <c r="C353">
        <v>1</v>
      </c>
      <c r="D353">
        <v>0</v>
      </c>
      <c r="E353">
        <v>4</v>
      </c>
      <c r="F353">
        <v>0</v>
      </c>
      <c r="G353">
        <v>0</v>
      </c>
      <c r="H353">
        <v>1</v>
      </c>
      <c r="I353">
        <v>10</v>
      </c>
      <c r="J353">
        <v>140</v>
      </c>
      <c r="K353">
        <v>0</v>
      </c>
      <c r="L353">
        <v>12</v>
      </c>
      <c r="M353">
        <v>1.35</v>
      </c>
      <c r="N353">
        <v>1</v>
      </c>
      <c r="O353">
        <v>1</v>
      </c>
      <c r="P353">
        <v>0</v>
      </c>
      <c r="Q353">
        <v>1</v>
      </c>
      <c r="R353">
        <v>0</v>
      </c>
    </row>
    <row r="354" spans="1:18">
      <c r="A354">
        <v>1212009</v>
      </c>
      <c r="B354">
        <v>56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1</v>
      </c>
      <c r="I354">
        <v>18</v>
      </c>
      <c r="J354">
        <v>30</v>
      </c>
      <c r="K354">
        <v>0</v>
      </c>
      <c r="L354">
        <v>6</v>
      </c>
      <c r="M354">
        <v>1.23</v>
      </c>
      <c r="N354">
        <v>1</v>
      </c>
      <c r="O354">
        <v>1</v>
      </c>
      <c r="P354">
        <v>0</v>
      </c>
      <c r="Q354">
        <v>1</v>
      </c>
      <c r="R354">
        <v>0</v>
      </c>
    </row>
    <row r="355" spans="1:18">
      <c r="A355">
        <v>1212010</v>
      </c>
      <c r="B355">
        <v>33</v>
      </c>
      <c r="C355">
        <v>0</v>
      </c>
      <c r="D355">
        <v>0</v>
      </c>
      <c r="E355">
        <v>2</v>
      </c>
      <c r="F355">
        <v>0</v>
      </c>
      <c r="G355">
        <v>0</v>
      </c>
      <c r="H355">
        <v>1</v>
      </c>
      <c r="I355">
        <v>5</v>
      </c>
      <c r="J355">
        <v>30</v>
      </c>
      <c r="K355">
        <v>0</v>
      </c>
      <c r="L355">
        <v>12</v>
      </c>
      <c r="M355">
        <v>1.5</v>
      </c>
      <c r="N355">
        <v>1</v>
      </c>
      <c r="O355">
        <v>1</v>
      </c>
      <c r="P355">
        <v>0</v>
      </c>
      <c r="Q355">
        <v>1</v>
      </c>
      <c r="R355">
        <v>0</v>
      </c>
    </row>
    <row r="356" spans="1:18">
      <c r="A356">
        <v>1212011</v>
      </c>
      <c r="B356">
        <v>42</v>
      </c>
      <c r="C356">
        <v>1</v>
      </c>
      <c r="D356">
        <v>0</v>
      </c>
      <c r="E356">
        <v>2</v>
      </c>
      <c r="F356">
        <v>0</v>
      </c>
      <c r="G356">
        <v>0</v>
      </c>
      <c r="H356">
        <v>1</v>
      </c>
      <c r="I356">
        <v>18</v>
      </c>
      <c r="J356">
        <v>70</v>
      </c>
      <c r="K356">
        <v>0</v>
      </c>
      <c r="L356">
        <v>12</v>
      </c>
      <c r="M356">
        <v>1.26</v>
      </c>
      <c r="N356">
        <v>1</v>
      </c>
      <c r="O356">
        <v>1</v>
      </c>
      <c r="P356">
        <v>0</v>
      </c>
      <c r="Q356">
        <v>1</v>
      </c>
      <c r="R356">
        <v>0</v>
      </c>
    </row>
    <row r="357" spans="1:18">
      <c r="A357">
        <v>1212012</v>
      </c>
      <c r="B357">
        <v>36</v>
      </c>
      <c r="C357">
        <v>0</v>
      </c>
      <c r="D357">
        <v>2</v>
      </c>
      <c r="E357">
        <v>1</v>
      </c>
      <c r="F357">
        <v>0</v>
      </c>
      <c r="G357">
        <v>0</v>
      </c>
      <c r="H357">
        <v>1</v>
      </c>
      <c r="I357">
        <v>5</v>
      </c>
      <c r="J357">
        <v>85</v>
      </c>
      <c r="K357">
        <v>0</v>
      </c>
      <c r="L357">
        <v>12</v>
      </c>
      <c r="M357">
        <v>1.41</v>
      </c>
      <c r="N357">
        <v>1</v>
      </c>
      <c r="O357">
        <v>1</v>
      </c>
      <c r="P357">
        <v>0</v>
      </c>
      <c r="Q357">
        <v>0</v>
      </c>
      <c r="R357">
        <v>0</v>
      </c>
    </row>
    <row r="358" spans="1:18">
      <c r="A358">
        <v>1212014</v>
      </c>
      <c r="B358">
        <v>34</v>
      </c>
      <c r="C358">
        <v>1</v>
      </c>
      <c r="D358">
        <v>0</v>
      </c>
      <c r="E358">
        <v>2</v>
      </c>
      <c r="F358">
        <v>0</v>
      </c>
      <c r="G358">
        <v>0</v>
      </c>
      <c r="H358">
        <v>1</v>
      </c>
      <c r="I358">
        <v>5</v>
      </c>
      <c r="J358">
        <v>100</v>
      </c>
      <c r="K358">
        <v>0</v>
      </c>
      <c r="L358">
        <v>12</v>
      </c>
      <c r="M358">
        <v>1.41</v>
      </c>
      <c r="N358">
        <v>0</v>
      </c>
      <c r="O358">
        <v>1</v>
      </c>
      <c r="P358">
        <v>0</v>
      </c>
      <c r="Q358">
        <v>0</v>
      </c>
      <c r="R358">
        <v>0</v>
      </c>
    </row>
    <row r="359" spans="1:18">
      <c r="A359">
        <v>1212015</v>
      </c>
      <c r="B359">
        <v>26</v>
      </c>
      <c r="C359">
        <v>1</v>
      </c>
      <c r="D359">
        <v>0</v>
      </c>
      <c r="E359">
        <v>2</v>
      </c>
      <c r="F359">
        <v>1</v>
      </c>
      <c r="G359">
        <v>0</v>
      </c>
      <c r="H359">
        <v>1</v>
      </c>
      <c r="I359">
        <v>5</v>
      </c>
      <c r="J359">
        <v>70</v>
      </c>
      <c r="K359">
        <v>0</v>
      </c>
      <c r="L359">
        <v>12</v>
      </c>
      <c r="M359">
        <v>1.26</v>
      </c>
      <c r="N359">
        <v>1</v>
      </c>
      <c r="O359">
        <v>1</v>
      </c>
      <c r="P359">
        <v>0</v>
      </c>
      <c r="Q359">
        <v>1</v>
      </c>
      <c r="R359">
        <v>0</v>
      </c>
    </row>
    <row r="360" spans="1:18">
      <c r="A360">
        <v>1212016</v>
      </c>
      <c r="B360">
        <v>30</v>
      </c>
      <c r="C360">
        <v>1</v>
      </c>
      <c r="D360">
        <v>0</v>
      </c>
      <c r="E360">
        <v>1</v>
      </c>
      <c r="F360">
        <v>0</v>
      </c>
      <c r="G360">
        <v>0</v>
      </c>
      <c r="H360">
        <v>1</v>
      </c>
      <c r="I360">
        <v>10</v>
      </c>
      <c r="J360">
        <v>80</v>
      </c>
      <c r="K360">
        <v>0</v>
      </c>
      <c r="L360">
        <v>12</v>
      </c>
      <c r="M360">
        <v>1.41</v>
      </c>
      <c r="N360">
        <v>0</v>
      </c>
      <c r="O360">
        <v>1</v>
      </c>
      <c r="P360">
        <v>1</v>
      </c>
      <c r="Q360">
        <v>0</v>
      </c>
      <c r="R360">
        <v>0</v>
      </c>
    </row>
    <row r="361" spans="1:18">
      <c r="A361">
        <v>1212017</v>
      </c>
      <c r="B361">
        <v>40</v>
      </c>
      <c r="C361">
        <v>1</v>
      </c>
      <c r="D361">
        <v>0</v>
      </c>
      <c r="E361">
        <v>1</v>
      </c>
      <c r="F361">
        <v>0</v>
      </c>
      <c r="G361">
        <v>0</v>
      </c>
      <c r="H361">
        <v>1</v>
      </c>
      <c r="I361">
        <v>20</v>
      </c>
      <c r="J361">
        <v>100</v>
      </c>
      <c r="K361">
        <v>0</v>
      </c>
      <c r="L361">
        <v>12</v>
      </c>
      <c r="M361">
        <v>1.26</v>
      </c>
      <c r="N361">
        <v>1</v>
      </c>
      <c r="O361">
        <v>1</v>
      </c>
      <c r="P361">
        <v>0</v>
      </c>
      <c r="Q361">
        <v>1</v>
      </c>
      <c r="R361">
        <v>0</v>
      </c>
    </row>
    <row r="362" spans="1:18">
      <c r="A362">
        <v>1212019</v>
      </c>
      <c r="B362">
        <v>42</v>
      </c>
      <c r="C362">
        <v>1</v>
      </c>
      <c r="D362">
        <v>0</v>
      </c>
      <c r="E362">
        <v>1</v>
      </c>
      <c r="F362">
        <v>0</v>
      </c>
      <c r="G362">
        <v>0</v>
      </c>
      <c r="H362">
        <v>1</v>
      </c>
      <c r="I362">
        <v>4</v>
      </c>
      <c r="J362">
        <v>5</v>
      </c>
      <c r="K362">
        <v>0</v>
      </c>
      <c r="L362">
        <v>12</v>
      </c>
      <c r="M362">
        <v>1.23</v>
      </c>
      <c r="N362">
        <v>1</v>
      </c>
      <c r="O362">
        <v>1</v>
      </c>
      <c r="P362">
        <v>0</v>
      </c>
      <c r="Q362">
        <v>1</v>
      </c>
      <c r="R362">
        <v>0</v>
      </c>
    </row>
    <row r="363" spans="1:18">
      <c r="A363">
        <v>1212020</v>
      </c>
      <c r="B363">
        <v>33</v>
      </c>
      <c r="C363">
        <v>1</v>
      </c>
      <c r="D363">
        <v>0</v>
      </c>
      <c r="E363">
        <v>1</v>
      </c>
      <c r="F363">
        <v>0</v>
      </c>
      <c r="G363">
        <v>0</v>
      </c>
      <c r="H363">
        <v>1</v>
      </c>
      <c r="I363">
        <v>7</v>
      </c>
      <c r="J363">
        <v>10</v>
      </c>
      <c r="K363">
        <v>0</v>
      </c>
      <c r="L363">
        <v>12</v>
      </c>
      <c r="M363">
        <v>1.5</v>
      </c>
      <c r="N363">
        <v>0</v>
      </c>
      <c r="O363">
        <v>1</v>
      </c>
      <c r="P363">
        <v>0</v>
      </c>
      <c r="Q363">
        <v>1</v>
      </c>
      <c r="R363">
        <v>0</v>
      </c>
    </row>
    <row r="364" spans="1:18">
      <c r="A364">
        <v>1212021</v>
      </c>
      <c r="B364">
        <v>27</v>
      </c>
      <c r="C364">
        <v>0</v>
      </c>
      <c r="D364">
        <v>0</v>
      </c>
      <c r="E364">
        <v>3</v>
      </c>
      <c r="F364">
        <v>0</v>
      </c>
      <c r="G364">
        <v>0</v>
      </c>
      <c r="H364">
        <v>0</v>
      </c>
      <c r="I364">
        <v>3</v>
      </c>
      <c r="J364">
        <v>50</v>
      </c>
      <c r="K364">
        <v>0</v>
      </c>
      <c r="L364">
        <v>6</v>
      </c>
      <c r="M364">
        <v>1.47</v>
      </c>
      <c r="N364">
        <v>0</v>
      </c>
      <c r="O364">
        <v>1</v>
      </c>
      <c r="P364">
        <v>0</v>
      </c>
      <c r="Q364">
        <v>0</v>
      </c>
      <c r="R364">
        <v>0</v>
      </c>
    </row>
    <row r="365" spans="1:18">
      <c r="A365">
        <v>1212022</v>
      </c>
      <c r="B365">
        <v>34</v>
      </c>
      <c r="C365">
        <v>1</v>
      </c>
      <c r="D365">
        <v>0</v>
      </c>
      <c r="E365">
        <v>2</v>
      </c>
      <c r="F365">
        <v>0</v>
      </c>
      <c r="G365">
        <v>0</v>
      </c>
      <c r="H365">
        <v>0</v>
      </c>
      <c r="I365">
        <v>8</v>
      </c>
      <c r="J365">
        <v>20</v>
      </c>
      <c r="K365">
        <v>0</v>
      </c>
      <c r="L365">
        <v>9</v>
      </c>
      <c r="M365">
        <v>1.5</v>
      </c>
      <c r="N365">
        <v>0</v>
      </c>
      <c r="O365">
        <v>1</v>
      </c>
      <c r="P365">
        <v>0</v>
      </c>
      <c r="Q365">
        <v>0</v>
      </c>
      <c r="R365">
        <v>0</v>
      </c>
    </row>
    <row r="366" spans="1:18">
      <c r="A366">
        <v>1212023</v>
      </c>
      <c r="B366">
        <v>24</v>
      </c>
      <c r="C366">
        <v>1</v>
      </c>
      <c r="D366">
        <v>1</v>
      </c>
      <c r="E366">
        <v>4</v>
      </c>
      <c r="F366">
        <v>0</v>
      </c>
      <c r="G366">
        <v>0</v>
      </c>
      <c r="H366">
        <v>1</v>
      </c>
      <c r="I366">
        <v>2</v>
      </c>
      <c r="J366">
        <v>260</v>
      </c>
      <c r="K366">
        <v>0</v>
      </c>
      <c r="L366">
        <v>12</v>
      </c>
      <c r="M366">
        <v>1.41</v>
      </c>
      <c r="N366">
        <v>0</v>
      </c>
      <c r="O366">
        <v>1</v>
      </c>
      <c r="P366">
        <v>0</v>
      </c>
      <c r="Q366">
        <v>0</v>
      </c>
      <c r="R366">
        <v>0</v>
      </c>
    </row>
    <row r="367" spans="1:18">
      <c r="A367">
        <v>1212025</v>
      </c>
      <c r="B367">
        <v>45</v>
      </c>
      <c r="C367">
        <v>1</v>
      </c>
      <c r="D367">
        <v>0</v>
      </c>
      <c r="E367">
        <v>1</v>
      </c>
      <c r="F367">
        <v>0</v>
      </c>
      <c r="G367">
        <v>0</v>
      </c>
      <c r="H367">
        <v>1</v>
      </c>
      <c r="I367">
        <v>4</v>
      </c>
      <c r="J367">
        <v>3</v>
      </c>
      <c r="K367">
        <v>0</v>
      </c>
      <c r="L367">
        <v>12</v>
      </c>
      <c r="M367">
        <v>1.5</v>
      </c>
      <c r="N367">
        <v>1</v>
      </c>
      <c r="O367">
        <v>1</v>
      </c>
      <c r="P367">
        <v>0</v>
      </c>
      <c r="Q367">
        <v>1</v>
      </c>
      <c r="R367">
        <v>0</v>
      </c>
    </row>
    <row r="368" spans="1:18">
      <c r="A368">
        <v>1301003</v>
      </c>
      <c r="B368">
        <v>41</v>
      </c>
      <c r="C368">
        <v>1</v>
      </c>
      <c r="D368">
        <v>0</v>
      </c>
      <c r="E368">
        <v>2</v>
      </c>
      <c r="F368">
        <v>0</v>
      </c>
      <c r="G368">
        <v>0</v>
      </c>
      <c r="H368">
        <v>1</v>
      </c>
      <c r="I368">
        <v>9</v>
      </c>
      <c r="J368">
        <v>25</v>
      </c>
      <c r="K368">
        <v>0</v>
      </c>
      <c r="L368">
        <v>12</v>
      </c>
      <c r="M368">
        <v>1.5</v>
      </c>
      <c r="N368">
        <v>1</v>
      </c>
      <c r="O368">
        <v>1</v>
      </c>
      <c r="P368">
        <v>0</v>
      </c>
      <c r="Q368">
        <v>1</v>
      </c>
      <c r="R368">
        <v>0</v>
      </c>
    </row>
    <row r="369" spans="1:18">
      <c r="A369">
        <v>1301004</v>
      </c>
      <c r="B369">
        <v>37</v>
      </c>
      <c r="C369">
        <v>1</v>
      </c>
      <c r="D369">
        <v>0</v>
      </c>
      <c r="E369">
        <v>2</v>
      </c>
      <c r="F369">
        <v>0</v>
      </c>
      <c r="G369">
        <v>0</v>
      </c>
      <c r="H369">
        <v>1</v>
      </c>
      <c r="I369">
        <v>7</v>
      </c>
      <c r="J369">
        <v>100</v>
      </c>
      <c r="K369">
        <v>0</v>
      </c>
      <c r="L369">
        <v>12</v>
      </c>
      <c r="M369">
        <v>1.41</v>
      </c>
      <c r="N369">
        <v>0</v>
      </c>
      <c r="O369">
        <v>1</v>
      </c>
      <c r="P369">
        <v>0</v>
      </c>
      <c r="Q369">
        <v>1</v>
      </c>
      <c r="R369">
        <v>0</v>
      </c>
    </row>
    <row r="370" spans="1:18">
      <c r="A370">
        <v>1301006</v>
      </c>
      <c r="B370">
        <v>41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1</v>
      </c>
      <c r="I370">
        <v>12</v>
      </c>
      <c r="J370">
        <v>80</v>
      </c>
      <c r="K370">
        <v>0</v>
      </c>
      <c r="L370">
        <v>12</v>
      </c>
      <c r="M370">
        <v>1.26</v>
      </c>
      <c r="N370">
        <v>0</v>
      </c>
      <c r="O370">
        <v>1</v>
      </c>
      <c r="P370">
        <v>0</v>
      </c>
      <c r="Q370">
        <v>0</v>
      </c>
      <c r="R370">
        <v>0</v>
      </c>
    </row>
    <row r="371" spans="1:18">
      <c r="A371">
        <v>1301007</v>
      </c>
      <c r="B371">
        <v>44</v>
      </c>
      <c r="C371">
        <v>0</v>
      </c>
      <c r="D371">
        <v>0</v>
      </c>
      <c r="E371">
        <v>1</v>
      </c>
      <c r="F371">
        <v>0</v>
      </c>
      <c r="G371">
        <v>0</v>
      </c>
      <c r="H371">
        <v>1</v>
      </c>
      <c r="I371">
        <v>16</v>
      </c>
      <c r="J371">
        <v>60</v>
      </c>
      <c r="K371">
        <v>0</v>
      </c>
      <c r="L371">
        <v>12</v>
      </c>
      <c r="M371">
        <v>1.5</v>
      </c>
      <c r="N371">
        <v>0</v>
      </c>
      <c r="O371">
        <v>1</v>
      </c>
      <c r="P371">
        <v>0</v>
      </c>
      <c r="Q371">
        <v>0</v>
      </c>
      <c r="R371">
        <v>0</v>
      </c>
    </row>
    <row r="372" spans="1:18">
      <c r="A372">
        <v>1301008</v>
      </c>
      <c r="B372">
        <v>40</v>
      </c>
      <c r="C372">
        <v>0</v>
      </c>
      <c r="D372">
        <v>0</v>
      </c>
      <c r="E372">
        <v>2</v>
      </c>
      <c r="F372">
        <v>0</v>
      </c>
      <c r="G372">
        <v>0</v>
      </c>
      <c r="H372">
        <v>0</v>
      </c>
      <c r="I372">
        <v>10</v>
      </c>
      <c r="J372">
        <v>100</v>
      </c>
      <c r="K372">
        <v>0</v>
      </c>
      <c r="L372">
        <v>12</v>
      </c>
      <c r="M372">
        <v>1.41</v>
      </c>
      <c r="N372">
        <v>0</v>
      </c>
      <c r="O372">
        <v>1</v>
      </c>
      <c r="P372">
        <v>0</v>
      </c>
      <c r="Q372">
        <v>0</v>
      </c>
      <c r="R372">
        <v>0</v>
      </c>
    </row>
    <row r="373" spans="1:18">
      <c r="A373">
        <v>1301009</v>
      </c>
      <c r="B373">
        <v>45</v>
      </c>
      <c r="C373">
        <v>1</v>
      </c>
      <c r="D373">
        <v>0</v>
      </c>
      <c r="E373">
        <v>1</v>
      </c>
      <c r="F373">
        <v>0</v>
      </c>
      <c r="G373">
        <v>0</v>
      </c>
      <c r="H373">
        <v>1</v>
      </c>
      <c r="I373">
        <v>13</v>
      </c>
      <c r="J373">
        <v>30</v>
      </c>
      <c r="K373">
        <v>0</v>
      </c>
      <c r="L373">
        <v>12</v>
      </c>
      <c r="M373">
        <v>1.5</v>
      </c>
      <c r="N373">
        <v>1</v>
      </c>
      <c r="O373">
        <v>1</v>
      </c>
      <c r="P373">
        <v>0</v>
      </c>
      <c r="Q373">
        <v>1</v>
      </c>
      <c r="R373">
        <v>0</v>
      </c>
    </row>
    <row r="374" spans="1:18">
      <c r="A374">
        <v>1302001</v>
      </c>
      <c r="B374">
        <v>46</v>
      </c>
      <c r="C374">
        <v>0</v>
      </c>
      <c r="D374">
        <v>2</v>
      </c>
      <c r="E374">
        <v>2</v>
      </c>
      <c r="F374">
        <v>0</v>
      </c>
      <c r="G374">
        <v>0</v>
      </c>
      <c r="H374">
        <v>1</v>
      </c>
      <c r="I374">
        <v>8</v>
      </c>
      <c r="J374">
        <v>60</v>
      </c>
      <c r="K374">
        <v>0</v>
      </c>
      <c r="L374">
        <v>12</v>
      </c>
      <c r="M374">
        <v>1.47</v>
      </c>
      <c r="N374">
        <v>1</v>
      </c>
      <c r="O374">
        <v>1</v>
      </c>
      <c r="P374">
        <v>0</v>
      </c>
      <c r="Q374">
        <v>1</v>
      </c>
      <c r="R374">
        <v>0</v>
      </c>
    </row>
    <row r="375" spans="1:18">
      <c r="A375">
        <v>1303001</v>
      </c>
      <c r="B375">
        <v>50</v>
      </c>
      <c r="C375">
        <v>1</v>
      </c>
      <c r="D375">
        <v>0</v>
      </c>
      <c r="E375">
        <v>2</v>
      </c>
      <c r="F375">
        <v>1</v>
      </c>
      <c r="G375">
        <v>0</v>
      </c>
      <c r="H375">
        <v>1</v>
      </c>
      <c r="I375">
        <v>9</v>
      </c>
      <c r="J375">
        <v>100</v>
      </c>
      <c r="K375">
        <v>0</v>
      </c>
      <c r="L375">
        <v>12</v>
      </c>
      <c r="M375">
        <v>1.41</v>
      </c>
      <c r="N375">
        <v>0</v>
      </c>
      <c r="O375">
        <v>1</v>
      </c>
      <c r="P375">
        <v>0</v>
      </c>
      <c r="Q375">
        <v>0</v>
      </c>
      <c r="R375">
        <v>0</v>
      </c>
    </row>
    <row r="376" spans="1:18">
      <c r="A376">
        <v>1303004</v>
      </c>
      <c r="B376">
        <v>44</v>
      </c>
      <c r="C376">
        <v>1</v>
      </c>
      <c r="D376">
        <v>0</v>
      </c>
      <c r="E376">
        <v>1</v>
      </c>
      <c r="F376">
        <v>0</v>
      </c>
      <c r="G376">
        <v>0</v>
      </c>
      <c r="H376">
        <v>1</v>
      </c>
      <c r="I376">
        <v>20</v>
      </c>
      <c r="J376">
        <v>100</v>
      </c>
      <c r="K376">
        <v>0</v>
      </c>
      <c r="L376">
        <v>6</v>
      </c>
      <c r="M376">
        <v>1.23</v>
      </c>
      <c r="N376">
        <v>0</v>
      </c>
      <c r="O376">
        <v>1</v>
      </c>
      <c r="P376">
        <v>0</v>
      </c>
      <c r="Q376">
        <v>0</v>
      </c>
      <c r="R376">
        <v>0</v>
      </c>
    </row>
    <row r="377" spans="1:18">
      <c r="A377">
        <v>1303006</v>
      </c>
      <c r="B377">
        <v>32</v>
      </c>
      <c r="C377">
        <v>1</v>
      </c>
      <c r="D377">
        <v>0</v>
      </c>
      <c r="E377">
        <v>4</v>
      </c>
      <c r="F377">
        <v>0</v>
      </c>
      <c r="G377">
        <v>0</v>
      </c>
      <c r="H377">
        <v>0</v>
      </c>
      <c r="I377">
        <v>8</v>
      </c>
      <c r="J377">
        <v>30</v>
      </c>
      <c r="K377">
        <v>0</v>
      </c>
      <c r="L377">
        <v>12</v>
      </c>
      <c r="M377">
        <v>1.5</v>
      </c>
      <c r="N377">
        <v>0</v>
      </c>
      <c r="O377">
        <v>1</v>
      </c>
      <c r="P377">
        <v>0</v>
      </c>
      <c r="Q377">
        <v>0</v>
      </c>
      <c r="R377">
        <v>0</v>
      </c>
    </row>
    <row r="378" spans="1:18">
      <c r="A378">
        <v>1303007</v>
      </c>
      <c r="B378">
        <v>30</v>
      </c>
      <c r="C378">
        <v>1</v>
      </c>
      <c r="D378">
        <v>0</v>
      </c>
      <c r="E378">
        <v>2</v>
      </c>
      <c r="F378">
        <v>1</v>
      </c>
      <c r="G378">
        <v>0</v>
      </c>
      <c r="H378">
        <v>1</v>
      </c>
      <c r="I378">
        <v>8</v>
      </c>
      <c r="J378">
        <v>100</v>
      </c>
      <c r="K378">
        <v>0</v>
      </c>
      <c r="L378">
        <v>12</v>
      </c>
      <c r="M378">
        <v>1.26</v>
      </c>
      <c r="N378">
        <v>0</v>
      </c>
      <c r="O378">
        <v>1</v>
      </c>
      <c r="P378">
        <v>0</v>
      </c>
      <c r="Q378">
        <v>1</v>
      </c>
      <c r="R378">
        <v>0</v>
      </c>
    </row>
    <row r="379" spans="1:18">
      <c r="A379">
        <v>1304001</v>
      </c>
      <c r="B379">
        <v>58</v>
      </c>
      <c r="C379">
        <v>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20</v>
      </c>
      <c r="J379">
        <v>30</v>
      </c>
      <c r="K379">
        <v>0</v>
      </c>
      <c r="L379">
        <v>6</v>
      </c>
      <c r="M379">
        <v>1.38</v>
      </c>
      <c r="N379">
        <v>0</v>
      </c>
      <c r="O379">
        <v>1</v>
      </c>
      <c r="P379">
        <v>0</v>
      </c>
      <c r="Q379">
        <v>0</v>
      </c>
      <c r="R379">
        <v>0</v>
      </c>
    </row>
    <row r="380" spans="1:18">
      <c r="A380">
        <v>1304002</v>
      </c>
      <c r="B380">
        <v>36</v>
      </c>
      <c r="C380">
        <v>1</v>
      </c>
      <c r="D380">
        <v>0</v>
      </c>
      <c r="E380">
        <v>3</v>
      </c>
      <c r="F380">
        <v>0</v>
      </c>
      <c r="G380">
        <v>0</v>
      </c>
      <c r="H380">
        <v>1</v>
      </c>
      <c r="I380">
        <v>5</v>
      </c>
      <c r="J380">
        <v>50</v>
      </c>
      <c r="K380">
        <v>0</v>
      </c>
      <c r="L380">
        <v>12</v>
      </c>
      <c r="M380">
        <v>1.5</v>
      </c>
      <c r="N380">
        <v>1</v>
      </c>
      <c r="O380">
        <v>1</v>
      </c>
      <c r="P380">
        <v>0</v>
      </c>
      <c r="Q380">
        <v>1</v>
      </c>
      <c r="R380">
        <v>0</v>
      </c>
    </row>
    <row r="381" spans="1:18">
      <c r="A381">
        <v>1304003</v>
      </c>
      <c r="B381">
        <v>41</v>
      </c>
      <c r="C381">
        <v>1</v>
      </c>
      <c r="D381">
        <v>0</v>
      </c>
      <c r="E381">
        <v>3</v>
      </c>
      <c r="F381">
        <v>1</v>
      </c>
      <c r="G381">
        <v>0</v>
      </c>
      <c r="H381">
        <v>0</v>
      </c>
      <c r="I381">
        <v>20</v>
      </c>
      <c r="J381">
        <v>80</v>
      </c>
      <c r="K381">
        <v>0</v>
      </c>
      <c r="L381">
        <v>12</v>
      </c>
      <c r="M381">
        <v>1.41</v>
      </c>
      <c r="N381">
        <v>0</v>
      </c>
      <c r="O381">
        <v>1</v>
      </c>
      <c r="P381">
        <v>0</v>
      </c>
      <c r="Q381">
        <v>0</v>
      </c>
      <c r="R381">
        <v>0</v>
      </c>
    </row>
    <row r="382" spans="1:18">
      <c r="A382">
        <v>1304004</v>
      </c>
      <c r="B382">
        <v>35</v>
      </c>
      <c r="C382">
        <v>1</v>
      </c>
      <c r="D382">
        <v>0</v>
      </c>
      <c r="E382">
        <v>1</v>
      </c>
      <c r="F382">
        <v>0</v>
      </c>
      <c r="G382">
        <v>0</v>
      </c>
      <c r="H382">
        <v>1</v>
      </c>
      <c r="I382">
        <v>8</v>
      </c>
      <c r="J382">
        <v>30</v>
      </c>
      <c r="K382">
        <v>0</v>
      </c>
      <c r="L382">
        <v>12</v>
      </c>
      <c r="M382">
        <v>1.26</v>
      </c>
      <c r="N382">
        <v>1</v>
      </c>
      <c r="O382">
        <v>1</v>
      </c>
      <c r="P382">
        <v>0</v>
      </c>
      <c r="Q382">
        <v>1</v>
      </c>
      <c r="R382">
        <v>0</v>
      </c>
    </row>
    <row r="383" spans="1:18">
      <c r="A383">
        <v>1304005</v>
      </c>
      <c r="B383">
        <v>33</v>
      </c>
      <c r="C383">
        <v>1</v>
      </c>
      <c r="D383">
        <v>0</v>
      </c>
      <c r="E383">
        <v>1</v>
      </c>
      <c r="F383">
        <v>0</v>
      </c>
      <c r="G383">
        <v>0</v>
      </c>
      <c r="H383">
        <v>1</v>
      </c>
      <c r="I383">
        <v>13</v>
      </c>
      <c r="J383">
        <v>100</v>
      </c>
      <c r="K383">
        <v>0</v>
      </c>
      <c r="L383">
        <v>12</v>
      </c>
      <c r="M383">
        <v>1.26</v>
      </c>
      <c r="N383">
        <v>0</v>
      </c>
      <c r="O383">
        <v>1</v>
      </c>
      <c r="P383">
        <v>0</v>
      </c>
      <c r="Q383">
        <v>0</v>
      </c>
      <c r="R383">
        <v>0</v>
      </c>
    </row>
    <row r="384" spans="1:18">
      <c r="A384">
        <v>1304007</v>
      </c>
      <c r="B384">
        <v>36</v>
      </c>
      <c r="C384">
        <v>1</v>
      </c>
      <c r="D384">
        <v>0</v>
      </c>
      <c r="E384">
        <v>2</v>
      </c>
      <c r="F384">
        <v>0</v>
      </c>
      <c r="G384">
        <v>1</v>
      </c>
      <c r="H384">
        <v>1</v>
      </c>
      <c r="I384">
        <v>9</v>
      </c>
      <c r="J384">
        <v>80</v>
      </c>
      <c r="K384">
        <v>0</v>
      </c>
      <c r="L384">
        <v>12</v>
      </c>
      <c r="M384">
        <v>1.26</v>
      </c>
      <c r="N384">
        <v>1</v>
      </c>
      <c r="O384">
        <v>1</v>
      </c>
      <c r="P384">
        <v>0</v>
      </c>
      <c r="Q384">
        <v>1</v>
      </c>
      <c r="R384">
        <v>0</v>
      </c>
    </row>
    <row r="385" spans="1:18">
      <c r="A385">
        <v>1304008</v>
      </c>
      <c r="B385">
        <v>29</v>
      </c>
      <c r="C385">
        <v>1</v>
      </c>
      <c r="D385">
        <v>0</v>
      </c>
      <c r="E385">
        <v>0</v>
      </c>
      <c r="F385">
        <v>0</v>
      </c>
      <c r="G385">
        <v>1</v>
      </c>
      <c r="H385">
        <v>1</v>
      </c>
      <c r="I385">
        <v>13</v>
      </c>
      <c r="J385">
        <v>50</v>
      </c>
      <c r="K385">
        <v>0</v>
      </c>
      <c r="L385">
        <v>12</v>
      </c>
      <c r="M385">
        <v>1.26</v>
      </c>
      <c r="N385">
        <v>0</v>
      </c>
      <c r="O385">
        <v>1</v>
      </c>
      <c r="P385">
        <v>0</v>
      </c>
      <c r="Q385">
        <v>0</v>
      </c>
      <c r="R385">
        <v>0</v>
      </c>
    </row>
    <row r="386" spans="1:18">
      <c r="A386">
        <v>1304009</v>
      </c>
      <c r="B386">
        <v>46</v>
      </c>
      <c r="C386">
        <v>1</v>
      </c>
      <c r="D386">
        <v>0</v>
      </c>
      <c r="E386">
        <v>0</v>
      </c>
      <c r="F386">
        <v>0</v>
      </c>
      <c r="G386">
        <v>1</v>
      </c>
      <c r="H386">
        <v>1</v>
      </c>
      <c r="I386">
        <v>17</v>
      </c>
      <c r="J386">
        <v>50</v>
      </c>
      <c r="K386">
        <v>0</v>
      </c>
      <c r="L386">
        <v>12</v>
      </c>
      <c r="M386">
        <v>1.26</v>
      </c>
      <c r="N386">
        <v>0</v>
      </c>
      <c r="O386">
        <v>1</v>
      </c>
      <c r="P386">
        <v>0</v>
      </c>
      <c r="Q386">
        <v>0</v>
      </c>
      <c r="R386">
        <v>0</v>
      </c>
    </row>
    <row r="387" spans="1:18">
      <c r="A387">
        <v>1304010</v>
      </c>
      <c r="B387">
        <v>63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1</v>
      </c>
      <c r="I387">
        <v>8</v>
      </c>
      <c r="J387">
        <v>100</v>
      </c>
      <c r="K387">
        <v>0</v>
      </c>
      <c r="L387">
        <v>12</v>
      </c>
      <c r="M387">
        <v>1.41</v>
      </c>
      <c r="N387">
        <v>0</v>
      </c>
      <c r="O387">
        <v>1</v>
      </c>
      <c r="P387">
        <v>0</v>
      </c>
      <c r="Q387">
        <v>0</v>
      </c>
      <c r="R387">
        <v>0</v>
      </c>
    </row>
    <row r="388" spans="1:18">
      <c r="A388">
        <v>1204011</v>
      </c>
      <c r="B388">
        <v>31</v>
      </c>
      <c r="C388">
        <v>1</v>
      </c>
      <c r="D388">
        <v>0</v>
      </c>
      <c r="E388">
        <v>2</v>
      </c>
      <c r="F388">
        <v>0</v>
      </c>
      <c r="G388">
        <v>0</v>
      </c>
      <c r="H388">
        <v>0</v>
      </c>
      <c r="I388">
        <v>8</v>
      </c>
      <c r="J388">
        <v>70</v>
      </c>
      <c r="K388">
        <v>0</v>
      </c>
      <c r="L388">
        <v>12</v>
      </c>
      <c r="M388">
        <v>1.41</v>
      </c>
      <c r="N388">
        <v>0</v>
      </c>
      <c r="O388">
        <v>1</v>
      </c>
      <c r="P388">
        <v>0</v>
      </c>
      <c r="Q388">
        <v>0</v>
      </c>
      <c r="R388">
        <v>0</v>
      </c>
    </row>
    <row r="389" spans="1:18">
      <c r="A389">
        <v>1304014</v>
      </c>
      <c r="B389">
        <v>62</v>
      </c>
      <c r="C389">
        <v>1</v>
      </c>
      <c r="D389">
        <v>0</v>
      </c>
      <c r="E389">
        <v>3</v>
      </c>
      <c r="F389">
        <v>0</v>
      </c>
      <c r="G389">
        <v>0</v>
      </c>
      <c r="H389">
        <v>0</v>
      </c>
      <c r="I389">
        <v>30</v>
      </c>
      <c r="J389">
        <v>10</v>
      </c>
      <c r="K389">
        <v>0</v>
      </c>
      <c r="L389">
        <v>12</v>
      </c>
      <c r="M389">
        <v>1.5</v>
      </c>
      <c r="N389">
        <v>1</v>
      </c>
      <c r="O389">
        <v>1</v>
      </c>
      <c r="P389">
        <v>0</v>
      </c>
      <c r="Q389">
        <v>1</v>
      </c>
      <c r="R389">
        <v>0</v>
      </c>
    </row>
    <row r="390" spans="1:18">
      <c r="A390">
        <v>1304016</v>
      </c>
      <c r="B390">
        <v>43</v>
      </c>
      <c r="C390">
        <v>1</v>
      </c>
      <c r="D390">
        <v>0</v>
      </c>
      <c r="E390">
        <v>1</v>
      </c>
      <c r="F390">
        <v>0</v>
      </c>
      <c r="G390">
        <v>0</v>
      </c>
      <c r="H390">
        <v>1</v>
      </c>
      <c r="I390">
        <v>5</v>
      </c>
      <c r="J390">
        <v>70</v>
      </c>
      <c r="K390">
        <v>0</v>
      </c>
      <c r="L390">
        <v>12</v>
      </c>
      <c r="M390">
        <v>1.26</v>
      </c>
      <c r="N390">
        <v>0</v>
      </c>
      <c r="O390">
        <v>1</v>
      </c>
      <c r="P390">
        <v>0</v>
      </c>
      <c r="Q390">
        <v>0</v>
      </c>
      <c r="R390">
        <v>0</v>
      </c>
    </row>
    <row r="391" spans="1:18">
      <c r="A391">
        <v>1304018</v>
      </c>
      <c r="B391">
        <v>39</v>
      </c>
      <c r="C391">
        <v>1</v>
      </c>
      <c r="D391">
        <v>0</v>
      </c>
      <c r="E391">
        <v>1</v>
      </c>
      <c r="F391">
        <v>0</v>
      </c>
      <c r="G391">
        <v>1</v>
      </c>
      <c r="H391">
        <v>1</v>
      </c>
      <c r="I391">
        <v>10</v>
      </c>
      <c r="J391">
        <v>50</v>
      </c>
      <c r="K391">
        <v>0</v>
      </c>
      <c r="L391">
        <v>12</v>
      </c>
      <c r="M391">
        <v>1.26</v>
      </c>
      <c r="N391">
        <v>1</v>
      </c>
      <c r="O391">
        <v>1</v>
      </c>
      <c r="P391">
        <v>1</v>
      </c>
      <c r="Q391">
        <v>1</v>
      </c>
      <c r="R391">
        <v>0</v>
      </c>
    </row>
    <row r="392" spans="1:18">
      <c r="A392">
        <v>1304019</v>
      </c>
      <c r="B392">
        <v>31</v>
      </c>
      <c r="C392">
        <v>0</v>
      </c>
      <c r="D392">
        <v>0</v>
      </c>
      <c r="E392">
        <v>1</v>
      </c>
      <c r="F392">
        <v>0</v>
      </c>
      <c r="G392">
        <v>1</v>
      </c>
      <c r="H392">
        <v>1</v>
      </c>
      <c r="I392">
        <v>6</v>
      </c>
      <c r="J392">
        <v>15</v>
      </c>
      <c r="K392">
        <v>0</v>
      </c>
      <c r="L392">
        <v>12</v>
      </c>
      <c r="M392">
        <v>1.26</v>
      </c>
      <c r="N392">
        <v>1</v>
      </c>
      <c r="O392">
        <v>1</v>
      </c>
      <c r="P392">
        <v>0</v>
      </c>
      <c r="Q392">
        <v>1</v>
      </c>
      <c r="R392">
        <v>0</v>
      </c>
    </row>
    <row r="393" spans="1:18">
      <c r="A393">
        <v>1304020</v>
      </c>
      <c r="B393">
        <v>52</v>
      </c>
      <c r="C393">
        <v>1</v>
      </c>
      <c r="D393">
        <v>2</v>
      </c>
      <c r="E393">
        <v>1</v>
      </c>
      <c r="F393">
        <v>0</v>
      </c>
      <c r="G393">
        <v>0</v>
      </c>
      <c r="H393">
        <v>1</v>
      </c>
      <c r="I393">
        <v>15</v>
      </c>
      <c r="J393">
        <v>10</v>
      </c>
      <c r="K393">
        <v>0</v>
      </c>
      <c r="L393">
        <v>12</v>
      </c>
      <c r="M393">
        <v>1.26</v>
      </c>
      <c r="N393">
        <v>1</v>
      </c>
      <c r="O393">
        <v>1</v>
      </c>
      <c r="P393">
        <v>0</v>
      </c>
      <c r="Q393">
        <v>1</v>
      </c>
      <c r="R393">
        <v>0</v>
      </c>
    </row>
    <row r="394" spans="1:18">
      <c r="A394">
        <v>1305003</v>
      </c>
      <c r="B394">
        <v>26</v>
      </c>
      <c r="C394">
        <v>1</v>
      </c>
      <c r="D394">
        <v>1</v>
      </c>
      <c r="E394">
        <v>1</v>
      </c>
      <c r="F394">
        <v>0</v>
      </c>
      <c r="G394">
        <v>1</v>
      </c>
      <c r="H394">
        <v>1</v>
      </c>
      <c r="I394">
        <v>7</v>
      </c>
      <c r="J394">
        <v>20</v>
      </c>
      <c r="K394">
        <v>0</v>
      </c>
      <c r="L394">
        <v>12</v>
      </c>
      <c r="M394">
        <v>1.26</v>
      </c>
      <c r="N394">
        <v>1</v>
      </c>
      <c r="O394">
        <v>0</v>
      </c>
      <c r="P394">
        <v>0</v>
      </c>
      <c r="Q394">
        <v>1</v>
      </c>
      <c r="R394">
        <v>0</v>
      </c>
    </row>
  </sheetData>
  <autoFilter ref="A1:S394"/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直接赋值法3 (2)</vt:lpstr>
      <vt:lpstr>直接赋值法1</vt:lpstr>
      <vt:lpstr>直接赋值法2</vt:lpstr>
      <vt:lpstr>直接赋值法3</vt:lpstr>
      <vt:lpstr>变量（原始数据）</vt:lpstr>
      <vt:lpstr>直接赋值法用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lijie</dc:creator>
  <cp:lastModifiedBy>Joey Zhao</cp:lastModifiedBy>
  <dcterms:created xsi:type="dcterms:W3CDTF">2014-08-09T08:51:00Z</dcterms:created>
  <dcterms:modified xsi:type="dcterms:W3CDTF">2017-04-18T02:11:46Z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