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760" yWindow="2080" windowWidth="25200" windowHeight="17000" tabRatio="600" firstSheet="0" activeTab="1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tab1" sheetId="2" state="visible" r:id="rId2"/>
    <sheet xmlns:r="http://schemas.openxmlformats.org/officeDocument/2006/relationships" name="2025Aug" sheetId="3" state="visible" r:id="rId3"/>
    <sheet xmlns:r="http://schemas.openxmlformats.org/officeDocument/2006/relationships" name="2025Jul" sheetId="4" state="visible" r:id="rId4"/>
    <sheet xmlns:r="http://schemas.openxmlformats.org/officeDocument/2006/relationships" name="2025Sep" sheetId="5" state="visible" r:id="rId5"/>
  </sheets>
  <externalReferences>
    <externalReference xmlns:r="http://schemas.openxmlformats.org/officeDocument/2006/relationships" r:id="rId6"/>
  </externalReferences>
  <definedNames>
    <definedName name="lstMetrics">OFFSET(#REF!,0,0,COUNTA(#REF!))</definedName>
    <definedName name="lstYears">OFFSET(#REF!,0,1,1,COUNTA(#REF!)-1)</definedName>
    <definedName name="SelectedYear">Summary!$K$2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_);\(&quot;$&quot;#,##0\)"/>
  </numFmts>
  <fonts count="33">
    <font>
      <name val="Euphemia"/>
      <family val="2"/>
      <color theme="1" tint="0.3499862666707358"/>
      <sz val="10"/>
      <scheme val="major"/>
    </font>
    <font>
      <name val="Franklin Gothic Medium"/>
      <family val="2"/>
      <b val="1"/>
      <color theme="1"/>
      <sz val="11"/>
      <scheme val="minor"/>
    </font>
    <font>
      <name val="Franklin Gothic Medium"/>
      <family val="2"/>
      <i val="1"/>
      <color theme="1" tint="0.499984740745262"/>
      <sz val="11"/>
      <scheme val="minor"/>
    </font>
    <font>
      <name val="Franklin Gothic Medium"/>
      <family val="2"/>
      <color theme="1"/>
      <sz val="11"/>
      <scheme val="minor"/>
    </font>
    <font>
      <name val="Franklin Gothic Medium"/>
      <family val="2"/>
      <b val="1"/>
      <color theme="0"/>
      <sz val="11"/>
      <scheme val="minor"/>
    </font>
    <font>
      <name val="Euphemia"/>
      <family val="2"/>
      <color theme="4"/>
      <sz val="24"/>
      <scheme val="major"/>
    </font>
    <font>
      <name val="Euphemia"/>
      <family val="2"/>
      <color theme="0" tint="-0.3499862666707358"/>
      <sz val="14"/>
      <scheme val="major"/>
    </font>
    <font>
      <name val="Franklin Gothic Medium"/>
      <family val="2"/>
      <color theme="1" tint="0.3499862666707358"/>
      <sz val="18"/>
      <scheme val="minor"/>
    </font>
    <font>
      <name val="Euphemia"/>
      <family val="2"/>
      <color theme="0" tint="-0.3499862666707358"/>
      <sz val="20"/>
      <scheme val="major"/>
    </font>
    <font>
      <name val="Franklin Gothic Medium"/>
      <family val="2"/>
      <color theme="0" tint="-0.3499862666707358"/>
      <sz val="20"/>
      <scheme val="minor"/>
    </font>
    <font>
      <name val="Franklin Gothic Medium"/>
      <family val="2"/>
      <color theme="0" tint="-0.3499862666707358"/>
      <sz val="14"/>
      <scheme val="minor"/>
    </font>
    <font>
      <name val="Franklin Gothic Medium"/>
      <family val="2"/>
      <color theme="0" tint="-0.3499862666707358"/>
      <sz val="12"/>
      <scheme val="minor"/>
    </font>
    <font>
      <name val="Franklin Gothic Medium"/>
      <family val="2"/>
      <color theme="4" tint="-0.249977111117893"/>
      <sz val="11"/>
      <scheme val="minor"/>
    </font>
    <font>
      <name val="Franklin Gothic Medium"/>
      <family val="2"/>
      <color theme="3" tint="0.499984740745262"/>
      <sz val="14"/>
      <scheme val="minor"/>
    </font>
    <font>
      <name val="Franklin Gothic Medium"/>
      <family val="2"/>
      <b val="1"/>
      <color theme="0"/>
      <sz val="9"/>
      <scheme val="minor"/>
    </font>
    <font>
      <name val="Franklin Gothic Medium"/>
      <family val="2"/>
      <color theme="1" tint="0.1499984740745262"/>
      <sz val="11"/>
      <scheme val="minor"/>
    </font>
    <font>
      <name val="Franklin Gothic Medium"/>
      <family val="2"/>
      <color theme="1" tint="0.1499984740745262"/>
      <sz val="10"/>
      <scheme val="minor"/>
    </font>
    <font>
      <name val="Euphemia"/>
      <family val="2"/>
      <color theme="1" tint="0.1499984740745262"/>
      <sz val="10"/>
      <scheme val="major"/>
    </font>
    <font>
      <name val="Euphemia"/>
      <family val="2"/>
      <color theme="4"/>
      <sz val="11"/>
      <scheme val="major"/>
    </font>
    <font>
      <name val="Euphemia"/>
      <family val="2"/>
      <b val="1"/>
      <color theme="1" tint="0.1499984740745262"/>
      <sz val="18"/>
      <scheme val="major"/>
    </font>
    <font>
      <name val="Euphemia"/>
      <family val="2"/>
      <b val="1"/>
      <i val="1"/>
      <color theme="1" tint="0.1499984740745262"/>
      <sz val="12"/>
      <scheme val="major"/>
    </font>
    <font>
      <name val="Euphemia"/>
      <family val="2"/>
      <b val="1"/>
      <color theme="1" tint="0.1499984740745262"/>
      <sz val="12"/>
      <scheme val="major"/>
    </font>
    <font>
      <name val="Euphemia"/>
      <family val="2"/>
      <b val="1"/>
      <color theme="1" tint="0.1499984740745262"/>
      <sz val="14"/>
      <scheme val="major"/>
    </font>
    <font>
      <name val="Euphemia"/>
      <family val="2"/>
      <b val="1"/>
      <i val="1"/>
      <color theme="1" tint="0.1499984740745262"/>
      <sz val="18"/>
      <scheme val="major"/>
    </font>
    <font>
      <name val="Franklin Gothic Medium"/>
      <family val="2"/>
      <i val="1"/>
      <color theme="1" tint="0.1499984740745262"/>
      <sz val="10"/>
      <scheme val="minor"/>
    </font>
    <font>
      <name val="Euphemia"/>
      <family val="2"/>
      <color theme="0"/>
      <sz val="11"/>
      <scheme val="major"/>
    </font>
    <font>
      <name val="Euphemia"/>
      <family val="2"/>
      <color theme="1" tint="0.1499984740745262"/>
      <sz val="11"/>
      <scheme val="major"/>
    </font>
    <font>
      <name val="Franklin Gothic Medium"/>
      <family val="2"/>
      <color theme="4"/>
      <sz val="11.5"/>
      <scheme val="minor"/>
    </font>
    <font>
      <name val="Euphemia"/>
      <family val="2"/>
      <color theme="4"/>
      <sz val="11.5"/>
      <scheme val="major"/>
    </font>
    <font>
      <name val="Euphemia"/>
      <family val="2"/>
      <color theme="1" tint="0.1499984740745262"/>
      <sz val="11.5"/>
      <scheme val="major"/>
    </font>
    <font>
      <name val="Euphemia"/>
      <family val="2"/>
      <color theme="0"/>
      <sz val="11.5"/>
      <scheme val="major"/>
    </font>
    <font>
      <name val="Franklin Gothic Medium"/>
      <family val="2"/>
      <color theme="1" tint="0.1499984740745262"/>
      <sz val="11.5"/>
      <scheme val="minor"/>
    </font>
    <font>
      <name val="Euphemia"/>
      <family val="2"/>
      <color theme="4" tint="-0.249977111117893"/>
      <sz val="11.5"/>
      <scheme val="major"/>
    </font>
  </fonts>
  <fills count="5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4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theme="0" tint="-0.1499679555650502"/>
      </top>
      <bottom style="thin">
        <color theme="0" tint="-0.1499679555650502"/>
      </bottom>
      <diagonal/>
    </border>
    <border>
      <left/>
      <right/>
      <top style="medium">
        <color theme="0" tint="-0.3499862666707358"/>
      </top>
      <bottom style="medium">
        <color theme="0" tint="-0.3499862666707358"/>
      </bottom>
      <diagonal/>
    </border>
    <border>
      <left style="medium">
        <color theme="1" tint="0.3499862666707358"/>
      </left>
      <right/>
      <top/>
      <bottom/>
      <diagonal/>
    </border>
    <border>
      <left/>
      <right style="medium">
        <color theme="1" tint="0.3499862666707358"/>
      </right>
      <top/>
      <bottom/>
      <diagonal/>
    </border>
    <border>
      <left style="medium">
        <color theme="1" tint="0.3499862666707358"/>
      </left>
      <right/>
      <top/>
      <bottom style="medium">
        <color theme="1" tint="0.3499862666707358"/>
      </bottom>
      <diagonal/>
    </border>
    <border>
      <left/>
      <right style="medium">
        <color theme="1" tint="0.3499862666707358"/>
      </right>
      <top/>
      <bottom style="medium">
        <color theme="1" tint="0.3499862666707358"/>
      </bottom>
      <diagonal/>
    </border>
    <border>
      <left/>
      <right/>
      <top/>
      <bottom style="dashed">
        <color theme="1" tint="0.3499862666707358"/>
      </bottom>
      <diagonal/>
    </border>
    <border>
      <left style="medium">
        <color theme="1" tint="0.3499862666707358"/>
      </left>
      <right style="medium">
        <color theme="1" tint="0.3499862666707358"/>
      </right>
      <top/>
      <bottom/>
      <diagonal/>
    </border>
    <border>
      <left/>
      <right/>
      <top/>
      <bottom style="medium">
        <color theme="1" tint="0.3499862666707358"/>
      </bottom>
      <diagonal/>
    </border>
    <border>
      <left style="medium">
        <color theme="1" tint="0.3499862666707358"/>
      </left>
      <right/>
      <top style="dashed">
        <color theme="1" tint="0.3499862666707358"/>
      </top>
      <bottom/>
      <diagonal/>
    </border>
    <border>
      <left/>
      <right style="medium">
        <color theme="1" tint="0.3499862666707358"/>
      </right>
      <top style="dashed">
        <color theme="1" tint="0.3499862666707358"/>
      </top>
      <bottom/>
      <diagonal/>
    </border>
    <border>
      <left/>
      <right/>
      <top style="dashed">
        <color theme="1" tint="0.3499862666707358"/>
      </top>
      <bottom/>
      <diagonal/>
    </border>
    <border>
      <left/>
      <right/>
      <top style="thin">
        <color theme="0" tint="-0.1499679555650502"/>
      </top>
      <bottom style="thin">
        <color theme="0" tint="-0.1499374370555742"/>
      </bottom>
      <diagonal/>
    </border>
    <border>
      <left/>
      <right/>
      <top style="thin">
        <color theme="0" tint="-0.1499374370555742"/>
      </top>
      <bottom style="thin">
        <color theme="0" tint="-0.1499374370555742"/>
      </bottom>
      <diagonal/>
    </border>
    <border>
      <left/>
      <right/>
      <top style="medium">
        <color theme="0" tint="-0.3499862666707358"/>
      </top>
      <bottom/>
      <diagonal/>
    </border>
    <border>
      <left style="medium">
        <color theme="1" tint="0.3499862666707358"/>
      </left>
      <right style="medium">
        <color theme="1" tint="0.3499862666707358"/>
      </right>
      <top style="dashed">
        <color theme="1" tint="0.3499862666707358"/>
      </top>
      <bottom/>
      <diagonal/>
    </border>
    <border>
      <left style="medium">
        <color theme="1" tint="0.3499862666707358"/>
      </left>
      <right style="medium">
        <color theme="1" tint="0.3499862666707358"/>
      </right>
      <top/>
      <bottom style="medium">
        <color theme="1" tint="0.3499862666707358"/>
      </bottom>
      <diagonal/>
    </border>
    <border>
      <left style="medium">
        <color theme="1" tint="0.3499862666707358"/>
      </left>
      <right style="medium">
        <color theme="1" tint="0.3499862666707358"/>
      </right>
      <top/>
      <bottom style="dashed">
        <color theme="1" tint="0.3499862666707358"/>
      </bottom>
      <diagonal/>
    </border>
    <border>
      <left style="medium">
        <color theme="1" tint="0.3499862666707358"/>
      </left>
      <right/>
      <top/>
      <bottom style="dashed">
        <color theme="1" tint="0.3499862666707358"/>
      </bottom>
      <diagonal/>
    </border>
    <border>
      <left/>
      <right style="medium">
        <color theme="1" tint="0.3499862666707358"/>
      </right>
      <top/>
      <bottom style="dashed">
        <color theme="1" tint="0.3499862666707358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/>
      <top/>
      <bottom style="thick">
        <color theme="4" tint="0.3999450666829432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4" tint="0.5999633777886288"/>
      </bottom>
      <diagonal/>
    </border>
    <border>
      <left/>
      <right/>
      <top style="thin">
        <color theme="4" tint="0.5999633777886288"/>
      </top>
      <bottom style="hair">
        <color theme="4" tint="0.3999450666829432"/>
      </bottom>
      <diagonal/>
    </border>
    <border>
      <left/>
      <right/>
      <top style="hair">
        <color theme="4" tint="0.3999450666829432"/>
      </top>
      <bottom style="hair">
        <color theme="4" tint="0.3999450666829432"/>
      </bottom>
      <diagonal/>
    </border>
    <border>
      <left/>
      <right/>
      <top style="hair">
        <color theme="4" tint="0.3999450666829432"/>
      </top>
      <bottom/>
      <diagonal/>
    </border>
    <border>
      <left/>
      <right/>
      <top style="medium">
        <color theme="4" tint="0.3999450666829432"/>
      </top>
      <bottom style="thin">
        <color theme="4" tint="0.5999633777886288"/>
      </bottom>
      <diagonal/>
    </border>
    <border>
      <left/>
      <right style="thick">
        <color theme="0"/>
      </right>
      <top style="hair">
        <color theme="4" tint="0.3999450666829432"/>
      </top>
      <bottom style="hair">
        <color theme="4" tint="0.3999450666829432"/>
      </bottom>
      <diagonal/>
    </border>
    <border>
      <left/>
      <right/>
      <top/>
      <bottom style="hair">
        <color theme="4" tint="0.3999450666829432"/>
      </bottom>
      <diagonal/>
    </border>
    <border>
      <left/>
      <right/>
      <top style="medium">
        <color theme="4" tint="0.7999816888943144"/>
      </top>
      <bottom style="medium">
        <color theme="4" tint="0.3999450666829432"/>
      </bottom>
      <diagonal/>
    </border>
    <border>
      <left/>
      <right/>
      <top style="thick">
        <color theme="4" tint="0.5999633777886288"/>
      </top>
      <bottom/>
      <diagonal/>
    </border>
    <border>
      <left/>
      <right/>
      <top style="thin">
        <color theme="0" tint="-0.1499374370555742"/>
      </top>
      <bottom/>
      <diagonal/>
    </border>
    <border>
      <left/>
      <right/>
      <top style="thin">
        <color theme="0" tint="-0.1499679555650502"/>
      </top>
      <bottom/>
      <diagonal/>
    </border>
  </borders>
  <cellStyleXfs count="9">
    <xf numFmtId="0" fontId="0" fillId="0" borderId="0" applyAlignment="1">
      <alignment vertical="center"/>
    </xf>
    <xf numFmtId="9" fontId="3" fillId="0" borderId="0"/>
    <xf numFmtId="0" fontId="5" fillId="0" borderId="0"/>
    <xf numFmtId="0" fontId="6" fillId="0" borderId="2"/>
    <xf numFmtId="0" fontId="7" fillId="0" borderId="0"/>
    <xf numFmtId="0" fontId="14" fillId="2" borderId="0" applyAlignment="1">
      <alignment horizontal="center" vertical="center"/>
    </xf>
    <xf numFmtId="165" fontId="9" fillId="0" borderId="7" applyAlignment="1">
      <alignment horizontal="center" vertical="center"/>
    </xf>
    <xf numFmtId="9" fontId="11" fillId="0" borderId="0" applyAlignment="1">
      <alignment horizontal="left" vertical="center" indent="1"/>
    </xf>
    <xf numFmtId="0" fontId="13" fillId="0" borderId="0"/>
  </cellStyleXfs>
  <cellXfs count="18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9" fontId="0" fillId="0" borderId="0" pivotButton="0" quotePrefix="0" xfId="1"/>
    <xf numFmtId="0" fontId="0" fillId="0" borderId="0" applyAlignment="1" pivotButton="0" quotePrefix="0" xfId="0">
      <alignment horizontal="center" vertical="center"/>
    </xf>
    <xf numFmtId="9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left" indent="1"/>
    </xf>
    <xf numFmtId="0" fontId="5" fillId="0" borderId="0" pivotButton="0" quotePrefix="0" xfId="2"/>
    <xf numFmtId="0" fontId="6" fillId="0" borderId="2" pivotButton="0" quotePrefix="0" xfId="3"/>
    <xf numFmtId="0" fontId="6" fillId="0" borderId="2" pivotButton="0" quotePrefix="0" xfId="3"/>
    <xf numFmtId="0" fontId="1" fillId="0" borderId="0" pivotButton="0" quotePrefix="0" xfId="0"/>
    <xf numFmtId="0" fontId="4" fillId="2" borderId="1" applyAlignment="1" pivotButton="0" quotePrefix="0" xfId="0">
      <alignment vertical="center"/>
    </xf>
    <xf numFmtId="9" fontId="10" fillId="0" borderId="0" applyAlignment="1" pivotButton="0" quotePrefix="0" xfId="1">
      <alignment horizontal="left" vertical="center" indent="1"/>
    </xf>
    <xf numFmtId="0" fontId="0" fillId="0" borderId="0" applyAlignment="1" pivotButton="0" quotePrefix="0" xfId="0">
      <alignment vertical="center"/>
    </xf>
    <xf numFmtId="9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left" indent="1"/>
    </xf>
    <xf numFmtId="0" fontId="0" fillId="0" borderId="9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4" fillId="2" borderId="1" applyAlignment="1" pivotButton="0" quotePrefix="0" xfId="0">
      <alignment horizontal="center" vertical="center"/>
    </xf>
    <xf numFmtId="164" fontId="0" fillId="0" borderId="13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9" fontId="0" fillId="0" borderId="13" applyAlignment="1" pivotButton="0" quotePrefix="0" xfId="1">
      <alignment horizontal="center" vertical="center"/>
    </xf>
    <xf numFmtId="164" fontId="0" fillId="0" borderId="14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9" fontId="0" fillId="0" borderId="14" applyAlignment="1" pivotButton="0" quotePrefix="0" xfId="1">
      <alignment horizontal="center" vertical="center"/>
    </xf>
    <xf numFmtId="0" fontId="4" fillId="2" borderId="1" applyAlignment="1" pivotButton="0" quotePrefix="0" xfId="0">
      <alignment horizontal="left" vertical="center" indent="1"/>
    </xf>
    <xf numFmtId="0" fontId="12" fillId="0" borderId="0" applyAlignment="1" pivotButton="0" quotePrefix="0" xfId="0">
      <alignment vertical="center"/>
    </xf>
    <xf numFmtId="0" fontId="6" fillId="0" borderId="2" applyAlignment="1" pivotButton="0" quotePrefix="0" xfId="3">
      <alignment horizontal="center"/>
    </xf>
    <xf numFmtId="0" fontId="6" fillId="0" borderId="15" pivotButton="0" quotePrefix="0" xfId="3"/>
    <xf numFmtId="9" fontId="11" fillId="0" borderId="16" applyAlignment="1" pivotButton="0" quotePrefix="0" xfId="7">
      <alignment horizontal="left" vertical="center" indent="1"/>
    </xf>
    <xf numFmtId="0" fontId="0" fillId="0" borderId="8" pivotButton="0" quotePrefix="0" xfId="0"/>
    <xf numFmtId="0" fontId="0" fillId="0" borderId="17" applyAlignment="1" pivotButton="0" quotePrefix="0" xfId="0">
      <alignment vertical="center"/>
    </xf>
    <xf numFmtId="0" fontId="0" fillId="0" borderId="8" applyAlignment="1" pivotButton="0" quotePrefix="0" xfId="0">
      <alignment horizontal="left" indent="1"/>
    </xf>
    <xf numFmtId="165" fontId="9" fillId="0" borderId="4" applyAlignment="1" pivotButton="0" quotePrefix="0" xfId="6">
      <alignment horizontal="center" vertical="center"/>
    </xf>
    <xf numFmtId="9" fontId="11" fillId="0" borderId="16" applyAlignment="1" pivotButton="0" quotePrefix="0" xfId="1">
      <alignment horizontal="left" vertical="center" indent="1"/>
    </xf>
    <xf numFmtId="165" fontId="9" fillId="0" borderId="18" applyAlignment="1" pivotButton="0" quotePrefix="0" xfId="6">
      <alignment horizontal="center" vertical="center"/>
    </xf>
    <xf numFmtId="0" fontId="7" fillId="0" borderId="0" applyAlignment="1" pivotButton="0" quotePrefix="0" xfId="4">
      <alignment vertical="center"/>
    </xf>
    <xf numFmtId="0" fontId="14" fillId="2" borderId="21" applyAlignment="1" pivotButton="0" quotePrefix="0" xfId="5">
      <alignment horizontal="center" vertical="center"/>
    </xf>
    <xf numFmtId="0" fontId="4" fillId="2" borderId="1" applyAlignment="1" pivotButton="0" quotePrefix="0" xfId="0">
      <alignment horizontal="right" vertical="center"/>
    </xf>
    <xf numFmtId="0" fontId="0" fillId="0" borderId="13" applyAlignment="1" pivotButton="0" quotePrefix="0" xfId="0">
      <alignment horizontal="left" vertical="center" indent="1"/>
    </xf>
    <xf numFmtId="0" fontId="0" fillId="0" borderId="14" applyAlignment="1" pivotButton="0" quotePrefix="0" xfId="0">
      <alignment horizontal="left" vertical="center" indent="1"/>
    </xf>
    <xf numFmtId="0" fontId="15" fillId="0" borderId="0" pivotButton="0" quotePrefix="0" xfId="0"/>
    <xf numFmtId="0" fontId="5" fillId="0" borderId="0" applyAlignment="1" pivotButton="0" quotePrefix="0" xfId="2">
      <alignment horizontal="left" vertical="center"/>
    </xf>
    <xf numFmtId="0" fontId="15" fillId="0" borderId="0" applyAlignment="1" pivotButton="0" quotePrefix="0" xfId="0">
      <alignment horizontal="right"/>
    </xf>
    <xf numFmtId="2" fontId="15" fillId="0" borderId="0" applyAlignment="1" pivotButton="0" quotePrefix="0" xfId="0">
      <alignment horizontal="right"/>
    </xf>
    <xf numFmtId="2" fontId="15" fillId="0" borderId="0" pivotButton="0" quotePrefix="0" xfId="0"/>
    <xf numFmtId="0" fontId="16" fillId="0" borderId="0" pivotButton="0" quotePrefix="0" xfId="0"/>
    <xf numFmtId="0" fontId="16" fillId="4" borderId="25" applyAlignment="1" pivotButton="0" quotePrefix="0" xfId="0">
      <alignment horizontal="left"/>
    </xf>
    <xf numFmtId="0" fontId="16" fillId="4" borderId="25" applyAlignment="1" pivotButton="0" quotePrefix="0" xfId="0">
      <alignment horizontal="center"/>
    </xf>
    <xf numFmtId="0" fontId="16" fillId="4" borderId="25" applyAlignment="1" pivotButton="0" quotePrefix="0" xfId="0">
      <alignment horizontal="right"/>
    </xf>
    <xf numFmtId="0" fontId="16" fillId="0" borderId="26" applyAlignment="1" pivotButton="0" quotePrefix="0" xfId="0">
      <alignment horizontal="right"/>
    </xf>
    <xf numFmtId="2" fontId="17" fillId="4" borderId="25" applyAlignment="1" pivotButton="0" quotePrefix="0" xfId="0">
      <alignment horizontal="right"/>
    </xf>
    <xf numFmtId="2" fontId="16" fillId="4" borderId="25" applyAlignment="1" pivotButton="0" quotePrefix="0" xfId="0">
      <alignment horizontal="center"/>
    </xf>
    <xf numFmtId="0" fontId="16" fillId="4" borderId="25" pivotButton="0" quotePrefix="0" xfId="0"/>
    <xf numFmtId="0" fontId="18" fillId="0" borderId="0" pivotButton="0" quotePrefix="0" xfId="0"/>
    <xf numFmtId="0" fontId="18" fillId="3" borderId="0" applyAlignment="1" pivotButton="0" quotePrefix="0" xfId="0">
      <alignment horizontal="right"/>
    </xf>
    <xf numFmtId="3" fontId="18" fillId="0" borderId="0" applyAlignment="1" pivotButton="0" quotePrefix="0" xfId="0">
      <alignment horizontal="right"/>
    </xf>
    <xf numFmtId="3" fontId="18" fillId="4" borderId="0" applyAlignment="1" pivotButton="0" quotePrefix="0" xfId="0">
      <alignment horizontal="right"/>
    </xf>
    <xf numFmtId="3" fontId="18" fillId="4" borderId="0" pivotButton="0" quotePrefix="0" xfId="0"/>
    <xf numFmtId="0" fontId="18" fillId="4" borderId="0" pivotButton="0" quotePrefix="0" xfId="0"/>
    <xf numFmtId="0" fontId="19" fillId="0" borderId="0" pivotButton="0" quotePrefix="0" xfId="0"/>
    <xf numFmtId="0" fontId="6" fillId="0" borderId="27" applyAlignment="1" pivotButton="0" quotePrefix="0" xfId="3">
      <alignment vertical="center"/>
    </xf>
    <xf numFmtId="0" fontId="20" fillId="3" borderId="27" applyAlignment="1" pivotButton="0" quotePrefix="0" xfId="0">
      <alignment horizontal="right" vertical="center"/>
    </xf>
    <xf numFmtId="9" fontId="21" fillId="3" borderId="27" applyAlignment="1" pivotButton="0" quotePrefix="0" xfId="0">
      <alignment horizontal="right" vertical="center"/>
    </xf>
    <xf numFmtId="9" fontId="21" fillId="0" borderId="0" applyAlignment="1" pivotButton="0" quotePrefix="0" xfId="0">
      <alignment horizontal="right"/>
    </xf>
    <xf numFmtId="4" fontId="22" fillId="4" borderId="27" applyAlignment="1" pivotButton="0" quotePrefix="0" xfId="0">
      <alignment horizontal="right"/>
    </xf>
    <xf numFmtId="4" fontId="22" fillId="4" borderId="27" pivotButton="0" quotePrefix="0" xfId="0"/>
    <xf numFmtId="0" fontId="23" fillId="4" borderId="27" pivotButton="0" quotePrefix="0" xfId="0"/>
    <xf numFmtId="0" fontId="16" fillId="0" borderId="28" applyAlignment="1" pivotButton="0" quotePrefix="0" xfId="0">
      <alignment horizontal="left"/>
    </xf>
    <xf numFmtId="0" fontId="16" fillId="0" borderId="28" applyAlignment="1" pivotButton="0" quotePrefix="0" xfId="0">
      <alignment horizontal="right"/>
    </xf>
    <xf numFmtId="0" fontId="16" fillId="3" borderId="28" applyAlignment="1" pivotButton="0" quotePrefix="0" xfId="0">
      <alignment horizontal="right"/>
    </xf>
    <xf numFmtId="0" fontId="16" fillId="0" borderId="0" applyAlignment="1" pivotButton="0" quotePrefix="0" xfId="0">
      <alignment horizontal="right"/>
    </xf>
    <xf numFmtId="4" fontId="16" fillId="4" borderId="28" applyAlignment="1" pivotButton="0" quotePrefix="0" xfId="0">
      <alignment horizontal="right"/>
    </xf>
    <xf numFmtId="4" fontId="16" fillId="4" borderId="28" pivotButton="0" quotePrefix="0" xfId="0"/>
    <xf numFmtId="0" fontId="24" fillId="4" borderId="28" pivotButton="0" quotePrefix="0" xfId="0"/>
    <xf numFmtId="0" fontId="16" fillId="0" borderId="29" applyAlignment="1" pivotButton="0" quotePrefix="0" xfId="0">
      <alignment horizontal="left"/>
    </xf>
    <xf numFmtId="0" fontId="16" fillId="3" borderId="29" applyAlignment="1" pivotButton="0" quotePrefix="0" xfId="0">
      <alignment horizontal="right"/>
    </xf>
    <xf numFmtId="4" fontId="16" fillId="3" borderId="29" applyAlignment="1" pivotButton="0" quotePrefix="0" xfId="0">
      <alignment horizontal="right"/>
    </xf>
    <xf numFmtId="4" fontId="16" fillId="0" borderId="0" applyAlignment="1" pivotButton="0" quotePrefix="0" xfId="0">
      <alignment horizontal="right"/>
    </xf>
    <xf numFmtId="4" fontId="16" fillId="4" borderId="29" applyAlignment="1" pivotButton="0" quotePrefix="0" xfId="0">
      <alignment horizontal="right"/>
    </xf>
    <xf numFmtId="4" fontId="16" fillId="4" borderId="29" pivotButton="0" quotePrefix="0" xfId="0"/>
    <xf numFmtId="0" fontId="16" fillId="4" borderId="29" pivotButton="0" quotePrefix="0" xfId="0"/>
    <xf numFmtId="0" fontId="16" fillId="0" borderId="30" applyAlignment="1" pivotButton="0" quotePrefix="0" xfId="0">
      <alignment horizontal="left"/>
    </xf>
    <xf numFmtId="10" fontId="16" fillId="0" borderId="30" applyAlignment="1" pivotButton="0" quotePrefix="0" xfId="0">
      <alignment horizontal="right"/>
    </xf>
    <xf numFmtId="4" fontId="16" fillId="3" borderId="30" applyAlignment="1" pivotButton="0" quotePrefix="0" xfId="0">
      <alignment horizontal="right"/>
    </xf>
    <xf numFmtId="4" fontId="16" fillId="4" borderId="30" applyAlignment="1" pivotButton="0" quotePrefix="0" xfId="0">
      <alignment horizontal="right"/>
    </xf>
    <xf numFmtId="4" fontId="16" fillId="4" borderId="30" pivotButton="0" quotePrefix="0" xfId="0"/>
    <xf numFmtId="0" fontId="16" fillId="4" borderId="30" pivotButton="0" quotePrefix="0" xfId="0"/>
    <xf numFmtId="4" fontId="7" fillId="0" borderId="0" applyAlignment="1" pivotButton="0" quotePrefix="0" xfId="4">
      <alignment vertical="center"/>
    </xf>
    <xf numFmtId="4" fontId="25" fillId="0" borderId="0" applyAlignment="1" pivotButton="0" quotePrefix="0" xfId="0">
      <alignment horizontal="right"/>
    </xf>
    <xf numFmtId="4" fontId="26" fillId="4" borderId="0" applyAlignment="1" pivotButton="0" quotePrefix="0" xfId="0">
      <alignment horizontal="right"/>
    </xf>
    <xf numFmtId="4" fontId="26" fillId="4" borderId="0" pivotButton="0" quotePrefix="0" xfId="0"/>
    <xf numFmtId="0" fontId="26" fillId="4" borderId="0" pivotButton="0" quotePrefix="0" xfId="0"/>
    <xf numFmtId="0" fontId="6" fillId="0" borderId="31" applyAlignment="1" pivotButton="0" quotePrefix="0" xfId="3">
      <alignment vertical="center"/>
    </xf>
    <xf numFmtId="9" fontId="21" fillId="0" borderId="27" applyAlignment="1" pivotButton="0" quotePrefix="0" xfId="0">
      <alignment horizontal="right" vertical="center"/>
    </xf>
    <xf numFmtId="9" fontId="16" fillId="0" borderId="28" applyAlignment="1" pivotButton="0" quotePrefix="0" xfId="0">
      <alignment horizontal="right"/>
    </xf>
    <xf numFmtId="0" fontId="16" fillId="0" borderId="29" applyAlignment="1" pivotButton="0" quotePrefix="0" xfId="0">
      <alignment horizontal="left" indent="1"/>
    </xf>
    <xf numFmtId="0" fontId="16" fillId="0" borderId="29" applyAlignment="1" pivotButton="0" quotePrefix="0" xfId="0">
      <alignment horizontal="right"/>
    </xf>
    <xf numFmtId="0" fontId="16" fillId="3" borderId="32" applyAlignment="1" pivotButton="0" quotePrefix="0" xfId="0">
      <alignment horizontal="right"/>
    </xf>
    <xf numFmtId="0" fontId="24" fillId="4" borderId="29" pivotButton="0" quotePrefix="0" xfId="0"/>
    <xf numFmtId="10" fontId="16" fillId="0" borderId="29" applyAlignment="1" pivotButton="0" quotePrefix="0" xfId="0">
      <alignment horizontal="right"/>
    </xf>
    <xf numFmtId="0" fontId="16" fillId="0" borderId="30" applyAlignment="1" pivotButton="0" quotePrefix="0" xfId="0">
      <alignment horizontal="left" indent="1"/>
    </xf>
    <xf numFmtId="0" fontId="16" fillId="3" borderId="30" applyAlignment="1" pivotButton="0" quotePrefix="0" xfId="0">
      <alignment horizontal="right"/>
    </xf>
    <xf numFmtId="0" fontId="24" fillId="4" borderId="30" pivotButton="0" quotePrefix="0" xfId="0"/>
    <xf numFmtId="0" fontId="27" fillId="0" borderId="0" pivotButton="0" quotePrefix="0" xfId="0"/>
    <xf numFmtId="0" fontId="13" fillId="0" borderId="0" applyAlignment="1" pivotButton="0" quotePrefix="0" xfId="8">
      <alignment vertical="center"/>
    </xf>
    <xf numFmtId="0" fontId="13" fillId="0" borderId="0" applyAlignment="1" pivotButton="0" quotePrefix="0" xfId="8">
      <alignment horizontal="right" vertical="center"/>
    </xf>
    <xf numFmtId="4" fontId="13" fillId="0" borderId="0" applyAlignment="1" pivotButton="0" quotePrefix="0" xfId="8">
      <alignment horizontal="right" vertical="center"/>
    </xf>
    <xf numFmtId="4" fontId="28" fillId="0" borderId="0" applyAlignment="1" pivotButton="0" quotePrefix="0" xfId="0">
      <alignment horizontal="right"/>
    </xf>
    <xf numFmtId="4" fontId="29" fillId="4" borderId="0" applyAlignment="1" pivotButton="0" quotePrefix="0" xfId="0">
      <alignment horizontal="right"/>
    </xf>
    <xf numFmtId="4" fontId="29" fillId="4" borderId="0" pivotButton="0" quotePrefix="0" xfId="0"/>
    <xf numFmtId="0" fontId="29" fillId="4" borderId="0" pivotButton="0" quotePrefix="0" xfId="0"/>
    <xf numFmtId="0" fontId="16" fillId="0" borderId="33" applyAlignment="1" pivotButton="0" quotePrefix="0" xfId="0">
      <alignment horizontal="left"/>
    </xf>
    <xf numFmtId="0" fontId="16" fillId="3" borderId="33" applyAlignment="1" pivotButton="0" quotePrefix="0" xfId="0">
      <alignment horizontal="right"/>
    </xf>
    <xf numFmtId="9" fontId="16" fillId="0" borderId="33" applyAlignment="1" pivotButton="0" quotePrefix="0" xfId="0">
      <alignment horizontal="right"/>
    </xf>
    <xf numFmtId="4" fontId="16" fillId="4" borderId="33" applyAlignment="1" pivotButton="0" quotePrefix="0" xfId="0">
      <alignment horizontal="right"/>
    </xf>
    <xf numFmtId="4" fontId="16" fillId="4" borderId="33" pivotButton="0" quotePrefix="0" xfId="0"/>
    <xf numFmtId="0" fontId="24" fillId="4" borderId="33" pivotButton="0" quotePrefix="0" xfId="0"/>
    <xf numFmtId="0" fontId="16" fillId="0" borderId="30" applyAlignment="1" pivotButton="0" quotePrefix="0" xfId="0">
      <alignment horizontal="right"/>
    </xf>
    <xf numFmtId="4" fontId="13" fillId="0" borderId="0" applyAlignment="1" pivotButton="0" quotePrefix="0" xfId="8">
      <alignment vertical="center"/>
    </xf>
    <xf numFmtId="0" fontId="16" fillId="0" borderId="32" applyAlignment="1" pivotButton="0" quotePrefix="0" xfId="0">
      <alignment horizontal="right"/>
    </xf>
    <xf numFmtId="0" fontId="28" fillId="4" borderId="0" pivotButton="0" quotePrefix="0" xfId="0"/>
    <xf numFmtId="0" fontId="7" fillId="0" borderId="34" applyAlignment="1" pivotButton="0" quotePrefix="0" xfId="4">
      <alignment vertical="center"/>
    </xf>
    <xf numFmtId="4" fontId="30" fillId="0" borderId="0" applyAlignment="1" pivotButton="0" quotePrefix="0" xfId="0">
      <alignment horizontal="right"/>
    </xf>
    <xf numFmtId="0" fontId="31" fillId="0" borderId="0" pivotButton="0" quotePrefix="0" xfId="0"/>
    <xf numFmtId="4" fontId="16" fillId="0" borderId="29" applyAlignment="1" pivotButton="0" quotePrefix="0" xfId="0">
      <alignment horizontal="right"/>
    </xf>
    <xf numFmtId="0" fontId="6" fillId="0" borderId="27" pivotButton="0" quotePrefix="0" xfId="3"/>
    <xf numFmtId="0" fontId="6" fillId="3" borderId="27" applyAlignment="1" pivotButton="0" quotePrefix="0" xfId="3">
      <alignment vertical="center"/>
    </xf>
    <xf numFmtId="4" fontId="15" fillId="4" borderId="0" applyAlignment="1" pivotButton="0" quotePrefix="0" xfId="0">
      <alignment horizontal="right"/>
    </xf>
    <xf numFmtId="4" fontId="15" fillId="4" borderId="0" pivotButton="0" quotePrefix="0" xfId="0"/>
    <xf numFmtId="0" fontId="15" fillId="4" borderId="0" pivotButton="0" quotePrefix="0" xfId="0"/>
    <xf numFmtId="0" fontId="30" fillId="2" borderId="35" applyAlignment="1" pivotButton="0" quotePrefix="0" xfId="0">
      <alignment horizontal="left" vertical="center"/>
    </xf>
    <xf numFmtId="0" fontId="30" fillId="2" borderId="35" applyAlignment="1" pivotButton="0" quotePrefix="0" xfId="0">
      <alignment horizontal="right" vertical="center"/>
    </xf>
    <xf numFmtId="4" fontId="30" fillId="2" borderId="35" applyAlignment="1" pivotButton="0" quotePrefix="0" xfId="0">
      <alignment horizontal="right" vertical="center"/>
    </xf>
    <xf numFmtId="4" fontId="32" fillId="4" borderId="0" applyAlignment="1" pivotButton="0" quotePrefix="0" xfId="0">
      <alignment horizontal="right"/>
    </xf>
    <xf numFmtId="4" fontId="32" fillId="4" borderId="0" pivotButton="0" quotePrefix="0" xfId="0"/>
    <xf numFmtId="0" fontId="0" fillId="0" borderId="14" applyAlignment="1" pivotButton="0" quotePrefix="0" xfId="0">
      <alignment vertical="center"/>
    </xf>
    <xf numFmtId="0" fontId="4" fillId="2" borderId="1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0" fontId="8" fillId="0" borderId="2" applyAlignment="1" pivotButton="0" quotePrefix="0" xfId="3">
      <alignment horizontal="center" vertical="center"/>
    </xf>
    <xf numFmtId="9" fontId="11" fillId="0" borderId="10" applyAlignment="1" pivotButton="0" quotePrefix="0" xfId="7">
      <alignment horizontal="left" vertical="center" indent="1"/>
    </xf>
    <xf numFmtId="9" fontId="11" fillId="0" borderId="12" applyAlignment="1" pivotButton="0" quotePrefix="0" xfId="7">
      <alignment horizontal="left" vertical="center" indent="1"/>
    </xf>
    <xf numFmtId="9" fontId="11" fillId="0" borderId="11" applyAlignment="1" pivotButton="0" quotePrefix="0" xfId="7">
      <alignment horizontal="left" vertical="center" indent="1"/>
    </xf>
    <xf numFmtId="165" fontId="9" fillId="0" borderId="19" applyAlignment="1" pivotButton="0" quotePrefix="0" xfId="6">
      <alignment horizontal="center" vertical="center"/>
    </xf>
    <xf numFmtId="165" fontId="9" fillId="0" borderId="7" applyAlignment="1" pivotButton="0" quotePrefix="0" xfId="6">
      <alignment horizontal="center" vertical="center"/>
    </xf>
    <xf numFmtId="165" fontId="9" fillId="0" borderId="20" applyAlignment="1" pivotButton="0" quotePrefix="0" xfId="6">
      <alignment horizontal="center" vertical="center"/>
    </xf>
    <xf numFmtId="0" fontId="0" fillId="0" borderId="3" applyAlignment="1" pivotButton="0" quotePrefix="0" xfId="0">
      <alignment horizontal="left" indent="1"/>
    </xf>
    <xf numFmtId="0" fontId="0" fillId="0" borderId="0" applyAlignment="1" pivotButton="0" quotePrefix="0" xfId="0">
      <alignment horizontal="left" indent="1"/>
    </xf>
    <xf numFmtId="0" fontId="0" fillId="0" borderId="4" applyAlignment="1" pivotButton="0" quotePrefix="0" xfId="0">
      <alignment horizontal="left" indent="1"/>
    </xf>
    <xf numFmtId="0" fontId="14" fillId="2" borderId="22" applyAlignment="1" pivotButton="0" quotePrefix="0" xfId="5">
      <alignment horizontal="center" vertical="center"/>
    </xf>
    <xf numFmtId="0" fontId="14" fillId="2" borderId="23" applyAlignment="1" pivotButton="0" quotePrefix="0" xfId="5">
      <alignment horizontal="center" vertical="center"/>
    </xf>
    <xf numFmtId="0" fontId="14" fillId="2" borderId="24" applyAlignment="1" pivotButton="0" quotePrefix="0" xfId="5">
      <alignment horizontal="center" vertical="center"/>
    </xf>
    <xf numFmtId="0" fontId="0" fillId="0" borderId="0" pivotButton="0" quotePrefix="0" xfId="0"/>
    <xf numFmtId="0" fontId="0" fillId="0" borderId="2" pivotButton="0" quotePrefix="0" xfId="0"/>
    <xf numFmtId="0" fontId="0" fillId="0" borderId="23" pivotButton="0" quotePrefix="0" xfId="0"/>
    <xf numFmtId="0" fontId="0" fillId="0" borderId="24" pivotButton="0" quotePrefix="0" xfId="0"/>
    <xf numFmtId="165" fontId="9" fillId="0" borderId="18" applyAlignment="1" pivotButton="0" quotePrefix="0" xfId="6">
      <alignment horizontal="center" vertical="center"/>
    </xf>
    <xf numFmtId="165" fontId="9" fillId="0" borderId="4" applyAlignment="1" pivotButton="0" quotePrefix="0" xfId="6">
      <alignment horizontal="center" vertical="center"/>
    </xf>
    <xf numFmtId="0" fontId="0" fillId="0" borderId="7" pivotButton="0" quotePrefix="0" xfId="0"/>
    <xf numFmtId="0" fontId="0" fillId="0" borderId="20" pivotButton="0" quotePrefix="0" xfId="0"/>
    <xf numFmtId="0" fontId="0" fillId="0" borderId="12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1" pivotButton="0" quotePrefix="0" xfId="0"/>
    <xf numFmtId="164" fontId="0" fillId="0" borderId="13" applyAlignment="1" pivotButton="0" quotePrefix="0" xfId="0">
      <alignment vertical="center"/>
    </xf>
    <xf numFmtId="0" fontId="0" fillId="0" borderId="13" pivotButton="0" quotePrefix="0" xfId="0"/>
    <xf numFmtId="164" fontId="0" fillId="0" borderId="14" applyAlignment="1" pivotButton="0" quotePrefix="0" xfId="0">
      <alignment vertical="center"/>
    </xf>
    <xf numFmtId="0" fontId="0" fillId="0" borderId="14" pivotButton="0" quotePrefix="0" xfId="0"/>
    <xf numFmtId="0" fontId="5" fillId="0" borderId="0" applyAlignment="1" pivotButton="0" quotePrefix="0" xfId="0">
      <alignment horizontal="left" vertical="center"/>
    </xf>
    <xf numFmtId="0" fontId="6" fillId="0" borderId="27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4" fontId="7" fillId="0" borderId="0" applyAlignment="1" pivotButton="0" quotePrefix="0" xfId="0">
      <alignment vertical="center"/>
    </xf>
    <xf numFmtId="0" fontId="6" fillId="0" borderId="31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 vertical="center"/>
    </xf>
    <xf numFmtId="4" fontId="13" fillId="0" borderId="0" applyAlignment="1" pivotButton="0" quotePrefix="0" xfId="0">
      <alignment horizontal="right" vertical="center"/>
    </xf>
    <xf numFmtId="4" fontId="13" fillId="0" borderId="0" applyAlignment="1" pivotButton="0" quotePrefix="0" xfId="0">
      <alignment vertical="center"/>
    </xf>
    <xf numFmtId="0" fontId="7" fillId="0" borderId="34" applyAlignment="1" pivotButton="0" quotePrefix="0" xfId="0">
      <alignment vertical="center"/>
    </xf>
    <xf numFmtId="0" fontId="6" fillId="0" borderId="27" pivotButton="0" quotePrefix="0" xfId="0"/>
    <xf numFmtId="0" fontId="6" fillId="3" borderId="27" applyAlignment="1" pivotButton="0" quotePrefix="0" xfId="0">
      <alignment vertical="center"/>
    </xf>
  </cellXfs>
  <cellStyles count="9">
    <cellStyle name="Normal" xfId="0" builtinId="0"/>
    <cellStyle name="Percent" xfId="1" builtinId="5"/>
    <cellStyle name="Title" xfId="2" builtinId="15"/>
    <cellStyle name="Heading 1" xfId="3" builtinId="16"/>
    <cellStyle name="Heading 2" xfId="4" builtinId="17"/>
    <cellStyle name="Key Metric Header" xfId="5"/>
    <cellStyle name="Key Metric Value" xfId="6"/>
    <cellStyle name="Key Metric Percentage" xfId="7"/>
    <cellStyle name="Heading 3" xfId="8" builtinId="18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externalLink" Target="/xl/externalLinks/externalLink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acksu/Desktop/BR-data-integration/client_portfolio/client_1_2025Jul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</sheetNames>
    <sheetDataSet>
      <sheetData sheetId="0">
        <row r="6">
          <cell r="D6">
            <v>25</v>
          </cell>
          <cell r="E6">
            <v>25</v>
          </cell>
          <cell r="F6">
            <v>25</v>
          </cell>
          <cell r="G6">
            <v>25</v>
          </cell>
          <cell r="H6">
            <v>25</v>
          </cell>
          <cell r="I6">
            <v>25</v>
          </cell>
          <cell r="J6">
            <v>25</v>
          </cell>
          <cell r="K6">
            <v>25</v>
          </cell>
          <cell r="L6">
            <v>25</v>
          </cell>
          <cell r="M6">
            <v>25</v>
          </cell>
          <cell r="N6">
            <v>25</v>
          </cell>
          <cell r="O6">
            <v>25</v>
          </cell>
        </row>
        <row r="7">
          <cell r="D7">
            <v>0.75</v>
          </cell>
          <cell r="E7">
            <v>0.2</v>
          </cell>
          <cell r="F7">
            <v>0.5</v>
          </cell>
          <cell r="G7">
            <v>1.5</v>
          </cell>
          <cell r="H7">
            <v>1.2</v>
          </cell>
          <cell r="I7">
            <v>1.5</v>
          </cell>
          <cell r="J7">
            <v>1.5</v>
          </cell>
          <cell r="K7">
            <v>1.8</v>
          </cell>
          <cell r="L7">
            <v>2</v>
          </cell>
          <cell r="M7">
            <v>2</v>
          </cell>
          <cell r="N7">
            <v>2</v>
          </cell>
          <cell r="O7">
            <v>2</v>
          </cell>
        </row>
        <row r="8">
          <cell r="D8">
            <v>25.75</v>
          </cell>
          <cell r="E8">
            <v>25.2</v>
          </cell>
          <cell r="F8">
            <v>25.5</v>
          </cell>
          <cell r="G8">
            <v>26.5</v>
          </cell>
          <cell r="H8">
            <v>26.2</v>
          </cell>
          <cell r="I8">
            <v>26.5</v>
          </cell>
          <cell r="J8">
            <v>26.5</v>
          </cell>
          <cell r="K8">
            <v>26.8</v>
          </cell>
          <cell r="L8">
            <v>27</v>
          </cell>
          <cell r="M8">
            <v>27</v>
          </cell>
          <cell r="N8">
            <v>27</v>
          </cell>
          <cell r="O8">
            <v>27</v>
          </cell>
        </row>
        <row r="11">
          <cell r="D11">
            <v>3</v>
          </cell>
          <cell r="E11">
            <v>1.5</v>
          </cell>
          <cell r="F11">
            <v>1.5</v>
          </cell>
          <cell r="G11">
            <v>1.5</v>
          </cell>
          <cell r="H11">
            <v>1.5</v>
          </cell>
          <cell r="I11">
            <v>1.5</v>
          </cell>
          <cell r="J11">
            <v>1.5</v>
          </cell>
          <cell r="K11">
            <v>1.5</v>
          </cell>
          <cell r="L11">
            <v>1.5</v>
          </cell>
          <cell r="M11">
            <v>1.5</v>
          </cell>
          <cell r="N11">
            <v>1.5</v>
          </cell>
          <cell r="O11">
            <v>1.5</v>
          </cell>
        </row>
        <row r="12">
          <cell r="D12">
            <v>25</v>
          </cell>
          <cell r="E12">
            <v>10</v>
          </cell>
          <cell r="F12">
            <v>25</v>
          </cell>
          <cell r="G12">
            <v>10</v>
          </cell>
          <cell r="H12">
            <v>25</v>
          </cell>
          <cell r="I12">
            <v>10</v>
          </cell>
          <cell r="J12">
            <v>25</v>
          </cell>
          <cell r="K12">
            <v>10</v>
          </cell>
          <cell r="L12">
            <v>25</v>
          </cell>
          <cell r="M12">
            <v>10</v>
          </cell>
          <cell r="N12">
            <v>25</v>
          </cell>
          <cell r="O12">
            <v>10</v>
          </cell>
        </row>
        <row r="13">
          <cell r="D13">
            <v>0.75</v>
          </cell>
          <cell r="E13">
            <v>0.1</v>
          </cell>
          <cell r="F13">
            <v>0.1875</v>
          </cell>
          <cell r="G13">
            <v>0.30000000000000004</v>
          </cell>
          <cell r="H13">
            <v>0.19800000000000001</v>
          </cell>
          <cell r="I13">
            <v>0.1875</v>
          </cell>
          <cell r="J13">
            <v>0.15000000000000002</v>
          </cell>
          <cell r="K13">
            <v>9.0000000000000011E-2</v>
          </cell>
          <cell r="L13">
            <v>0.05</v>
          </cell>
          <cell r="M13">
            <v>0.05</v>
          </cell>
          <cell r="N13">
            <v>0.05</v>
          </cell>
          <cell r="O13">
            <v>0.05</v>
          </cell>
        </row>
        <row r="14">
          <cell r="D14">
            <v>25</v>
          </cell>
          <cell r="E14">
            <v>10</v>
          </cell>
          <cell r="F14">
            <v>25</v>
          </cell>
          <cell r="G14">
            <v>10</v>
          </cell>
          <cell r="H14">
            <v>25</v>
          </cell>
          <cell r="I14">
            <v>10</v>
          </cell>
          <cell r="J14">
            <v>25</v>
          </cell>
          <cell r="K14">
            <v>10</v>
          </cell>
          <cell r="L14">
            <v>25</v>
          </cell>
          <cell r="M14">
            <v>10</v>
          </cell>
          <cell r="N14">
            <v>25</v>
          </cell>
          <cell r="O14">
            <v>10</v>
          </cell>
        </row>
        <row r="15">
          <cell r="D15">
            <v>53.75</v>
          </cell>
          <cell r="E15">
            <v>21.6</v>
          </cell>
          <cell r="F15">
            <v>51.6875</v>
          </cell>
          <cell r="G15">
            <v>21.8</v>
          </cell>
          <cell r="H15">
            <v>51.698</v>
          </cell>
          <cell r="I15">
            <v>21.6875</v>
          </cell>
          <cell r="J15">
            <v>51.65</v>
          </cell>
          <cell r="K15">
            <v>21.59</v>
          </cell>
          <cell r="L15">
            <v>51.55</v>
          </cell>
          <cell r="M15">
            <v>21.55</v>
          </cell>
          <cell r="N15">
            <v>51.55</v>
          </cell>
          <cell r="O15">
            <v>21.55</v>
          </cell>
        </row>
        <row r="17">
          <cell r="D17">
            <v>0.25</v>
          </cell>
          <cell r="E17">
            <v>0.25</v>
          </cell>
          <cell r="F17">
            <v>0.25</v>
          </cell>
          <cell r="G17">
            <v>0.25</v>
          </cell>
          <cell r="H17">
            <v>0.25</v>
          </cell>
          <cell r="I17">
            <v>0.25</v>
          </cell>
          <cell r="J17">
            <v>0.25</v>
          </cell>
          <cell r="K17">
            <v>0.25</v>
          </cell>
          <cell r="L17">
            <v>0.25</v>
          </cell>
          <cell r="M17">
            <v>0.25</v>
          </cell>
          <cell r="N17">
            <v>0.25</v>
          </cell>
          <cell r="O17">
            <v>0.25</v>
          </cell>
        </row>
        <row r="18">
          <cell r="D18">
            <v>500</v>
          </cell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</row>
        <row r="19">
          <cell r="D19">
            <v>10</v>
          </cell>
          <cell r="E19">
            <v>10</v>
          </cell>
          <cell r="F19">
            <v>10</v>
          </cell>
          <cell r="G19">
            <v>10</v>
          </cell>
          <cell r="H19">
            <v>10</v>
          </cell>
          <cell r="I19">
            <v>10</v>
          </cell>
          <cell r="J19">
            <v>10</v>
          </cell>
          <cell r="K19">
            <v>10</v>
          </cell>
          <cell r="L19">
            <v>10</v>
          </cell>
          <cell r="M19">
            <v>10</v>
          </cell>
          <cell r="N19">
            <v>10</v>
          </cell>
          <cell r="O19">
            <v>10</v>
          </cell>
        </row>
        <row r="20">
          <cell r="D20">
            <v>25</v>
          </cell>
          <cell r="E20"/>
          <cell r="F20"/>
          <cell r="G20"/>
          <cell r="H20"/>
          <cell r="I20"/>
          <cell r="J20"/>
          <cell r="K20"/>
          <cell r="L20"/>
          <cell r="M20"/>
          <cell r="N20">
            <v>25</v>
          </cell>
          <cell r="O20"/>
        </row>
        <row r="21">
          <cell r="D21">
            <v>535.25</v>
          </cell>
          <cell r="E21">
            <v>10.25</v>
          </cell>
          <cell r="F21">
            <v>10.25</v>
          </cell>
          <cell r="G21">
            <v>10.25</v>
          </cell>
          <cell r="H21">
            <v>10.25</v>
          </cell>
          <cell r="I21">
            <v>10.25</v>
          </cell>
          <cell r="J21">
            <v>10.25</v>
          </cell>
          <cell r="K21">
            <v>10.25</v>
          </cell>
          <cell r="L21">
            <v>10.25</v>
          </cell>
          <cell r="M21">
            <v>10.25</v>
          </cell>
          <cell r="N21">
            <v>35.25</v>
          </cell>
          <cell r="O21">
            <v>10.25</v>
          </cell>
        </row>
        <row r="23"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</row>
        <row r="24">
          <cell r="D24">
            <v>1000</v>
          </cell>
          <cell r="E24">
            <v>1000</v>
          </cell>
          <cell r="F24">
            <v>1000</v>
          </cell>
          <cell r="G24">
            <v>1000</v>
          </cell>
          <cell r="H24">
            <v>1000</v>
          </cell>
          <cell r="I24">
            <v>1000</v>
          </cell>
          <cell r="J24">
            <v>1000</v>
          </cell>
          <cell r="K24">
            <v>1000</v>
          </cell>
          <cell r="L24">
            <v>1000</v>
          </cell>
          <cell r="M24">
            <v>1000</v>
          </cell>
          <cell r="N24">
            <v>1000</v>
          </cell>
          <cell r="O24">
            <v>1000</v>
          </cell>
        </row>
        <row r="25">
          <cell r="D25">
            <v>250</v>
          </cell>
          <cell r="E25">
            <v>250</v>
          </cell>
          <cell r="F25">
            <v>250</v>
          </cell>
          <cell r="G25">
            <v>250</v>
          </cell>
          <cell r="H25">
            <v>250</v>
          </cell>
          <cell r="I25">
            <v>250</v>
          </cell>
          <cell r="J25">
            <v>250</v>
          </cell>
          <cell r="K25">
            <v>250</v>
          </cell>
          <cell r="L25">
            <v>250</v>
          </cell>
          <cell r="M25">
            <v>250</v>
          </cell>
          <cell r="N25">
            <v>250</v>
          </cell>
          <cell r="O25">
            <v>250</v>
          </cell>
        </row>
        <row r="29">
          <cell r="D29">
            <v>50</v>
          </cell>
          <cell r="E29">
            <v>50</v>
          </cell>
          <cell r="F29">
            <v>50</v>
          </cell>
          <cell r="G29">
            <v>50</v>
          </cell>
          <cell r="H29">
            <v>50</v>
          </cell>
          <cell r="I29">
            <v>50</v>
          </cell>
          <cell r="J29">
            <v>50</v>
          </cell>
          <cell r="K29">
            <v>50</v>
          </cell>
          <cell r="L29">
            <v>50</v>
          </cell>
          <cell r="M29">
            <v>50</v>
          </cell>
          <cell r="N29">
            <v>50</v>
          </cell>
          <cell r="O29">
            <v>50</v>
          </cell>
        </row>
        <row r="30">
          <cell r="D30">
            <v>250</v>
          </cell>
          <cell r="E30">
            <v>250</v>
          </cell>
          <cell r="F30">
            <v>250</v>
          </cell>
          <cell r="G30">
            <v>250</v>
          </cell>
          <cell r="H30">
            <v>250</v>
          </cell>
          <cell r="I30">
            <v>250</v>
          </cell>
          <cell r="J30">
            <v>250</v>
          </cell>
          <cell r="K30">
            <v>250</v>
          </cell>
          <cell r="L30">
            <v>250</v>
          </cell>
          <cell r="M30">
            <v>250</v>
          </cell>
          <cell r="N30">
            <v>250</v>
          </cell>
          <cell r="O30">
            <v>250</v>
          </cell>
        </row>
        <row r="31">
          <cell r="D31">
            <v>600</v>
          </cell>
          <cell r="E31">
            <v>600</v>
          </cell>
          <cell r="F31">
            <v>600</v>
          </cell>
          <cell r="G31">
            <v>600</v>
          </cell>
          <cell r="H31">
            <v>600</v>
          </cell>
          <cell r="I31">
            <v>600</v>
          </cell>
          <cell r="J31">
            <v>600</v>
          </cell>
          <cell r="K31">
            <v>600</v>
          </cell>
          <cell r="L31">
            <v>600</v>
          </cell>
          <cell r="M31">
            <v>600</v>
          </cell>
          <cell r="N31">
            <v>600</v>
          </cell>
          <cell r="O31">
            <v>600</v>
          </cell>
        </row>
        <row r="32">
          <cell r="D32">
            <v>7.5</v>
          </cell>
          <cell r="E32">
            <v>2</v>
          </cell>
          <cell r="F32">
            <v>5</v>
          </cell>
          <cell r="G32">
            <v>15</v>
          </cell>
          <cell r="H32">
            <v>12</v>
          </cell>
          <cell r="I32">
            <v>15</v>
          </cell>
          <cell r="J32">
            <v>15</v>
          </cell>
          <cell r="K32">
            <v>18</v>
          </cell>
          <cell r="L32">
            <v>20</v>
          </cell>
          <cell r="M32">
            <v>20</v>
          </cell>
          <cell r="N32">
            <v>20</v>
          </cell>
          <cell r="O32">
            <v>20</v>
          </cell>
        </row>
        <row r="33">
          <cell r="D33">
            <v>7.5</v>
          </cell>
          <cell r="E33">
            <v>2</v>
          </cell>
          <cell r="F33">
            <v>5</v>
          </cell>
          <cell r="G33">
            <v>15</v>
          </cell>
          <cell r="H33">
            <v>12</v>
          </cell>
          <cell r="I33">
            <v>15</v>
          </cell>
          <cell r="J33">
            <v>15</v>
          </cell>
          <cell r="K33">
            <v>18</v>
          </cell>
          <cell r="L33">
            <v>20</v>
          </cell>
          <cell r="M33">
            <v>20</v>
          </cell>
          <cell r="N33">
            <v>20</v>
          </cell>
          <cell r="O33">
            <v>20</v>
          </cell>
        </row>
        <row r="36">
          <cell r="D36">
            <v>50</v>
          </cell>
          <cell r="E36">
            <v>50</v>
          </cell>
          <cell r="F36">
            <v>50</v>
          </cell>
          <cell r="G36">
            <v>50</v>
          </cell>
          <cell r="H36">
            <v>50</v>
          </cell>
          <cell r="I36">
            <v>50</v>
          </cell>
          <cell r="J36">
            <v>50</v>
          </cell>
          <cell r="K36">
            <v>50</v>
          </cell>
          <cell r="L36">
            <v>50</v>
          </cell>
          <cell r="M36">
            <v>50</v>
          </cell>
          <cell r="N36">
            <v>50</v>
          </cell>
          <cell r="O36">
            <v>50</v>
          </cell>
        </row>
        <row r="37">
          <cell r="D37">
            <v>250</v>
          </cell>
          <cell r="E37">
            <v>250</v>
          </cell>
          <cell r="F37">
            <v>250</v>
          </cell>
          <cell r="G37">
            <v>250</v>
          </cell>
          <cell r="H37">
            <v>250</v>
          </cell>
          <cell r="I37">
            <v>250</v>
          </cell>
          <cell r="J37">
            <v>250</v>
          </cell>
          <cell r="K37">
            <v>250</v>
          </cell>
          <cell r="L37">
            <v>250</v>
          </cell>
          <cell r="M37">
            <v>250</v>
          </cell>
          <cell r="N37">
            <v>250</v>
          </cell>
          <cell r="O37">
            <v>250</v>
          </cell>
        </row>
        <row r="38">
          <cell r="D38">
            <v>600</v>
          </cell>
          <cell r="E38">
            <v>600</v>
          </cell>
          <cell r="F38">
            <v>600</v>
          </cell>
          <cell r="G38">
            <v>600</v>
          </cell>
          <cell r="H38">
            <v>600</v>
          </cell>
          <cell r="I38">
            <v>600</v>
          </cell>
          <cell r="J38">
            <v>600</v>
          </cell>
          <cell r="K38">
            <v>600</v>
          </cell>
          <cell r="L38">
            <v>600</v>
          </cell>
          <cell r="M38">
            <v>600</v>
          </cell>
          <cell r="N38">
            <v>600</v>
          </cell>
          <cell r="O38">
            <v>600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33.75</v>
          </cell>
          <cell r="J39">
            <v>45</v>
          </cell>
          <cell r="K39">
            <v>108</v>
          </cell>
          <cell r="L39">
            <v>120</v>
          </cell>
          <cell r="M39">
            <v>120</v>
          </cell>
          <cell r="N39">
            <v>120</v>
          </cell>
          <cell r="O39">
            <v>120</v>
          </cell>
        </row>
        <row r="42">
          <cell r="D42">
            <v>50</v>
          </cell>
          <cell r="E42">
            <v>50</v>
          </cell>
          <cell r="F42">
            <v>50</v>
          </cell>
          <cell r="G42">
            <v>50</v>
          </cell>
          <cell r="H42">
            <v>50</v>
          </cell>
          <cell r="I42">
            <v>50</v>
          </cell>
          <cell r="J42">
            <v>50</v>
          </cell>
          <cell r="K42">
            <v>50</v>
          </cell>
          <cell r="L42">
            <v>50</v>
          </cell>
          <cell r="M42">
            <v>50</v>
          </cell>
          <cell r="N42">
            <v>50</v>
          </cell>
          <cell r="O42">
            <v>50</v>
          </cell>
        </row>
        <row r="43">
          <cell r="D43">
            <v>250</v>
          </cell>
          <cell r="E43">
            <v>250</v>
          </cell>
          <cell r="F43">
            <v>250</v>
          </cell>
          <cell r="G43">
            <v>250</v>
          </cell>
          <cell r="H43">
            <v>250</v>
          </cell>
          <cell r="I43">
            <v>250</v>
          </cell>
          <cell r="J43">
            <v>250</v>
          </cell>
          <cell r="K43">
            <v>250</v>
          </cell>
          <cell r="L43">
            <v>250</v>
          </cell>
          <cell r="M43">
            <v>250</v>
          </cell>
          <cell r="N43">
            <v>250</v>
          </cell>
          <cell r="O43">
            <v>250</v>
          </cell>
        </row>
        <row r="44">
          <cell r="D44">
            <v>600</v>
          </cell>
          <cell r="E44">
            <v>600</v>
          </cell>
          <cell r="F44">
            <v>600</v>
          </cell>
          <cell r="G44">
            <v>600</v>
          </cell>
          <cell r="H44">
            <v>600</v>
          </cell>
          <cell r="I44">
            <v>600</v>
          </cell>
          <cell r="J44">
            <v>600</v>
          </cell>
          <cell r="K44">
            <v>600</v>
          </cell>
          <cell r="L44">
            <v>600</v>
          </cell>
          <cell r="M44">
            <v>600</v>
          </cell>
          <cell r="N44">
            <v>600</v>
          </cell>
          <cell r="O44">
            <v>600</v>
          </cell>
        </row>
        <row r="45">
          <cell r="D45">
            <v>0</v>
          </cell>
          <cell r="E45">
            <v>0</v>
          </cell>
          <cell r="F45">
            <v>12.5</v>
          </cell>
          <cell r="G45">
            <v>90</v>
          </cell>
          <cell r="H45">
            <v>80.400000000000006</v>
          </cell>
          <cell r="I45">
            <v>90</v>
          </cell>
          <cell r="J45">
            <v>90</v>
          </cell>
          <cell r="K45">
            <v>90</v>
          </cell>
          <cell r="L45">
            <v>60</v>
          </cell>
          <cell r="M45">
            <v>60</v>
          </cell>
          <cell r="N45">
            <v>60</v>
          </cell>
          <cell r="O45">
            <v>60</v>
          </cell>
        </row>
        <row r="48">
          <cell r="D48">
            <v>50</v>
          </cell>
          <cell r="E48">
            <v>50</v>
          </cell>
          <cell r="F48">
            <v>50</v>
          </cell>
          <cell r="G48">
            <v>50</v>
          </cell>
          <cell r="H48">
            <v>50</v>
          </cell>
          <cell r="I48">
            <v>50</v>
          </cell>
          <cell r="J48">
            <v>50</v>
          </cell>
          <cell r="K48">
            <v>50</v>
          </cell>
          <cell r="L48">
            <v>50</v>
          </cell>
          <cell r="M48">
            <v>50</v>
          </cell>
          <cell r="N48">
            <v>50</v>
          </cell>
          <cell r="O48">
            <v>50</v>
          </cell>
        </row>
        <row r="49">
          <cell r="D49">
            <v>250</v>
          </cell>
          <cell r="E49">
            <v>250</v>
          </cell>
          <cell r="F49">
            <v>250</v>
          </cell>
          <cell r="G49">
            <v>250</v>
          </cell>
          <cell r="H49">
            <v>250</v>
          </cell>
          <cell r="I49">
            <v>250</v>
          </cell>
          <cell r="J49">
            <v>250</v>
          </cell>
          <cell r="K49">
            <v>250</v>
          </cell>
          <cell r="L49">
            <v>250</v>
          </cell>
          <cell r="M49">
            <v>250</v>
          </cell>
          <cell r="N49">
            <v>250</v>
          </cell>
          <cell r="O49">
            <v>250</v>
          </cell>
        </row>
        <row r="50">
          <cell r="D50">
            <v>600</v>
          </cell>
          <cell r="E50">
            <v>600</v>
          </cell>
          <cell r="F50">
            <v>600</v>
          </cell>
          <cell r="G50">
            <v>600</v>
          </cell>
          <cell r="H50">
            <v>600</v>
          </cell>
          <cell r="I50">
            <v>600</v>
          </cell>
          <cell r="J50">
            <v>600</v>
          </cell>
          <cell r="K50">
            <v>600</v>
          </cell>
          <cell r="L50">
            <v>600</v>
          </cell>
          <cell r="M50">
            <v>600</v>
          </cell>
          <cell r="N50">
            <v>600</v>
          </cell>
          <cell r="O50">
            <v>600</v>
          </cell>
        </row>
        <row r="53">
          <cell r="D53">
            <v>50</v>
          </cell>
          <cell r="E53">
            <v>50</v>
          </cell>
          <cell r="F53">
            <v>50</v>
          </cell>
          <cell r="G53">
            <v>50</v>
          </cell>
          <cell r="H53">
            <v>50</v>
          </cell>
          <cell r="I53">
            <v>50</v>
          </cell>
          <cell r="J53">
            <v>50</v>
          </cell>
          <cell r="K53">
            <v>50</v>
          </cell>
          <cell r="L53">
            <v>50</v>
          </cell>
          <cell r="M53">
            <v>50</v>
          </cell>
          <cell r="N53">
            <v>50</v>
          </cell>
          <cell r="O53">
            <v>50</v>
          </cell>
        </row>
        <row r="54">
          <cell r="D54">
            <v>250</v>
          </cell>
          <cell r="E54">
            <v>250</v>
          </cell>
          <cell r="F54">
            <v>250</v>
          </cell>
          <cell r="G54">
            <v>250</v>
          </cell>
          <cell r="H54">
            <v>250</v>
          </cell>
          <cell r="I54">
            <v>250</v>
          </cell>
          <cell r="J54">
            <v>250</v>
          </cell>
          <cell r="K54">
            <v>250</v>
          </cell>
          <cell r="L54">
            <v>250</v>
          </cell>
          <cell r="M54">
            <v>250</v>
          </cell>
          <cell r="N54">
            <v>250</v>
          </cell>
          <cell r="O54">
            <v>250</v>
          </cell>
        </row>
        <row r="55">
          <cell r="D55">
            <v>600</v>
          </cell>
          <cell r="E55">
            <v>600</v>
          </cell>
          <cell r="F55">
            <v>600</v>
          </cell>
          <cell r="G55">
            <v>600</v>
          </cell>
          <cell r="H55">
            <v>600</v>
          </cell>
          <cell r="I55">
            <v>600</v>
          </cell>
          <cell r="J55">
            <v>600</v>
          </cell>
          <cell r="K55">
            <v>600</v>
          </cell>
          <cell r="L55">
            <v>600</v>
          </cell>
          <cell r="M55">
            <v>600</v>
          </cell>
          <cell r="N55">
            <v>600</v>
          </cell>
          <cell r="O55">
            <v>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>
  <sheetPr>
    <tabColor theme="4"/>
    <outlinePr summaryBelow="1" summaryRight="1"/>
    <pageSetUpPr autoPageBreaks="0" fitToPage="1"/>
  </sheetPr>
  <dimension ref="A1:O40"/>
  <sheetViews>
    <sheetView showGridLines="0" zoomScaleNormal="100" workbookViewId="0">
      <selection activeCell="A1" sqref="A1"/>
    </sheetView>
  </sheetViews>
  <sheetFormatPr baseColWidth="10" defaultColWidth="8.83203125" defaultRowHeight="18.75" customHeight="1"/>
  <cols>
    <col width="1.6640625" customWidth="1" style="155" min="1" max="1"/>
    <col width="19.5" customWidth="1" style="155" min="2" max="2"/>
    <col width="2.6640625" customWidth="1" style="155" min="3" max="3"/>
    <col width="19.5" customWidth="1" style="155" min="4" max="4"/>
    <col width="2.6640625" customWidth="1" style="155" min="5" max="5"/>
    <col width="19.5" customWidth="1" style="155" min="6" max="6"/>
    <col width="2.6640625" customWidth="1" style="155" min="7" max="7"/>
    <col width="19.5" customWidth="1" style="155" min="8" max="8"/>
    <col width="2.6640625" customWidth="1" style="155" min="9" max="9"/>
    <col width="7.6640625" customWidth="1" style="155" min="10" max="10"/>
    <col width="1.5" customWidth="1" style="155" min="11" max="11"/>
    <col width="10" customWidth="1" style="155" min="12" max="12"/>
    <col width="8.5" customWidth="1" style="155" min="13" max="13"/>
    <col width="10" customWidth="1" style="155" min="15" max="16"/>
    <col width="10" customWidth="1" style="155" min="17" max="19"/>
  </cols>
  <sheetData>
    <row r="1" ht="8.25" customHeight="1" s="155" thickBot="1"/>
    <row r="2" ht="38.25" customHeight="1" s="155" thickBot="1">
      <c r="B2" s="9" t="inlineStr">
        <is>
          <t>ANNUAL FINANCIAL REPORT</t>
        </is>
      </c>
      <c r="J2" s="2" t="n"/>
      <c r="K2" s="142">
        <f>YEAR(TODAY())</f>
        <v/>
      </c>
      <c r="L2" s="156" t="n"/>
    </row>
    <row r="3" ht="24" customHeight="1" s="155">
      <c r="B3" s="39" t="inlineStr">
        <is>
          <t>YOUR COMPANY NAME</t>
        </is>
      </c>
    </row>
    <row r="4" ht="6.75" customHeight="1" s="155" thickBot="1"/>
    <row r="5" ht="24" customHeight="1" s="155" thickBot="1">
      <c r="B5" s="11" t="inlineStr">
        <is>
          <t>KEY METRICS</t>
        </is>
      </c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</row>
    <row r="6" ht="18.75" customFormat="1" customHeight="1" s="15" thickBot="1">
      <c r="B6" s="31" t="n"/>
      <c r="C6" s="31" t="n"/>
      <c r="D6" s="31" t="n"/>
      <c r="E6" s="31" t="n"/>
      <c r="F6" s="31" t="n"/>
      <c r="G6" s="31" t="n"/>
      <c r="H6" s="31" t="n"/>
      <c r="I6" s="31" t="n"/>
      <c r="J6" s="31" t="n"/>
      <c r="K6" s="31" t="n"/>
      <c r="L6" s="31" t="n"/>
    </row>
    <row r="7" ht="22.5" customHeight="1" s="155">
      <c r="B7" s="40">
        <f>Calculations!B8</f>
        <v/>
      </c>
      <c r="C7" s="12" t="n"/>
      <c r="D7" s="40">
        <f>Calculations!B9</f>
        <v/>
      </c>
      <c r="E7" s="12" t="n"/>
      <c r="F7" s="40">
        <f>Calculations!B10</f>
        <v/>
      </c>
      <c r="G7" s="12" t="n"/>
      <c r="H7" s="40">
        <f>Calculations!B11</f>
        <v/>
      </c>
      <c r="I7" s="12" t="n"/>
      <c r="J7" s="40">
        <f>Calculations!B12</f>
        <v/>
      </c>
      <c r="K7" s="157" t="n"/>
      <c r="L7" s="158" t="n"/>
      <c r="M7" s="12" t="n"/>
    </row>
    <row r="8" ht="42" customHeight="1" s="155">
      <c r="B8" s="159">
        <f>IFERROR(Calculations!G8,"")</f>
        <v/>
      </c>
      <c r="C8" s="160" t="n"/>
      <c r="D8" s="159">
        <f>IFERROR(Calculations!G9,"")</f>
        <v/>
      </c>
      <c r="F8" s="159">
        <f>IFERROR(Calculations!G10,"")</f>
        <v/>
      </c>
      <c r="H8" s="159">
        <f>IFERROR(Calculations!G11,"")</f>
        <v/>
      </c>
      <c r="I8" s="15" t="n"/>
      <c r="J8" s="159">
        <f>IFERROR(Calculations!G12,"")</f>
        <v/>
      </c>
      <c r="K8" s="161" t="n"/>
      <c r="L8" s="162" t="n"/>
    </row>
    <row r="9" ht="18.75" customFormat="1" customHeight="1" s="5">
      <c r="B9" s="37">
        <f>Calculations!H8</f>
        <v/>
      </c>
      <c r="C9" s="14" t="n"/>
      <c r="D9" s="32">
        <f>Calculations!H9</f>
        <v/>
      </c>
      <c r="E9" s="16" t="n"/>
      <c r="F9" s="32">
        <f>Calculations!H10</f>
        <v/>
      </c>
      <c r="G9" s="16" t="n"/>
      <c r="H9" s="32">
        <f>Calculations!H11</f>
        <v/>
      </c>
      <c r="I9" s="16" t="n"/>
      <c r="J9" s="32">
        <f>Calculations!H12</f>
        <v/>
      </c>
      <c r="K9" s="163" t="n"/>
      <c r="L9" s="164" t="n"/>
      <c r="M9" s="7" t="n"/>
      <c r="O9" s="15" t="n"/>
    </row>
    <row r="10" ht="18.75" customHeight="1" s="155">
      <c r="B10" s="33" t="n"/>
      <c r="C10" s="150" t="n"/>
      <c r="D10" s="33" t="n"/>
      <c r="E10" s="150" t="n"/>
      <c r="F10" s="33" t="n"/>
      <c r="G10" s="150" t="n"/>
      <c r="H10" s="35" t="n"/>
      <c r="I10" s="150" t="n"/>
      <c r="J10" s="35" t="n"/>
      <c r="L10" s="165" t="n"/>
      <c r="M10" s="150" t="n"/>
    </row>
    <row r="11" ht="18.75" customHeight="1" s="155" thickBot="1">
      <c r="B11" s="34" t="n"/>
      <c r="D11" s="34" t="n"/>
      <c r="F11" s="34" t="n"/>
      <c r="H11" s="34" t="n"/>
      <c r="J11" s="19" t="n"/>
      <c r="K11" s="18" t="n"/>
      <c r="L11" s="20" t="n"/>
    </row>
    <row r="12" ht="18.75" customHeight="1" s="155" thickBot="1"/>
    <row r="13" ht="24" customHeight="1" s="155" thickBot="1">
      <c r="B13" s="11" t="inlineStr">
        <is>
          <t>ALL METRICS</t>
        </is>
      </c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</row>
    <row r="14"/>
    <row r="15" ht="18.75" customHeight="1" s="155">
      <c r="B15" s="28" t="inlineStr">
        <is>
          <t>METRIC</t>
        </is>
      </c>
      <c r="C15" s="140" t="n"/>
      <c r="D15" s="41">
        <f>"THIS YEAR ("&amp;SelectedYear&amp;")"</f>
        <v/>
      </c>
      <c r="E15" s="140" t="n"/>
      <c r="F15" s="41">
        <f>"LAST YEAR ("&amp;SelectedYear-1&amp;")"</f>
        <v/>
      </c>
      <c r="G15" s="140" t="n"/>
      <c r="H15" s="21" t="inlineStr">
        <is>
          <t>% CHANGE</t>
        </is>
      </c>
      <c r="I15" s="140" t="inlineStr">
        <is>
          <t>5 YEAR TREND</t>
        </is>
      </c>
      <c r="J15" s="166" t="n"/>
      <c r="K15" s="166" t="n"/>
      <c r="L15" s="166" t="n"/>
    </row>
    <row r="16" ht="18.75" customHeight="1" s="155">
      <c r="B16" s="42">
        <f>Calculations!B15</f>
        <v/>
      </c>
      <c r="C16" s="141" t="n"/>
      <c r="D16" s="167">
        <f>IF($B16="","",Calculations!G15)</f>
        <v/>
      </c>
      <c r="E16" s="167" t="n"/>
      <c r="F16" s="167">
        <f>IF($B16="","",Calculations!F15)</f>
        <v/>
      </c>
      <c r="G16" s="141" t="n"/>
      <c r="H16" s="24">
        <f>IFERROR(D16/F16-1,"")</f>
        <v/>
      </c>
      <c r="I16" s="141" t="n"/>
      <c r="J16" s="168" t="n"/>
      <c r="K16" s="168" t="n"/>
      <c r="L16" s="168" t="n"/>
    </row>
    <row r="17" ht="18.75" customHeight="1" s="155">
      <c r="B17" s="43">
        <f>Calculations!B16</f>
        <v/>
      </c>
      <c r="C17" s="139" t="n"/>
      <c r="D17" s="169">
        <f>IF($B17="","",Calculations!G16)</f>
        <v/>
      </c>
      <c r="E17" s="169" t="n"/>
      <c r="F17" s="169">
        <f>IF($B17="","",Calculations!F16)</f>
        <v/>
      </c>
      <c r="G17" s="139" t="n"/>
      <c r="H17" s="27">
        <f>IFERROR(D17/F17-1,"")</f>
        <v/>
      </c>
      <c r="I17" s="139" t="n"/>
      <c r="J17" s="170" t="n"/>
      <c r="K17" s="170" t="n"/>
      <c r="L17" s="170" t="n"/>
    </row>
    <row r="18" ht="18.75" customHeight="1" s="155">
      <c r="B18" s="43">
        <f>Calculations!B17</f>
        <v/>
      </c>
      <c r="C18" s="139" t="n"/>
      <c r="D18" s="169">
        <f>IF($B18="","",Calculations!G17)</f>
        <v/>
      </c>
      <c r="E18" s="169" t="n"/>
      <c r="F18" s="169">
        <f>IF($B18="","",Calculations!F17)</f>
        <v/>
      </c>
      <c r="G18" s="139" t="n"/>
      <c r="H18" s="27">
        <f>IFERROR(D18/F18-1,"")</f>
        <v/>
      </c>
      <c r="I18" s="139" t="n"/>
      <c r="J18" s="170" t="n"/>
      <c r="K18" s="170" t="n"/>
      <c r="L18" s="170" t="n"/>
    </row>
    <row r="19" ht="18.75" customHeight="1" s="155">
      <c r="B19" s="43">
        <f>Calculations!B18</f>
        <v/>
      </c>
      <c r="C19" s="139" t="n"/>
      <c r="D19" s="169">
        <f>IF($B19="","",Calculations!G18)</f>
        <v/>
      </c>
      <c r="E19" s="169" t="n"/>
      <c r="F19" s="169">
        <f>IF($B19="","",Calculations!F18)</f>
        <v/>
      </c>
      <c r="G19" s="139" t="n"/>
      <c r="H19" s="27">
        <f>IFERROR(D19/F19-1,"")</f>
        <v/>
      </c>
      <c r="I19" s="139" t="n"/>
      <c r="J19" s="170" t="n"/>
      <c r="K19" s="170" t="n"/>
      <c r="L19" s="170" t="n"/>
    </row>
    <row r="20" ht="18.75" customHeight="1" s="155">
      <c r="B20" s="43">
        <f>Calculations!B19</f>
        <v/>
      </c>
      <c r="C20" s="139" t="n"/>
      <c r="D20" s="169">
        <f>IF($B20="","",Calculations!G19)</f>
        <v/>
      </c>
      <c r="E20" s="169" t="n"/>
      <c r="F20" s="169">
        <f>IF($B20="","",Calculations!F19)</f>
        <v/>
      </c>
      <c r="G20" s="139" t="n"/>
      <c r="H20" s="27">
        <f>IFERROR(D20/F20-1,"")</f>
        <v/>
      </c>
      <c r="I20" s="139" t="n"/>
      <c r="J20" s="170" t="n"/>
      <c r="K20" s="170" t="n"/>
      <c r="L20" s="170" t="n"/>
    </row>
    <row r="21" ht="18.75" customHeight="1" s="155">
      <c r="B21" s="43">
        <f>Calculations!B20</f>
        <v/>
      </c>
      <c r="C21" s="139" t="n"/>
      <c r="D21" s="169">
        <f>IF($B21="","",Calculations!G20)</f>
        <v/>
      </c>
      <c r="E21" s="169" t="n"/>
      <c r="F21" s="169">
        <f>IF($B21="","",Calculations!F20)</f>
        <v/>
      </c>
      <c r="G21" s="139" t="n"/>
      <c r="H21" s="27">
        <f>IFERROR(D21/F21-1,"")</f>
        <v/>
      </c>
      <c r="I21" s="139" t="n"/>
      <c r="J21" s="170" t="n"/>
      <c r="K21" s="170" t="n"/>
      <c r="L21" s="170" t="n"/>
    </row>
    <row r="22" ht="18.75" customHeight="1" s="155">
      <c r="B22" s="43">
        <f>Calculations!B21</f>
        <v/>
      </c>
      <c r="C22" s="139" t="n"/>
      <c r="D22" s="169">
        <f>IF($B22="","",Calculations!G21)</f>
        <v/>
      </c>
      <c r="E22" s="169" t="n"/>
      <c r="F22" s="169">
        <f>IF($B22="","",Calculations!F21)</f>
        <v/>
      </c>
      <c r="G22" s="139" t="n"/>
      <c r="H22" s="27">
        <f>IFERROR(D22/F22-1,"")</f>
        <v/>
      </c>
      <c r="I22" s="139" t="n"/>
      <c r="J22" s="170" t="n"/>
      <c r="K22" s="170" t="n"/>
      <c r="L22" s="170" t="n"/>
    </row>
    <row r="23" ht="18.75" customHeight="1" s="155">
      <c r="B23" s="43">
        <f>Calculations!B22</f>
        <v/>
      </c>
      <c r="C23" s="139" t="n"/>
      <c r="D23" s="169">
        <f>IF($B23="","",Calculations!G22)</f>
        <v/>
      </c>
      <c r="E23" s="169" t="n"/>
      <c r="F23" s="169">
        <f>IF($B23="","",Calculations!F22)</f>
        <v/>
      </c>
      <c r="G23" s="139" t="n"/>
      <c r="H23" s="27">
        <f>IFERROR(D23/F23-1,"")</f>
        <v/>
      </c>
      <c r="I23" s="139" t="n"/>
      <c r="J23" s="170" t="n"/>
      <c r="K23" s="170" t="n"/>
      <c r="L23" s="170" t="n"/>
    </row>
    <row r="24" ht="18.75" customHeight="1" s="155">
      <c r="B24" s="43">
        <f>Calculations!B23</f>
        <v/>
      </c>
      <c r="C24" s="139" t="n"/>
      <c r="D24" s="169">
        <f>IF($B24="","",Calculations!G23)</f>
        <v/>
      </c>
      <c r="E24" s="169" t="n"/>
      <c r="F24" s="169">
        <f>IF($B24="","",Calculations!F23)</f>
        <v/>
      </c>
      <c r="G24" s="139" t="n"/>
      <c r="H24" s="27">
        <f>IFERROR(D24/F24-1,"")</f>
        <v/>
      </c>
      <c r="I24" s="139" t="n"/>
      <c r="J24" s="170" t="n"/>
      <c r="K24" s="170" t="n"/>
      <c r="L24" s="170" t="n"/>
    </row>
    <row r="25" ht="18.75" customHeight="1" s="155">
      <c r="B25" s="43">
        <f>Calculations!B24</f>
        <v/>
      </c>
      <c r="C25" s="139" t="n"/>
      <c r="D25" s="169">
        <f>IF($B25="","",Calculations!G24)</f>
        <v/>
      </c>
      <c r="E25" s="169" t="n"/>
      <c r="F25" s="169">
        <f>IF($B25="","",Calculations!F24)</f>
        <v/>
      </c>
      <c r="G25" s="139" t="n"/>
      <c r="H25" s="27">
        <f>IFERROR(D25/F25-1,"")</f>
        <v/>
      </c>
      <c r="I25" s="139" t="n"/>
      <c r="J25" s="170" t="n"/>
      <c r="K25" s="170" t="n"/>
      <c r="L25" s="170" t="n"/>
    </row>
    <row r="26" ht="18.75" customHeight="1" s="155">
      <c r="B26" s="43">
        <f>Calculations!B25</f>
        <v/>
      </c>
      <c r="C26" s="139" t="n"/>
      <c r="D26" s="169">
        <f>IF($B26="","",Calculations!G25)</f>
        <v/>
      </c>
      <c r="E26" s="169" t="n"/>
      <c r="F26" s="169">
        <f>IF($B26="","",Calculations!F25)</f>
        <v/>
      </c>
      <c r="G26" s="139" t="n"/>
      <c r="H26" s="27">
        <f>IFERROR(D26/F26-1,"")</f>
        <v/>
      </c>
      <c r="I26" s="139" t="n"/>
      <c r="J26" s="170" t="n"/>
      <c r="K26" s="170" t="n"/>
      <c r="L26" s="170" t="n"/>
    </row>
    <row r="27" ht="18.75" customHeight="1" s="155">
      <c r="B27" s="43">
        <f>Calculations!B26</f>
        <v/>
      </c>
      <c r="C27" s="139" t="n"/>
      <c r="D27" s="169">
        <f>IF($B27="","",Calculations!G26)</f>
        <v/>
      </c>
      <c r="E27" s="169" t="n"/>
      <c r="F27" s="169">
        <f>IF($B27="","",Calculations!F26)</f>
        <v/>
      </c>
      <c r="G27" s="139" t="n"/>
      <c r="H27" s="27">
        <f>IFERROR(D27/F27-1,"")</f>
        <v/>
      </c>
      <c r="I27" s="139" t="n"/>
      <c r="J27" s="170" t="n"/>
      <c r="K27" s="170" t="n"/>
      <c r="L27" s="170" t="n"/>
    </row>
    <row r="28" ht="18.75" customHeight="1" s="155">
      <c r="B28" s="43">
        <f>Calculations!B27</f>
        <v/>
      </c>
      <c r="C28" s="139" t="n"/>
      <c r="D28" s="169">
        <f>IF($B28="","",Calculations!G27)</f>
        <v/>
      </c>
      <c r="E28" s="169" t="n"/>
      <c r="F28" s="169">
        <f>IF($B28="","",Calculations!F27)</f>
        <v/>
      </c>
      <c r="G28" s="139" t="n"/>
      <c r="H28" s="27">
        <f>IFERROR(D28/F28-1,"")</f>
        <v/>
      </c>
      <c r="I28" s="139" t="n"/>
      <c r="J28" s="170" t="n"/>
      <c r="K28" s="170" t="n"/>
      <c r="L28" s="170" t="n"/>
    </row>
    <row r="29" ht="18.75" customHeight="1" s="155">
      <c r="B29" s="43">
        <f>Calculations!B28</f>
        <v/>
      </c>
      <c r="C29" s="139" t="n"/>
      <c r="D29" s="169">
        <f>IF($B29="","",Calculations!G28)</f>
        <v/>
      </c>
      <c r="E29" s="169" t="n"/>
      <c r="F29" s="169">
        <f>IF($B29="","",Calculations!F28)</f>
        <v/>
      </c>
      <c r="G29" s="139" t="n"/>
      <c r="H29" s="27">
        <f>IFERROR(D29/F29-1,"")</f>
        <v/>
      </c>
      <c r="I29" s="139" t="n"/>
      <c r="J29" s="170" t="n"/>
      <c r="K29" s="170" t="n"/>
      <c r="L29" s="170" t="n"/>
    </row>
    <row r="30" ht="18.75" customHeight="1" s="155">
      <c r="B30" s="43">
        <f>Calculations!B29</f>
        <v/>
      </c>
      <c r="C30" s="139" t="n"/>
      <c r="D30" s="169">
        <f>IF($B30="","",Calculations!G29)</f>
        <v/>
      </c>
      <c r="E30" s="169" t="n"/>
      <c r="F30" s="169">
        <f>IF($B30="","",Calculations!F29)</f>
        <v/>
      </c>
      <c r="G30" s="139" t="n"/>
      <c r="H30" s="27">
        <f>IFERROR(D30/F30-1,"")</f>
        <v/>
      </c>
      <c r="I30" s="139" t="n"/>
      <c r="J30" s="170" t="n"/>
      <c r="K30" s="170" t="n"/>
      <c r="L30" s="170" t="n"/>
    </row>
    <row r="31" ht="18.75" customHeight="1" s="155">
      <c r="B31" s="43">
        <f>Calculations!B30</f>
        <v/>
      </c>
      <c r="C31" s="139" t="n"/>
      <c r="D31" s="169">
        <f>IF($B31="","",Calculations!G30)</f>
        <v/>
      </c>
      <c r="E31" s="169" t="n"/>
      <c r="F31" s="169">
        <f>IF($B31="","",Calculations!F30)</f>
        <v/>
      </c>
      <c r="G31" s="139" t="n"/>
      <c r="H31" s="27">
        <f>IFERROR(D31/F31-1,"")</f>
        <v/>
      </c>
      <c r="I31" s="139" t="n"/>
      <c r="J31" s="170" t="n"/>
      <c r="K31" s="170" t="n"/>
      <c r="L31" s="170" t="n"/>
    </row>
    <row r="32" ht="18.75" customHeight="1" s="155">
      <c r="B32" s="43">
        <f>Calculations!B31</f>
        <v/>
      </c>
      <c r="C32" s="139" t="n"/>
      <c r="D32" s="169">
        <f>IF($B32="","",Calculations!G31)</f>
        <v/>
      </c>
      <c r="E32" s="169" t="n"/>
      <c r="F32" s="169">
        <f>IF($B32="","",Calculations!F31)</f>
        <v/>
      </c>
      <c r="G32" s="139" t="n"/>
      <c r="H32" s="27">
        <f>IFERROR(D32/F32-1,"")</f>
        <v/>
      </c>
      <c r="I32" s="139" t="n"/>
      <c r="J32" s="170" t="n"/>
      <c r="K32" s="170" t="n"/>
      <c r="L32" s="170" t="n"/>
    </row>
    <row r="33" ht="18.75" customHeight="1" s="155">
      <c r="B33" s="43">
        <f>Calculations!B32</f>
        <v/>
      </c>
      <c r="C33" s="139" t="n"/>
      <c r="D33" s="169">
        <f>IF($B33="","",Calculations!G32)</f>
        <v/>
      </c>
      <c r="E33" s="169" t="n"/>
      <c r="F33" s="169">
        <f>IF($B33="","",Calculations!F32)</f>
        <v/>
      </c>
      <c r="G33" s="139" t="n"/>
      <c r="H33" s="27">
        <f>IFERROR(D33/F33-1,"")</f>
        <v/>
      </c>
      <c r="I33" s="139" t="n"/>
      <c r="J33" s="170" t="n"/>
      <c r="K33" s="170" t="n"/>
      <c r="L33" s="170" t="n"/>
    </row>
    <row r="34" ht="18.75" customHeight="1" s="155">
      <c r="B34" s="43">
        <f>Calculations!B33</f>
        <v/>
      </c>
      <c r="C34" s="139" t="n"/>
      <c r="D34" s="169">
        <f>IF($B34="","",Calculations!G33)</f>
        <v/>
      </c>
      <c r="E34" s="169" t="n"/>
      <c r="F34" s="169">
        <f>IF($B34="","",Calculations!F33)</f>
        <v/>
      </c>
      <c r="G34" s="139" t="n"/>
      <c r="H34" s="27">
        <f>IFERROR(D34/F34-1,"")</f>
        <v/>
      </c>
      <c r="I34" s="139" t="n"/>
      <c r="J34" s="170" t="n"/>
      <c r="K34" s="170" t="n"/>
      <c r="L34" s="170" t="n"/>
    </row>
    <row r="35" ht="18.75" customHeight="1" s="155">
      <c r="B35" s="43">
        <f>Calculations!B34</f>
        <v/>
      </c>
      <c r="C35" s="139" t="n"/>
      <c r="D35" s="169">
        <f>IF($B35="","",Calculations!G34)</f>
        <v/>
      </c>
      <c r="E35" s="169" t="n"/>
      <c r="F35" s="169">
        <f>IF($B35="","",Calculations!F34)</f>
        <v/>
      </c>
      <c r="G35" s="139" t="n"/>
      <c r="H35" s="27">
        <f>IFERROR(D35/F35-1,"")</f>
        <v/>
      </c>
      <c r="I35" s="139" t="n"/>
      <c r="J35" s="170" t="n"/>
      <c r="K35" s="170" t="n"/>
      <c r="L35" s="170" t="n"/>
    </row>
    <row r="36" ht="18.75" customHeight="1" s="155">
      <c r="B36" s="43">
        <f>Calculations!B35</f>
        <v/>
      </c>
      <c r="C36" s="139" t="n"/>
      <c r="D36" s="169">
        <f>IF($B36="","",Calculations!G35)</f>
        <v/>
      </c>
      <c r="E36" s="169" t="n"/>
      <c r="F36" s="169">
        <f>IF($B36="","",Calculations!F35)</f>
        <v/>
      </c>
      <c r="G36" s="139" t="n"/>
      <c r="H36" s="27">
        <f>IFERROR(D36/F36-1,"")</f>
        <v/>
      </c>
      <c r="I36" s="139" t="n"/>
      <c r="J36" s="170" t="n"/>
      <c r="K36" s="170" t="n"/>
      <c r="L36" s="170" t="n"/>
    </row>
    <row r="37" ht="18.75" customHeight="1" s="155">
      <c r="B37" s="43">
        <f>Calculations!B36</f>
        <v/>
      </c>
      <c r="C37" s="139" t="n"/>
      <c r="D37" s="169">
        <f>IF($B37="","",Calculations!G36)</f>
        <v/>
      </c>
      <c r="E37" s="169" t="n"/>
      <c r="F37" s="169">
        <f>IF($B37="","",Calculations!F36)</f>
        <v/>
      </c>
      <c r="G37" s="139" t="n"/>
      <c r="H37" s="27">
        <f>IFERROR(D37/F37-1,"")</f>
        <v/>
      </c>
      <c r="I37" s="139" t="n"/>
      <c r="J37" s="170" t="n"/>
      <c r="K37" s="170" t="n"/>
      <c r="L37" s="170" t="n"/>
    </row>
    <row r="38" ht="18.75" customHeight="1" s="155">
      <c r="B38" s="43">
        <f>Calculations!B37</f>
        <v/>
      </c>
      <c r="C38" s="139" t="n"/>
      <c r="D38" s="169">
        <f>IF($B38="","",Calculations!G37)</f>
        <v/>
      </c>
      <c r="E38" s="169" t="n"/>
      <c r="F38" s="169">
        <f>IF($B38="","",Calculations!F37)</f>
        <v/>
      </c>
      <c r="G38" s="139" t="n"/>
      <c r="H38" s="27">
        <f>IFERROR(D38/F38-1,"")</f>
        <v/>
      </c>
      <c r="I38" s="139" t="n"/>
      <c r="J38" s="170" t="n"/>
      <c r="K38" s="170" t="n"/>
      <c r="L38" s="170" t="n"/>
    </row>
    <row r="39" ht="18.75" customHeight="1" s="155">
      <c r="B39" s="43">
        <f>Calculations!B38</f>
        <v/>
      </c>
      <c r="C39" s="139" t="n"/>
      <c r="D39" s="169">
        <f>IF($B39="","",Calculations!G38)</f>
        <v/>
      </c>
      <c r="E39" s="169" t="n"/>
      <c r="F39" s="169">
        <f>IF($B39="","",Calculations!F38)</f>
        <v/>
      </c>
      <c r="G39" s="139" t="n"/>
      <c r="H39" s="27">
        <f>IFERROR(D39/F39-1,"")</f>
        <v/>
      </c>
      <c r="I39" s="139" t="n"/>
      <c r="J39" s="170" t="n"/>
      <c r="K39" s="170" t="n"/>
      <c r="L39" s="170" t="n"/>
    </row>
    <row r="40" ht="18.75" customHeight="1" s="155">
      <c r="B40" s="43">
        <f>Calculations!B39</f>
        <v/>
      </c>
      <c r="C40" s="139" t="n"/>
      <c r="D40" s="169">
        <f>IF($B40="","",Calculations!G39)</f>
        <v/>
      </c>
      <c r="E40" s="169" t="n"/>
      <c r="F40" s="169">
        <f>IF($B40="","",Calculations!F39)</f>
        <v/>
      </c>
      <c r="G40" s="139" t="n"/>
      <c r="H40" s="27">
        <f>IFERROR(D40/F40-1,"")</f>
        <v/>
      </c>
      <c r="I40" s="139" t="n"/>
      <c r="J40" s="170" t="n"/>
      <c r="K40" s="170" t="n"/>
      <c r="L40" s="170" t="n"/>
    </row>
  </sheetData>
  <mergeCells count="31">
    <mergeCell ref="I17:L17"/>
    <mergeCell ref="I39:L39"/>
    <mergeCell ref="I35:L35"/>
    <mergeCell ref="I20:L20"/>
    <mergeCell ref="I38:L38"/>
    <mergeCell ref="I29:L29"/>
    <mergeCell ref="I19:L19"/>
    <mergeCell ref="J7:L7"/>
    <mergeCell ref="I40:L40"/>
    <mergeCell ref="I31:L31"/>
    <mergeCell ref="I34:L34"/>
    <mergeCell ref="I30:L30"/>
    <mergeCell ref="I15:L15"/>
    <mergeCell ref="I27:L27"/>
    <mergeCell ref="I36:L36"/>
    <mergeCell ref="I26:L26"/>
    <mergeCell ref="K2:L2"/>
    <mergeCell ref="J8:L8"/>
    <mergeCell ref="I16:L16"/>
    <mergeCell ref="I32:L32"/>
    <mergeCell ref="I25:L25"/>
    <mergeCell ref="I37:L37"/>
    <mergeCell ref="I22:L22"/>
    <mergeCell ref="I28:L28"/>
    <mergeCell ref="J10:L10"/>
    <mergeCell ref="I18:L18"/>
    <mergeCell ref="I21:L21"/>
    <mergeCell ref="I24:L24"/>
    <mergeCell ref="J9:L9"/>
    <mergeCell ref="I33:L33"/>
    <mergeCell ref="I23:L23"/>
  </mergeCells>
  <conditionalFormatting sqref="B16:I40">
    <cfRule type="expression" priority="1" dxfId="0">
      <formula>MOD(ROW(),2)=0</formula>
    </cfRule>
  </conditionalFormatting>
  <conditionalFormatting sqref="H16:H17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H18:H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B9 D9 F9 H9 J9">
    <cfRule type="iconSet" priority="4">
      <iconSet iconSet="3Arrows">
        <cfvo type="percent" val="0"/>
        <cfvo type="num" val="0"/>
        <cfvo type="num" val="0" gte="0"/>
      </iconSet>
    </cfRule>
  </conditionalFormatting>
  <dataValidations count="1">
    <dataValidation sqref="K2" showDropDown="0" showInputMessage="1" showErrorMessage="1" allowBlank="1" type="list">
      <formula1>lstYears</formula1>
    </dataValidation>
  </dataValidations>
  <printOptions horizontalCentered="1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58"/>
  <sheetViews>
    <sheetView tabSelected="1" workbookViewId="0">
      <selection activeCell="B1" sqref="B1"/>
    </sheetView>
  </sheetViews>
  <sheetFormatPr baseColWidth="10" defaultColWidth="8.83203125" defaultRowHeight="14"/>
  <cols>
    <col width="2" customWidth="1" style="44" min="1" max="1"/>
    <col width="35.6640625" customWidth="1" style="44" min="2" max="2"/>
    <col width="8" customWidth="1" style="46" min="3" max="3"/>
    <col width="14.33203125" customWidth="1" style="46" min="4" max="15"/>
    <col width="0.6640625" customWidth="1" style="46" min="16" max="16"/>
    <col width="14.33203125" customWidth="1" style="46" min="17" max="17"/>
    <col width="2.1640625" customWidth="1" style="44" min="18" max="18"/>
    <col width="10.33203125" customWidth="1" style="44" min="19" max="19"/>
    <col width="2.1640625" customWidth="1" style="44" min="20" max="20"/>
    <col width="8.83203125" customWidth="1" style="44" min="21" max="16384"/>
  </cols>
  <sheetData>
    <row r="1" ht="36" customHeight="1" s="155">
      <c r="B1" s="45" t="inlineStr">
        <is>
          <t>CHANNEL MARKETING BUDGET</t>
        </is>
      </c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8" t="n"/>
      <c r="T1" s="48" t="n"/>
    </row>
    <row r="2" ht="15" customFormat="1" customHeight="1" s="49" thickBot="1">
      <c r="B2" s="50" t="n"/>
      <c r="C2" s="51" t="inlineStr">
        <is>
          <t>Rate</t>
        </is>
      </c>
      <c r="D2" s="52" t="inlineStr">
        <is>
          <t>Month 1</t>
        </is>
      </c>
      <c r="E2" s="52" t="inlineStr">
        <is>
          <t>Month 2</t>
        </is>
      </c>
      <c r="F2" s="52" t="inlineStr">
        <is>
          <t>Month 3</t>
        </is>
      </c>
      <c r="G2" s="52" t="inlineStr">
        <is>
          <t>Month 4</t>
        </is>
      </c>
      <c r="H2" s="52" t="inlineStr">
        <is>
          <t>Month 5</t>
        </is>
      </c>
      <c r="I2" s="52" t="inlineStr">
        <is>
          <t>Month 6</t>
        </is>
      </c>
      <c r="J2" s="52" t="inlineStr">
        <is>
          <t>Month 7</t>
        </is>
      </c>
      <c r="K2" s="52" t="inlineStr">
        <is>
          <t>Month 8</t>
        </is>
      </c>
      <c r="L2" s="52" t="inlineStr">
        <is>
          <t>Month 9</t>
        </is>
      </c>
      <c r="M2" s="52" t="inlineStr">
        <is>
          <t>Month 10</t>
        </is>
      </c>
      <c r="N2" s="52" t="inlineStr">
        <is>
          <t>Month 11</t>
        </is>
      </c>
      <c r="O2" s="52" t="inlineStr">
        <is>
          <t>Month 12</t>
        </is>
      </c>
      <c r="P2" s="53" t="n"/>
      <c r="Q2" s="54" t="inlineStr">
        <is>
          <t>Total</t>
        </is>
      </c>
      <c r="R2" s="55" t="n"/>
      <c r="S2" s="56" t="n"/>
      <c r="T2" s="55" t="n"/>
    </row>
    <row r="3" ht="19" customFormat="1" customHeight="1" s="57" thickTop="1">
      <c r="B3" s="57" t="inlineStr">
        <is>
          <t>ANTICIPATED SALES TOTAL $(000)</t>
        </is>
      </c>
      <c r="C3" s="58" t="n"/>
      <c r="D3" s="59" t="n">
        <v>750</v>
      </c>
      <c r="E3" s="59" t="n">
        <v>200</v>
      </c>
      <c r="F3" s="59" t="n">
        <v>500</v>
      </c>
      <c r="G3" s="59" t="n">
        <v>1500</v>
      </c>
      <c r="H3" s="59" t="n">
        <v>1200</v>
      </c>
      <c r="I3" s="59" t="n">
        <v>1500</v>
      </c>
      <c r="J3" s="59" t="n">
        <v>1500</v>
      </c>
      <c r="K3" s="59" t="n">
        <v>1800</v>
      </c>
      <c r="L3" s="59" t="n">
        <v>2000</v>
      </c>
      <c r="M3" s="59" t="n">
        <v>2000</v>
      </c>
      <c r="N3" s="59" t="n">
        <v>2000</v>
      </c>
      <c r="O3" s="59" t="n">
        <v>2000</v>
      </c>
      <c r="P3" s="59" t="n"/>
      <c r="Q3" s="60">
        <f>SUM(D3:O3)</f>
        <v/>
      </c>
      <c r="R3" s="61" t="n"/>
      <c r="S3" s="62" t="n"/>
      <c r="T3" s="61" t="n"/>
    </row>
    <row r="4" ht="27" customFormat="1" customHeight="1" s="63">
      <c r="B4" s="64" t="inlineStr">
        <is>
          <t>PERSONNEL (% OF TOTAL SALES)</t>
        </is>
      </c>
      <c r="C4" s="65" t="n"/>
      <c r="D4" s="66">
        <f>D9+D28+D35+D41</f>
        <v/>
      </c>
      <c r="E4" s="66">
        <f>E9+E28+E35+E41</f>
        <v/>
      </c>
      <c r="F4" s="66">
        <f>F9+F28+F35+F41</f>
        <v/>
      </c>
      <c r="G4" s="66">
        <f>G9+G28+G35+G41</f>
        <v/>
      </c>
      <c r="H4" s="66">
        <f>H9+H28+H35+H41</f>
        <v/>
      </c>
      <c r="I4" s="66">
        <f>I9+I28+I35+I41</f>
        <v/>
      </c>
      <c r="J4" s="66">
        <f>J9+J28+J35+J41</f>
        <v/>
      </c>
      <c r="K4" s="66">
        <f>K9+K28+K35+K41</f>
        <v/>
      </c>
      <c r="L4" s="66">
        <f>L9+L28+L35+L41</f>
        <v/>
      </c>
      <c r="M4" s="66">
        <f>M9+M28+M35+M41</f>
        <v/>
      </c>
      <c r="N4" s="66">
        <f>N9+N28+N35+N41</f>
        <v/>
      </c>
      <c r="O4" s="66">
        <f>O9+O28+O35+O41</f>
        <v/>
      </c>
      <c r="P4" s="67" t="n"/>
      <c r="Q4" s="68" t="n"/>
      <c r="R4" s="69" t="n"/>
      <c r="S4" s="70" t="n"/>
      <c r="T4" s="69" t="n"/>
    </row>
    <row r="5" ht="13" customFormat="1" customHeight="1" s="49">
      <c r="B5" s="71" t="inlineStr">
        <is>
          <t>Human Resources - Headcount</t>
        </is>
      </c>
      <c r="C5" s="72" t="n">
        <v>5</v>
      </c>
      <c r="D5" s="73">
        <f>+$C$5</f>
        <v/>
      </c>
      <c r="E5" s="73">
        <f>+$C$5</f>
        <v/>
      </c>
      <c r="F5" s="73">
        <f>+$C$5</f>
        <v/>
      </c>
      <c r="G5" s="73">
        <f>+$C$5</f>
        <v/>
      </c>
      <c r="H5" s="73">
        <f>+$C$5</f>
        <v/>
      </c>
      <c r="I5" s="73">
        <f>+$C$5</f>
        <v/>
      </c>
      <c r="J5" s="73">
        <f>+$C$5</f>
        <v/>
      </c>
      <c r="K5" s="73">
        <f>+$C$5</f>
        <v/>
      </c>
      <c r="L5" s="73">
        <f>+$C$5</f>
        <v/>
      </c>
      <c r="M5" s="73">
        <f>+$C$5</f>
        <v/>
      </c>
      <c r="N5" s="73">
        <f>+$C$5</f>
        <v/>
      </c>
      <c r="O5" s="73">
        <f>+$C$5</f>
        <v/>
      </c>
      <c r="P5" s="74" t="n"/>
      <c r="Q5" s="75" t="n"/>
      <c r="R5" s="76" t="n"/>
      <c r="S5" s="77" t="n"/>
      <c r="T5" s="76" t="n"/>
    </row>
    <row r="6" ht="13" customFormat="1" customHeight="1" s="49">
      <c r="B6" s="78" t="inlineStr">
        <is>
          <t>Human Resources - Cost</t>
        </is>
      </c>
      <c r="C6" s="79" t="n"/>
      <c r="D6" s="80">
        <f>$C$5*D5</f>
        <v/>
      </c>
      <c r="E6" s="80">
        <f>$C$5*E5</f>
        <v/>
      </c>
      <c r="F6" s="80">
        <f>$C$5*F5</f>
        <v/>
      </c>
      <c r="G6" s="80">
        <f>$C$5*G5</f>
        <v/>
      </c>
      <c r="H6" s="80">
        <f>$C$5*H5</f>
        <v/>
      </c>
      <c r="I6" s="80">
        <f>$C$5*I5</f>
        <v/>
      </c>
      <c r="J6" s="80">
        <f>$C$5*J5</f>
        <v/>
      </c>
      <c r="K6" s="80">
        <f>$C$5*K5</f>
        <v/>
      </c>
      <c r="L6" s="80">
        <f>$C$5*L5</f>
        <v/>
      </c>
      <c r="M6" s="80">
        <f>$C$5*M5</f>
        <v/>
      </c>
      <c r="N6" s="80">
        <f>$C$5*N5</f>
        <v/>
      </c>
      <c r="O6" s="80">
        <f>$C$5*O5</f>
        <v/>
      </c>
      <c r="P6" s="81" t="n"/>
      <c r="Q6" s="82">
        <f>SUM([1]Summary!$D6:$O6)</f>
        <v/>
      </c>
      <c r="R6" s="83" t="n"/>
      <c r="S6" s="84" t="n"/>
      <c r="T6" s="83" t="n"/>
    </row>
    <row r="7" ht="13" customFormat="1" customHeight="1" s="49">
      <c r="B7" s="85" t="inlineStr">
        <is>
          <t>Commission</t>
        </is>
      </c>
      <c r="C7" s="86" t="n">
        <v>0.001</v>
      </c>
      <c r="D7" s="87">
        <f>D3*$C$7</f>
        <v/>
      </c>
      <c r="E7" s="87">
        <f>E3*$C$7</f>
        <v/>
      </c>
      <c r="F7" s="87">
        <f>F3*$C$7</f>
        <v/>
      </c>
      <c r="G7" s="87">
        <f>G3*$C$7</f>
        <v/>
      </c>
      <c r="H7" s="87">
        <f>H3*$C$7</f>
        <v/>
      </c>
      <c r="I7" s="87">
        <f>I3*$C$7</f>
        <v/>
      </c>
      <c r="J7" s="87">
        <f>J3*$C$7</f>
        <v/>
      </c>
      <c r="K7" s="87">
        <f>K3*$C$7</f>
        <v/>
      </c>
      <c r="L7" s="87">
        <f>L3*$C$7</f>
        <v/>
      </c>
      <c r="M7" s="87">
        <f>M3*$C$7</f>
        <v/>
      </c>
      <c r="N7" s="87">
        <f>N3*$C$7</f>
        <v/>
      </c>
      <c r="O7" s="87">
        <f>O3*$C$7</f>
        <v/>
      </c>
      <c r="P7" s="81" t="n"/>
      <c r="Q7" s="88">
        <f>SUM([1]Summary!$D7:$O7)</f>
        <v/>
      </c>
      <c r="R7" s="89" t="n"/>
      <c r="S7" s="90" t="n"/>
      <c r="T7" s="89" t="n"/>
    </row>
    <row r="8" ht="24" customHeight="1" s="155" thickBot="1">
      <c r="B8" s="39" t="inlineStr">
        <is>
          <t>Personnel Total $(000)</t>
        </is>
      </c>
      <c r="C8" s="39" t="n"/>
      <c r="D8" s="91">
        <f>SUM(D6:D7)</f>
        <v/>
      </c>
      <c r="E8" s="91">
        <f>SUM(E6:E7)</f>
        <v/>
      </c>
      <c r="F8" s="91">
        <f>SUM(F6:F7)</f>
        <v/>
      </c>
      <c r="G8" s="91">
        <f>SUM(G6:G7)</f>
        <v/>
      </c>
      <c r="H8" s="91">
        <f>SUM(H6:H7)</f>
        <v/>
      </c>
      <c r="I8" s="91">
        <f>SUM(I6:I7)</f>
        <v/>
      </c>
      <c r="J8" s="91">
        <f>SUM(J6:J7)</f>
        <v/>
      </c>
      <c r="K8" s="91">
        <f>SUM(K6:K7)</f>
        <v/>
      </c>
      <c r="L8" s="91">
        <f>SUM(L6:L7)</f>
        <v/>
      </c>
      <c r="M8" s="91">
        <f>SUM(M6:M7)</f>
        <v/>
      </c>
      <c r="N8" s="91">
        <f>SUM(N6:N7)</f>
        <v/>
      </c>
      <c r="O8" s="91">
        <f>SUM(O6:O7)</f>
        <v/>
      </c>
      <c r="P8" s="92" t="n"/>
      <c r="Q8" s="93">
        <f>SUM([1]Summary!$D8:$O8)</f>
        <v/>
      </c>
      <c r="R8" s="94" t="n"/>
      <c r="S8" s="95" t="n"/>
      <c r="T8" s="94" t="n"/>
    </row>
    <row r="9" ht="27" customFormat="1" customHeight="1" s="63">
      <c r="B9" s="96" t="inlineStr">
        <is>
          <t>DIRECT MARKETING (% OF TOTAL SALES)</t>
        </is>
      </c>
      <c r="C9" s="65" t="n"/>
      <c r="D9" s="97" t="n">
        <v>1</v>
      </c>
      <c r="E9" s="97" t="n">
        <v>1</v>
      </c>
      <c r="F9" s="97" t="n">
        <v>0.75</v>
      </c>
      <c r="G9" s="97" t="n">
        <v>0.4</v>
      </c>
      <c r="H9" s="97" t="n">
        <v>0.33</v>
      </c>
      <c r="I9" s="97" t="n">
        <v>0.25</v>
      </c>
      <c r="J9" s="97" t="n">
        <v>0.2</v>
      </c>
      <c r="K9" s="97" t="n">
        <v>0.1</v>
      </c>
      <c r="L9" s="97" t="n">
        <v>0.05</v>
      </c>
      <c r="M9" s="97" t="n">
        <v>0.05</v>
      </c>
      <c r="N9" s="97" t="n">
        <v>0.05</v>
      </c>
      <c r="O9" s="97" t="n">
        <v>0.05</v>
      </c>
      <c r="P9" s="67" t="n"/>
      <c r="Q9" s="68" t="n"/>
      <c r="R9" s="69" t="n"/>
      <c r="S9" s="70" t="n"/>
      <c r="T9" s="69" t="n"/>
    </row>
    <row r="10" ht="13" customFormat="1" customHeight="1" s="49">
      <c r="B10" s="71" t="inlineStr">
        <is>
          <t>Telemarketing (% of Direct Sales)</t>
        </is>
      </c>
      <c r="C10" s="73" t="n"/>
      <c r="D10" s="98" t="n">
        <v>1</v>
      </c>
      <c r="E10" s="98" t="n">
        <v>0.5</v>
      </c>
      <c r="F10" s="98" t="n">
        <v>0.5</v>
      </c>
      <c r="G10" s="98" t="n">
        <v>0.5</v>
      </c>
      <c r="H10" s="98" t="n">
        <v>0.5</v>
      </c>
      <c r="I10" s="98" t="n">
        <v>0.5</v>
      </c>
      <c r="J10" s="98" t="n">
        <v>0.5</v>
      </c>
      <c r="K10" s="98" t="n">
        <v>0.5</v>
      </c>
      <c r="L10" s="98" t="n">
        <v>0.5</v>
      </c>
      <c r="M10" s="98" t="n">
        <v>0.5</v>
      </c>
      <c r="N10" s="98" t="n">
        <v>0.5</v>
      </c>
      <c r="O10" s="98" t="n">
        <v>0.5</v>
      </c>
      <c r="P10" s="74" t="n"/>
      <c r="Q10" s="75" t="n"/>
      <c r="R10" s="76" t="n"/>
      <c r="S10" s="77" t="n"/>
      <c r="T10" s="76" t="n"/>
    </row>
    <row r="11" ht="13" customFormat="1" customHeight="1" s="49">
      <c r="B11" s="99" t="inlineStr">
        <is>
          <t>Human Resources - Headcount</t>
        </is>
      </c>
      <c r="C11" s="100" t="n">
        <v>3</v>
      </c>
      <c r="D11" s="79">
        <f>$C$11*D10</f>
        <v/>
      </c>
      <c r="E11" s="79">
        <f>$C$11*E10</f>
        <v/>
      </c>
      <c r="F11" s="79">
        <f>$C$11*F10</f>
        <v/>
      </c>
      <c r="G11" s="79">
        <f>$C$11*G10</f>
        <v/>
      </c>
      <c r="H11" s="79">
        <f>$C$11*H10</f>
        <v/>
      </c>
      <c r="I11" s="79">
        <f>$C$11*I10</f>
        <v/>
      </c>
      <c r="J11" s="79">
        <f>$C$11*J10</f>
        <v/>
      </c>
      <c r="K11" s="79">
        <f>$C$11*K10</f>
        <v/>
      </c>
      <c r="L11" s="79">
        <f>$C$11*L10</f>
        <v/>
      </c>
      <c r="M11" s="79">
        <f>$C$11*M10</f>
        <v/>
      </c>
      <c r="N11" s="79">
        <f>$C$11*N10</f>
        <v/>
      </c>
      <c r="O11" s="101">
        <f>$C$11*O10</f>
        <v/>
      </c>
      <c r="P11" s="74" t="n"/>
      <c r="Q11" s="82">
        <f>SUM([1]Summary!$D11:$O11)</f>
        <v/>
      </c>
      <c r="R11" s="83" t="n"/>
      <c r="S11" s="102" t="n"/>
      <c r="T11" s="83" t="n"/>
    </row>
    <row r="12" ht="13" customFormat="1" customHeight="1" s="49">
      <c r="B12" s="99" t="inlineStr">
        <is>
          <t>Infrastructure Support</t>
        </is>
      </c>
      <c r="C12" s="79" t="n"/>
      <c r="D12" s="100" t="n">
        <v>25</v>
      </c>
      <c r="E12" s="100" t="n">
        <v>10</v>
      </c>
      <c r="F12" s="100" t="n">
        <v>25</v>
      </c>
      <c r="G12" s="100" t="n">
        <v>10</v>
      </c>
      <c r="H12" s="100" t="n">
        <v>25</v>
      </c>
      <c r="I12" s="100" t="n">
        <v>10</v>
      </c>
      <c r="J12" s="100" t="n">
        <v>25</v>
      </c>
      <c r="K12" s="100" t="n">
        <v>10</v>
      </c>
      <c r="L12" s="100" t="n">
        <v>25</v>
      </c>
      <c r="M12" s="100" t="n">
        <v>10</v>
      </c>
      <c r="N12" s="100" t="n">
        <v>25</v>
      </c>
      <c r="O12" s="100" t="n">
        <v>10</v>
      </c>
      <c r="P12" s="74" t="n"/>
      <c r="Q12" s="82">
        <f>SUM([1]Summary!$D12:$O12)</f>
        <v/>
      </c>
      <c r="R12" s="83" t="n"/>
      <c r="S12" s="102" t="n"/>
      <c r="T12" s="83" t="n"/>
    </row>
    <row r="13" ht="13" customFormat="1" customHeight="1" s="49">
      <c r="B13" s="99" t="inlineStr">
        <is>
          <t>Commission</t>
        </is>
      </c>
      <c r="C13" s="103" t="n">
        <v>0.001</v>
      </c>
      <c r="D13" s="80">
        <f>$C$13*D3*D9*D10</f>
        <v/>
      </c>
      <c r="E13" s="80">
        <f>$C$13*E3*E9*E10</f>
        <v/>
      </c>
      <c r="F13" s="80">
        <f>$C$13*F3*F9*F10</f>
        <v/>
      </c>
      <c r="G13" s="80">
        <f>$C$13*G3*G9*G10</f>
        <v/>
      </c>
      <c r="H13" s="80">
        <f>$C$13*H3*H9*H10</f>
        <v/>
      </c>
      <c r="I13" s="80">
        <f>$C$13*I3*I9*I10</f>
        <v/>
      </c>
      <c r="J13" s="80">
        <f>$C$13*J3*J9*J10</f>
        <v/>
      </c>
      <c r="K13" s="80">
        <f>$C$13*K3*K9*K10</f>
        <v/>
      </c>
      <c r="L13" s="80">
        <f>$C$13*L3*L9*L10</f>
        <v/>
      </c>
      <c r="M13" s="80">
        <f>$C$13*M3*M9*M10</f>
        <v/>
      </c>
      <c r="N13" s="80">
        <f>$C$13*N3*N9*N10</f>
        <v/>
      </c>
      <c r="O13" s="80">
        <f>$C$13*O3*O9*O10</f>
        <v/>
      </c>
      <c r="P13" s="74" t="n"/>
      <c r="Q13" s="82">
        <f>SUM([1]Summary!$D13:$O13)</f>
        <v/>
      </c>
      <c r="R13" s="83" t="n"/>
      <c r="S13" s="102" t="n"/>
      <c r="T13" s="83" t="n"/>
    </row>
    <row r="14" ht="13" customFormat="1" customHeight="1" s="49">
      <c r="B14" s="104" t="inlineStr">
        <is>
          <t>Training</t>
        </is>
      </c>
      <c r="C14" s="105" t="n"/>
      <c r="D14" s="100" t="n">
        <v>25</v>
      </c>
      <c r="E14" s="100" t="n">
        <v>10</v>
      </c>
      <c r="F14" s="100" t="n">
        <v>25</v>
      </c>
      <c r="G14" s="100" t="n">
        <v>10</v>
      </c>
      <c r="H14" s="100" t="n">
        <v>25</v>
      </c>
      <c r="I14" s="100" t="n">
        <v>10</v>
      </c>
      <c r="J14" s="100" t="n">
        <v>25</v>
      </c>
      <c r="K14" s="100" t="n">
        <v>10</v>
      </c>
      <c r="L14" s="100" t="n">
        <v>25</v>
      </c>
      <c r="M14" s="100" t="n">
        <v>10</v>
      </c>
      <c r="N14" s="100" t="n">
        <v>25</v>
      </c>
      <c r="O14" s="100" t="n">
        <v>10</v>
      </c>
      <c r="P14" s="74" t="n"/>
      <c r="Q14" s="88">
        <f>SUM([1]Summary!$D14:$O14)</f>
        <v/>
      </c>
      <c r="R14" s="89" t="n"/>
      <c r="S14" s="106" t="n"/>
      <c r="T14" s="89" t="n"/>
    </row>
    <row r="15" ht="19" customFormat="1" customHeight="1" s="107">
      <c r="B15" s="108" t="inlineStr">
        <is>
          <t>Telemarketing Total $(000)</t>
        </is>
      </c>
      <c r="C15" s="109" t="n"/>
      <c r="D15" s="110">
        <f>SUM(D11:D14)</f>
        <v/>
      </c>
      <c r="E15" s="110">
        <f>SUM(E11:E14)</f>
        <v/>
      </c>
      <c r="F15" s="110">
        <f>SUM(F11:F14)</f>
        <v/>
      </c>
      <c r="G15" s="110">
        <f>SUM(G11:G14)</f>
        <v/>
      </c>
      <c r="H15" s="110">
        <f>SUM(H11:H14)</f>
        <v/>
      </c>
      <c r="I15" s="110">
        <f>SUM(I11:I14)</f>
        <v/>
      </c>
      <c r="J15" s="110">
        <f>SUM(J11:J14)</f>
        <v/>
      </c>
      <c r="K15" s="110">
        <f>SUM(K11:K14)</f>
        <v/>
      </c>
      <c r="L15" s="110">
        <f>SUM(L11:L14)</f>
        <v/>
      </c>
      <c r="M15" s="110">
        <f>SUM(M11:M14)</f>
        <v/>
      </c>
      <c r="N15" s="110">
        <f>SUM(N11:N14)</f>
        <v/>
      </c>
      <c r="O15" s="110">
        <f>SUM(O11:O14)</f>
        <v/>
      </c>
      <c r="P15" s="111" t="n"/>
      <c r="Q15" s="112">
        <f>SUM([1]Summary!$D15:$O15)</f>
        <v/>
      </c>
      <c r="R15" s="113" t="n"/>
      <c r="S15" s="114" t="n"/>
      <c r="T15" s="113" t="n"/>
    </row>
    <row r="16" ht="13" customFormat="1" customHeight="1" s="49">
      <c r="B16" s="115" t="inlineStr">
        <is>
          <t>Internet Marketing (% of Direct Sales)</t>
        </is>
      </c>
      <c r="C16" s="116" t="n"/>
      <c r="D16" s="117" t="n">
        <v>0.25</v>
      </c>
      <c r="E16" s="117" t="n">
        <v>0.25</v>
      </c>
      <c r="F16" s="117" t="n">
        <v>0.25</v>
      </c>
      <c r="G16" s="117" t="n">
        <v>0.25</v>
      </c>
      <c r="H16" s="117" t="n">
        <v>0.25</v>
      </c>
      <c r="I16" s="117" t="n">
        <v>0.25</v>
      </c>
      <c r="J16" s="117" t="n">
        <v>0.25</v>
      </c>
      <c r="K16" s="117" t="n">
        <v>0.25</v>
      </c>
      <c r="L16" s="117" t="n">
        <v>0.25</v>
      </c>
      <c r="M16" s="117" t="n">
        <v>0.25</v>
      </c>
      <c r="N16" s="117" t="n">
        <v>0.25</v>
      </c>
      <c r="O16" s="117" t="n">
        <v>0.25</v>
      </c>
      <c r="P16" s="74" t="n"/>
      <c r="Q16" s="118" t="n"/>
      <c r="R16" s="119" t="n"/>
      <c r="S16" s="120" t="n"/>
      <c r="T16" s="119" t="n"/>
    </row>
    <row r="17" ht="13" customFormat="1" customHeight="1" s="49">
      <c r="B17" s="99" t="inlineStr">
        <is>
          <t>Human Resources - Headcount</t>
        </is>
      </c>
      <c r="C17" s="100" t="n">
        <v>1</v>
      </c>
      <c r="D17" s="79">
        <f>$C$17*D16</f>
        <v/>
      </c>
      <c r="E17" s="79">
        <f>$C$17*E16</f>
        <v/>
      </c>
      <c r="F17" s="79">
        <f>$C$17*F16</f>
        <v/>
      </c>
      <c r="G17" s="79">
        <f>$C$17*G16</f>
        <v/>
      </c>
      <c r="H17" s="79">
        <f>$C$17*H16</f>
        <v/>
      </c>
      <c r="I17" s="79">
        <f>$C$17*I16</f>
        <v/>
      </c>
      <c r="J17" s="79">
        <f>$C$17*J16</f>
        <v/>
      </c>
      <c r="K17" s="79">
        <f>$C$17*K16</f>
        <v/>
      </c>
      <c r="L17" s="79">
        <f>$C$17*L16</f>
        <v/>
      </c>
      <c r="M17" s="79">
        <f>$C$17*M16</f>
        <v/>
      </c>
      <c r="N17" s="79">
        <f>$C$17*N16</f>
        <v/>
      </c>
      <c r="O17" s="101">
        <f>$C$17*O16</f>
        <v/>
      </c>
      <c r="P17" s="74" t="n"/>
      <c r="Q17" s="82">
        <f>SUM([1]Summary!$D17:$O17)</f>
        <v/>
      </c>
      <c r="R17" s="83" t="n"/>
      <c r="S17" s="102" t="n"/>
      <c r="T17" s="83" t="n"/>
    </row>
    <row r="18" ht="13" customFormat="1" customHeight="1" s="49">
      <c r="B18" s="99" t="inlineStr">
        <is>
          <t>Website Development (one-time cost)</t>
        </is>
      </c>
      <c r="C18" s="79" t="n"/>
      <c r="D18" s="100" t="n">
        <v>500</v>
      </c>
      <c r="E18" s="100" t="n"/>
      <c r="F18" s="100" t="n"/>
      <c r="G18" s="100" t="n"/>
      <c r="H18" s="100" t="n"/>
      <c r="I18" s="100" t="n"/>
      <c r="J18" s="100" t="n"/>
      <c r="K18" s="100" t="n"/>
      <c r="L18" s="100" t="n"/>
      <c r="M18" s="100" t="n"/>
      <c r="N18" s="100" t="n"/>
      <c r="O18" s="100" t="n"/>
      <c r="P18" s="74" t="n"/>
      <c r="Q18" s="82">
        <f>SUM([1]Summary!$D18:$O18)</f>
        <v/>
      </c>
      <c r="R18" s="83" t="n"/>
      <c r="S18" s="102" t="n"/>
      <c r="T18" s="83" t="n"/>
    </row>
    <row r="19" ht="13" customFormat="1" customHeight="1" s="49">
      <c r="B19" s="99" t="inlineStr">
        <is>
          <t>Hosting</t>
        </is>
      </c>
      <c r="C19" s="79" t="n"/>
      <c r="D19" s="100" t="n">
        <v>10</v>
      </c>
      <c r="E19" s="100" t="n">
        <v>10</v>
      </c>
      <c r="F19" s="100" t="n">
        <v>10</v>
      </c>
      <c r="G19" s="100" t="n">
        <v>10</v>
      </c>
      <c r="H19" s="100" t="n">
        <v>10</v>
      </c>
      <c r="I19" s="100" t="n">
        <v>10</v>
      </c>
      <c r="J19" s="100" t="n">
        <v>10</v>
      </c>
      <c r="K19" s="100" t="n">
        <v>10</v>
      </c>
      <c r="L19" s="100" t="n">
        <v>10</v>
      </c>
      <c r="M19" s="100" t="n">
        <v>10</v>
      </c>
      <c r="N19" s="100" t="n">
        <v>10</v>
      </c>
      <c r="O19" s="100" t="n">
        <v>10</v>
      </c>
      <c r="P19" s="74" t="n"/>
      <c r="Q19" s="82">
        <f>SUM([1]Summary!$D19:$O19)</f>
        <v/>
      </c>
      <c r="R19" s="83" t="n"/>
      <c r="S19" s="102" t="n"/>
      <c r="T19" s="83" t="n"/>
    </row>
    <row r="20" ht="13" customFormat="1" customHeight="1" s="49">
      <c r="B20" s="104" t="inlineStr">
        <is>
          <t>Support &amp; Maintenance</t>
        </is>
      </c>
      <c r="C20" s="105" t="n"/>
      <c r="D20" s="121" t="n">
        <v>25</v>
      </c>
      <c r="E20" s="121" t="n"/>
      <c r="F20" s="121" t="n"/>
      <c r="G20" s="121" t="n"/>
      <c r="H20" s="121" t="n"/>
      <c r="I20" s="121" t="n"/>
      <c r="J20" s="121" t="n"/>
      <c r="K20" s="121" t="n"/>
      <c r="L20" s="121" t="n"/>
      <c r="M20" s="121" t="n"/>
      <c r="N20" s="121" t="n">
        <v>25</v>
      </c>
      <c r="O20" s="121" t="n"/>
      <c r="P20" s="74" t="n"/>
      <c r="Q20" s="88">
        <f>SUM([1]Summary!$D20:$O20)</f>
        <v/>
      </c>
      <c r="R20" s="89" t="n"/>
      <c r="S20" s="106" t="n"/>
      <c r="T20" s="89" t="n"/>
    </row>
    <row r="21" ht="19" customFormat="1" customHeight="1" s="107">
      <c r="B21" s="108" t="inlineStr">
        <is>
          <t>Internet Marketing Total $(000)</t>
        </is>
      </c>
      <c r="C21" s="108" t="n"/>
      <c r="D21" s="122">
        <f>SUM(D17:D20)</f>
        <v/>
      </c>
      <c r="E21" s="122">
        <f>SUM(E17:E20)</f>
        <v/>
      </c>
      <c r="F21" s="122">
        <f>SUM(F17:F20)</f>
        <v/>
      </c>
      <c r="G21" s="122">
        <f>SUM(G17:G20)</f>
        <v/>
      </c>
      <c r="H21" s="122">
        <f>SUM(H17:H20)</f>
        <v/>
      </c>
      <c r="I21" s="122">
        <f>SUM(I17:I20)</f>
        <v/>
      </c>
      <c r="J21" s="122">
        <f>SUM(J17:J20)</f>
        <v/>
      </c>
      <c r="K21" s="122">
        <f>SUM(K17:K20)</f>
        <v/>
      </c>
      <c r="L21" s="122">
        <f>SUM(L17:L20)</f>
        <v/>
      </c>
      <c r="M21" s="122">
        <f>SUM(M17:M20)</f>
        <v/>
      </c>
      <c r="N21" s="122">
        <f>SUM(N17:N20)</f>
        <v/>
      </c>
      <c r="O21" s="122">
        <f>SUM(O17:O20)</f>
        <v/>
      </c>
      <c r="P21" s="111" t="n"/>
      <c r="Q21" s="112">
        <f>SUM([1]Summary!$D21:$O21)</f>
        <v/>
      </c>
      <c r="R21" s="113" t="n"/>
      <c r="S21" s="114" t="n"/>
      <c r="T21" s="113" t="n"/>
    </row>
    <row r="22" customFormat="1" s="49">
      <c r="B22" s="115" t="inlineStr">
        <is>
          <t>Direct Mail (% of Direct Sales)</t>
        </is>
      </c>
      <c r="C22" s="116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74" t="n"/>
      <c r="Q22" s="118" t="n"/>
      <c r="R22" s="119" t="n"/>
      <c r="S22" s="120" t="n"/>
      <c r="T22" s="119" t="n"/>
    </row>
    <row r="23" ht="13" customFormat="1" customHeight="1" s="49">
      <c r="B23" s="99" t="inlineStr">
        <is>
          <t>Human Resources - Cost</t>
        </is>
      </c>
      <c r="C23" s="79" t="n"/>
      <c r="D23" s="100" t="n"/>
      <c r="E23" s="100" t="n"/>
      <c r="F23" s="100" t="n"/>
      <c r="G23" s="100" t="n"/>
      <c r="H23" s="100" t="n"/>
      <c r="I23" s="100" t="n"/>
      <c r="J23" s="100" t="n"/>
      <c r="K23" s="100" t="n"/>
      <c r="L23" s="100" t="n"/>
      <c r="M23" s="100" t="n"/>
      <c r="N23" s="100" t="n"/>
      <c r="O23" s="123" t="n"/>
      <c r="P23" s="74" t="n"/>
      <c r="Q23" s="82">
        <f>SUM([1]Summary!$D23:$O23)</f>
        <v/>
      </c>
      <c r="R23" s="83" t="n"/>
      <c r="S23" s="102" t="n"/>
      <c r="T23" s="83" t="n"/>
    </row>
    <row r="24" ht="13" customFormat="1" customHeight="1" s="49">
      <c r="B24" s="99" t="inlineStr">
        <is>
          <t>Material</t>
        </is>
      </c>
      <c r="C24" s="79" t="n"/>
      <c r="D24" s="100" t="n">
        <v>1000</v>
      </c>
      <c r="E24" s="100" t="n">
        <v>1000</v>
      </c>
      <c r="F24" s="100" t="n">
        <v>1000</v>
      </c>
      <c r="G24" s="100" t="n">
        <v>1000</v>
      </c>
      <c r="H24" s="100" t="n">
        <v>1000</v>
      </c>
      <c r="I24" s="100" t="n">
        <v>1000</v>
      </c>
      <c r="J24" s="100" t="n">
        <v>1000</v>
      </c>
      <c r="K24" s="100" t="n">
        <v>1000</v>
      </c>
      <c r="L24" s="100" t="n">
        <v>1000</v>
      </c>
      <c r="M24" s="100" t="n">
        <v>1000</v>
      </c>
      <c r="N24" s="100" t="n">
        <v>1000</v>
      </c>
      <c r="O24" s="100" t="n">
        <v>1000</v>
      </c>
      <c r="P24" s="74" t="n"/>
      <c r="Q24" s="82">
        <f>SUM([1]Summary!$D24:$O24)</f>
        <v/>
      </c>
      <c r="R24" s="83" t="n"/>
      <c r="S24" s="102" t="n"/>
      <c r="T24" s="83" t="n"/>
    </row>
    <row r="25" ht="13" customFormat="1" customHeight="1" s="49">
      <c r="B25" s="99" t="inlineStr">
        <is>
          <t>Postage</t>
        </is>
      </c>
      <c r="C25" s="105" t="n"/>
      <c r="D25" s="121" t="n">
        <v>250</v>
      </c>
      <c r="E25" s="121" t="n">
        <v>250</v>
      </c>
      <c r="F25" s="121" t="n">
        <v>250</v>
      </c>
      <c r="G25" s="121" t="n">
        <v>250</v>
      </c>
      <c r="H25" s="121" t="n">
        <v>250</v>
      </c>
      <c r="I25" s="121" t="n">
        <v>250</v>
      </c>
      <c r="J25" s="121" t="n">
        <v>250</v>
      </c>
      <c r="K25" s="121" t="n">
        <v>250</v>
      </c>
      <c r="L25" s="121" t="n">
        <v>250</v>
      </c>
      <c r="M25" s="121" t="n">
        <v>250</v>
      </c>
      <c r="N25" s="121" t="n">
        <v>250</v>
      </c>
      <c r="O25" s="121" t="n">
        <v>250</v>
      </c>
      <c r="P25" s="74" t="n"/>
      <c r="Q25" s="88">
        <f>SUM([1]Summary!$D25:$O25)</f>
        <v/>
      </c>
      <c r="R25" s="89" t="n"/>
      <c r="S25" s="106" t="n"/>
      <c r="T25" s="89" t="n"/>
    </row>
    <row r="26" ht="20" customFormat="1" customHeight="1" s="107" thickBot="1">
      <c r="B26" s="108" t="inlineStr">
        <is>
          <t>Direct Mail Total $(000)</t>
        </is>
      </c>
      <c r="C26" s="108" t="n"/>
      <c r="D26" s="122">
        <f>SUM(D23:D25)</f>
        <v/>
      </c>
      <c r="E26" s="122">
        <f>SUM(E23:E25)</f>
        <v/>
      </c>
      <c r="F26" s="122">
        <f>SUM(F23:F25)</f>
        <v/>
      </c>
      <c r="G26" s="122">
        <f>SUM(G23:G25)</f>
        <v/>
      </c>
      <c r="H26" s="122">
        <f>SUM(H23:H25)</f>
        <v/>
      </c>
      <c r="I26" s="122">
        <f>SUM(I23:I25)</f>
        <v/>
      </c>
      <c r="J26" s="122">
        <f>SUM(J23:J25)</f>
        <v/>
      </c>
      <c r="K26" s="122">
        <f>SUM(K23:K25)</f>
        <v/>
      </c>
      <c r="L26" s="122">
        <f>SUM(L23:L25)</f>
        <v/>
      </c>
      <c r="M26" s="122">
        <f>SUM(M23:M25)</f>
        <v/>
      </c>
      <c r="N26" s="122">
        <f>SUM(N23:N25)</f>
        <v/>
      </c>
      <c r="O26" s="122">
        <f>SUM(O23:O25)</f>
        <v/>
      </c>
      <c r="P26" s="111" t="n"/>
      <c r="Q26" s="112">
        <f>SUM(Q23:Q25)</f>
        <v/>
      </c>
      <c r="R26" s="113" t="n"/>
      <c r="S26" s="124" t="n"/>
      <c r="T26" s="113" t="n"/>
    </row>
    <row r="27" ht="24" customFormat="1" customHeight="1" s="127" thickBot="1">
      <c r="B27" s="125" t="inlineStr">
        <is>
          <t>Direct Marketing Total $(000)</t>
        </is>
      </c>
      <c r="C27" s="39" t="n"/>
      <c r="D27" s="91">
        <f>SUM(D15,D21,D26)</f>
        <v/>
      </c>
      <c r="E27" s="91">
        <f>SUM(E15,E21,E26)</f>
        <v/>
      </c>
      <c r="F27" s="91">
        <f>SUM(F15,F21,F26)</f>
        <v/>
      </c>
      <c r="G27" s="91">
        <f>SUM(G15,G21,G26)</f>
        <v/>
      </c>
      <c r="H27" s="91">
        <f>SUM(H15,H21,H26)</f>
        <v/>
      </c>
      <c r="I27" s="91">
        <f>SUM(I15,I21,I26)</f>
        <v/>
      </c>
      <c r="J27" s="91">
        <f>SUM(J15,J21,J26)</f>
        <v/>
      </c>
      <c r="K27" s="91">
        <f>SUM(K15,K21,K26)</f>
        <v/>
      </c>
      <c r="L27" s="91">
        <f>SUM(L15,L21,L26)</f>
        <v/>
      </c>
      <c r="M27" s="91">
        <f>SUM(M15,M21,M26)</f>
        <v/>
      </c>
      <c r="N27" s="91">
        <f>SUM(N15,N21,N26)</f>
        <v/>
      </c>
      <c r="O27" s="91">
        <f>SUM(O15,O21,O26)</f>
        <v/>
      </c>
      <c r="P27" s="126" t="n"/>
      <c r="Q27" s="112">
        <f>SUM(Q15,Q21,Q26)</f>
        <v/>
      </c>
      <c r="R27" s="113" t="n"/>
      <c r="S27" s="114" t="n"/>
      <c r="T27" s="113" t="n"/>
    </row>
    <row r="28" ht="27" customFormat="1" customHeight="1" s="63">
      <c r="B28" s="96" t="inlineStr">
        <is>
          <t>AGENT/BROKER (% OF TOTAL SALES)</t>
        </is>
      </c>
      <c r="C28" s="65" t="n"/>
      <c r="D28" s="97" t="n">
        <v>0.1</v>
      </c>
      <c r="E28" s="97" t="n">
        <v>0.1</v>
      </c>
      <c r="F28" s="97" t="n">
        <v>0.1</v>
      </c>
      <c r="G28" s="97" t="n">
        <v>0.1</v>
      </c>
      <c r="H28" s="97" t="n">
        <v>0.1</v>
      </c>
      <c r="I28" s="97" t="n">
        <v>0.1</v>
      </c>
      <c r="J28" s="97" t="n">
        <v>0.1</v>
      </c>
      <c r="K28" s="97" t="n">
        <v>0.1</v>
      </c>
      <c r="L28" s="97" t="n">
        <v>0.1</v>
      </c>
      <c r="M28" s="97" t="n">
        <v>0.1</v>
      </c>
      <c r="N28" s="97" t="n">
        <v>0.1</v>
      </c>
      <c r="O28" s="97" t="n">
        <v>0.1</v>
      </c>
      <c r="P28" s="67" t="n"/>
      <c r="Q28" s="68" t="n"/>
      <c r="R28" s="69" t="n"/>
      <c r="S28" s="70" t="n"/>
      <c r="T28" s="69" t="n"/>
    </row>
    <row r="29" ht="13" customFormat="1" customHeight="1" s="49">
      <c r="B29" s="71" t="inlineStr">
        <is>
          <t>Communication</t>
        </is>
      </c>
      <c r="C29" s="73" t="n"/>
      <c r="D29" s="72" t="n">
        <v>50</v>
      </c>
      <c r="E29" s="72" t="n">
        <v>50</v>
      </c>
      <c r="F29" s="72" t="n">
        <v>50</v>
      </c>
      <c r="G29" s="72" t="n">
        <v>50</v>
      </c>
      <c r="H29" s="72" t="n">
        <v>50</v>
      </c>
      <c r="I29" s="72" t="n">
        <v>50</v>
      </c>
      <c r="J29" s="72" t="n">
        <v>50</v>
      </c>
      <c r="K29" s="72" t="n">
        <v>50</v>
      </c>
      <c r="L29" s="72" t="n">
        <v>50</v>
      </c>
      <c r="M29" s="72" t="n">
        <v>50</v>
      </c>
      <c r="N29" s="72" t="n">
        <v>50</v>
      </c>
      <c r="O29" s="72" t="n">
        <v>50</v>
      </c>
      <c r="P29" s="74" t="n"/>
      <c r="Q29" s="75">
        <f>SUM([1]Summary!$D29:$O29)</f>
        <v/>
      </c>
      <c r="R29" s="76" t="n"/>
      <c r="S29" s="77" t="n"/>
      <c r="T29" s="76" t="n"/>
    </row>
    <row r="30" ht="13" customFormat="1" customHeight="1" s="49">
      <c r="B30" s="78" t="inlineStr">
        <is>
          <t>Training</t>
        </is>
      </c>
      <c r="C30" s="79" t="n"/>
      <c r="D30" s="128" t="n">
        <v>250</v>
      </c>
      <c r="E30" s="128" t="n">
        <v>250</v>
      </c>
      <c r="F30" s="128" t="n">
        <v>250</v>
      </c>
      <c r="G30" s="128" t="n">
        <v>250</v>
      </c>
      <c r="H30" s="128" t="n">
        <v>250</v>
      </c>
      <c r="I30" s="128" t="n">
        <v>250</v>
      </c>
      <c r="J30" s="128" t="n">
        <v>250</v>
      </c>
      <c r="K30" s="128" t="n">
        <v>250</v>
      </c>
      <c r="L30" s="128" t="n">
        <v>250</v>
      </c>
      <c r="M30" s="128" t="n">
        <v>250</v>
      </c>
      <c r="N30" s="128" t="n">
        <v>250</v>
      </c>
      <c r="O30" s="128" t="n">
        <v>250</v>
      </c>
      <c r="P30" s="81" t="n"/>
      <c r="Q30" s="82">
        <f>SUM([1]Summary!$D30:$O30)</f>
        <v/>
      </c>
      <c r="R30" s="83" t="n"/>
      <c r="S30" s="84" t="n"/>
      <c r="T30" s="83" t="n"/>
    </row>
    <row r="31" ht="13" customFormat="1" customHeight="1" s="49">
      <c r="B31" s="78" t="inlineStr">
        <is>
          <t>Promotions</t>
        </is>
      </c>
      <c r="C31" s="79" t="n"/>
      <c r="D31" s="128" t="n">
        <v>600</v>
      </c>
      <c r="E31" s="128" t="n">
        <v>600</v>
      </c>
      <c r="F31" s="128" t="n">
        <v>600</v>
      </c>
      <c r="G31" s="128" t="n">
        <v>600</v>
      </c>
      <c r="H31" s="128" t="n">
        <v>600</v>
      </c>
      <c r="I31" s="128" t="n">
        <v>600</v>
      </c>
      <c r="J31" s="128" t="n">
        <v>600</v>
      </c>
      <c r="K31" s="128" t="n">
        <v>600</v>
      </c>
      <c r="L31" s="128" t="n">
        <v>600</v>
      </c>
      <c r="M31" s="128" t="n">
        <v>600</v>
      </c>
      <c r="N31" s="128" t="n">
        <v>600</v>
      </c>
      <c r="O31" s="128" t="n">
        <v>600</v>
      </c>
      <c r="P31" s="81" t="n"/>
      <c r="Q31" s="82">
        <f>SUM([1]Summary!$D31:$O31)</f>
        <v/>
      </c>
      <c r="R31" s="83" t="n"/>
      <c r="S31" s="84" t="n"/>
      <c r="T31" s="83" t="n"/>
    </row>
    <row r="32" ht="13" customFormat="1" customHeight="1" s="49">
      <c r="B32" s="78" t="inlineStr">
        <is>
          <t>Discounts</t>
        </is>
      </c>
      <c r="C32" s="103" t="n">
        <v>0.1</v>
      </c>
      <c r="D32" s="80">
        <f>D3*D28*$C$32</f>
        <v/>
      </c>
      <c r="E32" s="80">
        <f>E3*E28*$C$32</f>
        <v/>
      </c>
      <c r="F32" s="80">
        <f>F3*F28*$C$32</f>
        <v/>
      </c>
      <c r="G32" s="80">
        <f>G3*G28*$C$32</f>
        <v/>
      </c>
      <c r="H32" s="80">
        <f>H3*H28*$C$32</f>
        <v/>
      </c>
      <c r="I32" s="80">
        <f>I3*I28*$C$32</f>
        <v/>
      </c>
      <c r="J32" s="80">
        <f>J3*J28*$C$32</f>
        <v/>
      </c>
      <c r="K32" s="80">
        <f>K3*K28*$C$32</f>
        <v/>
      </c>
      <c r="L32" s="80">
        <f>L3*L28*$C$32</f>
        <v/>
      </c>
      <c r="M32" s="80">
        <f>M3*M28*$C$32</f>
        <v/>
      </c>
      <c r="N32" s="80">
        <f>N3*N28*$C$32</f>
        <v/>
      </c>
      <c r="O32" s="80">
        <f>O3*O28*$C$32</f>
        <v/>
      </c>
      <c r="P32" s="81" t="n"/>
      <c r="Q32" s="82">
        <f>SUM([1]Summary!$D32:$O32)</f>
        <v/>
      </c>
      <c r="R32" s="83" t="n"/>
      <c r="S32" s="84" t="n"/>
      <c r="T32" s="83" t="n"/>
    </row>
    <row r="33" ht="13" customFormat="1" customHeight="1" s="49">
      <c r="B33" s="85" t="inlineStr">
        <is>
          <t>Commission (% of Agent's Sales)</t>
        </is>
      </c>
      <c r="C33" s="86" t="n">
        <v>0.1</v>
      </c>
      <c r="D33" s="80">
        <f>D3*D28*$C$33</f>
        <v/>
      </c>
      <c r="E33" s="80">
        <f>E3*E28*$C$33</f>
        <v/>
      </c>
      <c r="F33" s="80">
        <f>F3*F28*$C$33</f>
        <v/>
      </c>
      <c r="G33" s="80">
        <f>G3*G28*$C$33</f>
        <v/>
      </c>
      <c r="H33" s="80">
        <f>H3*H28*$C$33</f>
        <v/>
      </c>
      <c r="I33" s="80">
        <f>I3*I28*$C$33</f>
        <v/>
      </c>
      <c r="J33" s="80">
        <f>J3*J28*$C$33</f>
        <v/>
      </c>
      <c r="K33" s="80">
        <f>K3*K28*$C$33</f>
        <v/>
      </c>
      <c r="L33" s="80">
        <f>L3*L28*$C$33</f>
        <v/>
      </c>
      <c r="M33" s="80">
        <f>M3*M28*$C$33</f>
        <v/>
      </c>
      <c r="N33" s="80">
        <f>N3*N28*$C$33</f>
        <v/>
      </c>
      <c r="O33" s="80">
        <f>O3*O28*$C$33</f>
        <v/>
      </c>
      <c r="P33" s="74" t="n"/>
      <c r="Q33" s="88">
        <f>SUM([1]Summary!$D33:$O33)</f>
        <v/>
      </c>
      <c r="R33" s="89" t="n"/>
      <c r="S33" s="106" t="n"/>
      <c r="T33" s="89" t="n"/>
    </row>
    <row r="34" ht="24" customFormat="1" customHeight="1" s="127" thickBot="1">
      <c r="B34" s="39" t="inlineStr">
        <is>
          <t>Agent/Broker Total $(000)</t>
        </is>
      </c>
      <c r="C34" s="39" t="n"/>
      <c r="D34" s="91">
        <f>SUM(D29:D33)</f>
        <v/>
      </c>
      <c r="E34" s="91">
        <f>SUM(E29:E33)</f>
        <v/>
      </c>
      <c r="F34" s="91">
        <f>SUM(F29:F33)</f>
        <v/>
      </c>
      <c r="G34" s="91">
        <f>SUM(G29:G33)</f>
        <v/>
      </c>
      <c r="H34" s="91">
        <f>SUM(H29:H33)</f>
        <v/>
      </c>
      <c r="I34" s="91">
        <f>SUM(I29:I33)</f>
        <v/>
      </c>
      <c r="J34" s="91">
        <f>SUM(J29:J33)</f>
        <v/>
      </c>
      <c r="K34" s="91">
        <f>SUM(K29:K33)</f>
        <v/>
      </c>
      <c r="L34" s="91">
        <f>SUM(L29:L33)</f>
        <v/>
      </c>
      <c r="M34" s="91">
        <f>SUM(M29:M33)</f>
        <v/>
      </c>
      <c r="N34" s="91">
        <f>SUM(N29:N33)</f>
        <v/>
      </c>
      <c r="O34" s="91">
        <f>SUM(O29:O33)</f>
        <v/>
      </c>
      <c r="P34" s="126" t="n"/>
      <c r="Q34" s="112">
        <f>SUM(Q29:Q33)</f>
        <v/>
      </c>
      <c r="R34" s="113" t="n"/>
      <c r="S34" s="114" t="n"/>
      <c r="T34" s="113" t="n"/>
    </row>
    <row r="35" ht="27" customFormat="1" customHeight="1" s="63">
      <c r="B35" s="96" t="inlineStr">
        <is>
          <t>DISTRIBUTORS (% OF TOTAL SALES)</t>
        </is>
      </c>
      <c r="C35" s="65" t="n"/>
      <c r="D35" s="97" t="n">
        <v>0</v>
      </c>
      <c r="E35" s="97" t="n">
        <v>0</v>
      </c>
      <c r="F35" s="97" t="n">
        <v>0</v>
      </c>
      <c r="G35" s="97" t="n">
        <v>0</v>
      </c>
      <c r="H35" s="97" t="n">
        <v>0</v>
      </c>
      <c r="I35" s="97" t="n">
        <v>0.15</v>
      </c>
      <c r="J35" s="97" t="n">
        <v>0.2</v>
      </c>
      <c r="K35" s="97" t="n">
        <v>0.4</v>
      </c>
      <c r="L35" s="97" t="n">
        <v>0.4</v>
      </c>
      <c r="M35" s="97" t="n">
        <v>0.4</v>
      </c>
      <c r="N35" s="97" t="n">
        <v>0.4</v>
      </c>
      <c r="O35" s="97" t="n">
        <v>0.4</v>
      </c>
      <c r="P35" s="67" t="n"/>
      <c r="Q35" s="68" t="n"/>
      <c r="R35" s="69" t="n"/>
      <c r="S35" s="70" t="n"/>
      <c r="T35" s="69" t="n"/>
    </row>
    <row r="36" ht="13" customFormat="1" customHeight="1" s="49">
      <c r="B36" s="71" t="inlineStr">
        <is>
          <t>Communication</t>
        </is>
      </c>
      <c r="C36" s="73" t="n"/>
      <c r="D36" s="72" t="n">
        <v>50</v>
      </c>
      <c r="E36" s="72" t="n">
        <v>50</v>
      </c>
      <c r="F36" s="72" t="n">
        <v>50</v>
      </c>
      <c r="G36" s="72" t="n">
        <v>50</v>
      </c>
      <c r="H36" s="72" t="n">
        <v>50</v>
      </c>
      <c r="I36" s="72" t="n">
        <v>50</v>
      </c>
      <c r="J36" s="72" t="n">
        <v>50</v>
      </c>
      <c r="K36" s="72" t="n">
        <v>50</v>
      </c>
      <c r="L36" s="72" t="n">
        <v>50</v>
      </c>
      <c r="M36" s="72" t="n">
        <v>50</v>
      </c>
      <c r="N36" s="72" t="n">
        <v>50</v>
      </c>
      <c r="O36" s="72" t="n">
        <v>50</v>
      </c>
      <c r="P36" s="74" t="n"/>
      <c r="Q36" s="75">
        <f>SUM([1]Summary!$D36:$O36)</f>
        <v/>
      </c>
      <c r="R36" s="76" t="n"/>
      <c r="S36" s="77" t="n"/>
      <c r="T36" s="76" t="n"/>
    </row>
    <row r="37" ht="13" customFormat="1" customHeight="1" s="49">
      <c r="B37" s="78" t="inlineStr">
        <is>
          <t>Training</t>
        </is>
      </c>
      <c r="C37" s="79" t="n"/>
      <c r="D37" s="128" t="n">
        <v>250</v>
      </c>
      <c r="E37" s="128" t="n">
        <v>250</v>
      </c>
      <c r="F37" s="128" t="n">
        <v>250</v>
      </c>
      <c r="G37" s="128" t="n">
        <v>250</v>
      </c>
      <c r="H37" s="128" t="n">
        <v>250</v>
      </c>
      <c r="I37" s="128" t="n">
        <v>250</v>
      </c>
      <c r="J37" s="128" t="n">
        <v>250</v>
      </c>
      <c r="K37" s="128" t="n">
        <v>250</v>
      </c>
      <c r="L37" s="128" t="n">
        <v>250</v>
      </c>
      <c r="M37" s="128" t="n">
        <v>250</v>
      </c>
      <c r="N37" s="128" t="n">
        <v>250</v>
      </c>
      <c r="O37" s="128" t="n">
        <v>250</v>
      </c>
      <c r="P37" s="81" t="n"/>
      <c r="Q37" s="82">
        <f>SUM([1]Summary!$D37:$O37)</f>
        <v/>
      </c>
      <c r="R37" s="83" t="n"/>
      <c r="S37" s="84" t="n"/>
      <c r="T37" s="83" t="n"/>
    </row>
    <row r="38" ht="13" customFormat="1" customHeight="1" s="49">
      <c r="B38" s="78" t="inlineStr">
        <is>
          <t>Promotions</t>
        </is>
      </c>
      <c r="C38" s="79" t="n"/>
      <c r="D38" s="128" t="n">
        <v>600</v>
      </c>
      <c r="E38" s="128" t="n">
        <v>600</v>
      </c>
      <c r="F38" s="128" t="n">
        <v>600</v>
      </c>
      <c r="G38" s="128" t="n">
        <v>600</v>
      </c>
      <c r="H38" s="128" t="n">
        <v>600</v>
      </c>
      <c r="I38" s="128" t="n">
        <v>600</v>
      </c>
      <c r="J38" s="128" t="n">
        <v>600</v>
      </c>
      <c r="K38" s="128" t="n">
        <v>600</v>
      </c>
      <c r="L38" s="128" t="n">
        <v>600</v>
      </c>
      <c r="M38" s="128" t="n">
        <v>600</v>
      </c>
      <c r="N38" s="128" t="n">
        <v>600</v>
      </c>
      <c r="O38" s="128" t="n">
        <v>600</v>
      </c>
      <c r="P38" s="81" t="n"/>
      <c r="Q38" s="82">
        <f>SUM([1]Summary!$D38:$O38)</f>
        <v/>
      </c>
      <c r="R38" s="83" t="n"/>
      <c r="S38" s="84" t="n"/>
      <c r="T38" s="83" t="n"/>
    </row>
    <row r="39" ht="13" customFormat="1" customHeight="1" s="49">
      <c r="B39" s="85" t="inlineStr">
        <is>
          <t>Commission/Discounts (% of Distributors' Sales)</t>
        </is>
      </c>
      <c r="C39" s="86" t="n">
        <v>0.15</v>
      </c>
      <c r="D39" s="105">
        <f>D3*D35*$C$39</f>
        <v/>
      </c>
      <c r="E39" s="105">
        <f>E3*E35*$C$39</f>
        <v/>
      </c>
      <c r="F39" s="105">
        <f>F3*F35*$C$39</f>
        <v/>
      </c>
      <c r="G39" s="105">
        <f>G3*G35*$C$39</f>
        <v/>
      </c>
      <c r="H39" s="105">
        <f>H3*H35*$C$39</f>
        <v/>
      </c>
      <c r="I39" s="105">
        <f>I3*I35*$C$39</f>
        <v/>
      </c>
      <c r="J39" s="105">
        <f>J3*J35*$C$39</f>
        <v/>
      </c>
      <c r="K39" s="105">
        <f>K3*K35*$C$39</f>
        <v/>
      </c>
      <c r="L39" s="105">
        <f>L3*L35*$C$39</f>
        <v/>
      </c>
      <c r="M39" s="105">
        <f>M3*M35*$C$39</f>
        <v/>
      </c>
      <c r="N39" s="105">
        <f>N3*N35*$C$39</f>
        <v/>
      </c>
      <c r="O39" s="105">
        <f>O3*O35*$C$39</f>
        <v/>
      </c>
      <c r="P39" s="74" t="n"/>
      <c r="Q39" s="88">
        <f>SUM([1]Summary!$D39:$O39)</f>
        <v/>
      </c>
      <c r="R39" s="89" t="n"/>
      <c r="S39" s="106" t="n"/>
      <c r="T39" s="89" t="n"/>
    </row>
    <row r="40" ht="24" customFormat="1" customHeight="1" s="127" thickBot="1">
      <c r="B40" s="39" t="inlineStr">
        <is>
          <t>Distributor Total $(000)</t>
        </is>
      </c>
      <c r="C40" s="39" t="n"/>
      <c r="D40" s="91">
        <f>SUM(D36:D39)</f>
        <v/>
      </c>
      <c r="E40" s="91">
        <f>SUM(E36:E39)</f>
        <v/>
      </c>
      <c r="F40" s="91">
        <f>SUM(F36:F39)</f>
        <v/>
      </c>
      <c r="G40" s="91">
        <f>SUM(G36:G39)</f>
        <v/>
      </c>
      <c r="H40" s="91">
        <f>SUM(H36:H39)</f>
        <v/>
      </c>
      <c r="I40" s="91">
        <f>SUM(I36:I39)</f>
        <v/>
      </c>
      <c r="J40" s="91">
        <f>SUM(J36:J39)</f>
        <v/>
      </c>
      <c r="K40" s="91">
        <f>SUM(K36:K39)</f>
        <v/>
      </c>
      <c r="L40" s="91">
        <f>SUM(L36:L39)</f>
        <v/>
      </c>
      <c r="M40" s="91">
        <f>SUM(M36:M39)</f>
        <v/>
      </c>
      <c r="N40" s="91">
        <f>SUM(N36:N39)</f>
        <v/>
      </c>
      <c r="O40" s="91">
        <f>SUM(O36:O39)</f>
        <v/>
      </c>
      <c r="P40" s="126" t="n"/>
      <c r="Q40" s="112">
        <f>SUM(Q36:Q39)</f>
        <v/>
      </c>
      <c r="R40" s="113" t="n"/>
      <c r="S40" s="114" t="n"/>
      <c r="T40" s="113" t="n"/>
    </row>
    <row r="41" ht="27" customFormat="1" customHeight="1" s="63">
      <c r="B41" s="96" t="inlineStr">
        <is>
          <t>RETAILER (% OF TOTAL SALES)</t>
        </is>
      </c>
      <c r="C41" s="65" t="n"/>
      <c r="D41" s="97" t="n">
        <v>0</v>
      </c>
      <c r="E41" s="97" t="n">
        <v>0</v>
      </c>
      <c r="F41" s="97" t="n">
        <v>0.25</v>
      </c>
      <c r="G41" s="97" t="n">
        <v>0.6</v>
      </c>
      <c r="H41" s="97" t="n">
        <v>0.67</v>
      </c>
      <c r="I41" s="97" t="n">
        <v>0.6</v>
      </c>
      <c r="J41" s="97" t="n">
        <v>0.6</v>
      </c>
      <c r="K41" s="97" t="n">
        <v>0.5</v>
      </c>
      <c r="L41" s="97" t="n">
        <v>0.3</v>
      </c>
      <c r="M41" s="97" t="n">
        <v>0.3</v>
      </c>
      <c r="N41" s="97" t="n">
        <v>0.3</v>
      </c>
      <c r="O41" s="97" t="n">
        <v>0.3</v>
      </c>
      <c r="P41" s="67" t="n"/>
      <c r="Q41" s="68" t="n"/>
      <c r="R41" s="69" t="n"/>
      <c r="S41" s="70" t="n"/>
      <c r="T41" s="69" t="n"/>
    </row>
    <row r="42" ht="13" customFormat="1" customHeight="1" s="49">
      <c r="B42" s="71" t="inlineStr">
        <is>
          <t>Communication</t>
        </is>
      </c>
      <c r="C42" s="73" t="n"/>
      <c r="D42" s="72" t="n">
        <v>50</v>
      </c>
      <c r="E42" s="72" t="n">
        <v>50</v>
      </c>
      <c r="F42" s="72" t="n">
        <v>50</v>
      </c>
      <c r="G42" s="72" t="n">
        <v>50</v>
      </c>
      <c r="H42" s="72" t="n">
        <v>50</v>
      </c>
      <c r="I42" s="72" t="n">
        <v>50</v>
      </c>
      <c r="J42" s="72" t="n">
        <v>50</v>
      </c>
      <c r="K42" s="72" t="n">
        <v>50</v>
      </c>
      <c r="L42" s="72" t="n">
        <v>50</v>
      </c>
      <c r="M42" s="72" t="n">
        <v>50</v>
      </c>
      <c r="N42" s="72" t="n">
        <v>50</v>
      </c>
      <c r="O42" s="72" t="n">
        <v>50</v>
      </c>
      <c r="P42" s="74" t="n"/>
      <c r="Q42" s="75">
        <f>SUM([1]Summary!$D42:$O42)</f>
        <v/>
      </c>
      <c r="R42" s="76" t="n"/>
      <c r="S42" s="77" t="n"/>
      <c r="T42" s="76" t="n"/>
    </row>
    <row r="43" ht="13" customFormat="1" customHeight="1" s="49">
      <c r="B43" s="78" t="inlineStr">
        <is>
          <t>Training</t>
        </is>
      </c>
      <c r="C43" s="79" t="n"/>
      <c r="D43" s="128" t="n">
        <v>250</v>
      </c>
      <c r="E43" s="128" t="n">
        <v>250</v>
      </c>
      <c r="F43" s="128" t="n">
        <v>250</v>
      </c>
      <c r="G43" s="128" t="n">
        <v>250</v>
      </c>
      <c r="H43" s="128" t="n">
        <v>250</v>
      </c>
      <c r="I43" s="128" t="n">
        <v>250</v>
      </c>
      <c r="J43" s="128" t="n">
        <v>250</v>
      </c>
      <c r="K43" s="128" t="n">
        <v>250</v>
      </c>
      <c r="L43" s="128" t="n">
        <v>250</v>
      </c>
      <c r="M43" s="128" t="n">
        <v>250</v>
      </c>
      <c r="N43" s="128" t="n">
        <v>250</v>
      </c>
      <c r="O43" s="128" t="n">
        <v>250</v>
      </c>
      <c r="P43" s="81" t="n"/>
      <c r="Q43" s="82">
        <f>SUM([1]Summary!$D43:$O43)</f>
        <v/>
      </c>
      <c r="R43" s="83" t="n"/>
      <c r="S43" s="84" t="n"/>
      <c r="T43" s="83" t="n"/>
    </row>
    <row r="44" ht="13" customFormat="1" customHeight="1" s="49">
      <c r="B44" s="78" t="inlineStr">
        <is>
          <t>Promotions</t>
        </is>
      </c>
      <c r="C44" s="79" t="n"/>
      <c r="D44" s="128" t="n">
        <v>600</v>
      </c>
      <c r="E44" s="128" t="n">
        <v>600</v>
      </c>
      <c r="F44" s="128" t="n">
        <v>600</v>
      </c>
      <c r="G44" s="128" t="n">
        <v>600</v>
      </c>
      <c r="H44" s="128" t="n">
        <v>600</v>
      </c>
      <c r="I44" s="128" t="n">
        <v>600</v>
      </c>
      <c r="J44" s="128" t="n">
        <v>600</v>
      </c>
      <c r="K44" s="128" t="n">
        <v>600</v>
      </c>
      <c r="L44" s="128" t="n">
        <v>600</v>
      </c>
      <c r="M44" s="128" t="n">
        <v>600</v>
      </c>
      <c r="N44" s="128" t="n">
        <v>600</v>
      </c>
      <c r="O44" s="128" t="n">
        <v>600</v>
      </c>
      <c r="P44" s="81" t="n"/>
      <c r="Q44" s="82">
        <f>SUM([1]Summary!$D44:$O44)</f>
        <v/>
      </c>
      <c r="R44" s="83" t="n"/>
      <c r="S44" s="84" t="n"/>
      <c r="T44" s="83" t="n"/>
    </row>
    <row r="45" ht="13" customFormat="1" customHeight="1" s="49">
      <c r="B45" s="85" t="inlineStr">
        <is>
          <t>Commission/Discounts (% of Retail Sales)</t>
        </is>
      </c>
      <c r="C45" s="86" t="n">
        <v>0.1</v>
      </c>
      <c r="D45" s="105">
        <f>D3*D41*$C$45</f>
        <v/>
      </c>
      <c r="E45" s="105">
        <f>E3*E41*$C$45</f>
        <v/>
      </c>
      <c r="F45" s="105">
        <f>F3*F41*$C$45</f>
        <v/>
      </c>
      <c r="G45" s="105">
        <f>G3*G41*$C$45</f>
        <v/>
      </c>
      <c r="H45" s="105">
        <f>H3*H41*$C$45</f>
        <v/>
      </c>
      <c r="I45" s="105">
        <f>I3*I41*$C$45</f>
        <v/>
      </c>
      <c r="J45" s="105">
        <f>J3*J41*$C$45</f>
        <v/>
      </c>
      <c r="K45" s="105">
        <f>K3*K41*$C$45</f>
        <v/>
      </c>
      <c r="L45" s="105">
        <f>L3*L41*$C$45</f>
        <v/>
      </c>
      <c r="M45" s="105">
        <f>M3*M41*$C$45</f>
        <v/>
      </c>
      <c r="N45" s="105">
        <f>N3*N41*$C$45</f>
        <v/>
      </c>
      <c r="O45" s="105">
        <f>O3*O41*$C$45</f>
        <v/>
      </c>
      <c r="P45" s="74" t="n"/>
      <c r="Q45" s="88">
        <f>SUM([1]Summary!$D45:$O45)</f>
        <v/>
      </c>
      <c r="R45" s="89" t="n"/>
      <c r="S45" s="106" t="n"/>
      <c r="T45" s="89" t="n"/>
    </row>
    <row r="46" ht="23" customFormat="1" customHeight="1" s="127">
      <c r="B46" s="39" t="inlineStr">
        <is>
          <t>Retailer Total $(000)</t>
        </is>
      </c>
      <c r="C46" s="39" t="n"/>
      <c r="D46" s="91">
        <f>SUM(D42:D45)</f>
        <v/>
      </c>
      <c r="E46" s="91">
        <f>SUM(E42:E45)</f>
        <v/>
      </c>
      <c r="F46" s="91">
        <f>SUM(F42:F45)</f>
        <v/>
      </c>
      <c r="G46" s="91">
        <f>SUM(G42:G45)</f>
        <v/>
      </c>
      <c r="H46" s="91">
        <f>SUM(H42:H45)</f>
        <v/>
      </c>
      <c r="I46" s="91">
        <f>SUM(I42:I45)</f>
        <v/>
      </c>
      <c r="J46" s="91">
        <f>SUM(J42:J45)</f>
        <v/>
      </c>
      <c r="K46" s="91">
        <f>SUM(K42:K45)</f>
        <v/>
      </c>
      <c r="L46" s="91">
        <f>SUM(L42:L45)</f>
        <v/>
      </c>
      <c r="M46" s="91">
        <f>SUM(M42:M45)</f>
        <v/>
      </c>
      <c r="N46" s="91">
        <f>SUM(N42:N45)</f>
        <v/>
      </c>
      <c r="O46" s="91">
        <f>SUM(O42:O45)</f>
        <v/>
      </c>
      <c r="P46" s="126" t="n"/>
      <c r="Q46" s="112">
        <f>SUM(Q42:Q45)</f>
        <v/>
      </c>
      <c r="R46" s="113" t="n"/>
      <c r="S46" s="114" t="n"/>
      <c r="T46" s="113" t="n"/>
    </row>
    <row r="47" ht="27" customFormat="1" customHeight="1" s="63">
      <c r="B47" s="129" t="inlineStr">
        <is>
          <t>CUSTOMER ACQUISITION &amp; RETENTION (CAR)</t>
        </is>
      </c>
      <c r="C47" s="130" t="n"/>
      <c r="D47" s="66" t="n"/>
      <c r="E47" s="66" t="n"/>
      <c r="F47" s="66" t="n"/>
      <c r="G47" s="66" t="n"/>
      <c r="H47" s="66" t="n"/>
      <c r="I47" s="66" t="n"/>
      <c r="J47" s="66" t="n"/>
      <c r="K47" s="66" t="n"/>
      <c r="L47" s="66" t="n"/>
      <c r="M47" s="66" t="n"/>
      <c r="N47" s="66" t="n"/>
      <c r="O47" s="66" t="n"/>
      <c r="P47" s="67" t="n"/>
      <c r="Q47" s="68" t="n"/>
      <c r="R47" s="69" t="n"/>
      <c r="S47" s="70" t="n"/>
      <c r="T47" s="69" t="n"/>
    </row>
    <row r="48" ht="13" customFormat="1" customHeight="1" s="49">
      <c r="B48" s="71" t="inlineStr">
        <is>
          <t>Human Resources</t>
        </is>
      </c>
      <c r="C48" s="73" t="n"/>
      <c r="D48" s="72" t="n">
        <v>50</v>
      </c>
      <c r="E48" s="72" t="n">
        <v>50</v>
      </c>
      <c r="F48" s="72" t="n">
        <v>50</v>
      </c>
      <c r="G48" s="72" t="n">
        <v>50</v>
      </c>
      <c r="H48" s="72" t="n">
        <v>50</v>
      </c>
      <c r="I48" s="72" t="n">
        <v>50</v>
      </c>
      <c r="J48" s="72" t="n">
        <v>50</v>
      </c>
      <c r="K48" s="72" t="n">
        <v>50</v>
      </c>
      <c r="L48" s="72" t="n">
        <v>50</v>
      </c>
      <c r="M48" s="72" t="n">
        <v>50</v>
      </c>
      <c r="N48" s="72" t="n">
        <v>50</v>
      </c>
      <c r="O48" s="72" t="n">
        <v>50</v>
      </c>
      <c r="P48" s="74" t="n"/>
      <c r="Q48" s="75">
        <f>SUM([1]Summary!$D48:$O48)</f>
        <v/>
      </c>
      <c r="R48" s="76" t="n"/>
      <c r="S48" s="77" t="n"/>
      <c r="T48" s="76" t="n"/>
    </row>
    <row r="49" ht="13" customFormat="1" customHeight="1" s="49">
      <c r="B49" s="78" t="inlineStr">
        <is>
          <t>Communications</t>
        </is>
      </c>
      <c r="C49" s="79" t="n"/>
      <c r="D49" s="128" t="n">
        <v>250</v>
      </c>
      <c r="E49" s="128" t="n">
        <v>250</v>
      </c>
      <c r="F49" s="128" t="n">
        <v>250</v>
      </c>
      <c r="G49" s="128" t="n">
        <v>250</v>
      </c>
      <c r="H49" s="128" t="n">
        <v>250</v>
      </c>
      <c r="I49" s="128" t="n">
        <v>250</v>
      </c>
      <c r="J49" s="128" t="n">
        <v>250</v>
      </c>
      <c r="K49" s="128" t="n">
        <v>250</v>
      </c>
      <c r="L49" s="128" t="n">
        <v>250</v>
      </c>
      <c r="M49" s="128" t="n">
        <v>250</v>
      </c>
      <c r="N49" s="128" t="n">
        <v>250</v>
      </c>
      <c r="O49" s="128" t="n">
        <v>250</v>
      </c>
      <c r="P49" s="81" t="n"/>
      <c r="Q49" s="82">
        <f>SUM([1]Summary!$D49:$O49)</f>
        <v/>
      </c>
      <c r="R49" s="83" t="n"/>
      <c r="S49" s="84" t="n"/>
      <c r="T49" s="83" t="n"/>
    </row>
    <row r="50" ht="13" customFormat="1" customHeight="1" s="49">
      <c r="B50" s="85" t="inlineStr">
        <is>
          <t>Promotions/Coupons</t>
        </is>
      </c>
      <c r="C50" s="105" t="n"/>
      <c r="D50" s="121" t="n">
        <v>600</v>
      </c>
      <c r="E50" s="121" t="n">
        <v>600</v>
      </c>
      <c r="F50" s="121" t="n">
        <v>600</v>
      </c>
      <c r="G50" s="121" t="n">
        <v>600</v>
      </c>
      <c r="H50" s="121" t="n">
        <v>600</v>
      </c>
      <c r="I50" s="121" t="n">
        <v>600</v>
      </c>
      <c r="J50" s="121" t="n">
        <v>600</v>
      </c>
      <c r="K50" s="121" t="n">
        <v>600</v>
      </c>
      <c r="L50" s="121" t="n">
        <v>600</v>
      </c>
      <c r="M50" s="121" t="n">
        <v>600</v>
      </c>
      <c r="N50" s="121" t="n">
        <v>600</v>
      </c>
      <c r="O50" s="121" t="n">
        <v>600</v>
      </c>
      <c r="P50" s="74" t="n"/>
      <c r="Q50" s="88">
        <f>SUM([1]Summary!$D50:$O50)</f>
        <v/>
      </c>
      <c r="R50" s="89" t="n"/>
      <c r="S50" s="106" t="n"/>
      <c r="T50" s="89" t="n"/>
    </row>
    <row r="51" ht="24" customFormat="1" customHeight="1" s="127" thickBot="1">
      <c r="B51" s="39" t="inlineStr">
        <is>
          <t>CAR Total $(000)</t>
        </is>
      </c>
      <c r="C51" s="39" t="n"/>
      <c r="D51" s="91">
        <f>SUM(D48:D50)</f>
        <v/>
      </c>
      <c r="E51" s="91">
        <f>SUM(E48:E50)</f>
        <v/>
      </c>
      <c r="F51" s="91">
        <f>SUM(F48:F50)</f>
        <v/>
      </c>
      <c r="G51" s="91">
        <f>SUM(G48:G50)</f>
        <v/>
      </c>
      <c r="H51" s="91">
        <f>SUM(H48:H50)</f>
        <v/>
      </c>
      <c r="I51" s="91">
        <f>SUM(I48:I50)</f>
        <v/>
      </c>
      <c r="J51" s="91">
        <f>SUM(J48:J50)</f>
        <v/>
      </c>
      <c r="K51" s="91">
        <f>SUM(K48:K50)</f>
        <v/>
      </c>
      <c r="L51" s="91">
        <f>SUM(L48:L50)</f>
        <v/>
      </c>
      <c r="M51" s="91">
        <f>SUM(M48:M50)</f>
        <v/>
      </c>
      <c r="N51" s="91">
        <f>SUM(N48:N50)</f>
        <v/>
      </c>
      <c r="O51" s="91">
        <f>SUM(O48:O50)</f>
        <v/>
      </c>
      <c r="P51" s="126" t="n"/>
      <c r="Q51" s="112">
        <f>SUM(Q48:Q50)</f>
        <v/>
      </c>
      <c r="R51" s="113" t="n"/>
      <c r="S51" s="114" t="n"/>
      <c r="T51" s="113" t="n"/>
    </row>
    <row r="52" ht="27" customFormat="1" customHeight="1" s="63">
      <c r="B52" s="96" t="inlineStr">
        <is>
          <t>OTHER EXPENSES</t>
        </is>
      </c>
      <c r="C52" s="65" t="n"/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67" t="n"/>
      <c r="Q52" s="68" t="n"/>
      <c r="R52" s="69" t="n"/>
      <c r="S52" s="70" t="n"/>
      <c r="T52" s="69" t="n"/>
    </row>
    <row r="53" ht="13" customFormat="1" customHeight="1" s="49">
      <c r="B53" s="71" t="inlineStr">
        <is>
          <t>Travel</t>
        </is>
      </c>
      <c r="C53" s="73" t="n"/>
      <c r="D53" s="72" t="n">
        <v>50</v>
      </c>
      <c r="E53" s="72" t="n">
        <v>50</v>
      </c>
      <c r="F53" s="72" t="n">
        <v>50</v>
      </c>
      <c r="G53" s="72" t="n">
        <v>50</v>
      </c>
      <c r="H53" s="72" t="n">
        <v>50</v>
      </c>
      <c r="I53" s="72" t="n">
        <v>50</v>
      </c>
      <c r="J53" s="72" t="n">
        <v>50</v>
      </c>
      <c r="K53" s="72" t="n">
        <v>50</v>
      </c>
      <c r="L53" s="72" t="n">
        <v>50</v>
      </c>
      <c r="M53" s="72" t="n">
        <v>50</v>
      </c>
      <c r="N53" s="72" t="n">
        <v>50</v>
      </c>
      <c r="O53" s="72" t="n">
        <v>50</v>
      </c>
      <c r="P53" s="74" t="n"/>
      <c r="Q53" s="118">
        <f>SUM([1]Summary!$D53:$O53)</f>
        <v/>
      </c>
      <c r="R53" s="119" t="n"/>
      <c r="S53" s="120" t="n"/>
      <c r="T53" s="119" t="n"/>
    </row>
    <row r="54" ht="13" customFormat="1" customHeight="1" s="49">
      <c r="B54" s="78" t="inlineStr">
        <is>
          <t>Infrastructure (computer, telephone, etc.)</t>
        </is>
      </c>
      <c r="C54" s="79" t="n"/>
      <c r="D54" s="128" t="n">
        <v>250</v>
      </c>
      <c r="E54" s="128" t="n">
        <v>250</v>
      </c>
      <c r="F54" s="128" t="n">
        <v>250</v>
      </c>
      <c r="G54" s="128" t="n">
        <v>250</v>
      </c>
      <c r="H54" s="128" t="n">
        <v>250</v>
      </c>
      <c r="I54" s="128" t="n">
        <v>250</v>
      </c>
      <c r="J54" s="128" t="n">
        <v>250</v>
      </c>
      <c r="K54" s="128" t="n">
        <v>250</v>
      </c>
      <c r="L54" s="128" t="n">
        <v>250</v>
      </c>
      <c r="M54" s="128" t="n">
        <v>250</v>
      </c>
      <c r="N54" s="128" t="n">
        <v>250</v>
      </c>
      <c r="O54" s="128" t="n">
        <v>250</v>
      </c>
      <c r="P54" s="81" t="n"/>
      <c r="Q54" s="82">
        <f>SUM([1]Summary!$D54:$O54)</f>
        <v/>
      </c>
      <c r="R54" s="83" t="n"/>
      <c r="S54" s="84" t="n"/>
      <c r="T54" s="83" t="n"/>
    </row>
    <row r="55" ht="13" customFormat="1" customHeight="1" s="49">
      <c r="B55" s="85" t="inlineStr">
        <is>
          <t>Channel Support</t>
        </is>
      </c>
      <c r="C55" s="105" t="n"/>
      <c r="D55" s="121" t="n">
        <v>600</v>
      </c>
      <c r="E55" s="121" t="n">
        <v>600</v>
      </c>
      <c r="F55" s="121" t="n">
        <v>600</v>
      </c>
      <c r="G55" s="121" t="n">
        <v>600</v>
      </c>
      <c r="H55" s="121" t="n">
        <v>600</v>
      </c>
      <c r="I55" s="121" t="n">
        <v>600</v>
      </c>
      <c r="J55" s="121" t="n">
        <v>600</v>
      </c>
      <c r="K55" s="121" t="n">
        <v>600</v>
      </c>
      <c r="L55" s="121" t="n">
        <v>600</v>
      </c>
      <c r="M55" s="121" t="n">
        <v>600</v>
      </c>
      <c r="N55" s="121" t="n">
        <v>600</v>
      </c>
      <c r="O55" s="121" t="n">
        <v>600</v>
      </c>
      <c r="P55" s="74" t="n"/>
      <c r="Q55" s="88">
        <f>SUM([1]Summary!$D55:$O55)</f>
        <v/>
      </c>
      <c r="R55" s="89" t="n"/>
      <c r="S55" s="106" t="n"/>
      <c r="T55" s="89" t="n"/>
    </row>
    <row r="56" ht="23" customFormat="1" customHeight="1" s="127">
      <c r="B56" s="39" t="inlineStr">
        <is>
          <t>Other Expenses Total $(000)</t>
        </is>
      </c>
      <c r="C56" s="39" t="n"/>
      <c r="D56" s="91">
        <f>SUM(D53:D55)</f>
        <v/>
      </c>
      <c r="E56" s="91">
        <f>SUM(E53:E55)</f>
        <v/>
      </c>
      <c r="F56" s="91">
        <f>SUM(F53:F55)</f>
        <v/>
      </c>
      <c r="G56" s="91">
        <f>SUM(G53:G55)</f>
        <v/>
      </c>
      <c r="H56" s="91">
        <f>SUM(H53:H55)</f>
        <v/>
      </c>
      <c r="I56" s="91">
        <f>SUM(I53:I55)</f>
        <v/>
      </c>
      <c r="J56" s="91">
        <f>SUM(J53:J55)</f>
        <v/>
      </c>
      <c r="K56" s="91">
        <f>SUM(K53:K55)</f>
        <v/>
      </c>
      <c r="L56" s="91">
        <f>SUM(L53:L55)</f>
        <v/>
      </c>
      <c r="M56" s="91">
        <f>SUM(M53:M55)</f>
        <v/>
      </c>
      <c r="N56" s="91">
        <f>SUM(N53:N55)</f>
        <v/>
      </c>
      <c r="O56" s="91">
        <f>SUM(O53:O55)</f>
        <v/>
      </c>
      <c r="P56" s="126" t="n"/>
      <c r="Q56" s="112">
        <f>SUM(Q53:Q55)</f>
        <v/>
      </c>
      <c r="R56" s="113" t="n"/>
      <c r="S56" s="114" t="n"/>
      <c r="T56" s="113" t="n"/>
    </row>
    <row r="57" ht="15" customHeight="1" s="155" thickBot="1">
      <c r="D57" s="47" t="n"/>
      <c r="E57" s="47" t="n"/>
      <c r="F57" s="47" t="n"/>
      <c r="G57" s="47" t="n"/>
      <c r="H57" s="47" t="n"/>
      <c r="I57" s="47" t="n"/>
      <c r="J57" s="47" t="n"/>
      <c r="K57" s="47" t="n"/>
      <c r="L57" s="47" t="n"/>
      <c r="M57" s="47" t="n"/>
      <c r="N57" s="47" t="n"/>
      <c r="O57" s="47" t="n"/>
      <c r="P57" s="47" t="n"/>
      <c r="Q57" s="131" t="n"/>
      <c r="R57" s="132" t="n"/>
      <c r="S57" s="133" t="n"/>
      <c r="T57" s="132" t="n"/>
    </row>
    <row r="58" ht="20" customFormat="1" customHeight="1" s="127" thickTop="1">
      <c r="B58" s="134" t="inlineStr">
        <is>
          <t>TOTAL MARKETING BUDGET:</t>
        </is>
      </c>
      <c r="C58" s="135" t="n"/>
      <c r="D58" s="136">
        <f>SUM(D8,D27,D34,D40,D46,D51,D56)</f>
        <v/>
      </c>
      <c r="E58" s="136">
        <f>SUM(E8,E27,E34,E40,E46,E51,E56)</f>
        <v/>
      </c>
      <c r="F58" s="136">
        <f>SUM(F8,F27,F34,F40,F46,F51,F56)</f>
        <v/>
      </c>
      <c r="G58" s="136">
        <f>SUM(G8,G27,G34,G40,G46,G51,G56)</f>
        <v/>
      </c>
      <c r="H58" s="136">
        <f>SUM(H8,H27,H34,H40,H46,H51,H56)</f>
        <v/>
      </c>
      <c r="I58" s="136">
        <f>SUM(I8,I27,I34,I40,I46,I51,I56)</f>
        <v/>
      </c>
      <c r="J58" s="136">
        <f>SUM(J8,J27,J34,J40,J46,J51,J56)</f>
        <v/>
      </c>
      <c r="K58" s="136">
        <f>SUM(K8,K27,K34,K40,K46,K51,K56)</f>
        <v/>
      </c>
      <c r="L58" s="136">
        <f>SUM(L8,L27,L34,L40,L46,L51,L56)</f>
        <v/>
      </c>
      <c r="M58" s="136">
        <f>SUM(M8,M27,M34,M40,M46,M51,M56)</f>
        <v/>
      </c>
      <c r="N58" s="136">
        <f>SUM(N8,N27,N34,N40,N46,N51,N56)</f>
        <v/>
      </c>
      <c r="O58" s="136">
        <f>SUM(O8,O27,O34,O40,O46,O51,O56)</f>
        <v/>
      </c>
      <c r="P58" s="126" t="n"/>
      <c r="Q58" s="137">
        <f>SUM(Q8,Q27,Q34,Q40,Q46,Q51,Q56)</f>
        <v/>
      </c>
      <c r="R58" s="138" t="n"/>
      <c r="S58" s="114" t="n"/>
      <c r="T58" s="13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58"/>
  <sheetViews>
    <sheetView workbookViewId="0">
      <selection activeCell="A1" sqref="A1"/>
    </sheetView>
  </sheetViews>
  <sheetFormatPr baseColWidth="8" defaultRowHeight="15"/>
  <cols>
    <col width="2" customWidth="1" style="155" min="1" max="1"/>
    <col width="35.6640625" customWidth="1" style="155" min="2" max="2"/>
    <col width="8" customWidth="1" style="155" min="3" max="3"/>
    <col width="14.33203125" customWidth="1" style="155" min="4" max="4"/>
    <col width="0.6640625" customWidth="1" style="155" min="16" max="16"/>
    <col width="14.33203125" customWidth="1" style="155" min="17" max="17"/>
    <col width="2.1640625" customWidth="1" style="155" min="18" max="18"/>
    <col width="10.33203125" customWidth="1" style="155" min="19" max="19"/>
    <col width="2.1640625" customWidth="1" style="155" min="20" max="20"/>
    <col width="8.83203125" customWidth="1" style="155" min="21" max="21"/>
  </cols>
  <sheetData>
    <row r="1" ht="36" customHeight="1" s="155">
      <c r="B1" s="171" t="inlineStr">
        <is>
          <t>CHANNEL MARKETING BUDGET</t>
        </is>
      </c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8" t="n"/>
      <c r="T1" s="48" t="n"/>
    </row>
    <row r="2" ht="15" customHeight="1" s="155">
      <c r="B2" s="50" t="n"/>
      <c r="C2" s="51" t="inlineStr">
        <is>
          <t>Rate</t>
        </is>
      </c>
      <c r="D2" s="52" t="inlineStr">
        <is>
          <t>Month 1</t>
        </is>
      </c>
      <c r="E2" s="52" t="inlineStr">
        <is>
          <t>Month 2</t>
        </is>
      </c>
      <c r="F2" s="52" t="inlineStr">
        <is>
          <t>Month 3</t>
        </is>
      </c>
      <c r="G2" s="52" t="inlineStr">
        <is>
          <t>Month 4</t>
        </is>
      </c>
      <c r="H2" s="52" t="inlineStr">
        <is>
          <t>Month 5</t>
        </is>
      </c>
      <c r="I2" s="52" t="inlineStr">
        <is>
          <t>Month 6</t>
        </is>
      </c>
      <c r="J2" s="52" t="inlineStr">
        <is>
          <t>Month 7</t>
        </is>
      </c>
      <c r="K2" s="52" t="inlineStr">
        <is>
          <t>Month 8</t>
        </is>
      </c>
      <c r="L2" s="52" t="inlineStr">
        <is>
          <t>Month 9</t>
        </is>
      </c>
      <c r="M2" s="52" t="inlineStr">
        <is>
          <t>Month 10</t>
        </is>
      </c>
      <c r="N2" s="52" t="inlineStr">
        <is>
          <t>Month 11</t>
        </is>
      </c>
      <c r="O2" s="52" t="inlineStr">
        <is>
          <t>Month 12</t>
        </is>
      </c>
      <c r="P2" s="53" t="n"/>
      <c r="Q2" s="54" t="inlineStr">
        <is>
          <t>Total</t>
        </is>
      </c>
      <c r="R2" s="55" t="n"/>
      <c r="S2" s="56" t="n"/>
      <c r="T2" s="55" t="n"/>
    </row>
    <row r="3" ht="19" customHeight="1" s="155">
      <c r="B3" s="57" t="inlineStr">
        <is>
          <t>ANTICIPATED SALES TOTAL $(000)</t>
        </is>
      </c>
      <c r="C3" s="58" t="n"/>
      <c r="D3" s="59" t="n">
        <v>750</v>
      </c>
      <c r="E3" s="59" t="n">
        <v>200</v>
      </c>
      <c r="F3" s="59" t="n">
        <v>500</v>
      </c>
      <c r="G3" s="59" t="n">
        <v>1500</v>
      </c>
      <c r="H3" s="59" t="n">
        <v>1200</v>
      </c>
      <c r="I3" s="59" t="n">
        <v>1500</v>
      </c>
      <c r="J3" s="59" t="n">
        <v>1500</v>
      </c>
      <c r="K3" s="59" t="n">
        <v>1800</v>
      </c>
      <c r="L3" s="59" t="n">
        <v>2000</v>
      </c>
      <c r="M3" s="59" t="n">
        <v>2000</v>
      </c>
      <c r="N3" s="59" t="n">
        <v>2000</v>
      </c>
      <c r="O3" s="59" t="n">
        <v>2000</v>
      </c>
      <c r="P3" s="59" t="n"/>
      <c r="Q3" s="60">
        <f>SUM(D3:O3)</f>
        <v/>
      </c>
      <c r="R3" s="61" t="n"/>
      <c r="S3" s="62" t="n"/>
      <c r="T3" s="61" t="n"/>
    </row>
    <row r="4" ht="27" customHeight="1" s="155">
      <c r="B4" s="172" t="inlineStr">
        <is>
          <t>PERSONNEL (% OF TOTAL SALES)</t>
        </is>
      </c>
      <c r="C4" s="65" t="n"/>
      <c r="D4" s="66">
        <f>D9+D28+D35+D41</f>
        <v/>
      </c>
      <c r="E4" s="66">
        <f>E9+E28+E35+E41</f>
        <v/>
      </c>
      <c r="F4" s="66">
        <f>F9+F28+F35+F41</f>
        <v/>
      </c>
      <c r="G4" s="66">
        <f>G9+G28+G35+G41</f>
        <v/>
      </c>
      <c r="H4" s="66">
        <f>H9+H28+H35+H41</f>
        <v/>
      </c>
      <c r="I4" s="66">
        <f>I9+I28+I35+I41</f>
        <v/>
      </c>
      <c r="J4" s="66">
        <f>J9+J28+J35+J41</f>
        <v/>
      </c>
      <c r="K4" s="66">
        <f>K9+K28+K35+K41</f>
        <v/>
      </c>
      <c r="L4" s="66">
        <f>L9+L28+L35+L41</f>
        <v/>
      </c>
      <c r="M4" s="66">
        <f>M9+M28+M35+M41</f>
        <v/>
      </c>
      <c r="N4" s="66">
        <f>N9+N28+N35+N41</f>
        <v/>
      </c>
      <c r="O4" s="66">
        <f>O9+O28+O35+O41</f>
        <v/>
      </c>
      <c r="P4" s="67" t="n"/>
      <c r="Q4" s="68" t="n"/>
      <c r="R4" s="69" t="n"/>
      <c r="S4" s="70" t="n"/>
      <c r="T4" s="69" t="n"/>
    </row>
    <row r="5" ht="13" customHeight="1" s="155">
      <c r="B5" s="71" t="inlineStr">
        <is>
          <t>Human Resources - Headcount</t>
        </is>
      </c>
      <c r="C5" s="72" t="n">
        <v>5</v>
      </c>
      <c r="D5" s="73">
        <f>+$C$5</f>
        <v/>
      </c>
      <c r="E5" s="73">
        <f>+$C$5</f>
        <v/>
      </c>
      <c r="F5" s="73">
        <f>+$C$5</f>
        <v/>
      </c>
      <c r="G5" s="73">
        <f>+$C$5</f>
        <v/>
      </c>
      <c r="H5" s="73">
        <f>+$C$5</f>
        <v/>
      </c>
      <c r="I5" s="73">
        <f>+$C$5</f>
        <v/>
      </c>
      <c r="J5" s="73">
        <f>+$C$5</f>
        <v/>
      </c>
      <c r="K5" s="73">
        <f>+$C$5</f>
        <v/>
      </c>
      <c r="L5" s="73">
        <f>+$C$5</f>
        <v/>
      </c>
      <c r="M5" s="73">
        <f>+$C$5</f>
        <v/>
      </c>
      <c r="N5" s="73">
        <f>+$C$5</f>
        <v/>
      </c>
      <c r="O5" s="73">
        <f>+$C$5</f>
        <v/>
      </c>
      <c r="P5" s="74" t="n"/>
      <c r="Q5" s="75" t="n"/>
      <c r="R5" s="76" t="n"/>
      <c r="S5" s="77" t="n"/>
      <c r="T5" s="76" t="n"/>
    </row>
    <row r="6" ht="13" customHeight="1" s="155">
      <c r="B6" s="78" t="inlineStr">
        <is>
          <t>Human Resources - Cost</t>
        </is>
      </c>
      <c r="C6" s="79" t="n"/>
      <c r="D6" s="80">
        <f>$C$5*D5</f>
        <v/>
      </c>
      <c r="E6" s="80">
        <f>$C$5*E5</f>
        <v/>
      </c>
      <c r="F6" s="80">
        <f>$C$5*F5</f>
        <v/>
      </c>
      <c r="G6" s="80">
        <f>$C$5*G5</f>
        <v/>
      </c>
      <c r="H6" s="80">
        <f>$C$5*H5</f>
        <v/>
      </c>
      <c r="I6" s="80">
        <f>$C$5*I5</f>
        <v/>
      </c>
      <c r="J6" s="80">
        <f>$C$5*J5</f>
        <v/>
      </c>
      <c r="K6" s="80">
        <f>$C$5*K5</f>
        <v/>
      </c>
      <c r="L6" s="80">
        <f>$C$5*L5</f>
        <v/>
      </c>
      <c r="M6" s="80">
        <f>$C$5*M5</f>
        <v/>
      </c>
      <c r="N6" s="80">
        <f>$C$5*N5</f>
        <v/>
      </c>
      <c r="O6" s="80">
        <f>$C$5*O5</f>
        <v/>
      </c>
      <c r="P6" s="81" t="n"/>
      <c r="Q6" s="82">
        <f>SUM(Summary!$D6:$O6)</f>
        <v/>
      </c>
      <c r="R6" s="83" t="n"/>
      <c r="S6" s="84" t="n"/>
      <c r="T6" s="83" t="n"/>
    </row>
    <row r="7" ht="13" customHeight="1" s="155">
      <c r="B7" s="85" t="inlineStr">
        <is>
          <t>Commission</t>
        </is>
      </c>
      <c r="C7" s="86" t="n">
        <v>0.001</v>
      </c>
      <c r="D7" s="87">
        <f>D3*$C$7</f>
        <v/>
      </c>
      <c r="E7" s="87">
        <f>E3*$C$7</f>
        <v/>
      </c>
      <c r="F7" s="87">
        <f>F3*$C$7</f>
        <v/>
      </c>
      <c r="G7" s="87">
        <f>G3*$C$7</f>
        <v/>
      </c>
      <c r="H7" s="87">
        <f>H3*$C$7</f>
        <v/>
      </c>
      <c r="I7" s="87">
        <f>I3*$C$7</f>
        <v/>
      </c>
      <c r="J7" s="87">
        <f>J3*$C$7</f>
        <v/>
      </c>
      <c r="K7" s="87">
        <f>K3*$C$7</f>
        <v/>
      </c>
      <c r="L7" s="87">
        <f>L3*$C$7</f>
        <v/>
      </c>
      <c r="M7" s="87">
        <f>M3*$C$7</f>
        <v/>
      </c>
      <c r="N7" s="87">
        <f>N3*$C$7</f>
        <v/>
      </c>
      <c r="O7" s="87">
        <f>O3*$C$7</f>
        <v/>
      </c>
      <c r="P7" s="81" t="n"/>
      <c r="Q7" s="88">
        <f>SUM(Summary!$D7:$O7)</f>
        <v/>
      </c>
      <c r="R7" s="89" t="n"/>
      <c r="S7" s="90" t="n"/>
      <c r="T7" s="89" t="n"/>
    </row>
    <row r="8" ht="24" customHeight="1" s="155">
      <c r="B8" s="173" t="inlineStr">
        <is>
          <t>Personnel Total $(000)</t>
        </is>
      </c>
      <c r="C8" s="173" t="n"/>
      <c r="D8" s="174">
        <f>SUM(D6:D7)</f>
        <v/>
      </c>
      <c r="E8" s="174">
        <f>SUM(E6:E7)</f>
        <v/>
      </c>
      <c r="F8" s="174">
        <f>SUM(F6:F7)</f>
        <v/>
      </c>
      <c r="G8" s="174">
        <f>SUM(G6:G7)</f>
        <v/>
      </c>
      <c r="H8" s="174">
        <f>SUM(H6:H7)</f>
        <v/>
      </c>
      <c r="I8" s="174">
        <f>SUM(I6:I7)</f>
        <v/>
      </c>
      <c r="J8" s="174">
        <f>SUM(J6:J7)</f>
        <v/>
      </c>
      <c r="K8" s="174">
        <f>SUM(K6:K7)</f>
        <v/>
      </c>
      <c r="L8" s="174">
        <f>SUM(L6:L7)</f>
        <v/>
      </c>
      <c r="M8" s="174">
        <f>SUM(M6:M7)</f>
        <v/>
      </c>
      <c r="N8" s="174">
        <f>SUM(N6:N7)</f>
        <v/>
      </c>
      <c r="O8" s="174">
        <f>SUM(O6:O7)</f>
        <v/>
      </c>
      <c r="P8" s="92" t="n"/>
      <c r="Q8" s="93">
        <f>SUM(Summary!$D8:$O8)</f>
        <v/>
      </c>
      <c r="R8" s="94" t="n"/>
      <c r="S8" s="95" t="n"/>
      <c r="T8" s="94" t="n"/>
    </row>
    <row r="9" ht="27" customHeight="1" s="155">
      <c r="B9" s="175" t="inlineStr">
        <is>
          <t>DIRECT MARKETING (% OF TOTAL SALES)</t>
        </is>
      </c>
      <c r="C9" s="65" t="n"/>
      <c r="D9" s="97" t="n">
        <v>1</v>
      </c>
      <c r="E9" s="97" t="n">
        <v>1</v>
      </c>
      <c r="F9" s="97" t="n">
        <v>0.75</v>
      </c>
      <c r="G9" s="97" t="n">
        <v>0.4</v>
      </c>
      <c r="H9" s="97" t="n">
        <v>0.33</v>
      </c>
      <c r="I9" s="97" t="n">
        <v>0.25</v>
      </c>
      <c r="J9" s="97" t="n">
        <v>0.2</v>
      </c>
      <c r="K9" s="97" t="n">
        <v>0.1</v>
      </c>
      <c r="L9" s="97" t="n">
        <v>0.05</v>
      </c>
      <c r="M9" s="97" t="n">
        <v>0.05</v>
      </c>
      <c r="N9" s="97" t="n">
        <v>0.05</v>
      </c>
      <c r="O9" s="97" t="n">
        <v>0.05</v>
      </c>
      <c r="P9" s="67" t="n"/>
      <c r="Q9" s="68" t="n"/>
      <c r="R9" s="69" t="n"/>
      <c r="S9" s="70" t="n"/>
      <c r="T9" s="69" t="n"/>
    </row>
    <row r="10" ht="13" customHeight="1" s="155">
      <c r="B10" s="71" t="inlineStr">
        <is>
          <t>Telemarketing (% of Direct Sales)</t>
        </is>
      </c>
      <c r="C10" s="73" t="n"/>
      <c r="D10" s="98" t="n">
        <v>1</v>
      </c>
      <c r="E10" s="98" t="n">
        <v>0.5</v>
      </c>
      <c r="F10" s="98" t="n">
        <v>0.5</v>
      </c>
      <c r="G10" s="98" t="n">
        <v>0.5</v>
      </c>
      <c r="H10" s="98" t="n">
        <v>0.5</v>
      </c>
      <c r="I10" s="98" t="n">
        <v>0.5</v>
      </c>
      <c r="J10" s="98" t="n">
        <v>0.5</v>
      </c>
      <c r="K10" s="98" t="n">
        <v>0.5</v>
      </c>
      <c r="L10" s="98" t="n">
        <v>0.5</v>
      </c>
      <c r="M10" s="98" t="n">
        <v>0.5</v>
      </c>
      <c r="N10" s="98" t="n">
        <v>0.5</v>
      </c>
      <c r="O10" s="98" t="n">
        <v>0.5</v>
      </c>
      <c r="P10" s="74" t="n"/>
      <c r="Q10" s="75" t="n"/>
      <c r="R10" s="76" t="n"/>
      <c r="S10" s="77" t="n"/>
      <c r="T10" s="76" t="n"/>
    </row>
    <row r="11" ht="13" customHeight="1" s="155">
      <c r="B11" s="99" t="inlineStr">
        <is>
          <t>Human Resources - Headcount</t>
        </is>
      </c>
      <c r="C11" s="100" t="n">
        <v>3</v>
      </c>
      <c r="D11" s="79">
        <f>$C$11*D10</f>
        <v/>
      </c>
      <c r="E11" s="79">
        <f>$C$11*E10</f>
        <v/>
      </c>
      <c r="F11" s="79">
        <f>$C$11*F10</f>
        <v/>
      </c>
      <c r="G11" s="79">
        <f>$C$11*G10</f>
        <v/>
      </c>
      <c r="H11" s="79">
        <f>$C$11*H10</f>
        <v/>
      </c>
      <c r="I11" s="79">
        <f>$C$11*I10</f>
        <v/>
      </c>
      <c r="J11" s="79">
        <f>$C$11*J10</f>
        <v/>
      </c>
      <c r="K11" s="79">
        <f>$C$11*K10</f>
        <v/>
      </c>
      <c r="L11" s="79">
        <f>$C$11*L10</f>
        <v/>
      </c>
      <c r="M11" s="79">
        <f>$C$11*M10</f>
        <v/>
      </c>
      <c r="N11" s="79">
        <f>$C$11*N10</f>
        <v/>
      </c>
      <c r="O11" s="101">
        <f>$C$11*O10</f>
        <v/>
      </c>
      <c r="P11" s="74" t="n"/>
      <c r="Q11" s="82">
        <f>SUM(Summary!$D11:$O11)</f>
        <v/>
      </c>
      <c r="R11" s="83" t="n"/>
      <c r="S11" s="102" t="n"/>
      <c r="T11" s="83" t="n"/>
    </row>
    <row r="12" ht="13" customHeight="1" s="155">
      <c r="B12" s="99" t="inlineStr">
        <is>
          <t>Infrastructure Support</t>
        </is>
      </c>
      <c r="C12" s="79" t="n"/>
      <c r="D12" s="100" t="n">
        <v>25</v>
      </c>
      <c r="E12" s="100" t="n">
        <v>10</v>
      </c>
      <c r="F12" s="100" t="n">
        <v>25</v>
      </c>
      <c r="G12" s="100" t="n">
        <v>10</v>
      </c>
      <c r="H12" s="100" t="n">
        <v>25</v>
      </c>
      <c r="I12" s="100" t="n">
        <v>10</v>
      </c>
      <c r="J12" s="100" t="n">
        <v>25</v>
      </c>
      <c r="K12" s="100" t="n">
        <v>10</v>
      </c>
      <c r="L12" s="100" t="n">
        <v>25</v>
      </c>
      <c r="M12" s="100" t="n">
        <v>10</v>
      </c>
      <c r="N12" s="100" t="n">
        <v>25</v>
      </c>
      <c r="O12" s="100" t="n">
        <v>10</v>
      </c>
      <c r="P12" s="74" t="n"/>
      <c r="Q12" s="82">
        <f>SUM(Summary!$D12:$O12)</f>
        <v/>
      </c>
      <c r="R12" s="83" t="n"/>
      <c r="S12" s="102" t="n"/>
      <c r="T12" s="83" t="n"/>
    </row>
    <row r="13" ht="13" customHeight="1" s="155">
      <c r="B13" s="99" t="inlineStr">
        <is>
          <t>Commission</t>
        </is>
      </c>
      <c r="C13" s="103" t="n">
        <v>0.001</v>
      </c>
      <c r="D13" s="80">
        <f>$C$13*D3*D9*D10</f>
        <v/>
      </c>
      <c r="E13" s="80">
        <f>$C$13*E3*E9*E10</f>
        <v/>
      </c>
      <c r="F13" s="80">
        <f>$C$13*F3*F9*F10</f>
        <v/>
      </c>
      <c r="G13" s="80">
        <f>$C$13*G3*G9*G10</f>
        <v/>
      </c>
      <c r="H13" s="80">
        <f>$C$13*H3*H9*H10</f>
        <v/>
      </c>
      <c r="I13" s="80">
        <f>$C$13*I3*I9*I10</f>
        <v/>
      </c>
      <c r="J13" s="80">
        <f>$C$13*J3*J9*J10</f>
        <v/>
      </c>
      <c r="K13" s="80">
        <f>$C$13*K3*K9*K10</f>
        <v/>
      </c>
      <c r="L13" s="80">
        <f>$C$13*L3*L9*L10</f>
        <v/>
      </c>
      <c r="M13" s="80">
        <f>$C$13*M3*M9*M10</f>
        <v/>
      </c>
      <c r="N13" s="80">
        <f>$C$13*N3*N9*N10</f>
        <v/>
      </c>
      <c r="O13" s="80">
        <f>$C$13*O3*O9*O10</f>
        <v/>
      </c>
      <c r="P13" s="74" t="n"/>
      <c r="Q13" s="82">
        <f>SUM(Summary!$D13:$O13)</f>
        <v/>
      </c>
      <c r="R13" s="83" t="n"/>
      <c r="S13" s="102" t="n"/>
      <c r="T13" s="83" t="n"/>
    </row>
    <row r="14" ht="13" customHeight="1" s="155">
      <c r="B14" s="104" t="inlineStr">
        <is>
          <t>Training</t>
        </is>
      </c>
      <c r="C14" s="105" t="n"/>
      <c r="D14" s="100" t="n">
        <v>25</v>
      </c>
      <c r="E14" s="100" t="n">
        <v>10</v>
      </c>
      <c r="F14" s="100" t="n">
        <v>25</v>
      </c>
      <c r="G14" s="100" t="n">
        <v>10</v>
      </c>
      <c r="H14" s="100" t="n">
        <v>25</v>
      </c>
      <c r="I14" s="100" t="n">
        <v>10</v>
      </c>
      <c r="J14" s="100" t="n">
        <v>25</v>
      </c>
      <c r="K14" s="100" t="n">
        <v>10</v>
      </c>
      <c r="L14" s="100" t="n">
        <v>25</v>
      </c>
      <c r="M14" s="100" t="n">
        <v>10</v>
      </c>
      <c r="N14" s="100" t="n">
        <v>25</v>
      </c>
      <c r="O14" s="100" t="n">
        <v>10</v>
      </c>
      <c r="P14" s="74" t="n"/>
      <c r="Q14" s="88">
        <f>SUM(Summary!$D14:$O14)</f>
        <v/>
      </c>
      <c r="R14" s="89" t="n"/>
      <c r="S14" s="106" t="n"/>
      <c r="T14" s="89" t="n"/>
    </row>
    <row r="15" ht="19" customHeight="1" s="155">
      <c r="B15" s="176" t="inlineStr">
        <is>
          <t>Telemarketing Total $(000)</t>
        </is>
      </c>
      <c r="C15" s="177" t="n"/>
      <c r="D15" s="178">
        <f>SUM(D11:D14)</f>
        <v/>
      </c>
      <c r="E15" s="178">
        <f>SUM(E11:E14)</f>
        <v/>
      </c>
      <c r="F15" s="178">
        <f>SUM(F11:F14)</f>
        <v/>
      </c>
      <c r="G15" s="178">
        <f>SUM(G11:G14)</f>
        <v/>
      </c>
      <c r="H15" s="178">
        <f>SUM(H11:H14)</f>
        <v/>
      </c>
      <c r="I15" s="178">
        <f>SUM(I11:I14)</f>
        <v/>
      </c>
      <c r="J15" s="178">
        <f>SUM(J11:J14)</f>
        <v/>
      </c>
      <c r="K15" s="178">
        <f>SUM(K11:K14)</f>
        <v/>
      </c>
      <c r="L15" s="178">
        <f>SUM(L11:L14)</f>
        <v/>
      </c>
      <c r="M15" s="178">
        <f>SUM(M11:M14)</f>
        <v/>
      </c>
      <c r="N15" s="178">
        <f>SUM(N11:N14)</f>
        <v/>
      </c>
      <c r="O15" s="178">
        <f>SUM(O11:O14)</f>
        <v/>
      </c>
      <c r="P15" s="111" t="n"/>
      <c r="Q15" s="112">
        <f>SUM(Summary!$D15:$O15)</f>
        <v/>
      </c>
      <c r="R15" s="113" t="n"/>
      <c r="S15" s="114" t="n"/>
      <c r="T15" s="113" t="n"/>
    </row>
    <row r="16" ht="13" customHeight="1" s="155">
      <c r="B16" s="115" t="inlineStr">
        <is>
          <t>Internet Marketing (% of Direct Sales)</t>
        </is>
      </c>
      <c r="C16" s="116" t="n"/>
      <c r="D16" s="117" t="n">
        <v>0.25</v>
      </c>
      <c r="E16" s="117" t="n">
        <v>0.25</v>
      </c>
      <c r="F16" s="117" t="n">
        <v>0.25</v>
      </c>
      <c r="G16" s="117" t="n">
        <v>0.25</v>
      </c>
      <c r="H16" s="117" t="n">
        <v>0.25</v>
      </c>
      <c r="I16" s="117" t="n">
        <v>0.25</v>
      </c>
      <c r="J16" s="117" t="n">
        <v>0.25</v>
      </c>
      <c r="K16" s="117" t="n">
        <v>0.25</v>
      </c>
      <c r="L16" s="117" t="n">
        <v>0.25</v>
      </c>
      <c r="M16" s="117" t="n">
        <v>0.25</v>
      </c>
      <c r="N16" s="117" t="n">
        <v>0.25</v>
      </c>
      <c r="O16" s="117" t="n">
        <v>0.25</v>
      </c>
      <c r="P16" s="74" t="n"/>
      <c r="Q16" s="118" t="n"/>
      <c r="R16" s="119" t="n"/>
      <c r="S16" s="120" t="n"/>
      <c r="T16" s="119" t="n"/>
    </row>
    <row r="17" ht="13" customHeight="1" s="155">
      <c r="B17" s="99" t="inlineStr">
        <is>
          <t>Human Resources - Headcount</t>
        </is>
      </c>
      <c r="C17" s="100" t="n">
        <v>1</v>
      </c>
      <c r="D17" s="79">
        <f>$C$17*D16</f>
        <v/>
      </c>
      <c r="E17" s="79">
        <f>$C$17*E16</f>
        <v/>
      </c>
      <c r="F17" s="79">
        <f>$C$17*F16</f>
        <v/>
      </c>
      <c r="G17" s="79">
        <f>$C$17*G16</f>
        <v/>
      </c>
      <c r="H17" s="79">
        <f>$C$17*H16</f>
        <v/>
      </c>
      <c r="I17" s="79">
        <f>$C$17*I16</f>
        <v/>
      </c>
      <c r="J17" s="79">
        <f>$C$17*J16</f>
        <v/>
      </c>
      <c r="K17" s="79">
        <f>$C$17*K16</f>
        <v/>
      </c>
      <c r="L17" s="79">
        <f>$C$17*L16</f>
        <v/>
      </c>
      <c r="M17" s="79">
        <f>$C$17*M16</f>
        <v/>
      </c>
      <c r="N17" s="79">
        <f>$C$17*N16</f>
        <v/>
      </c>
      <c r="O17" s="101">
        <f>$C$17*O16</f>
        <v/>
      </c>
      <c r="P17" s="74" t="n"/>
      <c r="Q17" s="82">
        <f>SUM(Summary!$D17:$O17)</f>
        <v/>
      </c>
      <c r="R17" s="83" t="n"/>
      <c r="S17" s="102" t="n"/>
      <c r="T17" s="83" t="n"/>
    </row>
    <row r="18" ht="13" customHeight="1" s="155">
      <c r="B18" s="99" t="inlineStr">
        <is>
          <t>Website Development (one-time cost)</t>
        </is>
      </c>
      <c r="C18" s="79" t="n"/>
      <c r="D18" s="100" t="n">
        <v>500</v>
      </c>
      <c r="E18" s="100" t="n"/>
      <c r="F18" s="100" t="n"/>
      <c r="G18" s="100" t="n"/>
      <c r="H18" s="100" t="n"/>
      <c r="I18" s="100" t="n"/>
      <c r="J18" s="100" t="n"/>
      <c r="K18" s="100" t="n"/>
      <c r="L18" s="100" t="n"/>
      <c r="M18" s="100" t="n"/>
      <c r="N18" s="100" t="n"/>
      <c r="O18" s="100" t="n"/>
      <c r="P18" s="74" t="n"/>
      <c r="Q18" s="82">
        <f>SUM(Summary!$D18:$O18)</f>
        <v/>
      </c>
      <c r="R18" s="83" t="n"/>
      <c r="S18" s="102" t="n"/>
      <c r="T18" s="83" t="n"/>
    </row>
    <row r="19" ht="13" customHeight="1" s="155">
      <c r="B19" s="99" t="inlineStr">
        <is>
          <t>Hosting</t>
        </is>
      </c>
      <c r="C19" s="79" t="n"/>
      <c r="D19" s="100" t="n">
        <v>10</v>
      </c>
      <c r="E19" s="100" t="n">
        <v>10</v>
      </c>
      <c r="F19" s="100" t="n">
        <v>10</v>
      </c>
      <c r="G19" s="100" t="n">
        <v>10</v>
      </c>
      <c r="H19" s="100" t="n">
        <v>10</v>
      </c>
      <c r="I19" s="100" t="n">
        <v>10</v>
      </c>
      <c r="J19" s="100" t="n">
        <v>10</v>
      </c>
      <c r="K19" s="100" t="n">
        <v>10</v>
      </c>
      <c r="L19" s="100" t="n">
        <v>10</v>
      </c>
      <c r="M19" s="100" t="n">
        <v>10</v>
      </c>
      <c r="N19" s="100" t="n">
        <v>10</v>
      </c>
      <c r="O19" s="100" t="n">
        <v>10</v>
      </c>
      <c r="P19" s="74" t="n"/>
      <c r="Q19" s="82">
        <f>SUM(Summary!$D19:$O19)</f>
        <v/>
      </c>
      <c r="R19" s="83" t="n"/>
      <c r="S19" s="102" t="n"/>
      <c r="T19" s="83" t="n"/>
    </row>
    <row r="20" ht="13" customHeight="1" s="155">
      <c r="B20" s="104" t="inlineStr">
        <is>
          <t>Support &amp; Maintenance</t>
        </is>
      </c>
      <c r="C20" s="105" t="n"/>
      <c r="D20" s="121" t="n">
        <v>25</v>
      </c>
      <c r="E20" s="121" t="n"/>
      <c r="F20" s="121" t="n"/>
      <c r="G20" s="121" t="n"/>
      <c r="H20" s="121" t="n"/>
      <c r="I20" s="121" t="n"/>
      <c r="J20" s="121" t="n"/>
      <c r="K20" s="121" t="n"/>
      <c r="L20" s="121" t="n"/>
      <c r="M20" s="121" t="n"/>
      <c r="N20" s="121" t="n">
        <v>25</v>
      </c>
      <c r="O20" s="121" t="n"/>
      <c r="P20" s="74" t="n"/>
      <c r="Q20" s="88">
        <f>SUM(Summary!$D20:$O20)</f>
        <v/>
      </c>
      <c r="R20" s="89" t="n"/>
      <c r="S20" s="106" t="n"/>
      <c r="T20" s="89" t="n"/>
    </row>
    <row r="21" ht="19" customHeight="1" s="155">
      <c r="B21" s="176" t="inlineStr">
        <is>
          <t>Internet Marketing Total $(000)</t>
        </is>
      </c>
      <c r="C21" s="176" t="n"/>
      <c r="D21" s="179">
        <f>SUM(D17:D20)</f>
        <v/>
      </c>
      <c r="E21" s="179">
        <f>SUM(E17:E20)</f>
        <v/>
      </c>
      <c r="F21" s="179">
        <f>SUM(F17:F20)</f>
        <v/>
      </c>
      <c r="G21" s="179">
        <f>SUM(G17:G20)</f>
        <v/>
      </c>
      <c r="H21" s="179">
        <f>SUM(H17:H20)</f>
        <v/>
      </c>
      <c r="I21" s="179">
        <f>SUM(I17:I20)</f>
        <v/>
      </c>
      <c r="J21" s="179">
        <f>SUM(J17:J20)</f>
        <v/>
      </c>
      <c r="K21" s="179">
        <f>SUM(K17:K20)</f>
        <v/>
      </c>
      <c r="L21" s="179">
        <f>SUM(L17:L20)</f>
        <v/>
      </c>
      <c r="M21" s="179">
        <f>SUM(M17:M20)</f>
        <v/>
      </c>
      <c r="N21" s="179">
        <f>SUM(N17:N20)</f>
        <v/>
      </c>
      <c r="O21" s="179">
        <f>SUM(O17:O20)</f>
        <v/>
      </c>
      <c r="P21" s="111" t="n"/>
      <c r="Q21" s="112">
        <f>SUM(Summary!$D21:$O21)</f>
        <v/>
      </c>
      <c r="R21" s="113" t="n"/>
      <c r="S21" s="114" t="n"/>
      <c r="T21" s="113" t="n"/>
    </row>
    <row r="22" s="155">
      <c r="B22" s="115" t="inlineStr">
        <is>
          <t>Direct Mail (% of Direct Sales)</t>
        </is>
      </c>
      <c r="C22" s="116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74" t="n"/>
      <c r="Q22" s="118" t="n"/>
      <c r="R22" s="119" t="n"/>
      <c r="S22" s="120" t="n"/>
      <c r="T22" s="119" t="n"/>
    </row>
    <row r="23" ht="13" customHeight="1" s="155">
      <c r="B23" s="99" t="inlineStr">
        <is>
          <t>Human Resources - Cost</t>
        </is>
      </c>
      <c r="C23" s="79" t="n"/>
      <c r="D23" s="100" t="n"/>
      <c r="E23" s="100" t="n"/>
      <c r="F23" s="100" t="n"/>
      <c r="G23" s="100" t="n"/>
      <c r="H23" s="100" t="n"/>
      <c r="I23" s="100" t="n"/>
      <c r="J23" s="100" t="n"/>
      <c r="K23" s="100" t="n"/>
      <c r="L23" s="100" t="n"/>
      <c r="M23" s="100" t="n"/>
      <c r="N23" s="100" t="n"/>
      <c r="O23" s="123" t="n"/>
      <c r="P23" s="74" t="n"/>
      <c r="Q23" s="82">
        <f>SUM(Summary!$D23:$O23)</f>
        <v/>
      </c>
      <c r="R23" s="83" t="n"/>
      <c r="S23" s="102" t="n"/>
      <c r="T23" s="83" t="n"/>
    </row>
    <row r="24" ht="13" customHeight="1" s="155">
      <c r="B24" s="99" t="inlineStr">
        <is>
          <t>Material</t>
        </is>
      </c>
      <c r="C24" s="79" t="n"/>
      <c r="D24" s="100" t="n">
        <v>1000</v>
      </c>
      <c r="E24" s="100" t="n">
        <v>1000</v>
      </c>
      <c r="F24" s="100" t="n">
        <v>1000</v>
      </c>
      <c r="G24" s="100" t="n">
        <v>1000</v>
      </c>
      <c r="H24" s="100" t="n">
        <v>1000</v>
      </c>
      <c r="I24" s="100" t="n">
        <v>1000</v>
      </c>
      <c r="J24" s="100" t="n">
        <v>1000</v>
      </c>
      <c r="K24" s="100" t="n">
        <v>1000</v>
      </c>
      <c r="L24" s="100" t="n">
        <v>1000</v>
      </c>
      <c r="M24" s="100" t="n">
        <v>1000</v>
      </c>
      <c r="N24" s="100" t="n">
        <v>1000</v>
      </c>
      <c r="O24" s="100" t="n">
        <v>1000</v>
      </c>
      <c r="P24" s="74" t="n"/>
      <c r="Q24" s="82">
        <f>SUM(Summary!$D24:$O24)</f>
        <v/>
      </c>
      <c r="R24" s="83" t="n"/>
      <c r="S24" s="102" t="n"/>
      <c r="T24" s="83" t="n"/>
    </row>
    <row r="25" ht="13" customHeight="1" s="155">
      <c r="B25" s="99" t="inlineStr">
        <is>
          <t>Postage</t>
        </is>
      </c>
      <c r="C25" s="105" t="n"/>
      <c r="D25" s="121" t="n">
        <v>250</v>
      </c>
      <c r="E25" s="121" t="n">
        <v>250</v>
      </c>
      <c r="F25" s="121" t="n">
        <v>250</v>
      </c>
      <c r="G25" s="121" t="n">
        <v>250</v>
      </c>
      <c r="H25" s="121" t="n">
        <v>250</v>
      </c>
      <c r="I25" s="121" t="n">
        <v>250</v>
      </c>
      <c r="J25" s="121" t="n">
        <v>250</v>
      </c>
      <c r="K25" s="121" t="n">
        <v>250</v>
      </c>
      <c r="L25" s="121" t="n">
        <v>250</v>
      </c>
      <c r="M25" s="121" t="n">
        <v>250</v>
      </c>
      <c r="N25" s="121" t="n">
        <v>250</v>
      </c>
      <c r="O25" s="121" t="n">
        <v>250</v>
      </c>
      <c r="P25" s="74" t="n"/>
      <c r="Q25" s="88">
        <f>SUM(Summary!$D25:$O25)</f>
        <v/>
      </c>
      <c r="R25" s="89" t="n"/>
      <c r="S25" s="106" t="n"/>
      <c r="T25" s="89" t="n"/>
    </row>
    <row r="26" ht="20" customHeight="1" s="155">
      <c r="B26" s="176" t="inlineStr">
        <is>
          <t>Direct Mail Total $(000)</t>
        </is>
      </c>
      <c r="C26" s="176" t="n"/>
      <c r="D26" s="179">
        <f>SUM(D23:D25)</f>
        <v/>
      </c>
      <c r="E26" s="179">
        <f>SUM(E23:E25)</f>
        <v/>
      </c>
      <c r="F26" s="179">
        <f>SUM(F23:F25)</f>
        <v/>
      </c>
      <c r="G26" s="179">
        <f>SUM(G23:G25)</f>
        <v/>
      </c>
      <c r="H26" s="179">
        <f>SUM(H23:H25)</f>
        <v/>
      </c>
      <c r="I26" s="179">
        <f>SUM(I23:I25)</f>
        <v/>
      </c>
      <c r="J26" s="179">
        <f>SUM(J23:J25)</f>
        <v/>
      </c>
      <c r="K26" s="179">
        <f>SUM(K23:K25)</f>
        <v/>
      </c>
      <c r="L26" s="179">
        <f>SUM(L23:L25)</f>
        <v/>
      </c>
      <c r="M26" s="179">
        <f>SUM(M23:M25)</f>
        <v/>
      </c>
      <c r="N26" s="179">
        <f>SUM(N23:N25)</f>
        <v/>
      </c>
      <c r="O26" s="179">
        <f>SUM(O23:O25)</f>
        <v/>
      </c>
      <c r="P26" s="111" t="n"/>
      <c r="Q26" s="112">
        <f>SUM(Q23:Q25)</f>
        <v/>
      </c>
      <c r="R26" s="113" t="n"/>
      <c r="S26" s="124" t="n"/>
      <c r="T26" s="113" t="n"/>
    </row>
    <row r="27" ht="24" customHeight="1" s="155">
      <c r="B27" s="180" t="inlineStr">
        <is>
          <t>Direct Marketing Total $(000)</t>
        </is>
      </c>
      <c r="C27" s="173" t="n"/>
      <c r="D27" s="174">
        <f>SUM(D15,D21,D26)</f>
        <v/>
      </c>
      <c r="E27" s="174">
        <f>SUM(E15,E21,E26)</f>
        <v/>
      </c>
      <c r="F27" s="174">
        <f>SUM(F15,F21,F26)</f>
        <v/>
      </c>
      <c r="G27" s="174">
        <f>SUM(G15,G21,G26)</f>
        <v/>
      </c>
      <c r="H27" s="174">
        <f>SUM(H15,H21,H26)</f>
        <v/>
      </c>
      <c r="I27" s="174">
        <f>SUM(I15,I21,I26)</f>
        <v/>
      </c>
      <c r="J27" s="174">
        <f>SUM(J15,J21,J26)</f>
        <v/>
      </c>
      <c r="K27" s="174">
        <f>SUM(K15,K21,K26)</f>
        <v/>
      </c>
      <c r="L27" s="174">
        <f>SUM(L15,L21,L26)</f>
        <v/>
      </c>
      <c r="M27" s="174">
        <f>SUM(M15,M21,M26)</f>
        <v/>
      </c>
      <c r="N27" s="174">
        <f>SUM(N15,N21,N26)</f>
        <v/>
      </c>
      <c r="O27" s="174">
        <f>SUM(O15,O21,O26)</f>
        <v/>
      </c>
      <c r="P27" s="126" t="n"/>
      <c r="Q27" s="112">
        <f>SUM(Q15,Q21,Q26)</f>
        <v/>
      </c>
      <c r="R27" s="113" t="n"/>
      <c r="S27" s="114" t="n"/>
      <c r="T27" s="113" t="n"/>
    </row>
    <row r="28" ht="27" customHeight="1" s="155">
      <c r="B28" s="175" t="inlineStr">
        <is>
          <t>AGENT/BROKER (% OF TOTAL SALES)</t>
        </is>
      </c>
      <c r="C28" s="65" t="n"/>
      <c r="D28" s="97" t="n">
        <v>0.1</v>
      </c>
      <c r="E28" s="97" t="n">
        <v>0.1</v>
      </c>
      <c r="F28" s="97" t="n">
        <v>0.1</v>
      </c>
      <c r="G28" s="97" t="n">
        <v>0.1</v>
      </c>
      <c r="H28" s="97" t="n">
        <v>0.1</v>
      </c>
      <c r="I28" s="97" t="n">
        <v>0.1</v>
      </c>
      <c r="J28" s="97" t="n">
        <v>0.1</v>
      </c>
      <c r="K28" s="97" t="n">
        <v>0.1</v>
      </c>
      <c r="L28" s="97" t="n">
        <v>0.1</v>
      </c>
      <c r="M28" s="97" t="n">
        <v>0.1</v>
      </c>
      <c r="N28" s="97" t="n">
        <v>0.1</v>
      </c>
      <c r="O28" s="97" t="n">
        <v>0.1</v>
      </c>
      <c r="P28" s="67" t="n"/>
      <c r="Q28" s="68" t="n"/>
      <c r="R28" s="69" t="n"/>
      <c r="S28" s="70" t="n"/>
      <c r="T28" s="69" t="n"/>
    </row>
    <row r="29" ht="13" customHeight="1" s="155">
      <c r="B29" s="71" t="inlineStr">
        <is>
          <t>Communication</t>
        </is>
      </c>
      <c r="C29" s="73" t="n"/>
      <c r="D29" s="72" t="n">
        <v>50</v>
      </c>
      <c r="E29" s="72" t="n">
        <v>50</v>
      </c>
      <c r="F29" s="72" t="n">
        <v>50</v>
      </c>
      <c r="G29" s="72" t="n">
        <v>50</v>
      </c>
      <c r="H29" s="72" t="n">
        <v>50</v>
      </c>
      <c r="I29" s="72" t="n">
        <v>50</v>
      </c>
      <c r="J29" s="72" t="n">
        <v>50</v>
      </c>
      <c r="K29" s="72" t="n">
        <v>50</v>
      </c>
      <c r="L29" s="72" t="n">
        <v>50</v>
      </c>
      <c r="M29" s="72" t="n">
        <v>50</v>
      </c>
      <c r="N29" s="72" t="n">
        <v>50</v>
      </c>
      <c r="O29" s="72" t="n">
        <v>50</v>
      </c>
      <c r="P29" s="74" t="n"/>
      <c r="Q29" s="75">
        <f>SUM(Summary!$D29:$O29)</f>
        <v/>
      </c>
      <c r="R29" s="76" t="n"/>
      <c r="S29" s="77" t="n"/>
      <c r="T29" s="76" t="n"/>
    </row>
    <row r="30" ht="13" customHeight="1" s="155">
      <c r="B30" s="78" t="inlineStr">
        <is>
          <t>Training</t>
        </is>
      </c>
      <c r="C30" s="79" t="n"/>
      <c r="D30" s="128" t="n">
        <v>250</v>
      </c>
      <c r="E30" s="128" t="n">
        <v>250</v>
      </c>
      <c r="F30" s="128" t="n">
        <v>250</v>
      </c>
      <c r="G30" s="128" t="n">
        <v>250</v>
      </c>
      <c r="H30" s="128" t="n">
        <v>250</v>
      </c>
      <c r="I30" s="128" t="n">
        <v>250</v>
      </c>
      <c r="J30" s="128" t="n">
        <v>250</v>
      </c>
      <c r="K30" s="128" t="n">
        <v>250</v>
      </c>
      <c r="L30" s="128" t="n">
        <v>250</v>
      </c>
      <c r="M30" s="128" t="n">
        <v>250</v>
      </c>
      <c r="N30" s="128" t="n">
        <v>250</v>
      </c>
      <c r="O30" s="128" t="n">
        <v>250</v>
      </c>
      <c r="P30" s="81" t="n"/>
      <c r="Q30" s="82">
        <f>SUM(Summary!$D30:$O30)</f>
        <v/>
      </c>
      <c r="R30" s="83" t="n"/>
      <c r="S30" s="84" t="n"/>
      <c r="T30" s="83" t="n"/>
    </row>
    <row r="31" ht="13" customHeight="1" s="155">
      <c r="B31" s="78" t="inlineStr">
        <is>
          <t>Promotions</t>
        </is>
      </c>
      <c r="C31" s="79" t="n"/>
      <c r="D31" s="128" t="n">
        <v>600</v>
      </c>
      <c r="E31" s="128" t="n">
        <v>600</v>
      </c>
      <c r="F31" s="128" t="n">
        <v>600</v>
      </c>
      <c r="G31" s="128" t="n">
        <v>600</v>
      </c>
      <c r="H31" s="128" t="n">
        <v>600</v>
      </c>
      <c r="I31" s="128" t="n">
        <v>600</v>
      </c>
      <c r="J31" s="128" t="n">
        <v>600</v>
      </c>
      <c r="K31" s="128" t="n">
        <v>600</v>
      </c>
      <c r="L31" s="128" t="n">
        <v>600</v>
      </c>
      <c r="M31" s="128" t="n">
        <v>600</v>
      </c>
      <c r="N31" s="128" t="n">
        <v>600</v>
      </c>
      <c r="O31" s="128" t="n">
        <v>600</v>
      </c>
      <c r="P31" s="81" t="n"/>
      <c r="Q31" s="82">
        <f>SUM(Summary!$D31:$O31)</f>
        <v/>
      </c>
      <c r="R31" s="83" t="n"/>
      <c r="S31" s="84" t="n"/>
      <c r="T31" s="83" t="n"/>
    </row>
    <row r="32" ht="13" customHeight="1" s="155">
      <c r="B32" s="78" t="inlineStr">
        <is>
          <t>Discounts</t>
        </is>
      </c>
      <c r="C32" s="103" t="n">
        <v>0.1</v>
      </c>
      <c r="D32" s="80">
        <f>D3*D28*$C$32</f>
        <v/>
      </c>
      <c r="E32" s="80">
        <f>E3*E28*$C$32</f>
        <v/>
      </c>
      <c r="F32" s="80">
        <f>F3*F28*$C$32</f>
        <v/>
      </c>
      <c r="G32" s="80">
        <f>G3*G28*$C$32</f>
        <v/>
      </c>
      <c r="H32" s="80">
        <f>H3*H28*$C$32</f>
        <v/>
      </c>
      <c r="I32" s="80">
        <f>I3*I28*$C$32</f>
        <v/>
      </c>
      <c r="J32" s="80">
        <f>J3*J28*$C$32</f>
        <v/>
      </c>
      <c r="K32" s="80">
        <f>K3*K28*$C$32</f>
        <v/>
      </c>
      <c r="L32" s="80">
        <f>L3*L28*$C$32</f>
        <v/>
      </c>
      <c r="M32" s="80">
        <f>M3*M28*$C$32</f>
        <v/>
      </c>
      <c r="N32" s="80">
        <f>N3*N28*$C$32</f>
        <v/>
      </c>
      <c r="O32" s="80">
        <f>O3*O28*$C$32</f>
        <v/>
      </c>
      <c r="P32" s="81" t="n"/>
      <c r="Q32" s="82">
        <f>SUM(Summary!$D32:$O32)</f>
        <v/>
      </c>
      <c r="R32" s="83" t="n"/>
      <c r="S32" s="84" t="n"/>
      <c r="T32" s="83" t="n"/>
    </row>
    <row r="33" ht="13" customHeight="1" s="155">
      <c r="B33" s="85" t="inlineStr">
        <is>
          <t>Commission (% of Agent's Sales)</t>
        </is>
      </c>
      <c r="C33" s="86" t="n">
        <v>0.1</v>
      </c>
      <c r="D33" s="80">
        <f>D3*D28*$C$33</f>
        <v/>
      </c>
      <c r="E33" s="80">
        <f>E3*E28*$C$33</f>
        <v/>
      </c>
      <c r="F33" s="80">
        <f>F3*F28*$C$33</f>
        <v/>
      </c>
      <c r="G33" s="80">
        <f>G3*G28*$C$33</f>
        <v/>
      </c>
      <c r="H33" s="80">
        <f>H3*H28*$C$33</f>
        <v/>
      </c>
      <c r="I33" s="80">
        <f>I3*I28*$C$33</f>
        <v/>
      </c>
      <c r="J33" s="80">
        <f>J3*J28*$C$33</f>
        <v/>
      </c>
      <c r="K33" s="80">
        <f>K3*K28*$C$33</f>
        <v/>
      </c>
      <c r="L33" s="80">
        <f>L3*L28*$C$33</f>
        <v/>
      </c>
      <c r="M33" s="80">
        <f>M3*M28*$C$33</f>
        <v/>
      </c>
      <c r="N33" s="80">
        <f>N3*N28*$C$33</f>
        <v/>
      </c>
      <c r="O33" s="80">
        <f>O3*O28*$C$33</f>
        <v/>
      </c>
      <c r="P33" s="74" t="n"/>
      <c r="Q33" s="88">
        <f>SUM(Summary!$D33:$O33)</f>
        <v/>
      </c>
      <c r="R33" s="89" t="n"/>
      <c r="S33" s="106" t="n"/>
      <c r="T33" s="89" t="n"/>
    </row>
    <row r="34" ht="24" customHeight="1" s="155">
      <c r="B34" s="173" t="inlineStr">
        <is>
          <t>Agent/Broker Total $(000)</t>
        </is>
      </c>
      <c r="C34" s="173" t="n"/>
      <c r="D34" s="174">
        <f>SUM(D29:D33)</f>
        <v/>
      </c>
      <c r="E34" s="174">
        <f>SUM(E29:E33)</f>
        <v/>
      </c>
      <c r="F34" s="174">
        <f>SUM(F29:F33)</f>
        <v/>
      </c>
      <c r="G34" s="174">
        <f>SUM(G29:G33)</f>
        <v/>
      </c>
      <c r="H34" s="174">
        <f>SUM(H29:H33)</f>
        <v/>
      </c>
      <c r="I34" s="174">
        <f>SUM(I29:I33)</f>
        <v/>
      </c>
      <c r="J34" s="174">
        <f>SUM(J29:J33)</f>
        <v/>
      </c>
      <c r="K34" s="174">
        <f>SUM(K29:K33)</f>
        <v/>
      </c>
      <c r="L34" s="174">
        <f>SUM(L29:L33)</f>
        <v/>
      </c>
      <c r="M34" s="174">
        <f>SUM(M29:M33)</f>
        <v/>
      </c>
      <c r="N34" s="174">
        <f>SUM(N29:N33)</f>
        <v/>
      </c>
      <c r="O34" s="174">
        <f>SUM(O29:O33)</f>
        <v/>
      </c>
      <c r="P34" s="126" t="n"/>
      <c r="Q34" s="112">
        <f>SUM(Q29:Q33)</f>
        <v/>
      </c>
      <c r="R34" s="113" t="n"/>
      <c r="S34" s="114" t="n"/>
      <c r="T34" s="113" t="n"/>
    </row>
    <row r="35" ht="27" customHeight="1" s="155">
      <c r="B35" s="175" t="inlineStr">
        <is>
          <t>DISTRIBUTORS (% OF TOTAL SALES)</t>
        </is>
      </c>
      <c r="C35" s="65" t="n"/>
      <c r="D35" s="97" t="n">
        <v>0</v>
      </c>
      <c r="E35" s="97" t="n">
        <v>0</v>
      </c>
      <c r="F35" s="97" t="n">
        <v>0</v>
      </c>
      <c r="G35" s="97" t="n">
        <v>0</v>
      </c>
      <c r="H35" s="97" t="n">
        <v>0</v>
      </c>
      <c r="I35" s="97" t="n">
        <v>0.15</v>
      </c>
      <c r="J35" s="97" t="n">
        <v>0.2</v>
      </c>
      <c r="K35" s="97" t="n">
        <v>0.4</v>
      </c>
      <c r="L35" s="97" t="n">
        <v>0.4</v>
      </c>
      <c r="M35" s="97" t="n">
        <v>0.4</v>
      </c>
      <c r="N35" s="97" t="n">
        <v>0.4</v>
      </c>
      <c r="O35" s="97" t="n">
        <v>0.4</v>
      </c>
      <c r="P35" s="67" t="n"/>
      <c r="Q35" s="68" t="n"/>
      <c r="R35" s="69" t="n"/>
      <c r="S35" s="70" t="n"/>
      <c r="T35" s="69" t="n"/>
    </row>
    <row r="36" ht="13" customHeight="1" s="155">
      <c r="B36" s="71" t="inlineStr">
        <is>
          <t>Communication</t>
        </is>
      </c>
      <c r="C36" s="73" t="n"/>
      <c r="D36" s="72" t="n">
        <v>50</v>
      </c>
      <c r="E36" s="72" t="n">
        <v>50</v>
      </c>
      <c r="F36" s="72" t="n">
        <v>50</v>
      </c>
      <c r="G36" s="72" t="n">
        <v>50</v>
      </c>
      <c r="H36" s="72" t="n">
        <v>50</v>
      </c>
      <c r="I36" s="72" t="n">
        <v>50</v>
      </c>
      <c r="J36" s="72" t="n">
        <v>50</v>
      </c>
      <c r="K36" s="72" t="n">
        <v>50</v>
      </c>
      <c r="L36" s="72" t="n">
        <v>50</v>
      </c>
      <c r="M36" s="72" t="n">
        <v>50</v>
      </c>
      <c r="N36" s="72" t="n">
        <v>50</v>
      </c>
      <c r="O36" s="72" t="n">
        <v>50</v>
      </c>
      <c r="P36" s="74" t="n"/>
      <c r="Q36" s="75">
        <f>SUM(Summary!$D36:$O36)</f>
        <v/>
      </c>
      <c r="R36" s="76" t="n"/>
      <c r="S36" s="77" t="n"/>
      <c r="T36" s="76" t="n"/>
    </row>
    <row r="37" ht="13" customHeight="1" s="155">
      <c r="B37" s="78" t="inlineStr">
        <is>
          <t>Training</t>
        </is>
      </c>
      <c r="C37" s="79" t="n"/>
      <c r="D37" s="128" t="n">
        <v>250</v>
      </c>
      <c r="E37" s="128" t="n">
        <v>250</v>
      </c>
      <c r="F37" s="128" t="n">
        <v>250</v>
      </c>
      <c r="G37" s="128" t="n">
        <v>250</v>
      </c>
      <c r="H37" s="128" t="n">
        <v>250</v>
      </c>
      <c r="I37" s="128" t="n">
        <v>250</v>
      </c>
      <c r="J37" s="128" t="n">
        <v>250</v>
      </c>
      <c r="K37" s="128" t="n">
        <v>250</v>
      </c>
      <c r="L37" s="128" t="n">
        <v>250</v>
      </c>
      <c r="M37" s="128" t="n">
        <v>250</v>
      </c>
      <c r="N37" s="128" t="n">
        <v>250</v>
      </c>
      <c r="O37" s="128" t="n">
        <v>250</v>
      </c>
      <c r="P37" s="81" t="n"/>
      <c r="Q37" s="82">
        <f>SUM(Summary!$D37:$O37)</f>
        <v/>
      </c>
      <c r="R37" s="83" t="n"/>
      <c r="S37" s="84" t="n"/>
      <c r="T37" s="83" t="n"/>
    </row>
    <row r="38" ht="13" customHeight="1" s="155">
      <c r="B38" s="78" t="inlineStr">
        <is>
          <t>Promotions</t>
        </is>
      </c>
      <c r="C38" s="79" t="n"/>
      <c r="D38" s="128" t="n">
        <v>600</v>
      </c>
      <c r="E38" s="128" t="n">
        <v>600</v>
      </c>
      <c r="F38" s="128" t="n">
        <v>600</v>
      </c>
      <c r="G38" s="128" t="n">
        <v>600</v>
      </c>
      <c r="H38" s="128" t="n">
        <v>600</v>
      </c>
      <c r="I38" s="128" t="n">
        <v>600</v>
      </c>
      <c r="J38" s="128" t="n">
        <v>600</v>
      </c>
      <c r="K38" s="128" t="n">
        <v>600</v>
      </c>
      <c r="L38" s="128" t="n">
        <v>600</v>
      </c>
      <c r="M38" s="128" t="n">
        <v>600</v>
      </c>
      <c r="N38" s="128" t="n">
        <v>600</v>
      </c>
      <c r="O38" s="128" t="n">
        <v>600</v>
      </c>
      <c r="P38" s="81" t="n"/>
      <c r="Q38" s="82">
        <f>SUM(Summary!$D38:$O38)</f>
        <v/>
      </c>
      <c r="R38" s="83" t="n"/>
      <c r="S38" s="84" t="n"/>
      <c r="T38" s="83" t="n"/>
    </row>
    <row r="39" ht="13" customHeight="1" s="155">
      <c r="B39" s="85" t="inlineStr">
        <is>
          <t>Commission/Discounts (% of Distributors' Sales)</t>
        </is>
      </c>
      <c r="C39" s="86" t="n">
        <v>0.15</v>
      </c>
      <c r="D39" s="105">
        <f>D3*D35*$C$39</f>
        <v/>
      </c>
      <c r="E39" s="105">
        <f>E3*E35*$C$39</f>
        <v/>
      </c>
      <c r="F39" s="105">
        <f>F3*F35*$C$39</f>
        <v/>
      </c>
      <c r="G39" s="105">
        <f>G3*G35*$C$39</f>
        <v/>
      </c>
      <c r="H39" s="105">
        <f>H3*H35*$C$39</f>
        <v/>
      </c>
      <c r="I39" s="105">
        <f>I3*I35*$C$39</f>
        <v/>
      </c>
      <c r="J39" s="105">
        <f>J3*J35*$C$39</f>
        <v/>
      </c>
      <c r="K39" s="105">
        <f>K3*K35*$C$39</f>
        <v/>
      </c>
      <c r="L39" s="105">
        <f>L3*L35*$C$39</f>
        <v/>
      </c>
      <c r="M39" s="105">
        <f>M3*M35*$C$39</f>
        <v/>
      </c>
      <c r="N39" s="105">
        <f>N3*N35*$C$39</f>
        <v/>
      </c>
      <c r="O39" s="105">
        <f>O3*O35*$C$39</f>
        <v/>
      </c>
      <c r="P39" s="74" t="n"/>
      <c r="Q39" s="88">
        <f>SUM(Summary!$D39:$O39)</f>
        <v/>
      </c>
      <c r="R39" s="89" t="n"/>
      <c r="S39" s="106" t="n"/>
      <c r="T39" s="89" t="n"/>
    </row>
    <row r="40" ht="24" customHeight="1" s="155">
      <c r="B40" s="173" t="inlineStr">
        <is>
          <t>Distributor Total $(000)</t>
        </is>
      </c>
      <c r="C40" s="173" t="n"/>
      <c r="D40" s="174">
        <f>SUM(D36:D39)</f>
        <v/>
      </c>
      <c r="E40" s="174">
        <f>SUM(E36:E39)</f>
        <v/>
      </c>
      <c r="F40" s="174">
        <f>SUM(F36:F39)</f>
        <v/>
      </c>
      <c r="G40" s="174">
        <f>SUM(G36:G39)</f>
        <v/>
      </c>
      <c r="H40" s="174">
        <f>SUM(H36:H39)</f>
        <v/>
      </c>
      <c r="I40" s="174">
        <f>SUM(I36:I39)</f>
        <v/>
      </c>
      <c r="J40" s="174">
        <f>SUM(J36:J39)</f>
        <v/>
      </c>
      <c r="K40" s="174">
        <f>SUM(K36:K39)</f>
        <v/>
      </c>
      <c r="L40" s="174">
        <f>SUM(L36:L39)</f>
        <v/>
      </c>
      <c r="M40" s="174">
        <f>SUM(M36:M39)</f>
        <v/>
      </c>
      <c r="N40" s="174">
        <f>SUM(N36:N39)</f>
        <v/>
      </c>
      <c r="O40" s="174">
        <f>SUM(O36:O39)</f>
        <v/>
      </c>
      <c r="P40" s="126" t="n"/>
      <c r="Q40" s="112">
        <f>SUM(Q36:Q39)</f>
        <v/>
      </c>
      <c r="R40" s="113" t="n"/>
      <c r="S40" s="114" t="n"/>
      <c r="T40" s="113" t="n"/>
    </row>
    <row r="41" ht="27" customHeight="1" s="155">
      <c r="B41" s="175" t="inlineStr">
        <is>
          <t>RETAILER (% OF TOTAL SALES)</t>
        </is>
      </c>
      <c r="C41" s="65" t="n"/>
      <c r="D41" s="97" t="n">
        <v>0</v>
      </c>
      <c r="E41" s="97" t="n">
        <v>0</v>
      </c>
      <c r="F41" s="97" t="n">
        <v>0.25</v>
      </c>
      <c r="G41" s="97" t="n">
        <v>0.6</v>
      </c>
      <c r="H41" s="97" t="n">
        <v>0.67</v>
      </c>
      <c r="I41" s="97" t="n">
        <v>0.6</v>
      </c>
      <c r="J41" s="97" t="n">
        <v>0.6</v>
      </c>
      <c r="K41" s="97" t="n">
        <v>0.5</v>
      </c>
      <c r="L41" s="97" t="n">
        <v>0.3</v>
      </c>
      <c r="M41" s="97" t="n">
        <v>0.3</v>
      </c>
      <c r="N41" s="97" t="n">
        <v>0.3</v>
      </c>
      <c r="O41" s="97" t="n">
        <v>0.3</v>
      </c>
      <c r="P41" s="67" t="n"/>
      <c r="Q41" s="68" t="n"/>
      <c r="R41" s="69" t="n"/>
      <c r="S41" s="70" t="n"/>
      <c r="T41" s="69" t="n"/>
    </row>
    <row r="42" ht="13" customHeight="1" s="155">
      <c r="B42" s="71" t="inlineStr">
        <is>
          <t>Communication</t>
        </is>
      </c>
      <c r="C42" s="73" t="n"/>
      <c r="D42" s="72" t="n">
        <v>50</v>
      </c>
      <c r="E42" s="72" t="n">
        <v>50</v>
      </c>
      <c r="F42" s="72" t="n">
        <v>50</v>
      </c>
      <c r="G42" s="72" t="n">
        <v>50</v>
      </c>
      <c r="H42" s="72" t="n">
        <v>50</v>
      </c>
      <c r="I42" s="72" t="n">
        <v>50</v>
      </c>
      <c r="J42" s="72" t="n">
        <v>50</v>
      </c>
      <c r="K42" s="72" t="n">
        <v>50</v>
      </c>
      <c r="L42" s="72" t="n">
        <v>50</v>
      </c>
      <c r="M42" s="72" t="n">
        <v>50</v>
      </c>
      <c r="N42" s="72" t="n">
        <v>50</v>
      </c>
      <c r="O42" s="72" t="n">
        <v>50</v>
      </c>
      <c r="P42" s="74" t="n"/>
      <c r="Q42" s="75">
        <f>SUM(Summary!$D42:$O42)</f>
        <v/>
      </c>
      <c r="R42" s="76" t="n"/>
      <c r="S42" s="77" t="n"/>
      <c r="T42" s="76" t="n"/>
    </row>
    <row r="43" ht="13" customHeight="1" s="155">
      <c r="B43" s="78" t="inlineStr">
        <is>
          <t>Training</t>
        </is>
      </c>
      <c r="C43" s="79" t="n"/>
      <c r="D43" s="128" t="n">
        <v>250</v>
      </c>
      <c r="E43" s="128" t="n">
        <v>250</v>
      </c>
      <c r="F43" s="128" t="n">
        <v>250</v>
      </c>
      <c r="G43" s="128" t="n">
        <v>250</v>
      </c>
      <c r="H43" s="128" t="n">
        <v>250</v>
      </c>
      <c r="I43" s="128" t="n">
        <v>250</v>
      </c>
      <c r="J43" s="128" t="n">
        <v>250</v>
      </c>
      <c r="K43" s="128" t="n">
        <v>250</v>
      </c>
      <c r="L43" s="128" t="n">
        <v>250</v>
      </c>
      <c r="M43" s="128" t="n">
        <v>250</v>
      </c>
      <c r="N43" s="128" t="n">
        <v>250</v>
      </c>
      <c r="O43" s="128" t="n">
        <v>250</v>
      </c>
      <c r="P43" s="81" t="n"/>
      <c r="Q43" s="82">
        <f>SUM(Summary!$D43:$O43)</f>
        <v/>
      </c>
      <c r="R43" s="83" t="n"/>
      <c r="S43" s="84" t="n"/>
      <c r="T43" s="83" t="n"/>
    </row>
    <row r="44" ht="13" customHeight="1" s="155">
      <c r="B44" s="78" t="inlineStr">
        <is>
          <t>Promotions</t>
        </is>
      </c>
      <c r="C44" s="79" t="n"/>
      <c r="D44" s="128" t="n">
        <v>600</v>
      </c>
      <c r="E44" s="128" t="n">
        <v>600</v>
      </c>
      <c r="F44" s="128" t="n">
        <v>600</v>
      </c>
      <c r="G44" s="128" t="n">
        <v>600</v>
      </c>
      <c r="H44" s="128" t="n">
        <v>600</v>
      </c>
      <c r="I44" s="128" t="n">
        <v>600</v>
      </c>
      <c r="J44" s="128" t="n">
        <v>600</v>
      </c>
      <c r="K44" s="128" t="n">
        <v>600</v>
      </c>
      <c r="L44" s="128" t="n">
        <v>600</v>
      </c>
      <c r="M44" s="128" t="n">
        <v>600</v>
      </c>
      <c r="N44" s="128" t="n">
        <v>600</v>
      </c>
      <c r="O44" s="128" t="n">
        <v>600</v>
      </c>
      <c r="P44" s="81" t="n"/>
      <c r="Q44" s="82">
        <f>SUM(Summary!$D44:$O44)</f>
        <v/>
      </c>
      <c r="R44" s="83" t="n"/>
      <c r="S44" s="84" t="n"/>
      <c r="T44" s="83" t="n"/>
    </row>
    <row r="45" ht="13" customHeight="1" s="155">
      <c r="B45" s="85" t="inlineStr">
        <is>
          <t>Commission/Discounts (% of Retail Sales)</t>
        </is>
      </c>
      <c r="C45" s="86" t="n">
        <v>0.1</v>
      </c>
      <c r="D45" s="105">
        <f>D3*D41*$C$45</f>
        <v/>
      </c>
      <c r="E45" s="105">
        <f>E3*E41*$C$45</f>
        <v/>
      </c>
      <c r="F45" s="105">
        <f>F3*F41*$C$45</f>
        <v/>
      </c>
      <c r="G45" s="105">
        <f>G3*G41*$C$45</f>
        <v/>
      </c>
      <c r="H45" s="105">
        <f>H3*H41*$C$45</f>
        <v/>
      </c>
      <c r="I45" s="105">
        <f>I3*I41*$C$45</f>
        <v/>
      </c>
      <c r="J45" s="105">
        <f>J3*J41*$C$45</f>
        <v/>
      </c>
      <c r="K45" s="105">
        <f>K3*K41*$C$45</f>
        <v/>
      </c>
      <c r="L45" s="105">
        <f>L3*L41*$C$45</f>
        <v/>
      </c>
      <c r="M45" s="105">
        <f>M3*M41*$C$45</f>
        <v/>
      </c>
      <c r="N45" s="105">
        <f>N3*N41*$C$45</f>
        <v/>
      </c>
      <c r="O45" s="105">
        <f>O3*O41*$C$45</f>
        <v/>
      </c>
      <c r="P45" s="74" t="n"/>
      <c r="Q45" s="88">
        <f>SUM(Summary!$D45:$O45)</f>
        <v/>
      </c>
      <c r="R45" s="89" t="n"/>
      <c r="S45" s="106" t="n"/>
      <c r="T45" s="89" t="n"/>
    </row>
    <row r="46" ht="23" customHeight="1" s="155">
      <c r="B46" s="173" t="inlineStr">
        <is>
          <t>Retailer Total $(000)</t>
        </is>
      </c>
      <c r="C46" s="173" t="n"/>
      <c r="D46" s="174">
        <f>SUM(D42:D45)</f>
        <v/>
      </c>
      <c r="E46" s="174">
        <f>SUM(E42:E45)</f>
        <v/>
      </c>
      <c r="F46" s="174">
        <f>SUM(F42:F45)</f>
        <v/>
      </c>
      <c r="G46" s="174">
        <f>SUM(G42:G45)</f>
        <v/>
      </c>
      <c r="H46" s="174">
        <f>SUM(H42:H45)</f>
        <v/>
      </c>
      <c r="I46" s="174">
        <f>SUM(I42:I45)</f>
        <v/>
      </c>
      <c r="J46" s="174">
        <f>SUM(J42:J45)</f>
        <v/>
      </c>
      <c r="K46" s="174">
        <f>SUM(K42:K45)</f>
        <v/>
      </c>
      <c r="L46" s="174">
        <f>SUM(L42:L45)</f>
        <v/>
      </c>
      <c r="M46" s="174">
        <f>SUM(M42:M45)</f>
        <v/>
      </c>
      <c r="N46" s="174">
        <f>SUM(N42:N45)</f>
        <v/>
      </c>
      <c r="O46" s="174">
        <f>SUM(O42:O45)</f>
        <v/>
      </c>
      <c r="P46" s="126" t="n"/>
      <c r="Q46" s="112">
        <f>SUM(Q42:Q45)</f>
        <v/>
      </c>
      <c r="R46" s="113" t="n"/>
      <c r="S46" s="114" t="n"/>
      <c r="T46" s="113" t="n"/>
    </row>
    <row r="47" ht="27" customHeight="1" s="155">
      <c r="B47" s="181" t="inlineStr">
        <is>
          <t>CUSTOMER ACQUISITION &amp; RETENTION (CAR)</t>
        </is>
      </c>
      <c r="C47" s="182" t="n"/>
      <c r="D47" s="66" t="n"/>
      <c r="E47" s="66" t="n"/>
      <c r="F47" s="66" t="n"/>
      <c r="G47" s="66" t="n"/>
      <c r="H47" s="66" t="n"/>
      <c r="I47" s="66" t="n"/>
      <c r="J47" s="66" t="n"/>
      <c r="K47" s="66" t="n"/>
      <c r="L47" s="66" t="n"/>
      <c r="M47" s="66" t="n"/>
      <c r="N47" s="66" t="n"/>
      <c r="O47" s="66" t="n"/>
      <c r="P47" s="67" t="n"/>
      <c r="Q47" s="68" t="n"/>
      <c r="R47" s="69" t="n"/>
      <c r="S47" s="70" t="n"/>
      <c r="T47" s="69" t="n"/>
    </row>
    <row r="48" ht="13" customHeight="1" s="155">
      <c r="B48" s="71" t="inlineStr">
        <is>
          <t>Human Resources</t>
        </is>
      </c>
      <c r="C48" s="73" t="n"/>
      <c r="D48" s="72" t="n">
        <v>50</v>
      </c>
      <c r="E48" s="72" t="n">
        <v>50</v>
      </c>
      <c r="F48" s="72" t="n">
        <v>50</v>
      </c>
      <c r="G48" s="72" t="n">
        <v>50</v>
      </c>
      <c r="H48" s="72" t="n">
        <v>50</v>
      </c>
      <c r="I48" s="72" t="n">
        <v>50</v>
      </c>
      <c r="J48" s="72" t="n">
        <v>50</v>
      </c>
      <c r="K48" s="72" t="n">
        <v>50</v>
      </c>
      <c r="L48" s="72" t="n">
        <v>50</v>
      </c>
      <c r="M48" s="72" t="n">
        <v>50</v>
      </c>
      <c r="N48" s="72" t="n">
        <v>50</v>
      </c>
      <c r="O48" s="72" t="n">
        <v>50</v>
      </c>
      <c r="P48" s="74" t="n"/>
      <c r="Q48" s="75">
        <f>SUM(Summary!$D48:$O48)</f>
        <v/>
      </c>
      <c r="R48" s="76" t="n"/>
      <c r="S48" s="77" t="n"/>
      <c r="T48" s="76" t="n"/>
    </row>
    <row r="49" ht="13" customHeight="1" s="155">
      <c r="B49" s="78" t="inlineStr">
        <is>
          <t>Communications</t>
        </is>
      </c>
      <c r="C49" s="79" t="n"/>
      <c r="D49" s="128" t="n">
        <v>250</v>
      </c>
      <c r="E49" s="128" t="n">
        <v>250</v>
      </c>
      <c r="F49" s="128" t="n">
        <v>250</v>
      </c>
      <c r="G49" s="128" t="n">
        <v>250</v>
      </c>
      <c r="H49" s="128" t="n">
        <v>250</v>
      </c>
      <c r="I49" s="128" t="n">
        <v>250</v>
      </c>
      <c r="J49" s="128" t="n">
        <v>250</v>
      </c>
      <c r="K49" s="128" t="n">
        <v>250</v>
      </c>
      <c r="L49" s="128" t="n">
        <v>250</v>
      </c>
      <c r="M49" s="128" t="n">
        <v>250</v>
      </c>
      <c r="N49" s="128" t="n">
        <v>250</v>
      </c>
      <c r="O49" s="128" t="n">
        <v>250</v>
      </c>
      <c r="P49" s="81" t="n"/>
      <c r="Q49" s="82">
        <f>SUM(Summary!$D49:$O49)</f>
        <v/>
      </c>
      <c r="R49" s="83" t="n"/>
      <c r="S49" s="84" t="n"/>
      <c r="T49" s="83" t="n"/>
    </row>
    <row r="50" ht="13" customHeight="1" s="155">
      <c r="B50" s="85" t="inlineStr">
        <is>
          <t>Promotions/Coupons</t>
        </is>
      </c>
      <c r="C50" s="105" t="n"/>
      <c r="D50" s="121" t="n">
        <v>600</v>
      </c>
      <c r="E50" s="121" t="n">
        <v>600</v>
      </c>
      <c r="F50" s="121" t="n">
        <v>600</v>
      </c>
      <c r="G50" s="121" t="n">
        <v>600</v>
      </c>
      <c r="H50" s="121" t="n">
        <v>600</v>
      </c>
      <c r="I50" s="121" t="n">
        <v>600</v>
      </c>
      <c r="J50" s="121" t="n">
        <v>600</v>
      </c>
      <c r="K50" s="121" t="n">
        <v>600</v>
      </c>
      <c r="L50" s="121" t="n">
        <v>600</v>
      </c>
      <c r="M50" s="121" t="n">
        <v>600</v>
      </c>
      <c r="N50" s="121" t="n">
        <v>600</v>
      </c>
      <c r="O50" s="121" t="n">
        <v>600</v>
      </c>
      <c r="P50" s="74" t="n"/>
      <c r="Q50" s="88">
        <f>SUM(Summary!$D50:$O50)</f>
        <v/>
      </c>
      <c r="R50" s="89" t="n"/>
      <c r="S50" s="106" t="n"/>
      <c r="T50" s="89" t="n"/>
    </row>
    <row r="51" ht="24" customHeight="1" s="155">
      <c r="B51" s="173" t="inlineStr">
        <is>
          <t>CAR Total $(000)</t>
        </is>
      </c>
      <c r="C51" s="173" t="n"/>
      <c r="D51" s="174">
        <f>SUM(D48:D50)</f>
        <v/>
      </c>
      <c r="E51" s="174">
        <f>SUM(E48:E50)</f>
        <v/>
      </c>
      <c r="F51" s="174">
        <f>SUM(F48:F50)</f>
        <v/>
      </c>
      <c r="G51" s="174">
        <f>SUM(G48:G50)</f>
        <v/>
      </c>
      <c r="H51" s="174">
        <f>SUM(H48:H50)</f>
        <v/>
      </c>
      <c r="I51" s="174">
        <f>SUM(I48:I50)</f>
        <v/>
      </c>
      <c r="J51" s="174">
        <f>SUM(J48:J50)</f>
        <v/>
      </c>
      <c r="K51" s="174">
        <f>SUM(K48:K50)</f>
        <v/>
      </c>
      <c r="L51" s="174">
        <f>SUM(L48:L50)</f>
        <v/>
      </c>
      <c r="M51" s="174">
        <f>SUM(M48:M50)</f>
        <v/>
      </c>
      <c r="N51" s="174">
        <f>SUM(N48:N50)</f>
        <v/>
      </c>
      <c r="O51" s="174">
        <f>SUM(O48:O50)</f>
        <v/>
      </c>
      <c r="P51" s="126" t="n"/>
      <c r="Q51" s="112">
        <f>SUM(Q48:Q50)</f>
        <v/>
      </c>
      <c r="R51" s="113" t="n"/>
      <c r="S51" s="114" t="n"/>
      <c r="T51" s="113" t="n"/>
    </row>
    <row r="52" ht="27" customHeight="1" s="155">
      <c r="B52" s="175" t="inlineStr">
        <is>
          <t>OTHER EXPENSES</t>
        </is>
      </c>
      <c r="C52" s="65" t="n"/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67" t="n"/>
      <c r="Q52" s="68" t="n"/>
      <c r="R52" s="69" t="n"/>
      <c r="S52" s="70" t="n"/>
      <c r="T52" s="69" t="n"/>
    </row>
    <row r="53" ht="13" customHeight="1" s="155">
      <c r="B53" s="71" t="inlineStr">
        <is>
          <t>Travel</t>
        </is>
      </c>
      <c r="C53" s="73" t="n"/>
      <c r="D53" s="72" t="n">
        <v>50</v>
      </c>
      <c r="E53" s="72" t="n">
        <v>50</v>
      </c>
      <c r="F53" s="72" t="n">
        <v>50</v>
      </c>
      <c r="G53" s="72" t="n">
        <v>50</v>
      </c>
      <c r="H53" s="72" t="n">
        <v>50</v>
      </c>
      <c r="I53" s="72" t="n">
        <v>50</v>
      </c>
      <c r="J53" s="72" t="n">
        <v>50</v>
      </c>
      <c r="K53" s="72" t="n">
        <v>50</v>
      </c>
      <c r="L53" s="72" t="n">
        <v>50</v>
      </c>
      <c r="M53" s="72" t="n">
        <v>50</v>
      </c>
      <c r="N53" s="72" t="n">
        <v>50</v>
      </c>
      <c r="O53" s="72" t="n">
        <v>50</v>
      </c>
      <c r="P53" s="74" t="n"/>
      <c r="Q53" s="118">
        <f>SUM(Summary!$D53:$O53)</f>
        <v/>
      </c>
      <c r="R53" s="119" t="n"/>
      <c r="S53" s="120" t="n"/>
      <c r="T53" s="119" t="n"/>
    </row>
    <row r="54" ht="13" customHeight="1" s="155">
      <c r="B54" s="78" t="inlineStr">
        <is>
          <t>Infrastructure (computer, telephone, etc.)</t>
        </is>
      </c>
      <c r="C54" s="79" t="n"/>
      <c r="D54" s="128" t="n">
        <v>250</v>
      </c>
      <c r="E54" s="128" t="n">
        <v>250</v>
      </c>
      <c r="F54" s="128" t="n">
        <v>250</v>
      </c>
      <c r="G54" s="128" t="n">
        <v>250</v>
      </c>
      <c r="H54" s="128" t="n">
        <v>250</v>
      </c>
      <c r="I54" s="128" t="n">
        <v>250</v>
      </c>
      <c r="J54" s="128" t="n">
        <v>250</v>
      </c>
      <c r="K54" s="128" t="n">
        <v>250</v>
      </c>
      <c r="L54" s="128" t="n">
        <v>250</v>
      </c>
      <c r="M54" s="128" t="n">
        <v>250</v>
      </c>
      <c r="N54" s="128" t="n">
        <v>250</v>
      </c>
      <c r="O54" s="128" t="n">
        <v>250</v>
      </c>
      <c r="P54" s="81" t="n"/>
      <c r="Q54" s="82">
        <f>SUM(Summary!$D54:$O54)</f>
        <v/>
      </c>
      <c r="R54" s="83" t="n"/>
      <c r="S54" s="84" t="n"/>
      <c r="T54" s="83" t="n"/>
    </row>
    <row r="55" ht="13" customHeight="1" s="155">
      <c r="B55" s="85" t="inlineStr">
        <is>
          <t>Channel Support</t>
        </is>
      </c>
      <c r="C55" s="105" t="n"/>
      <c r="D55" s="121" t="n">
        <v>600</v>
      </c>
      <c r="E55" s="121" t="n">
        <v>600</v>
      </c>
      <c r="F55" s="121" t="n">
        <v>600</v>
      </c>
      <c r="G55" s="121" t="n">
        <v>600</v>
      </c>
      <c r="H55" s="121" t="n">
        <v>600</v>
      </c>
      <c r="I55" s="121" t="n">
        <v>600</v>
      </c>
      <c r="J55" s="121" t="n">
        <v>600</v>
      </c>
      <c r="K55" s="121" t="n">
        <v>600</v>
      </c>
      <c r="L55" s="121" t="n">
        <v>600</v>
      </c>
      <c r="M55" s="121" t="n">
        <v>600</v>
      </c>
      <c r="N55" s="121" t="n">
        <v>600</v>
      </c>
      <c r="O55" s="121" t="n">
        <v>600</v>
      </c>
      <c r="P55" s="74" t="n"/>
      <c r="Q55" s="88">
        <f>SUM(Summary!$D55:$O55)</f>
        <v/>
      </c>
      <c r="R55" s="89" t="n"/>
      <c r="S55" s="106" t="n"/>
      <c r="T55" s="89" t="n"/>
    </row>
    <row r="56" ht="23" customHeight="1" s="155">
      <c r="B56" s="173" t="inlineStr">
        <is>
          <t>Other Expenses Total $(000)</t>
        </is>
      </c>
      <c r="C56" s="173" t="n"/>
      <c r="D56" s="174">
        <f>SUM(D53:D55)</f>
        <v/>
      </c>
      <c r="E56" s="174">
        <f>SUM(E53:E55)</f>
        <v/>
      </c>
      <c r="F56" s="174">
        <f>SUM(F53:F55)</f>
        <v/>
      </c>
      <c r="G56" s="174">
        <f>SUM(G53:G55)</f>
        <v/>
      </c>
      <c r="H56" s="174">
        <f>SUM(H53:H55)</f>
        <v/>
      </c>
      <c r="I56" s="174">
        <f>SUM(I53:I55)</f>
        <v/>
      </c>
      <c r="J56" s="174">
        <f>SUM(J53:J55)</f>
        <v/>
      </c>
      <c r="K56" s="174">
        <f>SUM(K53:K55)</f>
        <v/>
      </c>
      <c r="L56" s="174">
        <f>SUM(L53:L55)</f>
        <v/>
      </c>
      <c r="M56" s="174">
        <f>SUM(M53:M55)</f>
        <v/>
      </c>
      <c r="N56" s="174">
        <f>SUM(N53:N55)</f>
        <v/>
      </c>
      <c r="O56" s="174">
        <f>SUM(O53:O55)</f>
        <v/>
      </c>
      <c r="P56" s="126" t="n"/>
      <c r="Q56" s="112">
        <f>SUM(Q53:Q55)</f>
        <v/>
      </c>
      <c r="R56" s="113" t="n"/>
      <c r="S56" s="114" t="n"/>
      <c r="T56" s="113" t="n"/>
    </row>
    <row r="57" ht="15" customHeight="1" s="155">
      <c r="D57" s="47" t="n"/>
      <c r="E57" s="47" t="n"/>
      <c r="F57" s="47" t="n"/>
      <c r="G57" s="47" t="n"/>
      <c r="H57" s="47" t="n"/>
      <c r="I57" s="47" t="n"/>
      <c r="J57" s="47" t="n"/>
      <c r="K57" s="47" t="n"/>
      <c r="L57" s="47" t="n"/>
      <c r="M57" s="47" t="n"/>
      <c r="N57" s="47" t="n"/>
      <c r="O57" s="47" t="n"/>
      <c r="P57" s="47" t="n"/>
      <c r="Q57" s="131" t="n"/>
      <c r="R57" s="132" t="n"/>
      <c r="S57" s="133" t="n"/>
      <c r="T57" s="132" t="n"/>
    </row>
    <row r="58" ht="20" customHeight="1" s="155">
      <c r="B58" s="134" t="inlineStr">
        <is>
          <t>TOTAL MARKETING BUDGET:</t>
        </is>
      </c>
      <c r="C58" s="135" t="n"/>
      <c r="D58" s="136">
        <f>SUM(D8,D27,D34,D40,D46,D51,D56)</f>
        <v/>
      </c>
      <c r="E58" s="136">
        <f>SUM(E8,E27,E34,E40,E46,E51,E56)</f>
        <v/>
      </c>
      <c r="F58" s="136">
        <f>SUM(F8,F27,F34,F40,F46,F51,F56)</f>
        <v/>
      </c>
      <c r="G58" s="136">
        <f>SUM(G8,G27,G34,G40,G46,G51,G56)</f>
        <v/>
      </c>
      <c r="H58" s="136">
        <f>SUM(H8,H27,H34,H40,H46,H51,H56)</f>
        <v/>
      </c>
      <c r="I58" s="136">
        <f>SUM(I8,I27,I34,I40,I46,I51,I56)</f>
        <v/>
      </c>
      <c r="J58" s="136">
        <f>SUM(J8,J27,J34,J40,J46,J51,J56)</f>
        <v/>
      </c>
      <c r="K58" s="136">
        <f>SUM(K8,K27,K34,K40,K46,K51,K56)</f>
        <v/>
      </c>
      <c r="L58" s="136">
        <f>SUM(L8,L27,L34,L40,L46,L51,L56)</f>
        <v/>
      </c>
      <c r="M58" s="136">
        <f>SUM(M8,M27,M34,M40,M46,M51,M56)</f>
        <v/>
      </c>
      <c r="N58" s="136">
        <f>SUM(N8,N27,N34,N40,N46,N51,N56)</f>
        <v/>
      </c>
      <c r="O58" s="136">
        <f>SUM(O8,O27,O34,O40,O46,O51,O56)</f>
        <v/>
      </c>
      <c r="P58" s="126" t="n"/>
      <c r="Q58" s="137">
        <f>SUM(Q8,Q27,Q34,Q40,Q46,Q51,Q56)</f>
        <v/>
      </c>
      <c r="R58" s="138" t="n"/>
      <c r="S58" s="114" t="n"/>
      <c r="T58" s="138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58"/>
  <sheetViews>
    <sheetView workbookViewId="0">
      <selection activeCell="A1" sqref="A1"/>
    </sheetView>
  </sheetViews>
  <sheetFormatPr baseColWidth="8" defaultRowHeight="15"/>
  <cols>
    <col width="2" customWidth="1" style="155" min="1" max="1"/>
    <col width="35.6640625" customWidth="1" style="155" min="2" max="2"/>
    <col width="8" customWidth="1" style="155" min="3" max="3"/>
    <col width="14.33203125" customWidth="1" style="155" min="4" max="4"/>
    <col width="0.6640625" customWidth="1" style="155" min="16" max="16"/>
    <col width="14.33203125" customWidth="1" style="155" min="17" max="17"/>
    <col width="2.1640625" customWidth="1" style="155" min="18" max="18"/>
    <col width="10.33203125" customWidth="1" style="155" min="19" max="19"/>
    <col width="2.1640625" customWidth="1" style="155" min="20" max="20"/>
    <col width="8.83203125" customWidth="1" style="155" min="21" max="21"/>
  </cols>
  <sheetData>
    <row r="1" ht="36" customHeight="1" s="155">
      <c r="B1" s="171" t="inlineStr">
        <is>
          <t>CHANNEL MARKETING BUDGET</t>
        </is>
      </c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8" t="n"/>
      <c r="T1" s="48" t="n"/>
    </row>
    <row r="2" ht="15" customHeight="1" s="155">
      <c r="B2" s="50" t="n"/>
      <c r="C2" s="51" t="inlineStr">
        <is>
          <t>Rate</t>
        </is>
      </c>
      <c r="D2" s="52" t="inlineStr">
        <is>
          <t>Month 1</t>
        </is>
      </c>
      <c r="E2" s="52" t="inlineStr">
        <is>
          <t>Month 2</t>
        </is>
      </c>
      <c r="F2" s="52" t="inlineStr">
        <is>
          <t>Month 3</t>
        </is>
      </c>
      <c r="G2" s="52" t="inlineStr">
        <is>
          <t>Month 4</t>
        </is>
      </c>
      <c r="H2" s="52" t="inlineStr">
        <is>
          <t>Month 5</t>
        </is>
      </c>
      <c r="I2" s="52" t="inlineStr">
        <is>
          <t>Month 6</t>
        </is>
      </c>
      <c r="J2" s="52" t="inlineStr">
        <is>
          <t>Month 7</t>
        </is>
      </c>
      <c r="K2" s="52" t="inlineStr">
        <is>
          <t>Month 8</t>
        </is>
      </c>
      <c r="L2" s="52" t="inlineStr">
        <is>
          <t>Month 9</t>
        </is>
      </c>
      <c r="M2" s="52" t="inlineStr">
        <is>
          <t>Month 10</t>
        </is>
      </c>
      <c r="N2" s="52" t="inlineStr">
        <is>
          <t>Month 11</t>
        </is>
      </c>
      <c r="O2" s="52" t="inlineStr">
        <is>
          <t>Month 12</t>
        </is>
      </c>
      <c r="P2" s="53" t="n"/>
      <c r="Q2" s="54" t="inlineStr">
        <is>
          <t>Total</t>
        </is>
      </c>
      <c r="R2" s="55" t="n"/>
      <c r="S2" s="56" t="n"/>
      <c r="T2" s="55" t="n"/>
    </row>
    <row r="3" ht="19" customHeight="1" s="155">
      <c r="B3" s="57" t="inlineStr">
        <is>
          <t>ANTICIPATED SALES TOTAL $(000)</t>
        </is>
      </c>
      <c r="C3" s="58" t="n"/>
      <c r="D3" s="59" t="n">
        <v>800</v>
      </c>
      <c r="E3" s="59" t="n">
        <v>800</v>
      </c>
      <c r="F3" s="59" t="n">
        <v>800</v>
      </c>
      <c r="G3" s="59" t="n">
        <v>800</v>
      </c>
      <c r="H3" s="59" t="n">
        <v>1200</v>
      </c>
      <c r="I3" s="59" t="n">
        <v>1500</v>
      </c>
      <c r="J3" s="59" t="n">
        <v>1500</v>
      </c>
      <c r="K3" s="59" t="n">
        <v>1800</v>
      </c>
      <c r="L3" s="59" t="n">
        <v>2000</v>
      </c>
      <c r="M3" s="59" t="n">
        <v>2000</v>
      </c>
      <c r="N3" s="59" t="n">
        <v>2000</v>
      </c>
      <c r="O3" s="59" t="n">
        <v>2000</v>
      </c>
      <c r="P3" s="59" t="n"/>
      <c r="Q3" s="60">
        <f>SUM(D3:O3)</f>
        <v/>
      </c>
      <c r="R3" s="61" t="n"/>
      <c r="S3" s="62" t="n"/>
      <c r="T3" s="61" t="n"/>
    </row>
    <row r="4" ht="27" customHeight="1" s="155">
      <c r="B4" s="172" t="inlineStr">
        <is>
          <t>PERSONNEL (% OF TOTAL SALES)</t>
        </is>
      </c>
      <c r="C4" s="65" t="n"/>
      <c r="D4" s="66">
        <f>D9+D28+D35+D41</f>
        <v/>
      </c>
      <c r="E4" s="66">
        <f>E9+E28+E35+E41</f>
        <v/>
      </c>
      <c r="F4" s="66">
        <f>F9+F28+F35+F41</f>
        <v/>
      </c>
      <c r="G4" s="66">
        <f>G9+G28+G35+G41</f>
        <v/>
      </c>
      <c r="H4" s="66">
        <f>H9+H28+H35+H41</f>
        <v/>
      </c>
      <c r="I4" s="66">
        <f>I9+I28+I35+I41</f>
        <v/>
      </c>
      <c r="J4" s="66">
        <f>J9+J28+J35+J41</f>
        <v/>
      </c>
      <c r="K4" s="66">
        <f>K9+K28+K35+K41</f>
        <v/>
      </c>
      <c r="L4" s="66">
        <f>L9+L28+L35+L41</f>
        <v/>
      </c>
      <c r="M4" s="66">
        <f>M9+M28+M35+M41</f>
        <v/>
      </c>
      <c r="N4" s="66">
        <f>N9+N28+N35+N41</f>
        <v/>
      </c>
      <c r="O4" s="66">
        <f>O9+O28+O35+O41</f>
        <v/>
      </c>
      <c r="P4" s="67" t="n"/>
      <c r="Q4" s="68" t="n"/>
      <c r="R4" s="69" t="n"/>
      <c r="S4" s="70" t="n"/>
      <c r="T4" s="69" t="n"/>
    </row>
    <row r="5" ht="13" customHeight="1" s="155">
      <c r="B5" s="71" t="inlineStr">
        <is>
          <t>Human Resources - Headcount</t>
        </is>
      </c>
      <c r="C5" s="72" t="n">
        <v>5</v>
      </c>
      <c r="D5" s="73">
        <f>+$C$5</f>
        <v/>
      </c>
      <c r="E5" s="73">
        <f>+$C$5</f>
        <v/>
      </c>
      <c r="F5" s="73">
        <f>+$C$5</f>
        <v/>
      </c>
      <c r="G5" s="73">
        <f>+$C$5</f>
        <v/>
      </c>
      <c r="H5" s="73">
        <f>+$C$5</f>
        <v/>
      </c>
      <c r="I5" s="73">
        <f>+$C$5</f>
        <v/>
      </c>
      <c r="J5" s="73">
        <f>+$C$5</f>
        <v/>
      </c>
      <c r="K5" s="73">
        <f>+$C$5</f>
        <v/>
      </c>
      <c r="L5" s="73">
        <f>+$C$5</f>
        <v/>
      </c>
      <c r="M5" s="73">
        <f>+$C$5</f>
        <v/>
      </c>
      <c r="N5" s="73">
        <f>+$C$5</f>
        <v/>
      </c>
      <c r="O5" s="73">
        <f>+$C$5</f>
        <v/>
      </c>
      <c r="P5" s="74" t="n"/>
      <c r="Q5" s="75" t="n"/>
      <c r="R5" s="76" t="n"/>
      <c r="S5" s="77" t="n"/>
      <c r="T5" s="76" t="n"/>
    </row>
    <row r="6" ht="13" customHeight="1" s="155">
      <c r="B6" s="78" t="inlineStr">
        <is>
          <t>Human Resources - Cost</t>
        </is>
      </c>
      <c r="C6" s="79" t="n"/>
      <c r="D6" s="80">
        <f>$C$5*D5</f>
        <v/>
      </c>
      <c r="E6" s="80">
        <f>$C$5*E5</f>
        <v/>
      </c>
      <c r="F6" s="80">
        <f>$C$5*F5</f>
        <v/>
      </c>
      <c r="G6" s="80">
        <f>$C$5*G5</f>
        <v/>
      </c>
      <c r="H6" s="80">
        <f>$C$5*H5</f>
        <v/>
      </c>
      <c r="I6" s="80">
        <f>$C$5*I5</f>
        <v/>
      </c>
      <c r="J6" s="80">
        <f>$C$5*J5</f>
        <v/>
      </c>
      <c r="K6" s="80">
        <f>$C$5*K5</f>
        <v/>
      </c>
      <c r="L6" s="80">
        <f>$C$5*L5</f>
        <v/>
      </c>
      <c r="M6" s="80">
        <f>$C$5*M5</f>
        <v/>
      </c>
      <c r="N6" s="80">
        <f>$C$5*N5</f>
        <v/>
      </c>
      <c r="O6" s="80">
        <f>$C$5*O5</f>
        <v/>
      </c>
      <c r="P6" s="81" t="n"/>
      <c r="Q6" s="82">
        <f>SUM(Summary!$D6:$O6)</f>
        <v/>
      </c>
      <c r="R6" s="83" t="n"/>
      <c r="S6" s="84" t="n"/>
      <c r="T6" s="83" t="n"/>
    </row>
    <row r="7" ht="13" customHeight="1" s="155">
      <c r="B7" s="85" t="inlineStr">
        <is>
          <t>Commission</t>
        </is>
      </c>
      <c r="C7" s="86" t="n">
        <v>0.001</v>
      </c>
      <c r="D7" s="87">
        <f>D3*$C$7</f>
        <v/>
      </c>
      <c r="E7" s="87">
        <f>E3*$C$7</f>
        <v/>
      </c>
      <c r="F7" s="87">
        <f>F3*$C$7</f>
        <v/>
      </c>
      <c r="G7" s="87">
        <f>G3*$C$7</f>
        <v/>
      </c>
      <c r="H7" s="87">
        <f>H3*$C$7</f>
        <v/>
      </c>
      <c r="I7" s="87">
        <f>I3*$C$7</f>
        <v/>
      </c>
      <c r="J7" s="87">
        <f>J3*$C$7</f>
        <v/>
      </c>
      <c r="K7" s="87">
        <f>K3*$C$7</f>
        <v/>
      </c>
      <c r="L7" s="87">
        <f>L3*$C$7</f>
        <v/>
      </c>
      <c r="M7" s="87">
        <f>M3*$C$7</f>
        <v/>
      </c>
      <c r="N7" s="87">
        <f>N3*$C$7</f>
        <v/>
      </c>
      <c r="O7" s="87">
        <f>O3*$C$7</f>
        <v/>
      </c>
      <c r="P7" s="81" t="n"/>
      <c r="Q7" s="88">
        <f>SUM(Summary!$D7:$O7)</f>
        <v/>
      </c>
      <c r="R7" s="89" t="n"/>
      <c r="S7" s="90" t="n"/>
      <c r="T7" s="89" t="n"/>
    </row>
    <row r="8" ht="24" customHeight="1" s="155">
      <c r="B8" s="173" t="inlineStr">
        <is>
          <t>Personnel Total $(000)</t>
        </is>
      </c>
      <c r="C8" s="173" t="n"/>
      <c r="D8" s="174">
        <f>SUM(D6:D7)</f>
        <v/>
      </c>
      <c r="E8" s="174">
        <f>SUM(E6:E7)</f>
        <v/>
      </c>
      <c r="F8" s="174">
        <f>SUM(F6:F7)</f>
        <v/>
      </c>
      <c r="G8" s="174">
        <f>SUM(G6:G7)</f>
        <v/>
      </c>
      <c r="H8" s="174">
        <f>SUM(H6:H7)</f>
        <v/>
      </c>
      <c r="I8" s="174">
        <f>SUM(I6:I7)</f>
        <v/>
      </c>
      <c r="J8" s="174">
        <f>SUM(J6:J7)</f>
        <v/>
      </c>
      <c r="K8" s="174">
        <f>SUM(K6:K7)</f>
        <v/>
      </c>
      <c r="L8" s="174">
        <f>SUM(L6:L7)</f>
        <v/>
      </c>
      <c r="M8" s="174">
        <f>SUM(M6:M7)</f>
        <v/>
      </c>
      <c r="N8" s="174">
        <f>SUM(N6:N7)</f>
        <v/>
      </c>
      <c r="O8" s="174">
        <f>SUM(O6:O7)</f>
        <v/>
      </c>
      <c r="P8" s="92" t="n"/>
      <c r="Q8" s="93">
        <f>SUM(Summary!$D8:$O8)</f>
        <v/>
      </c>
      <c r="R8" s="94" t="n"/>
      <c r="S8" s="95" t="n"/>
      <c r="T8" s="94" t="n"/>
    </row>
    <row r="9" ht="27" customHeight="1" s="155">
      <c r="B9" s="175" t="inlineStr">
        <is>
          <t>DIRECT MARKETING (% OF TOTAL SALES)</t>
        </is>
      </c>
      <c r="C9" s="65" t="n"/>
      <c r="D9" s="97" t="n">
        <v>1</v>
      </c>
      <c r="E9" s="97" t="n">
        <v>1</v>
      </c>
      <c r="F9" s="97" t="n">
        <v>0.75</v>
      </c>
      <c r="G9" s="97" t="n">
        <v>0.4</v>
      </c>
      <c r="H9" s="97" t="n">
        <v>0.33</v>
      </c>
      <c r="I9" s="97" t="n">
        <v>0.25</v>
      </c>
      <c r="J9" s="97" t="n">
        <v>0.2</v>
      </c>
      <c r="K9" s="97" t="n">
        <v>0.1</v>
      </c>
      <c r="L9" s="97" t="n">
        <v>0.05</v>
      </c>
      <c r="M9" s="97" t="n">
        <v>0.05</v>
      </c>
      <c r="N9" s="97" t="n">
        <v>0.05</v>
      </c>
      <c r="O9" s="97" t="n">
        <v>0.05</v>
      </c>
      <c r="P9" s="67" t="n"/>
      <c r="Q9" s="68" t="n"/>
      <c r="R9" s="69" t="n"/>
      <c r="S9" s="70" t="n"/>
      <c r="T9" s="69" t="n"/>
    </row>
    <row r="10" ht="13" customHeight="1" s="155">
      <c r="B10" s="71" t="inlineStr">
        <is>
          <t>Telemarketing (% of Direct Sales)</t>
        </is>
      </c>
      <c r="C10" s="73" t="n"/>
      <c r="D10" s="98" t="n">
        <v>1</v>
      </c>
      <c r="E10" s="98" t="n">
        <v>0.5</v>
      </c>
      <c r="F10" s="98" t="n">
        <v>0.5</v>
      </c>
      <c r="G10" s="98" t="n">
        <v>0.5</v>
      </c>
      <c r="H10" s="98" t="n">
        <v>0.5</v>
      </c>
      <c r="I10" s="98" t="n">
        <v>0.5</v>
      </c>
      <c r="J10" s="98" t="n">
        <v>0.5</v>
      </c>
      <c r="K10" s="98" t="n">
        <v>0.5</v>
      </c>
      <c r="L10" s="98" t="n">
        <v>0.5</v>
      </c>
      <c r="M10" s="98" t="n">
        <v>0.5</v>
      </c>
      <c r="N10" s="98" t="n">
        <v>0.5</v>
      </c>
      <c r="O10" s="98" t="n">
        <v>0.5</v>
      </c>
      <c r="P10" s="74" t="n"/>
      <c r="Q10" s="75" t="n"/>
      <c r="R10" s="76" t="n"/>
      <c r="S10" s="77" t="n"/>
      <c r="T10" s="76" t="n"/>
    </row>
    <row r="11" ht="13" customHeight="1" s="155">
      <c r="B11" s="99" t="inlineStr">
        <is>
          <t>Human Resources - Headcount</t>
        </is>
      </c>
      <c r="C11" s="100" t="n">
        <v>3</v>
      </c>
      <c r="D11" s="79">
        <f>$C$11*D10</f>
        <v/>
      </c>
      <c r="E11" s="79">
        <f>$C$11*E10</f>
        <v/>
      </c>
      <c r="F11" s="79">
        <f>$C$11*F10</f>
        <v/>
      </c>
      <c r="G11" s="79">
        <f>$C$11*G10</f>
        <v/>
      </c>
      <c r="H11" s="79">
        <f>$C$11*H10</f>
        <v/>
      </c>
      <c r="I11" s="79">
        <f>$C$11*I10</f>
        <v/>
      </c>
      <c r="J11" s="79">
        <f>$C$11*J10</f>
        <v/>
      </c>
      <c r="K11" s="79">
        <f>$C$11*K10</f>
        <v/>
      </c>
      <c r="L11" s="79">
        <f>$C$11*L10</f>
        <v/>
      </c>
      <c r="M11" s="79">
        <f>$C$11*M10</f>
        <v/>
      </c>
      <c r="N11" s="79">
        <f>$C$11*N10</f>
        <v/>
      </c>
      <c r="O11" s="101">
        <f>$C$11*O10</f>
        <v/>
      </c>
      <c r="P11" s="74" t="n"/>
      <c r="Q11" s="82">
        <f>SUM(Summary!$D11:$O11)</f>
        <v/>
      </c>
      <c r="R11" s="83" t="n"/>
      <c r="S11" s="102" t="n"/>
      <c r="T11" s="83" t="n"/>
    </row>
    <row r="12" ht="13" customHeight="1" s="155">
      <c r="B12" s="99" t="inlineStr">
        <is>
          <t>Infrastructure Support</t>
        </is>
      </c>
      <c r="C12" s="79" t="n"/>
      <c r="D12" s="100" t="n">
        <v>25</v>
      </c>
      <c r="E12" s="100" t="n">
        <v>10</v>
      </c>
      <c r="F12" s="100" t="n">
        <v>25</v>
      </c>
      <c r="G12" s="100" t="n">
        <v>10</v>
      </c>
      <c r="H12" s="100" t="n">
        <v>25</v>
      </c>
      <c r="I12" s="100" t="n">
        <v>10</v>
      </c>
      <c r="J12" s="100" t="n">
        <v>25</v>
      </c>
      <c r="K12" s="100" t="n">
        <v>10</v>
      </c>
      <c r="L12" s="100" t="n">
        <v>25</v>
      </c>
      <c r="M12" s="100" t="n">
        <v>10</v>
      </c>
      <c r="N12" s="100" t="n">
        <v>25</v>
      </c>
      <c r="O12" s="100" t="n">
        <v>10</v>
      </c>
      <c r="P12" s="74" t="n"/>
      <c r="Q12" s="82">
        <f>SUM(Summary!$D12:$O12)</f>
        <v/>
      </c>
      <c r="R12" s="83" t="n"/>
      <c r="S12" s="102" t="n"/>
      <c r="T12" s="83" t="n"/>
    </row>
    <row r="13" ht="13" customHeight="1" s="155">
      <c r="B13" s="99" t="inlineStr">
        <is>
          <t>Commission</t>
        </is>
      </c>
      <c r="C13" s="103" t="n">
        <v>0.001</v>
      </c>
      <c r="D13" s="80">
        <f>$C$13*D3*D9*D10</f>
        <v/>
      </c>
      <c r="E13" s="80">
        <f>$C$13*E3*E9*E10</f>
        <v/>
      </c>
      <c r="F13" s="80">
        <f>$C$13*F3*F9*F10</f>
        <v/>
      </c>
      <c r="G13" s="80">
        <f>$C$13*G3*G9*G10</f>
        <v/>
      </c>
      <c r="H13" s="80">
        <f>$C$13*H3*H9*H10</f>
        <v/>
      </c>
      <c r="I13" s="80">
        <f>$C$13*I3*I9*I10</f>
        <v/>
      </c>
      <c r="J13" s="80">
        <f>$C$13*J3*J9*J10</f>
        <v/>
      </c>
      <c r="K13" s="80">
        <f>$C$13*K3*K9*K10</f>
        <v/>
      </c>
      <c r="L13" s="80">
        <f>$C$13*L3*L9*L10</f>
        <v/>
      </c>
      <c r="M13" s="80">
        <f>$C$13*M3*M9*M10</f>
        <v/>
      </c>
      <c r="N13" s="80">
        <f>$C$13*N3*N9*N10</f>
        <v/>
      </c>
      <c r="O13" s="80">
        <f>$C$13*O3*O9*O10</f>
        <v/>
      </c>
      <c r="P13" s="74" t="n"/>
      <c r="Q13" s="82">
        <f>SUM(Summary!$D13:$O13)</f>
        <v/>
      </c>
      <c r="R13" s="83" t="n"/>
      <c r="S13" s="102" t="n"/>
      <c r="T13" s="83" t="n"/>
    </row>
    <row r="14" ht="13" customHeight="1" s="155">
      <c r="B14" s="104" t="inlineStr">
        <is>
          <t>Training</t>
        </is>
      </c>
      <c r="C14" s="105" t="n"/>
      <c r="D14" s="100" t="n">
        <v>25</v>
      </c>
      <c r="E14" s="100" t="n">
        <v>10</v>
      </c>
      <c r="F14" s="100" t="n">
        <v>25</v>
      </c>
      <c r="G14" s="100" t="n">
        <v>10</v>
      </c>
      <c r="H14" s="100" t="n">
        <v>25</v>
      </c>
      <c r="I14" s="100" t="n">
        <v>10</v>
      </c>
      <c r="J14" s="100" t="n">
        <v>25</v>
      </c>
      <c r="K14" s="100" t="n">
        <v>10</v>
      </c>
      <c r="L14" s="100" t="n">
        <v>25</v>
      </c>
      <c r="M14" s="100" t="n">
        <v>10</v>
      </c>
      <c r="N14" s="100" t="n">
        <v>25</v>
      </c>
      <c r="O14" s="100" t="n">
        <v>10</v>
      </c>
      <c r="P14" s="74" t="n"/>
      <c r="Q14" s="88">
        <f>SUM(Summary!$D14:$O14)</f>
        <v/>
      </c>
      <c r="R14" s="89" t="n"/>
      <c r="S14" s="106" t="n"/>
      <c r="T14" s="89" t="n"/>
    </row>
    <row r="15" ht="19" customHeight="1" s="155">
      <c r="B15" s="176" t="inlineStr">
        <is>
          <t>Telemarketing Total $(000)</t>
        </is>
      </c>
      <c r="C15" s="177" t="n"/>
      <c r="D15" s="178">
        <f>SUM(D11:D14)</f>
        <v/>
      </c>
      <c r="E15" s="178">
        <f>SUM(E11:E14)</f>
        <v/>
      </c>
      <c r="F15" s="178">
        <f>SUM(F11:F14)</f>
        <v/>
      </c>
      <c r="G15" s="178">
        <f>SUM(G11:G14)</f>
        <v/>
      </c>
      <c r="H15" s="178">
        <f>SUM(H11:H14)</f>
        <v/>
      </c>
      <c r="I15" s="178">
        <f>SUM(I11:I14)</f>
        <v/>
      </c>
      <c r="J15" s="178">
        <f>SUM(J11:J14)</f>
        <v/>
      </c>
      <c r="K15" s="178">
        <f>SUM(K11:K14)</f>
        <v/>
      </c>
      <c r="L15" s="178">
        <f>SUM(L11:L14)</f>
        <v/>
      </c>
      <c r="M15" s="178">
        <f>SUM(M11:M14)</f>
        <v/>
      </c>
      <c r="N15" s="178">
        <f>SUM(N11:N14)</f>
        <v/>
      </c>
      <c r="O15" s="178">
        <f>SUM(O11:O14)</f>
        <v/>
      </c>
      <c r="P15" s="111" t="n"/>
      <c r="Q15" s="112">
        <f>SUM(Summary!$D15:$O15)</f>
        <v/>
      </c>
      <c r="R15" s="113" t="n"/>
      <c r="S15" s="114" t="n"/>
      <c r="T15" s="113" t="n"/>
    </row>
    <row r="16" ht="13" customHeight="1" s="155">
      <c r="B16" s="115" t="inlineStr">
        <is>
          <t>Internet Marketing (% of Direct Sales)</t>
        </is>
      </c>
      <c r="C16" s="116" t="n"/>
      <c r="D16" s="117" t="n">
        <v>0.25</v>
      </c>
      <c r="E16" s="117" t="n">
        <v>0.25</v>
      </c>
      <c r="F16" s="117" t="n">
        <v>0.25</v>
      </c>
      <c r="G16" s="117" t="n">
        <v>0.25</v>
      </c>
      <c r="H16" s="117" t="n">
        <v>0.25</v>
      </c>
      <c r="I16" s="117" t="n">
        <v>0.25</v>
      </c>
      <c r="J16" s="117" t="n">
        <v>0.25</v>
      </c>
      <c r="K16" s="117" t="n">
        <v>0.25</v>
      </c>
      <c r="L16" s="117" t="n">
        <v>0.25</v>
      </c>
      <c r="M16" s="117" t="n">
        <v>0.25</v>
      </c>
      <c r="N16" s="117" t="n">
        <v>0.25</v>
      </c>
      <c r="O16" s="117" t="n">
        <v>0.25</v>
      </c>
      <c r="P16" s="74" t="n"/>
      <c r="Q16" s="118" t="n"/>
      <c r="R16" s="119" t="n"/>
      <c r="S16" s="120" t="n"/>
      <c r="T16" s="119" t="n"/>
    </row>
    <row r="17" ht="13" customHeight="1" s="155">
      <c r="B17" s="99" t="inlineStr">
        <is>
          <t>Human Resources - Headcount</t>
        </is>
      </c>
      <c r="C17" s="100" t="n">
        <v>1</v>
      </c>
      <c r="D17" s="79">
        <f>$C$17*D16</f>
        <v/>
      </c>
      <c r="E17" s="79">
        <f>$C$17*E16</f>
        <v/>
      </c>
      <c r="F17" s="79">
        <f>$C$17*F16</f>
        <v/>
      </c>
      <c r="G17" s="79">
        <f>$C$17*G16</f>
        <v/>
      </c>
      <c r="H17" s="79">
        <f>$C$17*H16</f>
        <v/>
      </c>
      <c r="I17" s="79">
        <f>$C$17*I16</f>
        <v/>
      </c>
      <c r="J17" s="79">
        <f>$C$17*J16</f>
        <v/>
      </c>
      <c r="K17" s="79">
        <f>$C$17*K16</f>
        <v/>
      </c>
      <c r="L17" s="79">
        <f>$C$17*L16</f>
        <v/>
      </c>
      <c r="M17" s="79">
        <f>$C$17*M16</f>
        <v/>
      </c>
      <c r="N17" s="79">
        <f>$C$17*N16</f>
        <v/>
      </c>
      <c r="O17" s="101">
        <f>$C$17*O16</f>
        <v/>
      </c>
      <c r="P17" s="74" t="n"/>
      <c r="Q17" s="82">
        <f>SUM(Summary!$D17:$O17)</f>
        <v/>
      </c>
      <c r="R17" s="83" t="n"/>
      <c r="S17" s="102" t="n"/>
      <c r="T17" s="83" t="n"/>
    </row>
    <row r="18" ht="13" customHeight="1" s="155">
      <c r="B18" s="99" t="inlineStr">
        <is>
          <t>Website Development (one-time cost)</t>
        </is>
      </c>
      <c r="C18" s="79" t="n"/>
      <c r="D18" s="100" t="n">
        <v>500</v>
      </c>
      <c r="E18" s="100" t="n"/>
      <c r="F18" s="100" t="n"/>
      <c r="G18" s="100" t="n"/>
      <c r="H18" s="100" t="n"/>
      <c r="I18" s="100" t="n"/>
      <c r="J18" s="100" t="n"/>
      <c r="K18" s="100" t="n"/>
      <c r="L18" s="100" t="n"/>
      <c r="M18" s="100" t="n"/>
      <c r="N18" s="100" t="n"/>
      <c r="O18" s="100" t="n"/>
      <c r="P18" s="74" t="n"/>
      <c r="Q18" s="82">
        <f>SUM(Summary!$D18:$O18)</f>
        <v/>
      </c>
      <c r="R18" s="83" t="n"/>
      <c r="S18" s="102" t="n"/>
      <c r="T18" s="83" t="n"/>
    </row>
    <row r="19" ht="13" customHeight="1" s="155">
      <c r="B19" s="99" t="inlineStr">
        <is>
          <t>Hosting</t>
        </is>
      </c>
      <c r="C19" s="79" t="n"/>
      <c r="D19" s="100" t="n">
        <v>10</v>
      </c>
      <c r="E19" s="100" t="n">
        <v>10</v>
      </c>
      <c r="F19" s="100" t="n">
        <v>10</v>
      </c>
      <c r="G19" s="100" t="n">
        <v>10</v>
      </c>
      <c r="H19" s="100" t="n">
        <v>10</v>
      </c>
      <c r="I19" s="100" t="n">
        <v>10</v>
      </c>
      <c r="J19" s="100" t="n">
        <v>10</v>
      </c>
      <c r="K19" s="100" t="n">
        <v>10</v>
      </c>
      <c r="L19" s="100" t="n">
        <v>10</v>
      </c>
      <c r="M19" s="100" t="n">
        <v>10</v>
      </c>
      <c r="N19" s="100" t="n">
        <v>10</v>
      </c>
      <c r="O19" s="100" t="n">
        <v>10</v>
      </c>
      <c r="P19" s="74" t="n"/>
      <c r="Q19" s="82">
        <f>SUM(Summary!$D19:$O19)</f>
        <v/>
      </c>
      <c r="R19" s="83" t="n"/>
      <c r="S19" s="102" t="n"/>
      <c r="T19" s="83" t="n"/>
    </row>
    <row r="20" ht="13" customHeight="1" s="155">
      <c r="B20" s="104" t="inlineStr">
        <is>
          <t>Support &amp; Maintenance</t>
        </is>
      </c>
      <c r="C20" s="105" t="n"/>
      <c r="D20" s="121" t="n">
        <v>25</v>
      </c>
      <c r="E20" s="121" t="n"/>
      <c r="F20" s="121" t="n"/>
      <c r="G20" s="121" t="n"/>
      <c r="H20" s="121" t="n"/>
      <c r="I20" s="121" t="n"/>
      <c r="J20" s="121" t="n"/>
      <c r="K20" s="121" t="n"/>
      <c r="L20" s="121" t="n"/>
      <c r="M20" s="121" t="n"/>
      <c r="N20" s="121" t="n">
        <v>25</v>
      </c>
      <c r="O20" s="121" t="n"/>
      <c r="P20" s="74" t="n"/>
      <c r="Q20" s="88">
        <f>SUM(Summary!$D20:$O20)</f>
        <v/>
      </c>
      <c r="R20" s="89" t="n"/>
      <c r="S20" s="106" t="n"/>
      <c r="T20" s="89" t="n"/>
    </row>
    <row r="21" ht="19" customHeight="1" s="155">
      <c r="B21" s="176" t="inlineStr">
        <is>
          <t>Internet Marketing Total $(000)</t>
        </is>
      </c>
      <c r="C21" s="176" t="n"/>
      <c r="D21" s="179">
        <f>SUM(D17:D20)</f>
        <v/>
      </c>
      <c r="E21" s="179">
        <f>SUM(E17:E20)</f>
        <v/>
      </c>
      <c r="F21" s="179">
        <f>SUM(F17:F20)</f>
        <v/>
      </c>
      <c r="G21" s="179">
        <f>SUM(G17:G20)</f>
        <v/>
      </c>
      <c r="H21" s="179">
        <f>SUM(H17:H20)</f>
        <v/>
      </c>
      <c r="I21" s="179">
        <f>SUM(I17:I20)</f>
        <v/>
      </c>
      <c r="J21" s="179">
        <f>SUM(J17:J20)</f>
        <v/>
      </c>
      <c r="K21" s="179">
        <f>SUM(K17:K20)</f>
        <v/>
      </c>
      <c r="L21" s="179">
        <f>SUM(L17:L20)</f>
        <v/>
      </c>
      <c r="M21" s="179">
        <f>SUM(M17:M20)</f>
        <v/>
      </c>
      <c r="N21" s="179">
        <f>SUM(N17:N20)</f>
        <v/>
      </c>
      <c r="O21" s="179">
        <f>SUM(O17:O20)</f>
        <v/>
      </c>
      <c r="P21" s="111" t="n"/>
      <c r="Q21" s="112">
        <f>SUM(Summary!$D21:$O21)</f>
        <v/>
      </c>
      <c r="R21" s="113" t="n"/>
      <c r="S21" s="114" t="n"/>
      <c r="T21" s="113" t="n"/>
    </row>
    <row r="22" s="155">
      <c r="B22" s="115" t="inlineStr">
        <is>
          <t>Direct Mail (% of Direct Sales)</t>
        </is>
      </c>
      <c r="C22" s="116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74" t="n"/>
      <c r="Q22" s="118" t="n"/>
      <c r="R22" s="119" t="n"/>
      <c r="S22" s="120" t="n"/>
      <c r="T22" s="119" t="n"/>
    </row>
    <row r="23" ht="13" customHeight="1" s="155">
      <c r="B23" s="99" t="inlineStr">
        <is>
          <t>Human Resources - Cost</t>
        </is>
      </c>
      <c r="C23" s="79" t="n"/>
      <c r="D23" s="100" t="n"/>
      <c r="E23" s="100" t="n"/>
      <c r="F23" s="100" t="n"/>
      <c r="G23" s="100" t="n"/>
      <c r="H23" s="100" t="n"/>
      <c r="I23" s="100" t="n"/>
      <c r="J23" s="100" t="n"/>
      <c r="K23" s="100" t="n"/>
      <c r="L23" s="100" t="n"/>
      <c r="M23" s="100" t="n"/>
      <c r="N23" s="100" t="n"/>
      <c r="O23" s="123" t="n"/>
      <c r="P23" s="74" t="n"/>
      <c r="Q23" s="82">
        <f>SUM(Summary!$D23:$O23)</f>
        <v/>
      </c>
      <c r="R23" s="83" t="n"/>
      <c r="S23" s="102" t="n"/>
      <c r="T23" s="83" t="n"/>
    </row>
    <row r="24" ht="13" customHeight="1" s="155">
      <c r="B24" s="99" t="inlineStr">
        <is>
          <t>Material</t>
        </is>
      </c>
      <c r="C24" s="79" t="n"/>
      <c r="D24" s="100" t="n">
        <v>1000</v>
      </c>
      <c r="E24" s="100" t="n">
        <v>1000</v>
      </c>
      <c r="F24" s="100" t="n">
        <v>1000</v>
      </c>
      <c r="G24" s="100" t="n">
        <v>1000</v>
      </c>
      <c r="H24" s="100" t="n">
        <v>1000</v>
      </c>
      <c r="I24" s="100" t="n">
        <v>1000</v>
      </c>
      <c r="J24" s="100" t="n">
        <v>1000</v>
      </c>
      <c r="K24" s="100" t="n">
        <v>1000</v>
      </c>
      <c r="L24" s="100" t="n">
        <v>1000</v>
      </c>
      <c r="M24" s="100" t="n">
        <v>1000</v>
      </c>
      <c r="N24" s="100" t="n">
        <v>1000</v>
      </c>
      <c r="O24" s="100" t="n">
        <v>1000</v>
      </c>
      <c r="P24" s="74" t="n"/>
      <c r="Q24" s="82">
        <f>SUM(Summary!$D24:$O24)</f>
        <v/>
      </c>
      <c r="R24" s="83" t="n"/>
      <c r="S24" s="102" t="n"/>
      <c r="T24" s="83" t="n"/>
    </row>
    <row r="25" ht="13" customHeight="1" s="155">
      <c r="B25" s="99" t="inlineStr">
        <is>
          <t>Postage</t>
        </is>
      </c>
      <c r="C25" s="105" t="n"/>
      <c r="D25" s="121" t="n">
        <v>250</v>
      </c>
      <c r="E25" s="121" t="n">
        <v>250</v>
      </c>
      <c r="F25" s="121" t="n">
        <v>250</v>
      </c>
      <c r="G25" s="121" t="n">
        <v>250</v>
      </c>
      <c r="H25" s="121" t="n">
        <v>250</v>
      </c>
      <c r="I25" s="121" t="n">
        <v>250</v>
      </c>
      <c r="J25" s="121" t="n">
        <v>250</v>
      </c>
      <c r="K25" s="121" t="n">
        <v>250</v>
      </c>
      <c r="L25" s="121" t="n">
        <v>250</v>
      </c>
      <c r="M25" s="121" t="n">
        <v>250</v>
      </c>
      <c r="N25" s="121" t="n">
        <v>250</v>
      </c>
      <c r="O25" s="121" t="n">
        <v>250</v>
      </c>
      <c r="P25" s="74" t="n"/>
      <c r="Q25" s="88">
        <f>SUM(Summary!$D25:$O25)</f>
        <v/>
      </c>
      <c r="R25" s="89" t="n"/>
      <c r="S25" s="106" t="n"/>
      <c r="T25" s="89" t="n"/>
    </row>
    <row r="26" ht="20" customHeight="1" s="155">
      <c r="B26" s="176" t="inlineStr">
        <is>
          <t>Direct Mail Total $(000)</t>
        </is>
      </c>
      <c r="C26" s="176" t="n"/>
      <c r="D26" s="179">
        <f>SUM(D23:D25)</f>
        <v/>
      </c>
      <c r="E26" s="179">
        <f>SUM(E23:E25)</f>
        <v/>
      </c>
      <c r="F26" s="179">
        <f>SUM(F23:F25)</f>
        <v/>
      </c>
      <c r="G26" s="179">
        <f>SUM(G23:G25)</f>
        <v/>
      </c>
      <c r="H26" s="179">
        <f>SUM(H23:H25)</f>
        <v/>
      </c>
      <c r="I26" s="179">
        <f>SUM(I23:I25)</f>
        <v/>
      </c>
      <c r="J26" s="179">
        <f>SUM(J23:J25)</f>
        <v/>
      </c>
      <c r="K26" s="179">
        <f>SUM(K23:K25)</f>
        <v/>
      </c>
      <c r="L26" s="179">
        <f>SUM(L23:L25)</f>
        <v/>
      </c>
      <c r="M26" s="179">
        <f>SUM(M23:M25)</f>
        <v/>
      </c>
      <c r="N26" s="179">
        <f>SUM(N23:N25)</f>
        <v/>
      </c>
      <c r="O26" s="179">
        <f>SUM(O23:O25)</f>
        <v/>
      </c>
      <c r="P26" s="111" t="n"/>
      <c r="Q26" s="112">
        <f>SUM(Q23:Q25)</f>
        <v/>
      </c>
      <c r="R26" s="113" t="n"/>
      <c r="S26" s="124" t="n"/>
      <c r="T26" s="113" t="n"/>
    </row>
    <row r="27" ht="24" customHeight="1" s="155">
      <c r="B27" s="180" t="inlineStr">
        <is>
          <t>Direct Marketing Total $(000)</t>
        </is>
      </c>
      <c r="C27" s="173" t="n"/>
      <c r="D27" s="174">
        <f>SUM(D15,D21,D26)</f>
        <v/>
      </c>
      <c r="E27" s="174">
        <f>SUM(E15,E21,E26)</f>
        <v/>
      </c>
      <c r="F27" s="174">
        <f>SUM(F15,F21,F26)</f>
        <v/>
      </c>
      <c r="G27" s="174">
        <f>SUM(G15,G21,G26)</f>
        <v/>
      </c>
      <c r="H27" s="174">
        <f>SUM(H15,H21,H26)</f>
        <v/>
      </c>
      <c r="I27" s="174">
        <f>SUM(I15,I21,I26)</f>
        <v/>
      </c>
      <c r="J27" s="174">
        <f>SUM(J15,J21,J26)</f>
        <v/>
      </c>
      <c r="K27" s="174">
        <f>SUM(K15,K21,K26)</f>
        <v/>
      </c>
      <c r="L27" s="174">
        <f>SUM(L15,L21,L26)</f>
        <v/>
      </c>
      <c r="M27" s="174">
        <f>SUM(M15,M21,M26)</f>
        <v/>
      </c>
      <c r="N27" s="174">
        <f>SUM(N15,N21,N26)</f>
        <v/>
      </c>
      <c r="O27" s="174">
        <f>SUM(O15,O21,O26)</f>
        <v/>
      </c>
      <c r="P27" s="126" t="n"/>
      <c r="Q27" s="112">
        <f>SUM(Q15,Q21,Q26)</f>
        <v/>
      </c>
      <c r="R27" s="113" t="n"/>
      <c r="S27" s="114" t="n"/>
      <c r="T27" s="113" t="n"/>
    </row>
    <row r="28" ht="27" customHeight="1" s="155">
      <c r="B28" s="175" t="inlineStr">
        <is>
          <t>AGENT/BROKER (% OF TOTAL SALES)</t>
        </is>
      </c>
      <c r="C28" s="65" t="n"/>
      <c r="D28" s="97" t="n">
        <v>0.1</v>
      </c>
      <c r="E28" s="97" t="n">
        <v>0.1</v>
      </c>
      <c r="F28" s="97" t="n">
        <v>0.1</v>
      </c>
      <c r="G28" s="97" t="n">
        <v>0.1</v>
      </c>
      <c r="H28" s="97" t="n">
        <v>0.1</v>
      </c>
      <c r="I28" s="97" t="n">
        <v>0.1</v>
      </c>
      <c r="J28" s="97" t="n">
        <v>0.1</v>
      </c>
      <c r="K28" s="97" t="n">
        <v>0.1</v>
      </c>
      <c r="L28" s="97" t="n">
        <v>0.1</v>
      </c>
      <c r="M28" s="97" t="n">
        <v>0.1</v>
      </c>
      <c r="N28" s="97" t="n">
        <v>0.1</v>
      </c>
      <c r="O28" s="97" t="n">
        <v>0.1</v>
      </c>
      <c r="P28" s="67" t="n"/>
      <c r="Q28" s="68" t="n"/>
      <c r="R28" s="69" t="n"/>
      <c r="S28" s="70" t="n"/>
      <c r="T28" s="69" t="n"/>
    </row>
    <row r="29" ht="13" customHeight="1" s="155">
      <c r="B29" s="71" t="inlineStr">
        <is>
          <t>Communication</t>
        </is>
      </c>
      <c r="C29" s="73" t="n"/>
      <c r="D29" s="72" t="n">
        <v>50</v>
      </c>
      <c r="E29" s="72" t="n">
        <v>50</v>
      </c>
      <c r="F29" s="72" t="n">
        <v>50</v>
      </c>
      <c r="G29" s="72" t="n">
        <v>50</v>
      </c>
      <c r="H29" s="72" t="n">
        <v>50</v>
      </c>
      <c r="I29" s="72" t="n">
        <v>50</v>
      </c>
      <c r="J29" s="72" t="n">
        <v>50</v>
      </c>
      <c r="K29" s="72" t="n">
        <v>50</v>
      </c>
      <c r="L29" s="72" t="n">
        <v>50</v>
      </c>
      <c r="M29" s="72" t="n">
        <v>50</v>
      </c>
      <c r="N29" s="72" t="n">
        <v>50</v>
      </c>
      <c r="O29" s="72" t="n">
        <v>50</v>
      </c>
      <c r="P29" s="74" t="n"/>
      <c r="Q29" s="75">
        <f>SUM(Summary!$D29:$O29)</f>
        <v/>
      </c>
      <c r="R29" s="76" t="n"/>
      <c r="S29" s="77" t="n"/>
      <c r="T29" s="76" t="n"/>
    </row>
    <row r="30" ht="13" customHeight="1" s="155">
      <c r="B30" s="78" t="inlineStr">
        <is>
          <t>Training</t>
        </is>
      </c>
      <c r="C30" s="79" t="n"/>
      <c r="D30" s="128" t="n">
        <v>250</v>
      </c>
      <c r="E30" s="128" t="n">
        <v>250</v>
      </c>
      <c r="F30" s="128" t="n">
        <v>250</v>
      </c>
      <c r="G30" s="128" t="n">
        <v>250</v>
      </c>
      <c r="H30" s="128" t="n">
        <v>250</v>
      </c>
      <c r="I30" s="128" t="n">
        <v>250</v>
      </c>
      <c r="J30" s="128" t="n">
        <v>250</v>
      </c>
      <c r="K30" s="128" t="n">
        <v>250</v>
      </c>
      <c r="L30" s="128" t="n">
        <v>250</v>
      </c>
      <c r="M30" s="128" t="n">
        <v>250</v>
      </c>
      <c r="N30" s="128" t="n">
        <v>250</v>
      </c>
      <c r="O30" s="128" t="n">
        <v>250</v>
      </c>
      <c r="P30" s="81" t="n"/>
      <c r="Q30" s="82">
        <f>SUM(Summary!$D30:$O30)</f>
        <v/>
      </c>
      <c r="R30" s="83" t="n"/>
      <c r="S30" s="84" t="n"/>
      <c r="T30" s="83" t="n"/>
    </row>
    <row r="31" ht="13" customHeight="1" s="155">
      <c r="B31" s="78" t="inlineStr">
        <is>
          <t>Promotions</t>
        </is>
      </c>
      <c r="C31" s="79" t="n"/>
      <c r="D31" s="128" t="n">
        <v>600</v>
      </c>
      <c r="E31" s="128" t="n">
        <v>600</v>
      </c>
      <c r="F31" s="128" t="n">
        <v>600</v>
      </c>
      <c r="G31" s="128" t="n">
        <v>600</v>
      </c>
      <c r="H31" s="128" t="n">
        <v>600</v>
      </c>
      <c r="I31" s="128" t="n">
        <v>600</v>
      </c>
      <c r="J31" s="128" t="n">
        <v>600</v>
      </c>
      <c r="K31" s="128" t="n">
        <v>600</v>
      </c>
      <c r="L31" s="128" t="n">
        <v>600</v>
      </c>
      <c r="M31" s="128" t="n">
        <v>600</v>
      </c>
      <c r="N31" s="128" t="n">
        <v>600</v>
      </c>
      <c r="O31" s="128" t="n">
        <v>600</v>
      </c>
      <c r="P31" s="81" t="n"/>
      <c r="Q31" s="82">
        <f>SUM(Summary!$D31:$O31)</f>
        <v/>
      </c>
      <c r="R31" s="83" t="n"/>
      <c r="S31" s="84" t="n"/>
      <c r="T31" s="83" t="n"/>
    </row>
    <row r="32" ht="13" customHeight="1" s="155">
      <c r="B32" s="78" t="inlineStr">
        <is>
          <t>Discounts</t>
        </is>
      </c>
      <c r="C32" s="103" t="n">
        <v>0.1</v>
      </c>
      <c r="D32" s="80">
        <f>D3*D28*$C$32</f>
        <v/>
      </c>
      <c r="E32" s="80">
        <f>E3*E28*$C$32</f>
        <v/>
      </c>
      <c r="F32" s="80">
        <f>F3*F28*$C$32</f>
        <v/>
      </c>
      <c r="G32" s="80">
        <f>G3*G28*$C$32</f>
        <v/>
      </c>
      <c r="H32" s="80">
        <f>H3*H28*$C$32</f>
        <v/>
      </c>
      <c r="I32" s="80">
        <f>I3*I28*$C$32</f>
        <v/>
      </c>
      <c r="J32" s="80">
        <f>J3*J28*$C$32</f>
        <v/>
      </c>
      <c r="K32" s="80">
        <f>K3*K28*$C$32</f>
        <v/>
      </c>
      <c r="L32" s="80">
        <f>L3*L28*$C$32</f>
        <v/>
      </c>
      <c r="M32" s="80">
        <f>M3*M28*$C$32</f>
        <v/>
      </c>
      <c r="N32" s="80">
        <f>N3*N28*$C$32</f>
        <v/>
      </c>
      <c r="O32" s="80">
        <f>O3*O28*$C$32</f>
        <v/>
      </c>
      <c r="P32" s="81" t="n"/>
      <c r="Q32" s="82">
        <f>SUM(Summary!$D32:$O32)</f>
        <v/>
      </c>
      <c r="R32" s="83" t="n"/>
      <c r="S32" s="84" t="n"/>
      <c r="T32" s="83" t="n"/>
    </row>
    <row r="33" ht="13" customHeight="1" s="155">
      <c r="B33" s="85" t="inlineStr">
        <is>
          <t>Commission (% of Agent's Sales)</t>
        </is>
      </c>
      <c r="C33" s="86" t="n">
        <v>0.1</v>
      </c>
      <c r="D33" s="80">
        <f>D3*D28*$C$33</f>
        <v/>
      </c>
      <c r="E33" s="80">
        <f>E3*E28*$C$33</f>
        <v/>
      </c>
      <c r="F33" s="80">
        <f>F3*F28*$C$33</f>
        <v/>
      </c>
      <c r="G33" s="80">
        <f>G3*G28*$C$33</f>
        <v/>
      </c>
      <c r="H33" s="80">
        <f>H3*H28*$C$33</f>
        <v/>
      </c>
      <c r="I33" s="80">
        <f>I3*I28*$C$33</f>
        <v/>
      </c>
      <c r="J33" s="80">
        <f>J3*J28*$C$33</f>
        <v/>
      </c>
      <c r="K33" s="80">
        <f>K3*K28*$C$33</f>
        <v/>
      </c>
      <c r="L33" s="80">
        <f>L3*L28*$C$33</f>
        <v/>
      </c>
      <c r="M33" s="80">
        <f>M3*M28*$C$33</f>
        <v/>
      </c>
      <c r="N33" s="80">
        <f>N3*N28*$C$33</f>
        <v/>
      </c>
      <c r="O33" s="80">
        <f>O3*O28*$C$33</f>
        <v/>
      </c>
      <c r="P33" s="74" t="n"/>
      <c r="Q33" s="88">
        <f>SUM(Summary!$D33:$O33)</f>
        <v/>
      </c>
      <c r="R33" s="89" t="n"/>
      <c r="S33" s="106" t="n"/>
      <c r="T33" s="89" t="n"/>
    </row>
    <row r="34" ht="24" customHeight="1" s="155">
      <c r="B34" s="173" t="inlineStr">
        <is>
          <t>Agent/Broker Total $(000)</t>
        </is>
      </c>
      <c r="C34" s="173" t="n"/>
      <c r="D34" s="174">
        <f>SUM(D29:D33)</f>
        <v/>
      </c>
      <c r="E34" s="174">
        <f>SUM(E29:E33)</f>
        <v/>
      </c>
      <c r="F34" s="174">
        <f>SUM(F29:F33)</f>
        <v/>
      </c>
      <c r="G34" s="174">
        <f>SUM(G29:G33)</f>
        <v/>
      </c>
      <c r="H34" s="174">
        <f>SUM(H29:H33)</f>
        <v/>
      </c>
      <c r="I34" s="174">
        <f>SUM(I29:I33)</f>
        <v/>
      </c>
      <c r="J34" s="174">
        <f>SUM(J29:J33)</f>
        <v/>
      </c>
      <c r="K34" s="174">
        <f>SUM(K29:K33)</f>
        <v/>
      </c>
      <c r="L34" s="174">
        <f>SUM(L29:L33)</f>
        <v/>
      </c>
      <c r="M34" s="174">
        <f>SUM(M29:M33)</f>
        <v/>
      </c>
      <c r="N34" s="174">
        <f>SUM(N29:N33)</f>
        <v/>
      </c>
      <c r="O34" s="174">
        <f>SUM(O29:O33)</f>
        <v/>
      </c>
      <c r="P34" s="126" t="n"/>
      <c r="Q34" s="112">
        <f>SUM(Q29:Q33)</f>
        <v/>
      </c>
      <c r="R34" s="113" t="n"/>
      <c r="S34" s="114" t="n"/>
      <c r="T34" s="113" t="n"/>
    </row>
    <row r="35" ht="27" customHeight="1" s="155">
      <c r="B35" s="175" t="inlineStr">
        <is>
          <t>DISTRIBUTORS (% OF TOTAL SALES)</t>
        </is>
      </c>
      <c r="C35" s="65" t="n"/>
      <c r="D35" s="97" t="n">
        <v>0</v>
      </c>
      <c r="E35" s="97" t="n">
        <v>0</v>
      </c>
      <c r="F35" s="97" t="n">
        <v>0</v>
      </c>
      <c r="G35" s="97" t="n">
        <v>0</v>
      </c>
      <c r="H35" s="97" t="n">
        <v>0</v>
      </c>
      <c r="I35" s="97" t="n">
        <v>0.15</v>
      </c>
      <c r="J35" s="97" t="n">
        <v>0.2</v>
      </c>
      <c r="K35" s="97" t="n">
        <v>0.4</v>
      </c>
      <c r="L35" s="97" t="n">
        <v>0.4</v>
      </c>
      <c r="M35" s="97" t="n">
        <v>0.4</v>
      </c>
      <c r="N35" s="97" t="n">
        <v>0.4</v>
      </c>
      <c r="O35" s="97" t="n">
        <v>0.4</v>
      </c>
      <c r="P35" s="67" t="n"/>
      <c r="Q35" s="68" t="n"/>
      <c r="R35" s="69" t="n"/>
      <c r="S35" s="70" t="n"/>
      <c r="T35" s="69" t="n"/>
    </row>
    <row r="36" ht="13" customHeight="1" s="155">
      <c r="B36" s="71" t="inlineStr">
        <is>
          <t>Communication</t>
        </is>
      </c>
      <c r="C36" s="73" t="n"/>
      <c r="D36" s="72" t="n">
        <v>50</v>
      </c>
      <c r="E36" s="72" t="n">
        <v>50</v>
      </c>
      <c r="F36" s="72" t="n">
        <v>50</v>
      </c>
      <c r="G36" s="72" t="n">
        <v>50</v>
      </c>
      <c r="H36" s="72" t="n">
        <v>50</v>
      </c>
      <c r="I36" s="72" t="n">
        <v>50</v>
      </c>
      <c r="J36" s="72" t="n">
        <v>50</v>
      </c>
      <c r="K36" s="72" t="n">
        <v>50</v>
      </c>
      <c r="L36" s="72" t="n">
        <v>50</v>
      </c>
      <c r="M36" s="72" t="n">
        <v>50</v>
      </c>
      <c r="N36" s="72" t="n">
        <v>50</v>
      </c>
      <c r="O36" s="72" t="n">
        <v>50</v>
      </c>
      <c r="P36" s="74" t="n"/>
      <c r="Q36" s="75">
        <f>SUM(Summary!$D36:$O36)</f>
        <v/>
      </c>
      <c r="R36" s="76" t="n"/>
      <c r="S36" s="77" t="n"/>
      <c r="T36" s="76" t="n"/>
    </row>
    <row r="37" ht="13" customHeight="1" s="155">
      <c r="B37" s="78" t="inlineStr">
        <is>
          <t>Training</t>
        </is>
      </c>
      <c r="C37" s="79" t="n"/>
      <c r="D37" s="128" t="n">
        <v>250</v>
      </c>
      <c r="E37" s="128" t="n">
        <v>250</v>
      </c>
      <c r="F37" s="128" t="n">
        <v>250</v>
      </c>
      <c r="G37" s="128" t="n">
        <v>250</v>
      </c>
      <c r="H37" s="128" t="n">
        <v>250</v>
      </c>
      <c r="I37" s="128" t="n">
        <v>250</v>
      </c>
      <c r="J37" s="128" t="n">
        <v>250</v>
      </c>
      <c r="K37" s="128" t="n">
        <v>250</v>
      </c>
      <c r="L37" s="128" t="n">
        <v>250</v>
      </c>
      <c r="M37" s="128" t="n">
        <v>250</v>
      </c>
      <c r="N37" s="128" t="n">
        <v>250</v>
      </c>
      <c r="O37" s="128" t="n">
        <v>250</v>
      </c>
      <c r="P37" s="81" t="n"/>
      <c r="Q37" s="82">
        <f>SUM(Summary!$D37:$O37)</f>
        <v/>
      </c>
      <c r="R37" s="83" t="n"/>
      <c r="S37" s="84" t="n"/>
      <c r="T37" s="83" t="n"/>
    </row>
    <row r="38" ht="13" customHeight="1" s="155">
      <c r="B38" s="78" t="inlineStr">
        <is>
          <t>Promotions</t>
        </is>
      </c>
      <c r="C38" s="79" t="n"/>
      <c r="D38" s="128" t="n">
        <v>600</v>
      </c>
      <c r="E38" s="128" t="n">
        <v>600</v>
      </c>
      <c r="F38" s="128" t="n">
        <v>600</v>
      </c>
      <c r="G38" s="128" t="n">
        <v>600</v>
      </c>
      <c r="H38" s="128" t="n">
        <v>600</v>
      </c>
      <c r="I38" s="128" t="n">
        <v>600</v>
      </c>
      <c r="J38" s="128" t="n">
        <v>600</v>
      </c>
      <c r="K38" s="128" t="n">
        <v>600</v>
      </c>
      <c r="L38" s="128" t="n">
        <v>600</v>
      </c>
      <c r="M38" s="128" t="n">
        <v>600</v>
      </c>
      <c r="N38" s="128" t="n">
        <v>600</v>
      </c>
      <c r="O38" s="128" t="n">
        <v>600</v>
      </c>
      <c r="P38" s="81" t="n"/>
      <c r="Q38" s="82">
        <f>SUM(Summary!$D38:$O38)</f>
        <v/>
      </c>
      <c r="R38" s="83" t="n"/>
      <c r="S38" s="84" t="n"/>
      <c r="T38" s="83" t="n"/>
    </row>
    <row r="39" ht="13" customHeight="1" s="155">
      <c r="B39" s="85" t="inlineStr">
        <is>
          <t>Commission/Discounts (% of Distributors' Sales)</t>
        </is>
      </c>
      <c r="C39" s="86" t="n">
        <v>0.15</v>
      </c>
      <c r="D39" s="105">
        <f>D3*D35*$C$39</f>
        <v/>
      </c>
      <c r="E39" s="105">
        <f>E3*E35*$C$39</f>
        <v/>
      </c>
      <c r="F39" s="105">
        <f>F3*F35*$C$39</f>
        <v/>
      </c>
      <c r="G39" s="105">
        <f>G3*G35*$C$39</f>
        <v/>
      </c>
      <c r="H39" s="105">
        <f>H3*H35*$C$39</f>
        <v/>
      </c>
      <c r="I39" s="105">
        <f>I3*I35*$C$39</f>
        <v/>
      </c>
      <c r="J39" s="105">
        <f>J3*J35*$C$39</f>
        <v/>
      </c>
      <c r="K39" s="105">
        <f>K3*K35*$C$39</f>
        <v/>
      </c>
      <c r="L39" s="105">
        <f>L3*L35*$C$39</f>
        <v/>
      </c>
      <c r="M39" s="105">
        <f>M3*M35*$C$39</f>
        <v/>
      </c>
      <c r="N39" s="105">
        <f>N3*N35*$C$39</f>
        <v/>
      </c>
      <c r="O39" s="105">
        <f>O3*O35*$C$39</f>
        <v/>
      </c>
      <c r="P39" s="74" t="n"/>
      <c r="Q39" s="88">
        <f>SUM(Summary!$D39:$O39)</f>
        <v/>
      </c>
      <c r="R39" s="89" t="n"/>
      <c r="S39" s="106" t="n"/>
      <c r="T39" s="89" t="n"/>
    </row>
    <row r="40" ht="24" customHeight="1" s="155">
      <c r="B40" s="173" t="inlineStr">
        <is>
          <t>Distributor Total $(000)</t>
        </is>
      </c>
      <c r="C40" s="173" t="n"/>
      <c r="D40" s="174">
        <f>SUM(D36:D39)</f>
        <v/>
      </c>
      <c r="E40" s="174">
        <f>SUM(E36:E39)</f>
        <v/>
      </c>
      <c r="F40" s="174">
        <f>SUM(F36:F39)</f>
        <v/>
      </c>
      <c r="G40" s="174">
        <f>SUM(G36:G39)</f>
        <v/>
      </c>
      <c r="H40" s="174">
        <f>SUM(H36:H39)</f>
        <v/>
      </c>
      <c r="I40" s="174">
        <f>SUM(I36:I39)</f>
        <v/>
      </c>
      <c r="J40" s="174">
        <f>SUM(J36:J39)</f>
        <v/>
      </c>
      <c r="K40" s="174">
        <f>SUM(K36:K39)</f>
        <v/>
      </c>
      <c r="L40" s="174">
        <f>SUM(L36:L39)</f>
        <v/>
      </c>
      <c r="M40" s="174">
        <f>SUM(M36:M39)</f>
        <v/>
      </c>
      <c r="N40" s="174">
        <f>SUM(N36:N39)</f>
        <v/>
      </c>
      <c r="O40" s="174">
        <f>SUM(O36:O39)</f>
        <v/>
      </c>
      <c r="P40" s="126" t="n"/>
      <c r="Q40" s="112">
        <f>SUM(Q36:Q39)</f>
        <v/>
      </c>
      <c r="R40" s="113" t="n"/>
      <c r="S40" s="114" t="n"/>
      <c r="T40" s="113" t="n"/>
    </row>
    <row r="41" ht="27" customHeight="1" s="155">
      <c r="B41" s="175" t="inlineStr">
        <is>
          <t>RETAILER (% OF TOTAL SALES)</t>
        </is>
      </c>
      <c r="C41" s="65" t="n"/>
      <c r="D41" s="97" t="n">
        <v>0</v>
      </c>
      <c r="E41" s="97" t="n">
        <v>0</v>
      </c>
      <c r="F41" s="97" t="n">
        <v>0.25</v>
      </c>
      <c r="G41" s="97" t="n">
        <v>0.6</v>
      </c>
      <c r="H41" s="97" t="n">
        <v>0.67</v>
      </c>
      <c r="I41" s="97" t="n">
        <v>0.6</v>
      </c>
      <c r="J41" s="97" t="n">
        <v>0.6</v>
      </c>
      <c r="K41" s="97" t="n">
        <v>0.5</v>
      </c>
      <c r="L41" s="97" t="n">
        <v>0.3</v>
      </c>
      <c r="M41" s="97" t="n">
        <v>0.3</v>
      </c>
      <c r="N41" s="97" t="n">
        <v>0.3</v>
      </c>
      <c r="O41" s="97" t="n">
        <v>0.3</v>
      </c>
      <c r="P41" s="67" t="n"/>
      <c r="Q41" s="68" t="n"/>
      <c r="R41" s="69" t="n"/>
      <c r="S41" s="70" t="n"/>
      <c r="T41" s="69" t="n"/>
    </row>
    <row r="42" ht="13" customHeight="1" s="155">
      <c r="B42" s="71" t="inlineStr">
        <is>
          <t>Communication</t>
        </is>
      </c>
      <c r="C42" s="73" t="n"/>
      <c r="D42" s="72" t="n">
        <v>50</v>
      </c>
      <c r="E42" s="72" t="n">
        <v>50</v>
      </c>
      <c r="F42" s="72" t="n">
        <v>50</v>
      </c>
      <c r="G42" s="72" t="n">
        <v>50</v>
      </c>
      <c r="H42" s="72" t="n">
        <v>50</v>
      </c>
      <c r="I42" s="72" t="n">
        <v>50</v>
      </c>
      <c r="J42" s="72" t="n">
        <v>50</v>
      </c>
      <c r="K42" s="72" t="n">
        <v>50</v>
      </c>
      <c r="L42" s="72" t="n">
        <v>50</v>
      </c>
      <c r="M42" s="72" t="n">
        <v>50</v>
      </c>
      <c r="N42" s="72" t="n">
        <v>50</v>
      </c>
      <c r="O42" s="72" t="n">
        <v>50</v>
      </c>
      <c r="P42" s="74" t="n"/>
      <c r="Q42" s="75">
        <f>SUM(Summary!$D42:$O42)</f>
        <v/>
      </c>
      <c r="R42" s="76" t="n"/>
      <c r="S42" s="77" t="n"/>
      <c r="T42" s="76" t="n"/>
    </row>
    <row r="43" ht="13" customHeight="1" s="155">
      <c r="B43" s="78" t="inlineStr">
        <is>
          <t>Training</t>
        </is>
      </c>
      <c r="C43" s="79" t="n"/>
      <c r="D43" s="128" t="n">
        <v>250</v>
      </c>
      <c r="E43" s="128" t="n">
        <v>250</v>
      </c>
      <c r="F43" s="128" t="n">
        <v>250</v>
      </c>
      <c r="G43" s="128" t="n">
        <v>250</v>
      </c>
      <c r="H43" s="128" t="n">
        <v>250</v>
      </c>
      <c r="I43" s="128" t="n">
        <v>250</v>
      </c>
      <c r="J43" s="128" t="n">
        <v>250</v>
      </c>
      <c r="K43" s="128" t="n">
        <v>250</v>
      </c>
      <c r="L43" s="128" t="n">
        <v>250</v>
      </c>
      <c r="M43" s="128" t="n">
        <v>250</v>
      </c>
      <c r="N43" s="128" t="n">
        <v>250</v>
      </c>
      <c r="O43" s="128" t="n">
        <v>250</v>
      </c>
      <c r="P43" s="81" t="n"/>
      <c r="Q43" s="82">
        <f>SUM(Summary!$D43:$O43)</f>
        <v/>
      </c>
      <c r="R43" s="83" t="n"/>
      <c r="S43" s="84" t="n"/>
      <c r="T43" s="83" t="n"/>
    </row>
    <row r="44" ht="13" customHeight="1" s="155">
      <c r="B44" s="78" t="inlineStr">
        <is>
          <t>Promotions</t>
        </is>
      </c>
      <c r="C44" s="79" t="n"/>
      <c r="D44" s="128" t="n">
        <v>600</v>
      </c>
      <c r="E44" s="128" t="n">
        <v>600</v>
      </c>
      <c r="F44" s="128" t="n">
        <v>600</v>
      </c>
      <c r="G44" s="128" t="n">
        <v>600</v>
      </c>
      <c r="H44" s="128" t="n">
        <v>600</v>
      </c>
      <c r="I44" s="128" t="n">
        <v>600</v>
      </c>
      <c r="J44" s="128" t="n">
        <v>600</v>
      </c>
      <c r="K44" s="128" t="n">
        <v>600</v>
      </c>
      <c r="L44" s="128" t="n">
        <v>600</v>
      </c>
      <c r="M44" s="128" t="n">
        <v>600</v>
      </c>
      <c r="N44" s="128" t="n">
        <v>600</v>
      </c>
      <c r="O44" s="128" t="n">
        <v>600</v>
      </c>
      <c r="P44" s="81" t="n"/>
      <c r="Q44" s="82">
        <f>SUM(Summary!$D44:$O44)</f>
        <v/>
      </c>
      <c r="R44" s="83" t="n"/>
      <c r="S44" s="84" t="n"/>
      <c r="T44" s="83" t="n"/>
    </row>
    <row r="45" ht="13" customHeight="1" s="155">
      <c r="B45" s="85" t="inlineStr">
        <is>
          <t>Commission/Discounts (% of Retail Sales)</t>
        </is>
      </c>
      <c r="C45" s="86" t="n">
        <v>0.1</v>
      </c>
      <c r="D45" s="105">
        <f>D3*D41*$C$45</f>
        <v/>
      </c>
      <c r="E45" s="105">
        <f>E3*E41*$C$45</f>
        <v/>
      </c>
      <c r="F45" s="105">
        <f>F3*F41*$C$45</f>
        <v/>
      </c>
      <c r="G45" s="105">
        <f>G3*G41*$C$45</f>
        <v/>
      </c>
      <c r="H45" s="105">
        <f>H3*H41*$C$45</f>
        <v/>
      </c>
      <c r="I45" s="105">
        <f>I3*I41*$C$45</f>
        <v/>
      </c>
      <c r="J45" s="105">
        <f>J3*J41*$C$45</f>
        <v/>
      </c>
      <c r="K45" s="105">
        <f>K3*K41*$C$45</f>
        <v/>
      </c>
      <c r="L45" s="105">
        <f>L3*L41*$C$45</f>
        <v/>
      </c>
      <c r="M45" s="105">
        <f>M3*M41*$C$45</f>
        <v/>
      </c>
      <c r="N45" s="105">
        <f>N3*N41*$C$45</f>
        <v/>
      </c>
      <c r="O45" s="105">
        <f>O3*O41*$C$45</f>
        <v/>
      </c>
      <c r="P45" s="74" t="n"/>
      <c r="Q45" s="88">
        <f>SUM(Summary!$D45:$O45)</f>
        <v/>
      </c>
      <c r="R45" s="89" t="n"/>
      <c r="S45" s="106" t="n"/>
      <c r="T45" s="89" t="n"/>
    </row>
    <row r="46" ht="23" customHeight="1" s="155">
      <c r="B46" s="173" t="inlineStr">
        <is>
          <t>Retailer Total $(000)</t>
        </is>
      </c>
      <c r="C46" s="173" t="n"/>
      <c r="D46" s="174">
        <f>SUM(D42:D45)</f>
        <v/>
      </c>
      <c r="E46" s="174">
        <f>SUM(E42:E45)</f>
        <v/>
      </c>
      <c r="F46" s="174">
        <f>SUM(F42:F45)</f>
        <v/>
      </c>
      <c r="G46" s="174">
        <f>SUM(G42:G45)</f>
        <v/>
      </c>
      <c r="H46" s="174">
        <f>SUM(H42:H45)</f>
        <v/>
      </c>
      <c r="I46" s="174">
        <f>SUM(I42:I45)</f>
        <v/>
      </c>
      <c r="J46" s="174">
        <f>SUM(J42:J45)</f>
        <v/>
      </c>
      <c r="K46" s="174">
        <f>SUM(K42:K45)</f>
        <v/>
      </c>
      <c r="L46" s="174">
        <f>SUM(L42:L45)</f>
        <v/>
      </c>
      <c r="M46" s="174">
        <f>SUM(M42:M45)</f>
        <v/>
      </c>
      <c r="N46" s="174">
        <f>SUM(N42:N45)</f>
        <v/>
      </c>
      <c r="O46" s="174">
        <f>SUM(O42:O45)</f>
        <v/>
      </c>
      <c r="P46" s="126" t="n"/>
      <c r="Q46" s="112">
        <f>SUM(Q42:Q45)</f>
        <v/>
      </c>
      <c r="R46" s="113" t="n"/>
      <c r="S46" s="114" t="n"/>
      <c r="T46" s="113" t="n"/>
    </row>
    <row r="47" ht="27" customHeight="1" s="155">
      <c r="B47" s="181" t="inlineStr">
        <is>
          <t>CUSTOMER ACQUISITION &amp; RETENTION (CAR)</t>
        </is>
      </c>
      <c r="C47" s="182" t="n"/>
      <c r="D47" s="66" t="n"/>
      <c r="E47" s="66" t="n"/>
      <c r="F47" s="66" t="n"/>
      <c r="G47" s="66" t="n"/>
      <c r="H47" s="66" t="n"/>
      <c r="I47" s="66" t="n"/>
      <c r="J47" s="66" t="n"/>
      <c r="K47" s="66" t="n"/>
      <c r="L47" s="66" t="n"/>
      <c r="M47" s="66" t="n"/>
      <c r="N47" s="66" t="n"/>
      <c r="O47" s="66" t="n"/>
      <c r="P47" s="67" t="n"/>
      <c r="Q47" s="68" t="n"/>
      <c r="R47" s="69" t="n"/>
      <c r="S47" s="70" t="n"/>
      <c r="T47" s="69" t="n"/>
    </row>
    <row r="48" ht="13" customHeight="1" s="155">
      <c r="B48" s="71" t="inlineStr">
        <is>
          <t>Human Resources</t>
        </is>
      </c>
      <c r="C48" s="73" t="n"/>
      <c r="D48" s="72" t="n">
        <v>50</v>
      </c>
      <c r="E48" s="72" t="n">
        <v>50</v>
      </c>
      <c r="F48" s="72" t="n">
        <v>50</v>
      </c>
      <c r="G48" s="72" t="n">
        <v>50</v>
      </c>
      <c r="H48" s="72" t="n">
        <v>50</v>
      </c>
      <c r="I48" s="72" t="n">
        <v>50</v>
      </c>
      <c r="J48" s="72" t="n">
        <v>50</v>
      </c>
      <c r="K48" s="72" t="n">
        <v>50</v>
      </c>
      <c r="L48" s="72" t="n">
        <v>50</v>
      </c>
      <c r="M48" s="72" t="n">
        <v>50</v>
      </c>
      <c r="N48" s="72" t="n">
        <v>50</v>
      </c>
      <c r="O48" s="72" t="n">
        <v>50</v>
      </c>
      <c r="P48" s="74" t="n"/>
      <c r="Q48" s="75">
        <f>SUM(Summary!$D48:$O48)</f>
        <v/>
      </c>
      <c r="R48" s="76" t="n"/>
      <c r="S48" s="77" t="n"/>
      <c r="T48" s="76" t="n"/>
    </row>
    <row r="49" ht="13" customHeight="1" s="155">
      <c r="B49" s="78" t="inlineStr">
        <is>
          <t>Communications</t>
        </is>
      </c>
      <c r="C49" s="79" t="n"/>
      <c r="D49" s="128" t="n">
        <v>250</v>
      </c>
      <c r="E49" s="128" t="n">
        <v>250</v>
      </c>
      <c r="F49" s="128" t="n">
        <v>250</v>
      </c>
      <c r="G49" s="128" t="n">
        <v>250</v>
      </c>
      <c r="H49" s="128" t="n">
        <v>250</v>
      </c>
      <c r="I49" s="128" t="n">
        <v>250</v>
      </c>
      <c r="J49" s="128" t="n">
        <v>250</v>
      </c>
      <c r="K49" s="128" t="n">
        <v>250</v>
      </c>
      <c r="L49" s="128" t="n">
        <v>250</v>
      </c>
      <c r="M49" s="128" t="n">
        <v>250</v>
      </c>
      <c r="N49" s="128" t="n">
        <v>250</v>
      </c>
      <c r="O49" s="128" t="n">
        <v>250</v>
      </c>
      <c r="P49" s="81" t="n"/>
      <c r="Q49" s="82">
        <f>SUM(Summary!$D49:$O49)</f>
        <v/>
      </c>
      <c r="R49" s="83" t="n"/>
      <c r="S49" s="84" t="n"/>
      <c r="T49" s="83" t="n"/>
    </row>
    <row r="50" ht="13" customHeight="1" s="155">
      <c r="B50" s="85" t="inlineStr">
        <is>
          <t>Promotions/Coupons</t>
        </is>
      </c>
      <c r="C50" s="105" t="n"/>
      <c r="D50" s="121" t="n">
        <v>600</v>
      </c>
      <c r="E50" s="121" t="n">
        <v>600</v>
      </c>
      <c r="F50" s="121" t="n">
        <v>600</v>
      </c>
      <c r="G50" s="121" t="n">
        <v>600</v>
      </c>
      <c r="H50" s="121" t="n">
        <v>600</v>
      </c>
      <c r="I50" s="121" t="n">
        <v>600</v>
      </c>
      <c r="J50" s="121" t="n">
        <v>600</v>
      </c>
      <c r="K50" s="121" t="n">
        <v>600</v>
      </c>
      <c r="L50" s="121" t="n">
        <v>600</v>
      </c>
      <c r="M50" s="121" t="n">
        <v>600</v>
      </c>
      <c r="N50" s="121" t="n">
        <v>600</v>
      </c>
      <c r="O50" s="121" t="n">
        <v>600</v>
      </c>
      <c r="P50" s="74" t="n"/>
      <c r="Q50" s="88">
        <f>SUM(Summary!$D50:$O50)</f>
        <v/>
      </c>
      <c r="R50" s="89" t="n"/>
      <c r="S50" s="106" t="n"/>
      <c r="T50" s="89" t="n"/>
    </row>
    <row r="51" ht="24" customHeight="1" s="155">
      <c r="B51" s="173" t="inlineStr">
        <is>
          <t>CAR Total $(000)</t>
        </is>
      </c>
      <c r="C51" s="173" t="n"/>
      <c r="D51" s="174">
        <f>SUM(D48:D50)</f>
        <v/>
      </c>
      <c r="E51" s="174">
        <f>SUM(E48:E50)</f>
        <v/>
      </c>
      <c r="F51" s="174">
        <f>SUM(F48:F50)</f>
        <v/>
      </c>
      <c r="G51" s="174">
        <f>SUM(G48:G50)</f>
        <v/>
      </c>
      <c r="H51" s="174">
        <f>SUM(H48:H50)</f>
        <v/>
      </c>
      <c r="I51" s="174">
        <f>SUM(I48:I50)</f>
        <v/>
      </c>
      <c r="J51" s="174">
        <f>SUM(J48:J50)</f>
        <v/>
      </c>
      <c r="K51" s="174">
        <f>SUM(K48:K50)</f>
        <v/>
      </c>
      <c r="L51" s="174">
        <f>SUM(L48:L50)</f>
        <v/>
      </c>
      <c r="M51" s="174">
        <f>SUM(M48:M50)</f>
        <v/>
      </c>
      <c r="N51" s="174">
        <f>SUM(N48:N50)</f>
        <v/>
      </c>
      <c r="O51" s="174">
        <f>SUM(O48:O50)</f>
        <v/>
      </c>
      <c r="P51" s="126" t="n"/>
      <c r="Q51" s="112">
        <f>SUM(Q48:Q50)</f>
        <v/>
      </c>
      <c r="R51" s="113" t="n"/>
      <c r="S51" s="114" t="n"/>
      <c r="T51" s="113" t="n"/>
    </row>
    <row r="52" ht="27" customHeight="1" s="155">
      <c r="B52" s="175" t="inlineStr">
        <is>
          <t>OTHER EXPENSES</t>
        </is>
      </c>
      <c r="C52" s="65" t="n"/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67" t="n"/>
      <c r="Q52" s="68" t="n"/>
      <c r="R52" s="69" t="n"/>
      <c r="S52" s="70" t="n"/>
      <c r="T52" s="69" t="n"/>
    </row>
    <row r="53" ht="13" customHeight="1" s="155">
      <c r="B53" s="71" t="inlineStr">
        <is>
          <t>Travel</t>
        </is>
      </c>
      <c r="C53" s="73" t="n"/>
      <c r="D53" s="72" t="n">
        <v>50</v>
      </c>
      <c r="E53" s="72" t="n">
        <v>50</v>
      </c>
      <c r="F53" s="72" t="n">
        <v>50</v>
      </c>
      <c r="G53" s="72" t="n">
        <v>50</v>
      </c>
      <c r="H53" s="72" t="n">
        <v>50</v>
      </c>
      <c r="I53" s="72" t="n">
        <v>50</v>
      </c>
      <c r="J53" s="72" t="n">
        <v>50</v>
      </c>
      <c r="K53" s="72" t="n">
        <v>50</v>
      </c>
      <c r="L53" s="72" t="n">
        <v>50</v>
      </c>
      <c r="M53" s="72" t="n">
        <v>50</v>
      </c>
      <c r="N53" s="72" t="n">
        <v>50</v>
      </c>
      <c r="O53" s="72" t="n">
        <v>50</v>
      </c>
      <c r="P53" s="74" t="n"/>
      <c r="Q53" s="118">
        <f>SUM(Summary!$D53:$O53)</f>
        <v/>
      </c>
      <c r="R53" s="119" t="n"/>
      <c r="S53" s="120" t="n"/>
      <c r="T53" s="119" t="n"/>
    </row>
    <row r="54" ht="13" customHeight="1" s="155">
      <c r="B54" s="78" t="inlineStr">
        <is>
          <t>Infrastructure (computer, telephone, etc.)</t>
        </is>
      </c>
      <c r="C54" s="79" t="n"/>
      <c r="D54" s="128" t="n">
        <v>250</v>
      </c>
      <c r="E54" s="128" t="n">
        <v>250</v>
      </c>
      <c r="F54" s="128" t="n">
        <v>250</v>
      </c>
      <c r="G54" s="128" t="n">
        <v>250</v>
      </c>
      <c r="H54" s="128" t="n">
        <v>250</v>
      </c>
      <c r="I54" s="128" t="n">
        <v>250</v>
      </c>
      <c r="J54" s="128" t="n">
        <v>250</v>
      </c>
      <c r="K54" s="128" t="n">
        <v>250</v>
      </c>
      <c r="L54" s="128" t="n">
        <v>250</v>
      </c>
      <c r="M54" s="128" t="n">
        <v>250</v>
      </c>
      <c r="N54" s="128" t="n">
        <v>250</v>
      </c>
      <c r="O54" s="128" t="n">
        <v>250</v>
      </c>
      <c r="P54" s="81" t="n"/>
      <c r="Q54" s="82">
        <f>SUM(Summary!$D54:$O54)</f>
        <v/>
      </c>
      <c r="R54" s="83" t="n"/>
      <c r="S54" s="84" t="n"/>
      <c r="T54" s="83" t="n"/>
    </row>
    <row r="55" ht="13" customHeight="1" s="155">
      <c r="B55" s="85" t="inlineStr">
        <is>
          <t>Channel Support</t>
        </is>
      </c>
      <c r="C55" s="105" t="n"/>
      <c r="D55" s="121" t="n">
        <v>600</v>
      </c>
      <c r="E55" s="121" t="n">
        <v>600</v>
      </c>
      <c r="F55" s="121" t="n">
        <v>600</v>
      </c>
      <c r="G55" s="121" t="n">
        <v>600</v>
      </c>
      <c r="H55" s="121" t="n">
        <v>600</v>
      </c>
      <c r="I55" s="121" t="n">
        <v>600</v>
      </c>
      <c r="J55" s="121" t="n">
        <v>600</v>
      </c>
      <c r="K55" s="121" t="n">
        <v>600</v>
      </c>
      <c r="L55" s="121" t="n">
        <v>600</v>
      </c>
      <c r="M55" s="121" t="n">
        <v>600</v>
      </c>
      <c r="N55" s="121" t="n">
        <v>600</v>
      </c>
      <c r="O55" s="121" t="n">
        <v>600</v>
      </c>
      <c r="P55" s="74" t="n"/>
      <c r="Q55" s="88">
        <f>SUM(Summary!$D55:$O55)</f>
        <v/>
      </c>
      <c r="R55" s="89" t="n"/>
      <c r="S55" s="106" t="n"/>
      <c r="T55" s="89" t="n"/>
    </row>
    <row r="56" ht="23" customHeight="1" s="155">
      <c r="B56" s="173" t="inlineStr">
        <is>
          <t>Other Expenses Total $(000)</t>
        </is>
      </c>
      <c r="C56" s="173" t="n"/>
      <c r="D56" s="174">
        <f>SUM(D53:D55)</f>
        <v/>
      </c>
      <c r="E56" s="174">
        <f>SUM(E53:E55)</f>
        <v/>
      </c>
      <c r="F56" s="174">
        <f>SUM(F53:F55)</f>
        <v/>
      </c>
      <c r="G56" s="174">
        <f>SUM(G53:G55)</f>
        <v/>
      </c>
      <c r="H56" s="174">
        <f>SUM(H53:H55)</f>
        <v/>
      </c>
      <c r="I56" s="174">
        <f>SUM(I53:I55)</f>
        <v/>
      </c>
      <c r="J56" s="174">
        <f>SUM(J53:J55)</f>
        <v/>
      </c>
      <c r="K56" s="174">
        <f>SUM(K53:K55)</f>
        <v/>
      </c>
      <c r="L56" s="174">
        <f>SUM(L53:L55)</f>
        <v/>
      </c>
      <c r="M56" s="174">
        <f>SUM(M53:M55)</f>
        <v/>
      </c>
      <c r="N56" s="174">
        <f>SUM(N53:N55)</f>
        <v/>
      </c>
      <c r="O56" s="174">
        <f>SUM(O53:O55)</f>
        <v/>
      </c>
      <c r="P56" s="126" t="n"/>
      <c r="Q56" s="112">
        <f>SUM(Q53:Q55)</f>
        <v/>
      </c>
      <c r="R56" s="113" t="n"/>
      <c r="S56" s="114" t="n"/>
      <c r="T56" s="113" t="n"/>
    </row>
    <row r="57" ht="15" customHeight="1" s="155">
      <c r="D57" s="47" t="n"/>
      <c r="E57" s="47" t="n"/>
      <c r="F57" s="47" t="n"/>
      <c r="G57" s="47" t="n"/>
      <c r="H57" s="47" t="n"/>
      <c r="I57" s="47" t="n"/>
      <c r="J57" s="47" t="n"/>
      <c r="K57" s="47" t="n"/>
      <c r="L57" s="47" t="n"/>
      <c r="M57" s="47" t="n"/>
      <c r="N57" s="47" t="n"/>
      <c r="O57" s="47" t="n"/>
      <c r="P57" s="47" t="n"/>
      <c r="Q57" s="131" t="n"/>
      <c r="R57" s="132" t="n"/>
      <c r="S57" s="133" t="n"/>
      <c r="T57" s="132" t="n"/>
    </row>
    <row r="58" ht="20" customHeight="1" s="155">
      <c r="B58" s="134" t="inlineStr">
        <is>
          <t>TOTAL MARKETING BUDGET:</t>
        </is>
      </c>
      <c r="C58" s="135" t="n"/>
      <c r="D58" s="136">
        <f>SUM(D8,D27,D34,D40,D46,D51,D56)</f>
        <v/>
      </c>
      <c r="E58" s="136">
        <f>SUM(E8,E27,E34,E40,E46,E51,E56)</f>
        <v/>
      </c>
      <c r="F58" s="136">
        <f>SUM(F8,F27,F34,F40,F46,F51,F56)</f>
        <v/>
      </c>
      <c r="G58" s="136">
        <f>SUM(G8,G27,G34,G40,G46,G51,G56)</f>
        <v/>
      </c>
      <c r="H58" s="136">
        <f>SUM(H8,H27,H34,H40,H46,H51,H56)</f>
        <v/>
      </c>
      <c r="I58" s="136">
        <f>SUM(I8,I27,I34,I40,I46,I51,I56)</f>
        <v/>
      </c>
      <c r="J58" s="136">
        <f>SUM(J8,J27,J34,J40,J46,J51,J56)</f>
        <v/>
      </c>
      <c r="K58" s="136">
        <f>SUM(K8,K27,K34,K40,K46,K51,K56)</f>
        <v/>
      </c>
      <c r="L58" s="136">
        <f>SUM(L8,L27,L34,L40,L46,L51,L56)</f>
        <v/>
      </c>
      <c r="M58" s="136">
        <f>SUM(M8,M27,M34,M40,M46,M51,M56)</f>
        <v/>
      </c>
      <c r="N58" s="136">
        <f>SUM(N8,N27,N34,N40,N46,N51,N56)</f>
        <v/>
      </c>
      <c r="O58" s="136">
        <f>SUM(O8,O27,O34,O40,O46,O51,O56)</f>
        <v/>
      </c>
      <c r="P58" s="126" t="n"/>
      <c r="Q58" s="137">
        <f>SUM(Q8,Q27,Q34,Q40,Q46,Q51,Q56)</f>
        <v/>
      </c>
      <c r="R58" s="138" t="n"/>
      <c r="S58" s="114" t="n"/>
      <c r="T58" s="138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58"/>
  <sheetViews>
    <sheetView workbookViewId="0">
      <selection activeCell="A1" sqref="A1"/>
    </sheetView>
  </sheetViews>
  <sheetFormatPr baseColWidth="8" defaultRowHeight="15"/>
  <cols>
    <col width="2" customWidth="1" style="155" min="1" max="1"/>
    <col width="35.6640625" customWidth="1" style="155" min="2" max="2"/>
    <col width="8" customWidth="1" style="155" min="3" max="3"/>
    <col width="14.33203125" customWidth="1" style="155" min="4" max="4"/>
    <col width="0.6640625" customWidth="1" style="155" min="16" max="16"/>
    <col width="14.33203125" customWidth="1" style="155" min="17" max="17"/>
    <col width="2.1640625" customWidth="1" style="155" min="18" max="18"/>
    <col width="10.33203125" customWidth="1" style="155" min="19" max="19"/>
    <col width="2.1640625" customWidth="1" style="155" min="20" max="20"/>
    <col width="8.83203125" customWidth="1" style="155" min="21" max="21"/>
  </cols>
  <sheetData>
    <row r="1" ht="36" customHeight="1" s="155">
      <c r="B1" s="171" t="inlineStr">
        <is>
          <t>CHANNEL MARKETING BUDGET</t>
        </is>
      </c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8" t="n"/>
      <c r="T1" s="48" t="n"/>
    </row>
    <row r="2" ht="15" customHeight="1" s="155">
      <c r="B2" s="50" t="n"/>
      <c r="C2" s="51" t="inlineStr">
        <is>
          <t>Rate</t>
        </is>
      </c>
      <c r="D2" s="52" t="inlineStr">
        <is>
          <t>Month 1</t>
        </is>
      </c>
      <c r="E2" s="52" t="inlineStr">
        <is>
          <t>Month 2</t>
        </is>
      </c>
      <c r="F2" s="52" t="inlineStr">
        <is>
          <t>Month 3</t>
        </is>
      </c>
      <c r="G2" s="52" t="inlineStr">
        <is>
          <t>Month 4</t>
        </is>
      </c>
      <c r="H2" s="52" t="inlineStr">
        <is>
          <t>Month 5</t>
        </is>
      </c>
      <c r="I2" s="52" t="inlineStr">
        <is>
          <t>Month 6</t>
        </is>
      </c>
      <c r="J2" s="52" t="inlineStr">
        <is>
          <t>Month 7</t>
        </is>
      </c>
      <c r="K2" s="52" t="inlineStr">
        <is>
          <t>Month 8</t>
        </is>
      </c>
      <c r="L2" s="52" t="inlineStr">
        <is>
          <t>Month 9</t>
        </is>
      </c>
      <c r="M2" s="52" t="inlineStr">
        <is>
          <t>Month 10</t>
        </is>
      </c>
      <c r="N2" s="52" t="inlineStr">
        <is>
          <t>Month 11</t>
        </is>
      </c>
      <c r="O2" s="52" t="inlineStr">
        <is>
          <t>Month 12</t>
        </is>
      </c>
      <c r="P2" s="53" t="n"/>
      <c r="Q2" s="54" t="inlineStr">
        <is>
          <t>Total</t>
        </is>
      </c>
      <c r="R2" s="55" t="n"/>
      <c r="S2" s="56" t="n"/>
      <c r="T2" s="55" t="n"/>
    </row>
    <row r="3" ht="19" customHeight="1" s="155">
      <c r="B3" s="57" t="inlineStr">
        <is>
          <t>ANTICIPATED SALES TOTAL $(000)</t>
        </is>
      </c>
      <c r="C3" s="58" t="n"/>
      <c r="D3" s="59" t="n">
        <v>90</v>
      </c>
      <c r="E3" s="59" t="n">
        <v>90</v>
      </c>
      <c r="F3" s="59" t="n">
        <v>90</v>
      </c>
      <c r="G3" s="59" t="n">
        <v>90</v>
      </c>
      <c r="H3" s="59" t="n">
        <v>1200</v>
      </c>
      <c r="I3" s="59" t="n">
        <v>1500</v>
      </c>
      <c r="J3" s="59" t="n">
        <v>1500</v>
      </c>
      <c r="K3" s="59" t="n">
        <v>1800</v>
      </c>
      <c r="L3" s="59" t="n">
        <v>2000</v>
      </c>
      <c r="M3" s="59" t="n">
        <v>2000</v>
      </c>
      <c r="N3" s="59" t="n">
        <v>2000</v>
      </c>
      <c r="O3" s="59" t="n">
        <v>2000</v>
      </c>
      <c r="P3" s="59" t="n"/>
      <c r="Q3" s="60">
        <f>SUM(D3:O3)</f>
        <v/>
      </c>
      <c r="R3" s="61" t="n"/>
      <c r="S3" s="62" t="n"/>
      <c r="T3" s="61" t="n"/>
    </row>
    <row r="4" ht="27" customHeight="1" s="155">
      <c r="B4" s="172" t="inlineStr">
        <is>
          <t>PERSONNEL (% OF TOTAL SALES)</t>
        </is>
      </c>
      <c r="C4" s="65" t="n"/>
      <c r="D4" s="66">
        <f>D9+D28+D35+D41</f>
        <v/>
      </c>
      <c r="E4" s="66">
        <f>E9+E28+E35+E41</f>
        <v/>
      </c>
      <c r="F4" s="66">
        <f>F9+F28+F35+F41</f>
        <v/>
      </c>
      <c r="G4" s="66">
        <f>G9+G28+G35+G41</f>
        <v/>
      </c>
      <c r="H4" s="66">
        <f>H9+H28+H35+H41</f>
        <v/>
      </c>
      <c r="I4" s="66">
        <f>I9+I28+I35+I41</f>
        <v/>
      </c>
      <c r="J4" s="66">
        <f>J9+J28+J35+J41</f>
        <v/>
      </c>
      <c r="K4" s="66">
        <f>K9+K28+K35+K41</f>
        <v/>
      </c>
      <c r="L4" s="66">
        <f>L9+L28+L35+L41</f>
        <v/>
      </c>
      <c r="M4" s="66">
        <f>M9+M28+M35+M41</f>
        <v/>
      </c>
      <c r="N4" s="66">
        <f>N9+N28+N35+N41</f>
        <v/>
      </c>
      <c r="O4" s="66">
        <f>O9+O28+O35+O41</f>
        <v/>
      </c>
      <c r="P4" s="67" t="n"/>
      <c r="Q4" s="68" t="n"/>
      <c r="R4" s="69" t="n"/>
      <c r="S4" s="70" t="n"/>
      <c r="T4" s="69" t="n"/>
    </row>
    <row r="5" ht="13" customHeight="1" s="155">
      <c r="B5" s="71" t="inlineStr">
        <is>
          <t>Human Resources - Headcount</t>
        </is>
      </c>
      <c r="C5" s="72" t="n">
        <v>5</v>
      </c>
      <c r="D5" s="73">
        <f>+$C$5</f>
        <v/>
      </c>
      <c r="E5" s="73">
        <f>+$C$5</f>
        <v/>
      </c>
      <c r="F5" s="73">
        <f>+$C$5</f>
        <v/>
      </c>
      <c r="G5" s="73">
        <f>+$C$5</f>
        <v/>
      </c>
      <c r="H5" s="73">
        <f>+$C$5</f>
        <v/>
      </c>
      <c r="I5" s="73">
        <f>+$C$5</f>
        <v/>
      </c>
      <c r="J5" s="73">
        <f>+$C$5</f>
        <v/>
      </c>
      <c r="K5" s="73">
        <f>+$C$5</f>
        <v/>
      </c>
      <c r="L5" s="73">
        <f>+$C$5</f>
        <v/>
      </c>
      <c r="M5" s="73">
        <f>+$C$5</f>
        <v/>
      </c>
      <c r="N5" s="73">
        <f>+$C$5</f>
        <v/>
      </c>
      <c r="O5" s="73">
        <f>+$C$5</f>
        <v/>
      </c>
      <c r="P5" s="74" t="n"/>
      <c r="Q5" s="75" t="n"/>
      <c r="R5" s="76" t="n"/>
      <c r="S5" s="77" t="n"/>
      <c r="T5" s="76" t="n"/>
    </row>
    <row r="6" ht="13" customHeight="1" s="155">
      <c r="B6" s="78" t="inlineStr">
        <is>
          <t>Human Resources - Cost</t>
        </is>
      </c>
      <c r="C6" s="79" t="n"/>
      <c r="D6" s="80">
        <f>$C$5*D5</f>
        <v/>
      </c>
      <c r="E6" s="80">
        <f>$C$5*E5</f>
        <v/>
      </c>
      <c r="F6" s="80">
        <f>$C$5*F5</f>
        <v/>
      </c>
      <c r="G6" s="80">
        <f>$C$5*G5</f>
        <v/>
      </c>
      <c r="H6" s="80">
        <f>$C$5*H5</f>
        <v/>
      </c>
      <c r="I6" s="80">
        <f>$C$5*I5</f>
        <v/>
      </c>
      <c r="J6" s="80">
        <f>$C$5*J5</f>
        <v/>
      </c>
      <c r="K6" s="80">
        <f>$C$5*K5</f>
        <v/>
      </c>
      <c r="L6" s="80">
        <f>$C$5*L5</f>
        <v/>
      </c>
      <c r="M6" s="80">
        <f>$C$5*M5</f>
        <v/>
      </c>
      <c r="N6" s="80">
        <f>$C$5*N5</f>
        <v/>
      </c>
      <c r="O6" s="80">
        <f>$C$5*O5</f>
        <v/>
      </c>
      <c r="P6" s="81" t="n"/>
      <c r="Q6" s="82">
        <f>SUM(Summary!$D6:$O6)</f>
        <v/>
      </c>
      <c r="R6" s="83" t="n"/>
      <c r="S6" s="84" t="n"/>
      <c r="T6" s="83" t="n"/>
    </row>
    <row r="7" ht="13" customHeight="1" s="155">
      <c r="B7" s="85" t="inlineStr">
        <is>
          <t>Commission</t>
        </is>
      </c>
      <c r="C7" s="86" t="n">
        <v>0.001</v>
      </c>
      <c r="D7" s="87">
        <f>D3*$C$7</f>
        <v/>
      </c>
      <c r="E7" s="87">
        <f>E3*$C$7</f>
        <v/>
      </c>
      <c r="F7" s="87">
        <f>F3*$C$7</f>
        <v/>
      </c>
      <c r="G7" s="87">
        <f>G3*$C$7</f>
        <v/>
      </c>
      <c r="H7" s="87">
        <f>H3*$C$7</f>
        <v/>
      </c>
      <c r="I7" s="87">
        <f>I3*$C$7</f>
        <v/>
      </c>
      <c r="J7" s="87">
        <f>J3*$C$7</f>
        <v/>
      </c>
      <c r="K7" s="87">
        <f>K3*$C$7</f>
        <v/>
      </c>
      <c r="L7" s="87">
        <f>L3*$C$7</f>
        <v/>
      </c>
      <c r="M7" s="87">
        <f>M3*$C$7</f>
        <v/>
      </c>
      <c r="N7" s="87">
        <f>N3*$C$7</f>
        <v/>
      </c>
      <c r="O7" s="87">
        <f>O3*$C$7</f>
        <v/>
      </c>
      <c r="P7" s="81" t="n"/>
      <c r="Q7" s="88">
        <f>SUM(Summary!$D7:$O7)</f>
        <v/>
      </c>
      <c r="R7" s="89" t="n"/>
      <c r="S7" s="90" t="n"/>
      <c r="T7" s="89" t="n"/>
    </row>
    <row r="8" ht="24" customHeight="1" s="155">
      <c r="B8" s="173" t="inlineStr">
        <is>
          <t>Personnel Total $(000)</t>
        </is>
      </c>
      <c r="C8" s="173" t="n"/>
      <c r="D8" s="174">
        <f>SUM(D6:D7)</f>
        <v/>
      </c>
      <c r="E8" s="174">
        <f>SUM(E6:E7)</f>
        <v/>
      </c>
      <c r="F8" s="174">
        <f>SUM(F6:F7)</f>
        <v/>
      </c>
      <c r="G8" s="174">
        <f>SUM(G6:G7)</f>
        <v/>
      </c>
      <c r="H8" s="174">
        <f>SUM(H6:H7)</f>
        <v/>
      </c>
      <c r="I8" s="174">
        <f>SUM(I6:I7)</f>
        <v/>
      </c>
      <c r="J8" s="174">
        <f>SUM(J6:J7)</f>
        <v/>
      </c>
      <c r="K8" s="174">
        <f>SUM(K6:K7)</f>
        <v/>
      </c>
      <c r="L8" s="174">
        <f>SUM(L6:L7)</f>
        <v/>
      </c>
      <c r="M8" s="174">
        <f>SUM(M6:M7)</f>
        <v/>
      </c>
      <c r="N8" s="174">
        <f>SUM(N6:N7)</f>
        <v/>
      </c>
      <c r="O8" s="174">
        <f>SUM(O6:O7)</f>
        <v/>
      </c>
      <c r="P8" s="92" t="n"/>
      <c r="Q8" s="93">
        <f>SUM(Summary!$D8:$O8)</f>
        <v/>
      </c>
      <c r="R8" s="94" t="n"/>
      <c r="S8" s="95" t="n"/>
      <c r="T8" s="94" t="n"/>
    </row>
    <row r="9" ht="27" customHeight="1" s="155">
      <c r="B9" s="175" t="inlineStr">
        <is>
          <t>DIRECT MARKETING (% OF TOTAL SALES)</t>
        </is>
      </c>
      <c r="C9" s="65" t="n"/>
      <c r="D9" s="97" t="n">
        <v>1</v>
      </c>
      <c r="E9" s="97" t="n">
        <v>1</v>
      </c>
      <c r="F9" s="97" t="n">
        <v>0.75</v>
      </c>
      <c r="G9" s="97" t="n">
        <v>0.4</v>
      </c>
      <c r="H9" s="97" t="n">
        <v>0.33</v>
      </c>
      <c r="I9" s="97" t="n">
        <v>0.25</v>
      </c>
      <c r="J9" s="97" t="n">
        <v>0.2</v>
      </c>
      <c r="K9" s="97" t="n">
        <v>0.1</v>
      </c>
      <c r="L9" s="97" t="n">
        <v>0.05</v>
      </c>
      <c r="M9" s="97" t="n">
        <v>0.05</v>
      </c>
      <c r="N9" s="97" t="n">
        <v>0.05</v>
      </c>
      <c r="O9" s="97" t="n">
        <v>0.05</v>
      </c>
      <c r="P9" s="67" t="n"/>
      <c r="Q9" s="68" t="n"/>
      <c r="R9" s="69" t="n"/>
      <c r="S9" s="70" t="n"/>
      <c r="T9" s="69" t="n"/>
    </row>
    <row r="10" ht="13" customHeight="1" s="155">
      <c r="B10" s="71" t="inlineStr">
        <is>
          <t>Telemarketing (% of Direct Sales)</t>
        </is>
      </c>
      <c r="C10" s="73" t="n"/>
      <c r="D10" s="98" t="n">
        <v>1</v>
      </c>
      <c r="E10" s="98" t="n">
        <v>0.5</v>
      </c>
      <c r="F10" s="98" t="n">
        <v>0.5</v>
      </c>
      <c r="G10" s="98" t="n">
        <v>0.5</v>
      </c>
      <c r="H10" s="98" t="n">
        <v>0.5</v>
      </c>
      <c r="I10" s="98" t="n">
        <v>0.5</v>
      </c>
      <c r="J10" s="98" t="n">
        <v>0.5</v>
      </c>
      <c r="K10" s="98" t="n">
        <v>0.5</v>
      </c>
      <c r="L10" s="98" t="n">
        <v>0.5</v>
      </c>
      <c r="M10" s="98" t="n">
        <v>0.5</v>
      </c>
      <c r="N10" s="98" t="n">
        <v>0.5</v>
      </c>
      <c r="O10" s="98" t="n">
        <v>0.5</v>
      </c>
      <c r="P10" s="74" t="n"/>
      <c r="Q10" s="75" t="n"/>
      <c r="R10" s="76" t="n"/>
      <c r="S10" s="77" t="n"/>
      <c r="T10" s="76" t="n"/>
    </row>
    <row r="11" ht="13" customHeight="1" s="155">
      <c r="B11" s="99" t="inlineStr">
        <is>
          <t>Human Resources - Headcount</t>
        </is>
      </c>
      <c r="C11" s="100" t="n">
        <v>3</v>
      </c>
      <c r="D11" s="79">
        <f>$C$11*D10</f>
        <v/>
      </c>
      <c r="E11" s="79">
        <f>$C$11*E10</f>
        <v/>
      </c>
      <c r="F11" s="79">
        <f>$C$11*F10</f>
        <v/>
      </c>
      <c r="G11" s="79">
        <f>$C$11*G10</f>
        <v/>
      </c>
      <c r="H11" s="79">
        <f>$C$11*H10</f>
        <v/>
      </c>
      <c r="I11" s="79">
        <f>$C$11*I10</f>
        <v/>
      </c>
      <c r="J11" s="79">
        <f>$C$11*J10</f>
        <v/>
      </c>
      <c r="K11" s="79">
        <f>$C$11*K10</f>
        <v/>
      </c>
      <c r="L11" s="79">
        <f>$C$11*L10</f>
        <v/>
      </c>
      <c r="M11" s="79">
        <f>$C$11*M10</f>
        <v/>
      </c>
      <c r="N11" s="79">
        <f>$C$11*N10</f>
        <v/>
      </c>
      <c r="O11" s="101">
        <f>$C$11*O10</f>
        <v/>
      </c>
      <c r="P11" s="74" t="n"/>
      <c r="Q11" s="82">
        <f>SUM(Summary!$D11:$O11)</f>
        <v/>
      </c>
      <c r="R11" s="83" t="n"/>
      <c r="S11" s="102" t="n"/>
      <c r="T11" s="83" t="n"/>
    </row>
    <row r="12" ht="13" customHeight="1" s="155">
      <c r="B12" s="99" t="inlineStr">
        <is>
          <t>Infrastructure Support</t>
        </is>
      </c>
      <c r="C12" s="79" t="n"/>
      <c r="D12" s="100" t="n">
        <v>25</v>
      </c>
      <c r="E12" s="100" t="n">
        <v>10</v>
      </c>
      <c r="F12" s="100" t="n">
        <v>25</v>
      </c>
      <c r="G12" s="100" t="n">
        <v>10</v>
      </c>
      <c r="H12" s="100" t="n">
        <v>25</v>
      </c>
      <c r="I12" s="100" t="n">
        <v>10</v>
      </c>
      <c r="J12" s="100" t="n">
        <v>25</v>
      </c>
      <c r="K12" s="100" t="n">
        <v>10</v>
      </c>
      <c r="L12" s="100" t="n">
        <v>25</v>
      </c>
      <c r="M12" s="100" t="n">
        <v>10</v>
      </c>
      <c r="N12" s="100" t="n">
        <v>25</v>
      </c>
      <c r="O12" s="100" t="n">
        <v>10</v>
      </c>
      <c r="P12" s="74" t="n"/>
      <c r="Q12" s="82">
        <f>SUM(Summary!$D12:$O12)</f>
        <v/>
      </c>
      <c r="R12" s="83" t="n"/>
      <c r="S12" s="102" t="n"/>
      <c r="T12" s="83" t="n"/>
    </row>
    <row r="13" ht="13" customHeight="1" s="155">
      <c r="B13" s="99" t="inlineStr">
        <is>
          <t>Commission</t>
        </is>
      </c>
      <c r="C13" s="103" t="n">
        <v>0.001</v>
      </c>
      <c r="D13" s="80">
        <f>$C$13*D3*D9*D10</f>
        <v/>
      </c>
      <c r="E13" s="80">
        <f>$C$13*E3*E9*E10</f>
        <v/>
      </c>
      <c r="F13" s="80">
        <f>$C$13*F3*F9*F10</f>
        <v/>
      </c>
      <c r="G13" s="80">
        <f>$C$13*G3*G9*G10</f>
        <v/>
      </c>
      <c r="H13" s="80">
        <f>$C$13*H3*H9*H10</f>
        <v/>
      </c>
      <c r="I13" s="80">
        <f>$C$13*I3*I9*I10</f>
        <v/>
      </c>
      <c r="J13" s="80">
        <f>$C$13*J3*J9*J10</f>
        <v/>
      </c>
      <c r="K13" s="80">
        <f>$C$13*K3*K9*K10</f>
        <v/>
      </c>
      <c r="L13" s="80">
        <f>$C$13*L3*L9*L10</f>
        <v/>
      </c>
      <c r="M13" s="80">
        <f>$C$13*M3*M9*M10</f>
        <v/>
      </c>
      <c r="N13" s="80">
        <f>$C$13*N3*N9*N10</f>
        <v/>
      </c>
      <c r="O13" s="80">
        <f>$C$13*O3*O9*O10</f>
        <v/>
      </c>
      <c r="P13" s="74" t="n"/>
      <c r="Q13" s="82">
        <f>SUM(Summary!$D13:$O13)</f>
        <v/>
      </c>
      <c r="R13" s="83" t="n"/>
      <c r="S13" s="102" t="n"/>
      <c r="T13" s="83" t="n"/>
    </row>
    <row r="14" ht="13" customHeight="1" s="155">
      <c r="B14" s="104" t="inlineStr">
        <is>
          <t>Training</t>
        </is>
      </c>
      <c r="C14" s="105" t="n"/>
      <c r="D14" s="100" t="n">
        <v>25</v>
      </c>
      <c r="E14" s="100" t="n">
        <v>10</v>
      </c>
      <c r="F14" s="100" t="n">
        <v>25</v>
      </c>
      <c r="G14" s="100" t="n">
        <v>10</v>
      </c>
      <c r="H14" s="100" t="n">
        <v>25</v>
      </c>
      <c r="I14" s="100" t="n">
        <v>10</v>
      </c>
      <c r="J14" s="100" t="n">
        <v>25</v>
      </c>
      <c r="K14" s="100" t="n">
        <v>10</v>
      </c>
      <c r="L14" s="100" t="n">
        <v>25</v>
      </c>
      <c r="M14" s="100" t="n">
        <v>10</v>
      </c>
      <c r="N14" s="100" t="n">
        <v>25</v>
      </c>
      <c r="O14" s="100" t="n">
        <v>10</v>
      </c>
      <c r="P14" s="74" t="n"/>
      <c r="Q14" s="88">
        <f>SUM(Summary!$D14:$O14)</f>
        <v/>
      </c>
      <c r="R14" s="89" t="n"/>
      <c r="S14" s="106" t="n"/>
      <c r="T14" s="89" t="n"/>
    </row>
    <row r="15" ht="19" customHeight="1" s="155">
      <c r="B15" s="176" t="inlineStr">
        <is>
          <t>Telemarketing Total $(000)</t>
        </is>
      </c>
      <c r="C15" s="177" t="n"/>
      <c r="D15" s="178">
        <f>SUM(D11:D14)</f>
        <v/>
      </c>
      <c r="E15" s="178">
        <f>SUM(E11:E14)</f>
        <v/>
      </c>
      <c r="F15" s="178">
        <f>SUM(F11:F14)</f>
        <v/>
      </c>
      <c r="G15" s="178">
        <f>SUM(G11:G14)</f>
        <v/>
      </c>
      <c r="H15" s="178">
        <f>SUM(H11:H14)</f>
        <v/>
      </c>
      <c r="I15" s="178">
        <f>SUM(I11:I14)</f>
        <v/>
      </c>
      <c r="J15" s="178">
        <f>SUM(J11:J14)</f>
        <v/>
      </c>
      <c r="K15" s="178">
        <f>SUM(K11:K14)</f>
        <v/>
      </c>
      <c r="L15" s="178">
        <f>SUM(L11:L14)</f>
        <v/>
      </c>
      <c r="M15" s="178">
        <f>SUM(M11:M14)</f>
        <v/>
      </c>
      <c r="N15" s="178">
        <f>SUM(N11:N14)</f>
        <v/>
      </c>
      <c r="O15" s="178">
        <f>SUM(O11:O14)</f>
        <v/>
      </c>
      <c r="P15" s="111" t="n"/>
      <c r="Q15" s="112">
        <f>SUM(Summary!$D15:$O15)</f>
        <v/>
      </c>
      <c r="R15" s="113" t="n"/>
      <c r="S15" s="114" t="n"/>
      <c r="T15" s="113" t="n"/>
    </row>
    <row r="16" ht="13" customHeight="1" s="155">
      <c r="B16" s="115" t="inlineStr">
        <is>
          <t>Internet Marketing (% of Direct Sales)</t>
        </is>
      </c>
      <c r="C16" s="116" t="n"/>
      <c r="D16" s="117" t="n">
        <v>0.25</v>
      </c>
      <c r="E16" s="117" t="n">
        <v>0.25</v>
      </c>
      <c r="F16" s="117" t="n">
        <v>0.25</v>
      </c>
      <c r="G16" s="117" t="n">
        <v>0.25</v>
      </c>
      <c r="H16" s="117" t="n">
        <v>0.25</v>
      </c>
      <c r="I16" s="117" t="n">
        <v>0.25</v>
      </c>
      <c r="J16" s="117" t="n">
        <v>0.25</v>
      </c>
      <c r="K16" s="117" t="n">
        <v>0.25</v>
      </c>
      <c r="L16" s="117" t="n">
        <v>0.25</v>
      </c>
      <c r="M16" s="117" t="n">
        <v>0.25</v>
      </c>
      <c r="N16" s="117" t="n">
        <v>0.25</v>
      </c>
      <c r="O16" s="117" t="n">
        <v>0.25</v>
      </c>
      <c r="P16" s="74" t="n"/>
      <c r="Q16" s="118" t="n"/>
      <c r="R16" s="119" t="n"/>
      <c r="S16" s="120" t="n"/>
      <c r="T16" s="119" t="n"/>
    </row>
    <row r="17" ht="13" customHeight="1" s="155">
      <c r="B17" s="99" t="inlineStr">
        <is>
          <t>Human Resources - Headcount</t>
        </is>
      </c>
      <c r="C17" s="100" t="n">
        <v>1</v>
      </c>
      <c r="D17" s="79">
        <f>$C$17*D16</f>
        <v/>
      </c>
      <c r="E17" s="79">
        <f>$C$17*E16</f>
        <v/>
      </c>
      <c r="F17" s="79">
        <f>$C$17*F16</f>
        <v/>
      </c>
      <c r="G17" s="79">
        <f>$C$17*G16</f>
        <v/>
      </c>
      <c r="H17" s="79">
        <f>$C$17*H16</f>
        <v/>
      </c>
      <c r="I17" s="79">
        <f>$C$17*I16</f>
        <v/>
      </c>
      <c r="J17" s="79">
        <f>$C$17*J16</f>
        <v/>
      </c>
      <c r="K17" s="79">
        <f>$C$17*K16</f>
        <v/>
      </c>
      <c r="L17" s="79">
        <f>$C$17*L16</f>
        <v/>
      </c>
      <c r="M17" s="79">
        <f>$C$17*M16</f>
        <v/>
      </c>
      <c r="N17" s="79">
        <f>$C$17*N16</f>
        <v/>
      </c>
      <c r="O17" s="101">
        <f>$C$17*O16</f>
        <v/>
      </c>
      <c r="P17" s="74" t="n"/>
      <c r="Q17" s="82">
        <f>SUM(Summary!$D17:$O17)</f>
        <v/>
      </c>
      <c r="R17" s="83" t="n"/>
      <c r="S17" s="102" t="n"/>
      <c r="T17" s="83" t="n"/>
    </row>
    <row r="18" ht="13" customHeight="1" s="155">
      <c r="B18" s="99" t="inlineStr">
        <is>
          <t>Website Development (one-time cost)</t>
        </is>
      </c>
      <c r="C18" s="79" t="n"/>
      <c r="D18" s="100" t="n">
        <v>500</v>
      </c>
      <c r="E18" s="100" t="n"/>
      <c r="F18" s="100" t="n"/>
      <c r="G18" s="100" t="n"/>
      <c r="H18" s="100" t="n"/>
      <c r="I18" s="100" t="n"/>
      <c r="J18" s="100" t="n"/>
      <c r="K18" s="100" t="n"/>
      <c r="L18" s="100" t="n"/>
      <c r="M18" s="100" t="n"/>
      <c r="N18" s="100" t="n"/>
      <c r="O18" s="100" t="n"/>
      <c r="P18" s="74" t="n"/>
      <c r="Q18" s="82">
        <f>SUM(Summary!$D18:$O18)</f>
        <v/>
      </c>
      <c r="R18" s="83" t="n"/>
      <c r="S18" s="102" t="n"/>
      <c r="T18" s="83" t="n"/>
    </row>
    <row r="19" ht="13" customHeight="1" s="155">
      <c r="B19" s="99" t="inlineStr">
        <is>
          <t>Hosting</t>
        </is>
      </c>
      <c r="C19" s="79" t="n"/>
      <c r="D19" s="100" t="n">
        <v>10</v>
      </c>
      <c r="E19" s="100" t="n">
        <v>10</v>
      </c>
      <c r="F19" s="100" t="n">
        <v>10</v>
      </c>
      <c r="G19" s="100" t="n">
        <v>10</v>
      </c>
      <c r="H19" s="100" t="n">
        <v>10</v>
      </c>
      <c r="I19" s="100" t="n">
        <v>10</v>
      </c>
      <c r="J19" s="100" t="n">
        <v>10</v>
      </c>
      <c r="K19" s="100" t="n">
        <v>10</v>
      </c>
      <c r="L19" s="100" t="n">
        <v>10</v>
      </c>
      <c r="M19" s="100" t="n">
        <v>10</v>
      </c>
      <c r="N19" s="100" t="n">
        <v>10</v>
      </c>
      <c r="O19" s="100" t="n">
        <v>10</v>
      </c>
      <c r="P19" s="74" t="n"/>
      <c r="Q19" s="82">
        <f>SUM(Summary!$D19:$O19)</f>
        <v/>
      </c>
      <c r="R19" s="83" t="n"/>
      <c r="S19" s="102" t="n"/>
      <c r="T19" s="83" t="n"/>
    </row>
    <row r="20" ht="13" customHeight="1" s="155">
      <c r="B20" s="104" t="inlineStr">
        <is>
          <t>Support &amp; Maintenance</t>
        </is>
      </c>
      <c r="C20" s="105" t="n"/>
      <c r="D20" s="121" t="n">
        <v>25</v>
      </c>
      <c r="E20" s="121" t="n"/>
      <c r="F20" s="121" t="n"/>
      <c r="G20" s="121" t="n"/>
      <c r="H20" s="121" t="n"/>
      <c r="I20" s="121" t="n"/>
      <c r="J20" s="121" t="n"/>
      <c r="K20" s="121" t="n"/>
      <c r="L20" s="121" t="n"/>
      <c r="M20" s="121" t="n"/>
      <c r="N20" s="121" t="n">
        <v>25</v>
      </c>
      <c r="O20" s="121" t="n"/>
      <c r="P20" s="74" t="n"/>
      <c r="Q20" s="88">
        <f>SUM(Summary!$D20:$O20)</f>
        <v/>
      </c>
      <c r="R20" s="89" t="n"/>
      <c r="S20" s="106" t="n"/>
      <c r="T20" s="89" t="n"/>
    </row>
    <row r="21" ht="19" customHeight="1" s="155">
      <c r="B21" s="176" t="inlineStr">
        <is>
          <t>Internet Marketing Total $(000)</t>
        </is>
      </c>
      <c r="C21" s="176" t="n"/>
      <c r="D21" s="179">
        <f>SUM(D17:D20)</f>
        <v/>
      </c>
      <c r="E21" s="179">
        <f>SUM(E17:E20)</f>
        <v/>
      </c>
      <c r="F21" s="179">
        <f>SUM(F17:F20)</f>
        <v/>
      </c>
      <c r="G21" s="179">
        <f>SUM(G17:G20)</f>
        <v/>
      </c>
      <c r="H21" s="179">
        <f>SUM(H17:H20)</f>
        <v/>
      </c>
      <c r="I21" s="179">
        <f>SUM(I17:I20)</f>
        <v/>
      </c>
      <c r="J21" s="179">
        <f>SUM(J17:J20)</f>
        <v/>
      </c>
      <c r="K21" s="179">
        <f>SUM(K17:K20)</f>
        <v/>
      </c>
      <c r="L21" s="179">
        <f>SUM(L17:L20)</f>
        <v/>
      </c>
      <c r="M21" s="179">
        <f>SUM(M17:M20)</f>
        <v/>
      </c>
      <c r="N21" s="179">
        <f>SUM(N17:N20)</f>
        <v/>
      </c>
      <c r="O21" s="179">
        <f>SUM(O17:O20)</f>
        <v/>
      </c>
      <c r="P21" s="111" t="n"/>
      <c r="Q21" s="112">
        <f>SUM(Summary!$D21:$O21)</f>
        <v/>
      </c>
      <c r="R21" s="113" t="n"/>
      <c r="S21" s="114" t="n"/>
      <c r="T21" s="113" t="n"/>
    </row>
    <row r="22" s="155">
      <c r="B22" s="115" t="inlineStr">
        <is>
          <t>Direct Mail (% of Direct Sales)</t>
        </is>
      </c>
      <c r="C22" s="116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74" t="n"/>
      <c r="Q22" s="118" t="n"/>
      <c r="R22" s="119" t="n"/>
      <c r="S22" s="120" t="n"/>
      <c r="T22" s="119" t="n"/>
    </row>
    <row r="23" ht="13" customHeight="1" s="155">
      <c r="B23" s="99" t="inlineStr">
        <is>
          <t>Human Resources - Cost</t>
        </is>
      </c>
      <c r="C23" s="79" t="n"/>
      <c r="D23" s="100" t="n"/>
      <c r="E23" s="100" t="n"/>
      <c r="F23" s="100" t="n"/>
      <c r="G23" s="100" t="n"/>
      <c r="H23" s="100" t="n"/>
      <c r="I23" s="100" t="n"/>
      <c r="J23" s="100" t="n"/>
      <c r="K23" s="100" t="n"/>
      <c r="L23" s="100" t="n"/>
      <c r="M23" s="100" t="n"/>
      <c r="N23" s="100" t="n"/>
      <c r="O23" s="123" t="n"/>
      <c r="P23" s="74" t="n"/>
      <c r="Q23" s="82">
        <f>SUM(Summary!$D23:$O23)</f>
        <v/>
      </c>
      <c r="R23" s="83" t="n"/>
      <c r="S23" s="102" t="n"/>
      <c r="T23" s="83" t="n"/>
    </row>
    <row r="24" ht="13" customHeight="1" s="155">
      <c r="B24" s="99" t="inlineStr">
        <is>
          <t>Material</t>
        </is>
      </c>
      <c r="C24" s="79" t="n"/>
      <c r="D24" s="100" t="n">
        <v>1000</v>
      </c>
      <c r="E24" s="100" t="n">
        <v>1000</v>
      </c>
      <c r="F24" s="100" t="n">
        <v>1000</v>
      </c>
      <c r="G24" s="100" t="n">
        <v>1000</v>
      </c>
      <c r="H24" s="100" t="n">
        <v>1000</v>
      </c>
      <c r="I24" s="100" t="n">
        <v>1000</v>
      </c>
      <c r="J24" s="100" t="n">
        <v>1000</v>
      </c>
      <c r="K24" s="100" t="n">
        <v>1000</v>
      </c>
      <c r="L24" s="100" t="n">
        <v>1000</v>
      </c>
      <c r="M24" s="100" t="n">
        <v>1000</v>
      </c>
      <c r="N24" s="100" t="n">
        <v>1000</v>
      </c>
      <c r="O24" s="100" t="n">
        <v>1000</v>
      </c>
      <c r="P24" s="74" t="n"/>
      <c r="Q24" s="82">
        <f>SUM(Summary!$D24:$O24)</f>
        <v/>
      </c>
      <c r="R24" s="83" t="n"/>
      <c r="S24" s="102" t="n"/>
      <c r="T24" s="83" t="n"/>
    </row>
    <row r="25" ht="13" customHeight="1" s="155">
      <c r="B25" s="99" t="inlineStr">
        <is>
          <t>Postage</t>
        </is>
      </c>
      <c r="C25" s="105" t="n"/>
      <c r="D25" s="121" t="n">
        <v>250</v>
      </c>
      <c r="E25" s="121" t="n">
        <v>250</v>
      </c>
      <c r="F25" s="121" t="n">
        <v>250</v>
      </c>
      <c r="G25" s="121" t="n">
        <v>250</v>
      </c>
      <c r="H25" s="121" t="n">
        <v>250</v>
      </c>
      <c r="I25" s="121" t="n">
        <v>250</v>
      </c>
      <c r="J25" s="121" t="n">
        <v>250</v>
      </c>
      <c r="K25" s="121" t="n">
        <v>250</v>
      </c>
      <c r="L25" s="121" t="n">
        <v>250</v>
      </c>
      <c r="M25" s="121" t="n">
        <v>250</v>
      </c>
      <c r="N25" s="121" t="n">
        <v>250</v>
      </c>
      <c r="O25" s="121" t="n">
        <v>250</v>
      </c>
      <c r="P25" s="74" t="n"/>
      <c r="Q25" s="88">
        <f>SUM(Summary!$D25:$O25)</f>
        <v/>
      </c>
      <c r="R25" s="89" t="n"/>
      <c r="S25" s="106" t="n"/>
      <c r="T25" s="89" t="n"/>
    </row>
    <row r="26" ht="20" customHeight="1" s="155">
      <c r="B26" s="176" t="inlineStr">
        <is>
          <t>Direct Mail Total $(000)</t>
        </is>
      </c>
      <c r="C26" s="176" t="n"/>
      <c r="D26" s="179">
        <f>SUM(D23:D25)</f>
        <v/>
      </c>
      <c r="E26" s="179">
        <f>SUM(E23:E25)</f>
        <v/>
      </c>
      <c r="F26" s="179">
        <f>SUM(F23:F25)</f>
        <v/>
      </c>
      <c r="G26" s="179">
        <f>SUM(G23:G25)</f>
        <v/>
      </c>
      <c r="H26" s="179">
        <f>SUM(H23:H25)</f>
        <v/>
      </c>
      <c r="I26" s="179">
        <f>SUM(I23:I25)</f>
        <v/>
      </c>
      <c r="J26" s="179">
        <f>SUM(J23:J25)</f>
        <v/>
      </c>
      <c r="K26" s="179">
        <f>SUM(K23:K25)</f>
        <v/>
      </c>
      <c r="L26" s="179">
        <f>SUM(L23:L25)</f>
        <v/>
      </c>
      <c r="M26" s="179">
        <f>SUM(M23:M25)</f>
        <v/>
      </c>
      <c r="N26" s="179">
        <f>SUM(N23:N25)</f>
        <v/>
      </c>
      <c r="O26" s="179">
        <f>SUM(O23:O25)</f>
        <v/>
      </c>
      <c r="P26" s="111" t="n"/>
      <c r="Q26" s="112">
        <f>SUM(Q23:Q25)</f>
        <v/>
      </c>
      <c r="R26" s="113" t="n"/>
      <c r="S26" s="124" t="n"/>
      <c r="T26" s="113" t="n"/>
    </row>
    <row r="27" ht="24" customHeight="1" s="155">
      <c r="B27" s="180" t="inlineStr">
        <is>
          <t>Direct Marketing Total $(000)</t>
        </is>
      </c>
      <c r="C27" s="173" t="n"/>
      <c r="D27" s="174">
        <f>SUM(D15,D21,D26)</f>
        <v/>
      </c>
      <c r="E27" s="174">
        <f>SUM(E15,E21,E26)</f>
        <v/>
      </c>
      <c r="F27" s="174">
        <f>SUM(F15,F21,F26)</f>
        <v/>
      </c>
      <c r="G27" s="174">
        <f>SUM(G15,G21,G26)</f>
        <v/>
      </c>
      <c r="H27" s="174">
        <f>SUM(H15,H21,H26)</f>
        <v/>
      </c>
      <c r="I27" s="174">
        <f>SUM(I15,I21,I26)</f>
        <v/>
      </c>
      <c r="J27" s="174">
        <f>SUM(J15,J21,J26)</f>
        <v/>
      </c>
      <c r="K27" s="174">
        <f>SUM(K15,K21,K26)</f>
        <v/>
      </c>
      <c r="L27" s="174">
        <f>SUM(L15,L21,L26)</f>
        <v/>
      </c>
      <c r="M27" s="174">
        <f>SUM(M15,M21,M26)</f>
        <v/>
      </c>
      <c r="N27" s="174">
        <f>SUM(N15,N21,N26)</f>
        <v/>
      </c>
      <c r="O27" s="174">
        <f>SUM(O15,O21,O26)</f>
        <v/>
      </c>
      <c r="P27" s="126" t="n"/>
      <c r="Q27" s="112">
        <f>SUM(Q15,Q21,Q26)</f>
        <v/>
      </c>
      <c r="R27" s="113" t="n"/>
      <c r="S27" s="114" t="n"/>
      <c r="T27" s="113" t="n"/>
    </row>
    <row r="28" ht="27" customHeight="1" s="155">
      <c r="B28" s="175" t="inlineStr">
        <is>
          <t>AGENT/BROKER (% OF TOTAL SALES)</t>
        </is>
      </c>
      <c r="C28" s="65" t="n"/>
      <c r="D28" s="97" t="n">
        <v>0.1</v>
      </c>
      <c r="E28" s="97" t="n">
        <v>0.1</v>
      </c>
      <c r="F28" s="97" t="n">
        <v>0.1</v>
      </c>
      <c r="G28" s="97" t="n">
        <v>0.1</v>
      </c>
      <c r="H28" s="97" t="n">
        <v>0.1</v>
      </c>
      <c r="I28" s="97" t="n">
        <v>0.1</v>
      </c>
      <c r="J28" s="97" t="n">
        <v>0.1</v>
      </c>
      <c r="K28" s="97" t="n">
        <v>0.1</v>
      </c>
      <c r="L28" s="97" t="n">
        <v>0.1</v>
      </c>
      <c r="M28" s="97" t="n">
        <v>0.1</v>
      </c>
      <c r="N28" s="97" t="n">
        <v>0.1</v>
      </c>
      <c r="O28" s="97" t="n">
        <v>0.1</v>
      </c>
      <c r="P28" s="67" t="n"/>
      <c r="Q28" s="68" t="n"/>
      <c r="R28" s="69" t="n"/>
      <c r="S28" s="70" t="n"/>
      <c r="T28" s="69" t="n"/>
    </row>
    <row r="29" ht="13" customHeight="1" s="155">
      <c r="B29" s="71" t="inlineStr">
        <is>
          <t>Communication</t>
        </is>
      </c>
      <c r="C29" s="73" t="n"/>
      <c r="D29" s="72" t="n">
        <v>50</v>
      </c>
      <c r="E29" s="72" t="n">
        <v>50</v>
      </c>
      <c r="F29" s="72" t="n">
        <v>50</v>
      </c>
      <c r="G29" s="72" t="n">
        <v>50</v>
      </c>
      <c r="H29" s="72" t="n">
        <v>50</v>
      </c>
      <c r="I29" s="72" t="n">
        <v>50</v>
      </c>
      <c r="J29" s="72" t="n">
        <v>50</v>
      </c>
      <c r="K29" s="72" t="n">
        <v>50</v>
      </c>
      <c r="L29" s="72" t="n">
        <v>50</v>
      </c>
      <c r="M29" s="72" t="n">
        <v>50</v>
      </c>
      <c r="N29" s="72" t="n">
        <v>50</v>
      </c>
      <c r="O29" s="72" t="n">
        <v>50</v>
      </c>
      <c r="P29" s="74" t="n"/>
      <c r="Q29" s="75">
        <f>SUM(Summary!$D29:$O29)</f>
        <v/>
      </c>
      <c r="R29" s="76" t="n"/>
      <c r="S29" s="77" t="n"/>
      <c r="T29" s="76" t="n"/>
    </row>
    <row r="30" ht="13" customHeight="1" s="155">
      <c r="B30" s="78" t="inlineStr">
        <is>
          <t>Training</t>
        </is>
      </c>
      <c r="C30" s="79" t="n"/>
      <c r="D30" s="128" t="n">
        <v>250</v>
      </c>
      <c r="E30" s="128" t="n">
        <v>250</v>
      </c>
      <c r="F30" s="128" t="n">
        <v>250</v>
      </c>
      <c r="G30" s="128" t="n">
        <v>250</v>
      </c>
      <c r="H30" s="128" t="n">
        <v>250</v>
      </c>
      <c r="I30" s="128" t="n">
        <v>250</v>
      </c>
      <c r="J30" s="128" t="n">
        <v>250</v>
      </c>
      <c r="K30" s="128" t="n">
        <v>250</v>
      </c>
      <c r="L30" s="128" t="n">
        <v>250</v>
      </c>
      <c r="M30" s="128" t="n">
        <v>250</v>
      </c>
      <c r="N30" s="128" t="n">
        <v>250</v>
      </c>
      <c r="O30" s="128" t="n">
        <v>250</v>
      </c>
      <c r="P30" s="81" t="n"/>
      <c r="Q30" s="82">
        <f>SUM(Summary!$D30:$O30)</f>
        <v/>
      </c>
      <c r="R30" s="83" t="n"/>
      <c r="S30" s="84" t="n"/>
      <c r="T30" s="83" t="n"/>
    </row>
    <row r="31" ht="13" customHeight="1" s="155">
      <c r="B31" s="78" t="inlineStr">
        <is>
          <t>Promotions</t>
        </is>
      </c>
      <c r="C31" s="79" t="n"/>
      <c r="D31" s="128" t="n">
        <v>600</v>
      </c>
      <c r="E31" s="128" t="n">
        <v>600</v>
      </c>
      <c r="F31" s="128" t="n">
        <v>600</v>
      </c>
      <c r="G31" s="128" t="n">
        <v>600</v>
      </c>
      <c r="H31" s="128" t="n">
        <v>600</v>
      </c>
      <c r="I31" s="128" t="n">
        <v>600</v>
      </c>
      <c r="J31" s="128" t="n">
        <v>600</v>
      </c>
      <c r="K31" s="128" t="n">
        <v>600</v>
      </c>
      <c r="L31" s="128" t="n">
        <v>600</v>
      </c>
      <c r="M31" s="128" t="n">
        <v>600</v>
      </c>
      <c r="N31" s="128" t="n">
        <v>600</v>
      </c>
      <c r="O31" s="128" t="n">
        <v>600</v>
      </c>
      <c r="P31" s="81" t="n"/>
      <c r="Q31" s="82">
        <f>SUM(Summary!$D31:$O31)</f>
        <v/>
      </c>
      <c r="R31" s="83" t="n"/>
      <c r="S31" s="84" t="n"/>
      <c r="T31" s="83" t="n"/>
    </row>
    <row r="32" ht="13" customHeight="1" s="155">
      <c r="B32" s="78" t="inlineStr">
        <is>
          <t>Discounts</t>
        </is>
      </c>
      <c r="C32" s="103" t="n">
        <v>0.1</v>
      </c>
      <c r="D32" s="80">
        <f>D3*D28*$C$32</f>
        <v/>
      </c>
      <c r="E32" s="80">
        <f>E3*E28*$C$32</f>
        <v/>
      </c>
      <c r="F32" s="80">
        <f>F3*F28*$C$32</f>
        <v/>
      </c>
      <c r="G32" s="80">
        <f>G3*G28*$C$32</f>
        <v/>
      </c>
      <c r="H32" s="80">
        <f>H3*H28*$C$32</f>
        <v/>
      </c>
      <c r="I32" s="80">
        <f>I3*I28*$C$32</f>
        <v/>
      </c>
      <c r="J32" s="80">
        <f>J3*J28*$C$32</f>
        <v/>
      </c>
      <c r="K32" s="80">
        <f>K3*K28*$C$32</f>
        <v/>
      </c>
      <c r="L32" s="80">
        <f>L3*L28*$C$32</f>
        <v/>
      </c>
      <c r="M32" s="80">
        <f>M3*M28*$C$32</f>
        <v/>
      </c>
      <c r="N32" s="80">
        <f>N3*N28*$C$32</f>
        <v/>
      </c>
      <c r="O32" s="80">
        <f>O3*O28*$C$32</f>
        <v/>
      </c>
      <c r="P32" s="81" t="n"/>
      <c r="Q32" s="82">
        <f>SUM(Summary!$D32:$O32)</f>
        <v/>
      </c>
      <c r="R32" s="83" t="n"/>
      <c r="S32" s="84" t="n"/>
      <c r="T32" s="83" t="n"/>
    </row>
    <row r="33" ht="13" customHeight="1" s="155">
      <c r="B33" s="85" t="inlineStr">
        <is>
          <t>Commission (% of Agent's Sales)</t>
        </is>
      </c>
      <c r="C33" s="86" t="n">
        <v>0.1</v>
      </c>
      <c r="D33" s="80">
        <f>D3*D28*$C$33</f>
        <v/>
      </c>
      <c r="E33" s="80">
        <f>E3*E28*$C$33</f>
        <v/>
      </c>
      <c r="F33" s="80">
        <f>F3*F28*$C$33</f>
        <v/>
      </c>
      <c r="G33" s="80">
        <f>G3*G28*$C$33</f>
        <v/>
      </c>
      <c r="H33" s="80">
        <f>H3*H28*$C$33</f>
        <v/>
      </c>
      <c r="I33" s="80">
        <f>I3*I28*$C$33</f>
        <v/>
      </c>
      <c r="J33" s="80">
        <f>J3*J28*$C$33</f>
        <v/>
      </c>
      <c r="K33" s="80">
        <f>K3*K28*$C$33</f>
        <v/>
      </c>
      <c r="L33" s="80">
        <f>L3*L28*$C$33</f>
        <v/>
      </c>
      <c r="M33" s="80">
        <f>M3*M28*$C$33</f>
        <v/>
      </c>
      <c r="N33" s="80">
        <f>N3*N28*$C$33</f>
        <v/>
      </c>
      <c r="O33" s="80">
        <f>O3*O28*$C$33</f>
        <v/>
      </c>
      <c r="P33" s="74" t="n"/>
      <c r="Q33" s="88">
        <f>SUM(Summary!$D33:$O33)</f>
        <v/>
      </c>
      <c r="R33" s="89" t="n"/>
      <c r="S33" s="106" t="n"/>
      <c r="T33" s="89" t="n"/>
    </row>
    <row r="34" ht="24" customHeight="1" s="155">
      <c r="B34" s="173" t="inlineStr">
        <is>
          <t>Agent/Broker Total $(000)</t>
        </is>
      </c>
      <c r="C34" s="173" t="n"/>
      <c r="D34" s="174">
        <f>SUM(D29:D33)</f>
        <v/>
      </c>
      <c r="E34" s="174">
        <f>SUM(E29:E33)</f>
        <v/>
      </c>
      <c r="F34" s="174">
        <f>SUM(F29:F33)</f>
        <v/>
      </c>
      <c r="G34" s="174">
        <f>SUM(G29:G33)</f>
        <v/>
      </c>
      <c r="H34" s="174">
        <f>SUM(H29:H33)</f>
        <v/>
      </c>
      <c r="I34" s="174">
        <f>SUM(I29:I33)</f>
        <v/>
      </c>
      <c r="J34" s="174">
        <f>SUM(J29:J33)</f>
        <v/>
      </c>
      <c r="K34" s="174">
        <f>SUM(K29:K33)</f>
        <v/>
      </c>
      <c r="L34" s="174">
        <f>SUM(L29:L33)</f>
        <v/>
      </c>
      <c r="M34" s="174">
        <f>SUM(M29:M33)</f>
        <v/>
      </c>
      <c r="N34" s="174">
        <f>SUM(N29:N33)</f>
        <v/>
      </c>
      <c r="O34" s="174">
        <f>SUM(O29:O33)</f>
        <v/>
      </c>
      <c r="P34" s="126" t="n"/>
      <c r="Q34" s="112">
        <f>SUM(Q29:Q33)</f>
        <v/>
      </c>
      <c r="R34" s="113" t="n"/>
      <c r="S34" s="114" t="n"/>
      <c r="T34" s="113" t="n"/>
    </row>
    <row r="35" ht="27" customHeight="1" s="155">
      <c r="B35" s="175" t="inlineStr">
        <is>
          <t>DISTRIBUTORS (% OF TOTAL SALES)</t>
        </is>
      </c>
      <c r="C35" s="65" t="n"/>
      <c r="D35" s="97" t="n">
        <v>0</v>
      </c>
      <c r="E35" s="97" t="n">
        <v>0</v>
      </c>
      <c r="F35" s="97" t="n">
        <v>0</v>
      </c>
      <c r="G35" s="97" t="n">
        <v>0</v>
      </c>
      <c r="H35" s="97" t="n">
        <v>0</v>
      </c>
      <c r="I35" s="97" t="n">
        <v>0.15</v>
      </c>
      <c r="J35" s="97" t="n">
        <v>0.2</v>
      </c>
      <c r="K35" s="97" t="n">
        <v>0.4</v>
      </c>
      <c r="L35" s="97" t="n">
        <v>0.4</v>
      </c>
      <c r="M35" s="97" t="n">
        <v>0.4</v>
      </c>
      <c r="N35" s="97" t="n">
        <v>0.4</v>
      </c>
      <c r="O35" s="97" t="n">
        <v>0.4</v>
      </c>
      <c r="P35" s="67" t="n"/>
      <c r="Q35" s="68" t="n"/>
      <c r="R35" s="69" t="n"/>
      <c r="S35" s="70" t="n"/>
      <c r="T35" s="69" t="n"/>
    </row>
    <row r="36" ht="13" customHeight="1" s="155">
      <c r="B36" s="71" t="inlineStr">
        <is>
          <t>Communication</t>
        </is>
      </c>
      <c r="C36" s="73" t="n"/>
      <c r="D36" s="72" t="n">
        <v>50</v>
      </c>
      <c r="E36" s="72" t="n">
        <v>50</v>
      </c>
      <c r="F36" s="72" t="n">
        <v>50</v>
      </c>
      <c r="G36" s="72" t="n">
        <v>50</v>
      </c>
      <c r="H36" s="72" t="n">
        <v>50</v>
      </c>
      <c r="I36" s="72" t="n">
        <v>50</v>
      </c>
      <c r="J36" s="72" t="n">
        <v>50</v>
      </c>
      <c r="K36" s="72" t="n">
        <v>50</v>
      </c>
      <c r="L36" s="72" t="n">
        <v>50</v>
      </c>
      <c r="M36" s="72" t="n">
        <v>50</v>
      </c>
      <c r="N36" s="72" t="n">
        <v>50</v>
      </c>
      <c r="O36" s="72" t="n">
        <v>50</v>
      </c>
      <c r="P36" s="74" t="n"/>
      <c r="Q36" s="75">
        <f>SUM(Summary!$D36:$O36)</f>
        <v/>
      </c>
      <c r="R36" s="76" t="n"/>
      <c r="S36" s="77" t="n"/>
      <c r="T36" s="76" t="n"/>
    </row>
    <row r="37" ht="13" customHeight="1" s="155">
      <c r="B37" s="78" t="inlineStr">
        <is>
          <t>Training</t>
        </is>
      </c>
      <c r="C37" s="79" t="n"/>
      <c r="D37" s="128" t="n">
        <v>250</v>
      </c>
      <c r="E37" s="128" t="n">
        <v>250</v>
      </c>
      <c r="F37" s="128" t="n">
        <v>250</v>
      </c>
      <c r="G37" s="128" t="n">
        <v>250</v>
      </c>
      <c r="H37" s="128" t="n">
        <v>250</v>
      </c>
      <c r="I37" s="128" t="n">
        <v>250</v>
      </c>
      <c r="J37" s="128" t="n">
        <v>250</v>
      </c>
      <c r="K37" s="128" t="n">
        <v>250</v>
      </c>
      <c r="L37" s="128" t="n">
        <v>250</v>
      </c>
      <c r="M37" s="128" t="n">
        <v>250</v>
      </c>
      <c r="N37" s="128" t="n">
        <v>250</v>
      </c>
      <c r="O37" s="128" t="n">
        <v>250</v>
      </c>
      <c r="P37" s="81" t="n"/>
      <c r="Q37" s="82">
        <f>SUM(Summary!$D37:$O37)</f>
        <v/>
      </c>
      <c r="R37" s="83" t="n"/>
      <c r="S37" s="84" t="n"/>
      <c r="T37" s="83" t="n"/>
    </row>
    <row r="38" ht="13" customHeight="1" s="155">
      <c r="B38" s="78" t="inlineStr">
        <is>
          <t>Promotions</t>
        </is>
      </c>
      <c r="C38" s="79" t="n"/>
      <c r="D38" s="128" t="n">
        <v>600</v>
      </c>
      <c r="E38" s="128" t="n">
        <v>600</v>
      </c>
      <c r="F38" s="128" t="n">
        <v>600</v>
      </c>
      <c r="G38" s="128" t="n">
        <v>600</v>
      </c>
      <c r="H38" s="128" t="n">
        <v>600</v>
      </c>
      <c r="I38" s="128" t="n">
        <v>600</v>
      </c>
      <c r="J38" s="128" t="n">
        <v>600</v>
      </c>
      <c r="K38" s="128" t="n">
        <v>600</v>
      </c>
      <c r="L38" s="128" t="n">
        <v>600</v>
      </c>
      <c r="M38" s="128" t="n">
        <v>600</v>
      </c>
      <c r="N38" s="128" t="n">
        <v>600</v>
      </c>
      <c r="O38" s="128" t="n">
        <v>600</v>
      </c>
      <c r="P38" s="81" t="n"/>
      <c r="Q38" s="82">
        <f>SUM(Summary!$D38:$O38)</f>
        <v/>
      </c>
      <c r="R38" s="83" t="n"/>
      <c r="S38" s="84" t="n"/>
      <c r="T38" s="83" t="n"/>
    </row>
    <row r="39" ht="13" customHeight="1" s="155">
      <c r="B39" s="85" t="inlineStr">
        <is>
          <t>Commission/Discounts (% of Distributors' Sales)</t>
        </is>
      </c>
      <c r="C39" s="86" t="n">
        <v>0.15</v>
      </c>
      <c r="D39" s="105">
        <f>D3*D35*$C$39</f>
        <v/>
      </c>
      <c r="E39" s="105">
        <f>E3*E35*$C$39</f>
        <v/>
      </c>
      <c r="F39" s="105">
        <f>F3*F35*$C$39</f>
        <v/>
      </c>
      <c r="G39" s="105">
        <f>G3*G35*$C$39</f>
        <v/>
      </c>
      <c r="H39" s="105">
        <f>H3*H35*$C$39</f>
        <v/>
      </c>
      <c r="I39" s="105">
        <f>I3*I35*$C$39</f>
        <v/>
      </c>
      <c r="J39" s="105">
        <f>J3*J35*$C$39</f>
        <v/>
      </c>
      <c r="K39" s="105">
        <f>K3*K35*$C$39</f>
        <v/>
      </c>
      <c r="L39" s="105">
        <f>L3*L35*$C$39</f>
        <v/>
      </c>
      <c r="M39" s="105">
        <f>M3*M35*$C$39</f>
        <v/>
      </c>
      <c r="N39" s="105">
        <f>N3*N35*$C$39</f>
        <v/>
      </c>
      <c r="O39" s="105">
        <f>O3*O35*$C$39</f>
        <v/>
      </c>
      <c r="P39" s="74" t="n"/>
      <c r="Q39" s="88">
        <f>SUM(Summary!$D39:$O39)</f>
        <v/>
      </c>
      <c r="R39" s="89" t="n"/>
      <c r="S39" s="106" t="n"/>
      <c r="T39" s="89" t="n"/>
    </row>
    <row r="40" ht="24" customHeight="1" s="155">
      <c r="B40" s="173" t="inlineStr">
        <is>
          <t>Distributor Total $(000)</t>
        </is>
      </c>
      <c r="C40" s="173" t="n"/>
      <c r="D40" s="174">
        <f>SUM(D36:D39)</f>
        <v/>
      </c>
      <c r="E40" s="174">
        <f>SUM(E36:E39)</f>
        <v/>
      </c>
      <c r="F40" s="174">
        <f>SUM(F36:F39)</f>
        <v/>
      </c>
      <c r="G40" s="174">
        <f>SUM(G36:G39)</f>
        <v/>
      </c>
      <c r="H40" s="174">
        <f>SUM(H36:H39)</f>
        <v/>
      </c>
      <c r="I40" s="174">
        <f>SUM(I36:I39)</f>
        <v/>
      </c>
      <c r="J40" s="174">
        <f>SUM(J36:J39)</f>
        <v/>
      </c>
      <c r="K40" s="174">
        <f>SUM(K36:K39)</f>
        <v/>
      </c>
      <c r="L40" s="174">
        <f>SUM(L36:L39)</f>
        <v/>
      </c>
      <c r="M40" s="174">
        <f>SUM(M36:M39)</f>
        <v/>
      </c>
      <c r="N40" s="174">
        <f>SUM(N36:N39)</f>
        <v/>
      </c>
      <c r="O40" s="174">
        <f>SUM(O36:O39)</f>
        <v/>
      </c>
      <c r="P40" s="126" t="n"/>
      <c r="Q40" s="112">
        <f>SUM(Q36:Q39)</f>
        <v/>
      </c>
      <c r="R40" s="113" t="n"/>
      <c r="S40" s="114" t="n"/>
      <c r="T40" s="113" t="n"/>
    </row>
    <row r="41" ht="27" customHeight="1" s="155">
      <c r="B41" s="175" t="inlineStr">
        <is>
          <t>RETAILER (% OF TOTAL SALES)</t>
        </is>
      </c>
      <c r="C41" s="65" t="n"/>
      <c r="D41" s="97" t="n">
        <v>0</v>
      </c>
      <c r="E41" s="97" t="n">
        <v>0</v>
      </c>
      <c r="F41" s="97" t="n">
        <v>0.25</v>
      </c>
      <c r="G41" s="97" t="n">
        <v>0.6</v>
      </c>
      <c r="H41" s="97" t="n">
        <v>0.67</v>
      </c>
      <c r="I41" s="97" t="n">
        <v>0.6</v>
      </c>
      <c r="J41" s="97" t="n">
        <v>0.6</v>
      </c>
      <c r="K41" s="97" t="n">
        <v>0.5</v>
      </c>
      <c r="L41" s="97" t="n">
        <v>0.3</v>
      </c>
      <c r="M41" s="97" t="n">
        <v>0.3</v>
      </c>
      <c r="N41" s="97" t="n">
        <v>0.3</v>
      </c>
      <c r="O41" s="97" t="n">
        <v>0.3</v>
      </c>
      <c r="P41" s="67" t="n"/>
      <c r="Q41" s="68" t="n"/>
      <c r="R41" s="69" t="n"/>
      <c r="S41" s="70" t="n"/>
      <c r="T41" s="69" t="n"/>
    </row>
    <row r="42" ht="13" customHeight="1" s="155">
      <c r="B42" s="71" t="inlineStr">
        <is>
          <t>Communication</t>
        </is>
      </c>
      <c r="C42" s="73" t="n"/>
      <c r="D42" s="72" t="n">
        <v>50</v>
      </c>
      <c r="E42" s="72" t="n">
        <v>50</v>
      </c>
      <c r="F42" s="72" t="n">
        <v>50</v>
      </c>
      <c r="G42" s="72" t="n">
        <v>50</v>
      </c>
      <c r="H42" s="72" t="n">
        <v>50</v>
      </c>
      <c r="I42" s="72" t="n">
        <v>50</v>
      </c>
      <c r="J42" s="72" t="n">
        <v>50</v>
      </c>
      <c r="K42" s="72" t="n">
        <v>50</v>
      </c>
      <c r="L42" s="72" t="n">
        <v>50</v>
      </c>
      <c r="M42" s="72" t="n">
        <v>50</v>
      </c>
      <c r="N42" s="72" t="n">
        <v>50</v>
      </c>
      <c r="O42" s="72" t="n">
        <v>50</v>
      </c>
      <c r="P42" s="74" t="n"/>
      <c r="Q42" s="75">
        <f>SUM(Summary!$D42:$O42)</f>
        <v/>
      </c>
      <c r="R42" s="76" t="n"/>
      <c r="S42" s="77" t="n"/>
      <c r="T42" s="76" t="n"/>
    </row>
    <row r="43" ht="13" customHeight="1" s="155">
      <c r="B43" s="78" t="inlineStr">
        <is>
          <t>Training</t>
        </is>
      </c>
      <c r="C43" s="79" t="n"/>
      <c r="D43" s="128" t="n">
        <v>250</v>
      </c>
      <c r="E43" s="128" t="n">
        <v>250</v>
      </c>
      <c r="F43" s="128" t="n">
        <v>250</v>
      </c>
      <c r="G43" s="128" t="n">
        <v>250</v>
      </c>
      <c r="H43" s="128" t="n">
        <v>250</v>
      </c>
      <c r="I43" s="128" t="n">
        <v>250</v>
      </c>
      <c r="J43" s="128" t="n">
        <v>250</v>
      </c>
      <c r="K43" s="128" t="n">
        <v>250</v>
      </c>
      <c r="L43" s="128" t="n">
        <v>250</v>
      </c>
      <c r="M43" s="128" t="n">
        <v>250</v>
      </c>
      <c r="N43" s="128" t="n">
        <v>250</v>
      </c>
      <c r="O43" s="128" t="n">
        <v>250</v>
      </c>
      <c r="P43" s="81" t="n"/>
      <c r="Q43" s="82">
        <f>SUM(Summary!$D43:$O43)</f>
        <v/>
      </c>
      <c r="R43" s="83" t="n"/>
      <c r="S43" s="84" t="n"/>
      <c r="T43" s="83" t="n"/>
    </row>
    <row r="44" ht="13" customHeight="1" s="155">
      <c r="B44" s="78" t="inlineStr">
        <is>
          <t>Promotions</t>
        </is>
      </c>
      <c r="C44" s="79" t="n"/>
      <c r="D44" s="128" t="n">
        <v>600</v>
      </c>
      <c r="E44" s="128" t="n">
        <v>600</v>
      </c>
      <c r="F44" s="128" t="n">
        <v>600</v>
      </c>
      <c r="G44" s="128" t="n">
        <v>600</v>
      </c>
      <c r="H44" s="128" t="n">
        <v>600</v>
      </c>
      <c r="I44" s="128" t="n">
        <v>600</v>
      </c>
      <c r="J44" s="128" t="n">
        <v>600</v>
      </c>
      <c r="K44" s="128" t="n">
        <v>600</v>
      </c>
      <c r="L44" s="128" t="n">
        <v>600</v>
      </c>
      <c r="M44" s="128" t="n">
        <v>600</v>
      </c>
      <c r="N44" s="128" t="n">
        <v>600</v>
      </c>
      <c r="O44" s="128" t="n">
        <v>600</v>
      </c>
      <c r="P44" s="81" t="n"/>
      <c r="Q44" s="82">
        <f>SUM(Summary!$D44:$O44)</f>
        <v/>
      </c>
      <c r="R44" s="83" t="n"/>
      <c r="S44" s="84" t="n"/>
      <c r="T44" s="83" t="n"/>
    </row>
    <row r="45" ht="13" customHeight="1" s="155">
      <c r="B45" s="85" t="inlineStr">
        <is>
          <t>Commission/Discounts (% of Retail Sales)</t>
        </is>
      </c>
      <c r="C45" s="86" t="n">
        <v>0.1</v>
      </c>
      <c r="D45" s="105">
        <f>D3*D41*$C$45</f>
        <v/>
      </c>
      <c r="E45" s="105">
        <f>E3*E41*$C$45</f>
        <v/>
      </c>
      <c r="F45" s="105">
        <f>F3*F41*$C$45</f>
        <v/>
      </c>
      <c r="G45" s="105">
        <f>G3*G41*$C$45</f>
        <v/>
      </c>
      <c r="H45" s="105">
        <f>H3*H41*$C$45</f>
        <v/>
      </c>
      <c r="I45" s="105">
        <f>I3*I41*$C$45</f>
        <v/>
      </c>
      <c r="J45" s="105">
        <f>J3*J41*$C$45</f>
        <v/>
      </c>
      <c r="K45" s="105">
        <f>K3*K41*$C$45</f>
        <v/>
      </c>
      <c r="L45" s="105">
        <f>L3*L41*$C$45</f>
        <v/>
      </c>
      <c r="M45" s="105">
        <f>M3*M41*$C$45</f>
        <v/>
      </c>
      <c r="N45" s="105">
        <f>N3*N41*$C$45</f>
        <v/>
      </c>
      <c r="O45" s="105">
        <f>O3*O41*$C$45</f>
        <v/>
      </c>
      <c r="P45" s="74" t="n"/>
      <c r="Q45" s="88">
        <f>SUM(Summary!$D45:$O45)</f>
        <v/>
      </c>
      <c r="R45" s="89" t="n"/>
      <c r="S45" s="106" t="n"/>
      <c r="T45" s="89" t="n"/>
    </row>
    <row r="46" ht="23" customHeight="1" s="155">
      <c r="B46" s="173" t="inlineStr">
        <is>
          <t>Retailer Total $(000)</t>
        </is>
      </c>
      <c r="C46" s="173" t="n"/>
      <c r="D46" s="174">
        <f>SUM(D42:D45)</f>
        <v/>
      </c>
      <c r="E46" s="174">
        <f>SUM(E42:E45)</f>
        <v/>
      </c>
      <c r="F46" s="174">
        <f>SUM(F42:F45)</f>
        <v/>
      </c>
      <c r="G46" s="174">
        <f>SUM(G42:G45)</f>
        <v/>
      </c>
      <c r="H46" s="174">
        <f>SUM(H42:H45)</f>
        <v/>
      </c>
      <c r="I46" s="174">
        <f>SUM(I42:I45)</f>
        <v/>
      </c>
      <c r="J46" s="174">
        <f>SUM(J42:J45)</f>
        <v/>
      </c>
      <c r="K46" s="174">
        <f>SUM(K42:K45)</f>
        <v/>
      </c>
      <c r="L46" s="174">
        <f>SUM(L42:L45)</f>
        <v/>
      </c>
      <c r="M46" s="174">
        <f>SUM(M42:M45)</f>
        <v/>
      </c>
      <c r="N46" s="174">
        <f>SUM(N42:N45)</f>
        <v/>
      </c>
      <c r="O46" s="174">
        <f>SUM(O42:O45)</f>
        <v/>
      </c>
      <c r="P46" s="126" t="n"/>
      <c r="Q46" s="112">
        <f>SUM(Q42:Q45)</f>
        <v/>
      </c>
      <c r="R46" s="113" t="n"/>
      <c r="S46" s="114" t="n"/>
      <c r="T46" s="113" t="n"/>
    </row>
    <row r="47" ht="27" customHeight="1" s="155">
      <c r="B47" s="181" t="inlineStr">
        <is>
          <t>CUSTOMER ACQUISITION &amp; RETENTION (CAR)</t>
        </is>
      </c>
      <c r="C47" s="182" t="n"/>
      <c r="D47" s="66" t="n"/>
      <c r="E47" s="66" t="n"/>
      <c r="F47" s="66" t="n"/>
      <c r="G47" s="66" t="n"/>
      <c r="H47" s="66" t="n"/>
      <c r="I47" s="66" t="n"/>
      <c r="J47" s="66" t="n"/>
      <c r="K47" s="66" t="n"/>
      <c r="L47" s="66" t="n"/>
      <c r="M47" s="66" t="n"/>
      <c r="N47" s="66" t="n"/>
      <c r="O47" s="66" t="n"/>
      <c r="P47" s="67" t="n"/>
      <c r="Q47" s="68" t="n"/>
      <c r="R47" s="69" t="n"/>
      <c r="S47" s="70" t="n"/>
      <c r="T47" s="69" t="n"/>
    </row>
    <row r="48" ht="13" customHeight="1" s="155">
      <c r="B48" s="71" t="inlineStr">
        <is>
          <t>Human Resources</t>
        </is>
      </c>
      <c r="C48" s="73" t="n"/>
      <c r="D48" s="72" t="n">
        <v>50</v>
      </c>
      <c r="E48" s="72" t="n">
        <v>50</v>
      </c>
      <c r="F48" s="72" t="n">
        <v>50</v>
      </c>
      <c r="G48" s="72" t="n">
        <v>50</v>
      </c>
      <c r="H48" s="72" t="n">
        <v>50</v>
      </c>
      <c r="I48" s="72" t="n">
        <v>50</v>
      </c>
      <c r="J48" s="72" t="n">
        <v>50</v>
      </c>
      <c r="K48" s="72" t="n">
        <v>50</v>
      </c>
      <c r="L48" s="72" t="n">
        <v>50</v>
      </c>
      <c r="M48" s="72" t="n">
        <v>50</v>
      </c>
      <c r="N48" s="72" t="n">
        <v>50</v>
      </c>
      <c r="O48" s="72" t="n">
        <v>50</v>
      </c>
      <c r="P48" s="74" t="n"/>
      <c r="Q48" s="75">
        <f>SUM(Summary!$D48:$O48)</f>
        <v/>
      </c>
      <c r="R48" s="76" t="n"/>
      <c r="S48" s="77" t="n"/>
      <c r="T48" s="76" t="n"/>
    </row>
    <row r="49" ht="13" customHeight="1" s="155">
      <c r="B49" s="78" t="inlineStr">
        <is>
          <t>Communications</t>
        </is>
      </c>
      <c r="C49" s="79" t="n"/>
      <c r="D49" s="128" t="n">
        <v>250</v>
      </c>
      <c r="E49" s="128" t="n">
        <v>250</v>
      </c>
      <c r="F49" s="128" t="n">
        <v>250</v>
      </c>
      <c r="G49" s="128" t="n">
        <v>250</v>
      </c>
      <c r="H49" s="128" t="n">
        <v>250</v>
      </c>
      <c r="I49" s="128" t="n">
        <v>250</v>
      </c>
      <c r="J49" s="128" t="n">
        <v>250</v>
      </c>
      <c r="K49" s="128" t="n">
        <v>250</v>
      </c>
      <c r="L49" s="128" t="n">
        <v>250</v>
      </c>
      <c r="M49" s="128" t="n">
        <v>250</v>
      </c>
      <c r="N49" s="128" t="n">
        <v>250</v>
      </c>
      <c r="O49" s="128" t="n">
        <v>250</v>
      </c>
      <c r="P49" s="81" t="n"/>
      <c r="Q49" s="82">
        <f>SUM(Summary!$D49:$O49)</f>
        <v/>
      </c>
      <c r="R49" s="83" t="n"/>
      <c r="S49" s="84" t="n"/>
      <c r="T49" s="83" t="n"/>
    </row>
    <row r="50" ht="13" customHeight="1" s="155">
      <c r="B50" s="85" t="inlineStr">
        <is>
          <t>Promotions/Coupons</t>
        </is>
      </c>
      <c r="C50" s="105" t="n"/>
      <c r="D50" s="121" t="n">
        <v>600</v>
      </c>
      <c r="E50" s="121" t="n">
        <v>600</v>
      </c>
      <c r="F50" s="121" t="n">
        <v>600</v>
      </c>
      <c r="G50" s="121" t="n">
        <v>600</v>
      </c>
      <c r="H50" s="121" t="n">
        <v>600</v>
      </c>
      <c r="I50" s="121" t="n">
        <v>600</v>
      </c>
      <c r="J50" s="121" t="n">
        <v>600</v>
      </c>
      <c r="K50" s="121" t="n">
        <v>600</v>
      </c>
      <c r="L50" s="121" t="n">
        <v>600</v>
      </c>
      <c r="M50" s="121" t="n">
        <v>600</v>
      </c>
      <c r="N50" s="121" t="n">
        <v>600</v>
      </c>
      <c r="O50" s="121" t="n">
        <v>600</v>
      </c>
      <c r="P50" s="74" t="n"/>
      <c r="Q50" s="88">
        <f>SUM(Summary!$D50:$O50)</f>
        <v/>
      </c>
      <c r="R50" s="89" t="n"/>
      <c r="S50" s="106" t="n"/>
      <c r="T50" s="89" t="n"/>
    </row>
    <row r="51" ht="24" customHeight="1" s="155">
      <c r="B51" s="173" t="inlineStr">
        <is>
          <t>CAR Total $(000)</t>
        </is>
      </c>
      <c r="C51" s="173" t="n"/>
      <c r="D51" s="174">
        <f>SUM(D48:D50)</f>
        <v/>
      </c>
      <c r="E51" s="174">
        <f>SUM(E48:E50)</f>
        <v/>
      </c>
      <c r="F51" s="174">
        <f>SUM(F48:F50)</f>
        <v/>
      </c>
      <c r="G51" s="174">
        <f>SUM(G48:G50)</f>
        <v/>
      </c>
      <c r="H51" s="174">
        <f>SUM(H48:H50)</f>
        <v/>
      </c>
      <c r="I51" s="174">
        <f>SUM(I48:I50)</f>
        <v/>
      </c>
      <c r="J51" s="174">
        <f>SUM(J48:J50)</f>
        <v/>
      </c>
      <c r="K51" s="174">
        <f>SUM(K48:K50)</f>
        <v/>
      </c>
      <c r="L51" s="174">
        <f>SUM(L48:L50)</f>
        <v/>
      </c>
      <c r="M51" s="174">
        <f>SUM(M48:M50)</f>
        <v/>
      </c>
      <c r="N51" s="174">
        <f>SUM(N48:N50)</f>
        <v/>
      </c>
      <c r="O51" s="174">
        <f>SUM(O48:O50)</f>
        <v/>
      </c>
      <c r="P51" s="126" t="n"/>
      <c r="Q51" s="112">
        <f>SUM(Q48:Q50)</f>
        <v/>
      </c>
      <c r="R51" s="113" t="n"/>
      <c r="S51" s="114" t="n"/>
      <c r="T51" s="113" t="n"/>
    </row>
    <row r="52" ht="27" customHeight="1" s="155">
      <c r="B52" s="175" t="inlineStr">
        <is>
          <t>OTHER EXPENSES</t>
        </is>
      </c>
      <c r="C52" s="65" t="n"/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67" t="n"/>
      <c r="Q52" s="68" t="n"/>
      <c r="R52" s="69" t="n"/>
      <c r="S52" s="70" t="n"/>
      <c r="T52" s="69" t="n"/>
    </row>
    <row r="53" ht="13" customHeight="1" s="155">
      <c r="B53" s="71" t="inlineStr">
        <is>
          <t>Travel</t>
        </is>
      </c>
      <c r="C53" s="73" t="n"/>
      <c r="D53" s="72" t="n">
        <v>50</v>
      </c>
      <c r="E53" s="72" t="n">
        <v>50</v>
      </c>
      <c r="F53" s="72" t="n">
        <v>50</v>
      </c>
      <c r="G53" s="72" t="n">
        <v>50</v>
      </c>
      <c r="H53" s="72" t="n">
        <v>50</v>
      </c>
      <c r="I53" s="72" t="n">
        <v>50</v>
      </c>
      <c r="J53" s="72" t="n">
        <v>50</v>
      </c>
      <c r="K53" s="72" t="n">
        <v>50</v>
      </c>
      <c r="L53" s="72" t="n">
        <v>50</v>
      </c>
      <c r="M53" s="72" t="n">
        <v>50</v>
      </c>
      <c r="N53" s="72" t="n">
        <v>50</v>
      </c>
      <c r="O53" s="72" t="n">
        <v>50</v>
      </c>
      <c r="P53" s="74" t="n"/>
      <c r="Q53" s="118">
        <f>SUM(Summary!$D53:$O53)</f>
        <v/>
      </c>
      <c r="R53" s="119" t="n"/>
      <c r="S53" s="120" t="n"/>
      <c r="T53" s="119" t="n"/>
    </row>
    <row r="54" ht="13" customHeight="1" s="155">
      <c r="B54" s="78" t="inlineStr">
        <is>
          <t>Infrastructure (computer, telephone, etc.)</t>
        </is>
      </c>
      <c r="C54" s="79" t="n"/>
      <c r="D54" s="128" t="n">
        <v>250</v>
      </c>
      <c r="E54" s="128" t="n">
        <v>250</v>
      </c>
      <c r="F54" s="128" t="n">
        <v>250</v>
      </c>
      <c r="G54" s="128" t="n">
        <v>250</v>
      </c>
      <c r="H54" s="128" t="n">
        <v>250</v>
      </c>
      <c r="I54" s="128" t="n">
        <v>250</v>
      </c>
      <c r="J54" s="128" t="n">
        <v>250</v>
      </c>
      <c r="K54" s="128" t="n">
        <v>250</v>
      </c>
      <c r="L54" s="128" t="n">
        <v>250</v>
      </c>
      <c r="M54" s="128" t="n">
        <v>250</v>
      </c>
      <c r="N54" s="128" t="n">
        <v>250</v>
      </c>
      <c r="O54" s="128" t="n">
        <v>250</v>
      </c>
      <c r="P54" s="81" t="n"/>
      <c r="Q54" s="82">
        <f>SUM(Summary!$D54:$O54)</f>
        <v/>
      </c>
      <c r="R54" s="83" t="n"/>
      <c r="S54" s="84" t="n"/>
      <c r="T54" s="83" t="n"/>
    </row>
    <row r="55" ht="13" customHeight="1" s="155">
      <c r="B55" s="85" t="inlineStr">
        <is>
          <t>Channel Support</t>
        </is>
      </c>
      <c r="C55" s="105" t="n"/>
      <c r="D55" s="121" t="n">
        <v>600</v>
      </c>
      <c r="E55" s="121" t="n">
        <v>600</v>
      </c>
      <c r="F55" s="121" t="n">
        <v>600</v>
      </c>
      <c r="G55" s="121" t="n">
        <v>600</v>
      </c>
      <c r="H55" s="121" t="n">
        <v>600</v>
      </c>
      <c r="I55" s="121" t="n">
        <v>600</v>
      </c>
      <c r="J55" s="121" t="n">
        <v>600</v>
      </c>
      <c r="K55" s="121" t="n">
        <v>600</v>
      </c>
      <c r="L55" s="121" t="n">
        <v>600</v>
      </c>
      <c r="M55" s="121" t="n">
        <v>600</v>
      </c>
      <c r="N55" s="121" t="n">
        <v>600</v>
      </c>
      <c r="O55" s="121" t="n">
        <v>600</v>
      </c>
      <c r="P55" s="74" t="n"/>
      <c r="Q55" s="88">
        <f>SUM(Summary!$D55:$O55)</f>
        <v/>
      </c>
      <c r="R55" s="89" t="n"/>
      <c r="S55" s="106" t="n"/>
      <c r="T55" s="89" t="n"/>
    </row>
    <row r="56" ht="23" customHeight="1" s="155">
      <c r="B56" s="173" t="inlineStr">
        <is>
          <t>Other Expenses Total $(000)</t>
        </is>
      </c>
      <c r="C56" s="173" t="n"/>
      <c r="D56" s="174">
        <f>SUM(D53:D55)</f>
        <v/>
      </c>
      <c r="E56" s="174">
        <f>SUM(E53:E55)</f>
        <v/>
      </c>
      <c r="F56" s="174">
        <f>SUM(F53:F55)</f>
        <v/>
      </c>
      <c r="G56" s="174">
        <f>SUM(G53:G55)</f>
        <v/>
      </c>
      <c r="H56" s="174">
        <f>SUM(H53:H55)</f>
        <v/>
      </c>
      <c r="I56" s="174">
        <f>SUM(I53:I55)</f>
        <v/>
      </c>
      <c r="J56" s="174">
        <f>SUM(J53:J55)</f>
        <v/>
      </c>
      <c r="K56" s="174">
        <f>SUM(K53:K55)</f>
        <v/>
      </c>
      <c r="L56" s="174">
        <f>SUM(L53:L55)</f>
        <v/>
      </c>
      <c r="M56" s="174">
        <f>SUM(M53:M55)</f>
        <v/>
      </c>
      <c r="N56" s="174">
        <f>SUM(N53:N55)</f>
        <v/>
      </c>
      <c r="O56" s="174">
        <f>SUM(O53:O55)</f>
        <v/>
      </c>
      <c r="P56" s="126" t="n"/>
      <c r="Q56" s="112">
        <f>SUM(Q53:Q55)</f>
        <v/>
      </c>
      <c r="R56" s="113" t="n"/>
      <c r="S56" s="114" t="n"/>
      <c r="T56" s="113" t="n"/>
    </row>
    <row r="57" ht="15" customHeight="1" s="155">
      <c r="D57" s="47" t="n"/>
      <c r="E57" s="47" t="n"/>
      <c r="F57" s="47" t="n"/>
      <c r="G57" s="47" t="n"/>
      <c r="H57" s="47" t="n"/>
      <c r="I57" s="47" t="n"/>
      <c r="J57" s="47" t="n"/>
      <c r="K57" s="47" t="n"/>
      <c r="L57" s="47" t="n"/>
      <c r="M57" s="47" t="n"/>
      <c r="N57" s="47" t="n"/>
      <c r="O57" s="47" t="n"/>
      <c r="P57" s="47" t="n"/>
      <c r="Q57" s="131" t="n"/>
      <c r="R57" s="132" t="n"/>
      <c r="S57" s="133" t="n"/>
      <c r="T57" s="132" t="n"/>
    </row>
    <row r="58" ht="20" customHeight="1" s="155">
      <c r="B58" s="134" t="inlineStr">
        <is>
          <t>TOTAL MARKETING BUDGET:</t>
        </is>
      </c>
      <c r="C58" s="135" t="n"/>
      <c r="D58" s="136">
        <f>SUM(D8,D27,D34,D40,D46,D51,D56)</f>
        <v/>
      </c>
      <c r="E58" s="136">
        <f>SUM(E8,E27,E34,E40,E46,E51,E56)</f>
        <v/>
      </c>
      <c r="F58" s="136">
        <f>SUM(F8,F27,F34,F40,F46,F51,F56)</f>
        <v/>
      </c>
      <c r="G58" s="136">
        <f>SUM(G8,G27,G34,G40,G46,G51,G56)</f>
        <v/>
      </c>
      <c r="H58" s="136">
        <f>SUM(H8,H27,H34,H40,H46,H51,H56)</f>
        <v/>
      </c>
      <c r="I58" s="136">
        <f>SUM(I8,I27,I34,I40,I46,I51,I56)</f>
        <v/>
      </c>
      <c r="J58" s="136">
        <f>SUM(J8,J27,J34,J40,J46,J51,J56)</f>
        <v/>
      </c>
      <c r="K58" s="136">
        <f>SUM(K8,K27,K34,K40,K46,K51,K56)</f>
        <v/>
      </c>
      <c r="L58" s="136">
        <f>SUM(L8,L27,L34,L40,L46,L51,L56)</f>
        <v/>
      </c>
      <c r="M58" s="136">
        <f>SUM(M8,M27,M34,M40,M46,M51,M56)</f>
        <v/>
      </c>
      <c r="N58" s="136">
        <f>SUM(N8,N27,N34,N40,N46,N51,N56)</f>
        <v/>
      </c>
      <c r="O58" s="136">
        <f>SUM(O8,O27,O34,O40,O46,O51,O56)</f>
        <v/>
      </c>
      <c r="P58" s="126" t="n"/>
      <c r="Q58" s="137">
        <f>SUM(Q8,Q27,Q34,Q40,Q46,Q51,Q56)</f>
        <v/>
      </c>
      <c r="R58" s="138" t="n"/>
      <c r="S58" s="114" t="n"/>
      <c r="T58" s="13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Jack Su</dc:creator>
  <dcterms:created xmlns:dcterms="http://purl.org/dc/terms/" xmlns:xsi="http://www.w3.org/2001/XMLSchema-instance" xsi:type="dcterms:W3CDTF">2012-09-25T18:06:39Z</dcterms:created>
  <dcterms:modified xmlns:dcterms="http://purl.org/dc/terms/" xmlns:xsi="http://www.w3.org/2001/XMLSchema-instance" xsi:type="dcterms:W3CDTF">2025-07-03T23:55:05Z</dcterms:modified>
  <cp:lastModifiedBy>Jack Su</cp:lastModifiedBy>
</cp:coreProperties>
</file>

<file path=docProps/custom.xml><?xml version="1.0" encoding="utf-8"?>
<Properties xmlns="http://schemas.openxmlformats.org/officeDocument/2006/custom-properties">
  <property name="AssetID" fmtid="{D5CDD505-2E9C-101B-9397-08002B2CF9AE}" pid="2">
    <vt:lpwstr xmlns:vt="http://schemas.openxmlformats.org/officeDocument/2006/docPropsVTypes">TF10000046</vt:lpwstr>
  </property>
</Properties>
</file>