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jacksu/Desktop/BR-data-integration/client_portfolio/"/>
    </mc:Choice>
  </mc:AlternateContent>
  <xr:revisionPtr revIDLastSave="0" documentId="13_ncr:1_{B14AACB3-AA51-3644-9483-03883796BC3F}" xr6:coauthVersionLast="47" xr6:coauthVersionMax="47" xr10:uidLastSave="{00000000-0000-0000-0000-000000000000}"/>
  <bookViews>
    <workbookView xWindow="480" yWindow="500" windowWidth="27360" windowHeight="17100" xr2:uid="{00000000-000D-0000-FFFF-FFFF00000000}"/>
  </bookViews>
  <sheets>
    <sheet name="Summary" sheetId="1" r:id="rId1"/>
  </sheets>
  <definedNames>
    <definedName name="_xlnm.Print_Titles" localSheetId="0">Summary!$2:$2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F6" i="1" s="1"/>
  <c r="F8" i="1" s="1"/>
  <c r="G5" i="1"/>
  <c r="G6" i="1" s="1"/>
  <c r="G8" i="1" s="1"/>
  <c r="G58" i="1" s="1"/>
  <c r="H5" i="1"/>
  <c r="I5" i="1"/>
  <c r="I6" i="1" s="1"/>
  <c r="I8" i="1" s="1"/>
  <c r="J5" i="1"/>
  <c r="J6" i="1" s="1"/>
  <c r="J8" i="1" s="1"/>
  <c r="J58" i="1" s="1"/>
  <c r="K5" i="1"/>
  <c r="L5" i="1"/>
  <c r="M5" i="1"/>
  <c r="N5" i="1"/>
  <c r="O5" i="1"/>
  <c r="D6" i="1"/>
  <c r="D8" i="1" s="1"/>
  <c r="E6" i="1"/>
  <c r="E8" i="1" s="1"/>
  <c r="H6" i="1"/>
  <c r="H8" i="1" s="1"/>
  <c r="H58" i="1" s="1"/>
  <c r="K6" i="1"/>
  <c r="L6" i="1"/>
  <c r="M6" i="1"/>
  <c r="M8" i="1" s="1"/>
  <c r="N6" i="1"/>
  <c r="N8" i="1" s="1"/>
  <c r="O6" i="1"/>
  <c r="O8" i="1" s="1"/>
  <c r="D7" i="1"/>
  <c r="Q7" i="1" s="1"/>
  <c r="E7" i="1"/>
  <c r="F7" i="1"/>
  <c r="G7" i="1"/>
  <c r="H7" i="1"/>
  <c r="I7" i="1"/>
  <c r="J7" i="1"/>
  <c r="K7" i="1"/>
  <c r="L7" i="1"/>
  <c r="M7" i="1"/>
  <c r="N7" i="1"/>
  <c r="O7" i="1"/>
  <c r="K8" i="1"/>
  <c r="L8" i="1"/>
  <c r="L58" i="1" s="1"/>
  <c r="D11" i="1"/>
  <c r="D15" i="1" s="1"/>
  <c r="E11" i="1"/>
  <c r="E15" i="1" s="1"/>
  <c r="E27" i="1" s="1"/>
  <c r="F11" i="1"/>
  <c r="F15" i="1" s="1"/>
  <c r="F27" i="1" s="1"/>
  <c r="G11" i="1"/>
  <c r="H11" i="1"/>
  <c r="I11" i="1"/>
  <c r="Q11" i="1" s="1"/>
  <c r="J11" i="1"/>
  <c r="K11" i="1"/>
  <c r="L11" i="1"/>
  <c r="L15" i="1" s="1"/>
  <c r="L27" i="1" s="1"/>
  <c r="M11" i="1"/>
  <c r="M15" i="1" s="1"/>
  <c r="N11" i="1"/>
  <c r="N15" i="1" s="1"/>
  <c r="O11" i="1"/>
  <c r="O15" i="1" s="1"/>
  <c r="Q12" i="1"/>
  <c r="D13" i="1"/>
  <c r="Q13" i="1" s="1"/>
  <c r="E13" i="1"/>
  <c r="F13" i="1"/>
  <c r="G13" i="1"/>
  <c r="H13" i="1"/>
  <c r="I13" i="1"/>
  <c r="J13" i="1"/>
  <c r="K13" i="1"/>
  <c r="L13" i="1"/>
  <c r="M13" i="1"/>
  <c r="N13" i="1"/>
  <c r="O13" i="1"/>
  <c r="Q14" i="1"/>
  <c r="G15" i="1"/>
  <c r="G27" i="1" s="1"/>
  <c r="H15" i="1"/>
  <c r="H27" i="1" s="1"/>
  <c r="J15" i="1"/>
  <c r="K15" i="1"/>
  <c r="K27" i="1" s="1"/>
  <c r="D17" i="1"/>
  <c r="D21" i="1" s="1"/>
  <c r="E17" i="1"/>
  <c r="E21" i="1" s="1"/>
  <c r="F17" i="1"/>
  <c r="G17" i="1"/>
  <c r="G21" i="1" s="1"/>
  <c r="H17" i="1"/>
  <c r="H21" i="1" s="1"/>
  <c r="I17" i="1"/>
  <c r="J17" i="1"/>
  <c r="K17" i="1"/>
  <c r="L17" i="1"/>
  <c r="M17" i="1"/>
  <c r="M21" i="1" s="1"/>
  <c r="N17" i="1"/>
  <c r="N21" i="1" s="1"/>
  <c r="O17" i="1"/>
  <c r="O21" i="1" s="1"/>
  <c r="Q18" i="1"/>
  <c r="Q19" i="1"/>
  <c r="Q20" i="1"/>
  <c r="F21" i="1"/>
  <c r="I21" i="1"/>
  <c r="J21" i="1"/>
  <c r="K21" i="1"/>
  <c r="L21" i="1"/>
  <c r="Q23" i="1"/>
  <c r="Q24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Q26" i="1"/>
  <c r="J27" i="1"/>
  <c r="Q29" i="1"/>
  <c r="Q30" i="1"/>
  <c r="Q31" i="1"/>
  <c r="D32" i="1"/>
  <c r="D34" i="1" s="1"/>
  <c r="E32" i="1"/>
  <c r="F32" i="1"/>
  <c r="F34" i="1" s="1"/>
  <c r="G32" i="1"/>
  <c r="G34" i="1" s="1"/>
  <c r="H32" i="1"/>
  <c r="I32" i="1"/>
  <c r="J32" i="1"/>
  <c r="K32" i="1"/>
  <c r="L32" i="1"/>
  <c r="L34" i="1" s="1"/>
  <c r="M32" i="1"/>
  <c r="M34" i="1" s="1"/>
  <c r="N32" i="1"/>
  <c r="N34" i="1" s="1"/>
  <c r="O32" i="1"/>
  <c r="D33" i="1"/>
  <c r="Q33" i="1" s="1"/>
  <c r="E33" i="1"/>
  <c r="F33" i="1"/>
  <c r="G33" i="1"/>
  <c r="H33" i="1"/>
  <c r="I33" i="1"/>
  <c r="I34" i="1" s="1"/>
  <c r="J33" i="1"/>
  <c r="K33" i="1"/>
  <c r="L33" i="1"/>
  <c r="M33" i="1"/>
  <c r="N33" i="1"/>
  <c r="O33" i="1"/>
  <c r="E34" i="1"/>
  <c r="H34" i="1"/>
  <c r="J34" i="1"/>
  <c r="K34" i="1"/>
  <c r="O34" i="1"/>
  <c r="Q36" i="1"/>
  <c r="Q37" i="1"/>
  <c r="Q38" i="1"/>
  <c r="D39" i="1"/>
  <c r="Q39" i="1" s="1"/>
  <c r="E39" i="1"/>
  <c r="E40" i="1" s="1"/>
  <c r="F39" i="1"/>
  <c r="G39" i="1"/>
  <c r="H39" i="1"/>
  <c r="I39" i="1"/>
  <c r="J39" i="1"/>
  <c r="J40" i="1" s="1"/>
  <c r="K39" i="1"/>
  <c r="L39" i="1"/>
  <c r="M39" i="1"/>
  <c r="M40" i="1" s="1"/>
  <c r="N39" i="1"/>
  <c r="N40" i="1" s="1"/>
  <c r="O39" i="1"/>
  <c r="O40" i="1" s="1"/>
  <c r="F40" i="1"/>
  <c r="G40" i="1"/>
  <c r="H40" i="1"/>
  <c r="I40" i="1"/>
  <c r="K40" i="1"/>
  <c r="L40" i="1"/>
  <c r="Q42" i="1"/>
  <c r="Q46" i="1" s="1"/>
  <c r="Q43" i="1"/>
  <c r="Q44" i="1"/>
  <c r="D45" i="1"/>
  <c r="D46" i="1" s="1"/>
  <c r="E45" i="1"/>
  <c r="E46" i="1" s="1"/>
  <c r="F45" i="1"/>
  <c r="F46" i="1" s="1"/>
  <c r="G45" i="1"/>
  <c r="H45" i="1"/>
  <c r="I45" i="1"/>
  <c r="J45" i="1"/>
  <c r="K45" i="1"/>
  <c r="K46" i="1" s="1"/>
  <c r="L45" i="1"/>
  <c r="M45" i="1"/>
  <c r="N45" i="1"/>
  <c r="N46" i="1" s="1"/>
  <c r="O45" i="1"/>
  <c r="O46" i="1" s="1"/>
  <c r="Q45" i="1"/>
  <c r="G46" i="1"/>
  <c r="H46" i="1"/>
  <c r="I46" i="1"/>
  <c r="J46" i="1"/>
  <c r="L46" i="1"/>
  <c r="M46" i="1"/>
  <c r="Q48" i="1"/>
  <c r="Q49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Q51" i="1"/>
  <c r="Q53" i="1"/>
  <c r="Q56" i="1" s="1"/>
  <c r="Q54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E58" i="1" l="1"/>
  <c r="O27" i="1"/>
  <c r="Q21" i="1"/>
  <c r="D27" i="1"/>
  <c r="Q15" i="1"/>
  <c r="Q27" i="1" s="1"/>
  <c r="Q40" i="1"/>
  <c r="F58" i="1"/>
  <c r="O58" i="1"/>
  <c r="N58" i="1"/>
  <c r="I58" i="1"/>
  <c r="N27" i="1"/>
  <c r="M27" i="1"/>
  <c r="K58" i="1"/>
  <c r="Q8" i="1"/>
  <c r="D58" i="1"/>
  <c r="M58" i="1"/>
  <c r="Q32" i="1"/>
  <c r="Q34" i="1" s="1"/>
  <c r="Q17" i="1"/>
  <c r="I15" i="1"/>
  <c r="I27" i="1" s="1"/>
  <c r="Q6" i="1"/>
  <c r="D40" i="1"/>
  <c r="Q58" i="1" l="1"/>
</calcChain>
</file>

<file path=xl/sharedStrings.xml><?xml version="1.0" encoding="utf-8"?>
<sst xmlns="http://schemas.openxmlformats.org/spreadsheetml/2006/main" count="70" uniqueCount="59">
  <si>
    <t>CHANNEL MARKETING BUDGET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</si>
  <si>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</si>
  <si>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</si>
  <si>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</si>
  <si>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</si>
  <si>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</si>
  <si>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</si>
  <si>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</si>
  <si>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</si>
  <si>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</si>
  <si>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</si>
  <si>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</si>
  <si>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</si>
  <si>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</si>
  <si>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</si>
  <si>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ANTICIPATED SALES TOTAL $(000)</t>
  </si>
  <si>
    <t>PERSONNEL (% OF TOTAL SALES)</t>
  </si>
  <si>
    <t>Human Resources - Headcount</t>
  </si>
  <si>
    <t>Human Resources - Cost</t>
  </si>
  <si>
    <t>Commission</t>
  </si>
  <si>
    <t>Personnel Total $(000)</t>
  </si>
  <si>
    <t>DIRECT MARKETING (% OF TOTAL SALES)</t>
  </si>
  <si>
    <t>Telemarketing (% of Direct Sales)</t>
  </si>
  <si>
    <t>Infrastructure Support</t>
  </si>
  <si>
    <t>Training</t>
  </si>
  <si>
    <t>Telemarketing Total $(000)</t>
  </si>
  <si>
    <t>Internet Marketing (% of Direct Sales)</t>
  </si>
  <si>
    <t>Website Development (one-time cost)</t>
  </si>
  <si>
    <t>Hosting</t>
  </si>
  <si>
    <t>Support &amp; Maintenance</t>
  </si>
  <si>
    <t>Internet Marketing Total $(000)</t>
  </si>
  <si>
    <r>
      <t xml:space="preserve">Direct Mail </t>
    </r>
    <r>
      <rPr>
        <sz val="11"/>
        <color rgb="FF262626"/>
        <rFont val="Euphemia"/>
        <family val="2"/>
      </rPr>
      <t>(% of Direct Sales)</t>
    </r>
  </si>
  <si>
    <t>Material</t>
  </si>
  <si>
    <t>Postage</t>
  </si>
  <si>
    <t>Direct Mail Total $(000)</t>
  </si>
  <si>
    <t>Direct Marketing Total $(000)</t>
  </si>
  <si>
    <t>AGENT/BROKER (% OF TOTAL SALES)</t>
  </si>
  <si>
    <t>Communication</t>
  </si>
  <si>
    <t>Promotions</t>
  </si>
  <si>
    <t>Discounts</t>
  </si>
  <si>
    <t>Commission (% of Agent's Sales)</t>
  </si>
  <si>
    <t>Agent/Broker Total $(000)</t>
  </si>
  <si>
    <t>DISTRIBUTORS (% OF TOTAL SALES)</t>
  </si>
  <si>
    <t>Commission/Discounts (% of Distributors' Sales)</t>
  </si>
  <si>
    <t>Distributor Total $(000)</t>
  </si>
  <si>
    <t>RETAILER (% OF TOTAL SALES)</t>
  </si>
  <si>
    <t>Commission/Discounts (% of Retail Sales)</t>
  </si>
  <si>
    <t>Retailer Total $(000)</t>
  </si>
  <si>
    <t>CUSTOMER ACQUISITION &amp; RETENTION (CAR)</t>
  </si>
  <si>
    <t>Human Resources</t>
  </si>
  <si>
    <t>Communications</t>
  </si>
  <si>
    <t>Promotions/Coupons</t>
  </si>
  <si>
    <t>CAR Total $(000)</t>
  </si>
  <si>
    <t>OTHER EXPENSES</t>
  </si>
  <si>
    <t>Travel</t>
  </si>
  <si>
    <t>Infrastructure (computer, telephone, etc.)</t>
  </si>
  <si>
    <t>Channel Support</t>
  </si>
  <si>
    <t>Other Expenses Total $(000)</t>
  </si>
  <si>
    <t>TOTAL MARKETING BUDGET: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</si>
</sst>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15" x14ac:knownFonts="1">
    <font>
      <sz val="11"/>
      <color theme="1"/>
      <name val="Calibri"/>
      <family val="2"/>
      <scheme val="minor"/>
    </font>
    <font>
      <b/>
      <sz val="26"/>
      <color rgb="FF46A0C9"/>
      <name val="Arial Black"/>
      <family val="2"/>
    </font>
    <font>
      <sz val="11"/>
      <color rgb="FF262626"/>
      <name val="Euphemia"/>
      <family val="2"/>
    </font>
    <font>
      <sz val="10"/>
      <color rgb="FF262626"/>
      <name val="Euphemia"/>
      <family val="2"/>
    </font>
    <font>
      <sz val="10"/>
      <color rgb="FF262626"/>
      <name val="Arial Black"/>
      <family val="2"/>
    </font>
    <font>
      <sz val="11"/>
      <color rgb="FF46A0C9"/>
      <name val="Arial Black"/>
      <family val="2"/>
    </font>
    <font>
      <sz val="11"/>
      <color rgb="FF000000"/>
      <name val="Arial Black"/>
      <family val="2"/>
    </font>
    <font>
      <b/>
      <i/>
      <sz val="12"/>
      <color rgb="FF262626"/>
      <name val="Arial Black"/>
      <family val="2"/>
    </font>
    <font>
      <b/>
      <sz val="12"/>
      <color rgb="FF262626"/>
      <name val="Arial Black"/>
      <family val="2"/>
    </font>
    <font>
      <b/>
      <sz val="14"/>
      <color rgb="FF262626"/>
      <name val="Arial Black"/>
      <family val="2"/>
    </font>
    <font>
      <b/>
      <i/>
      <sz val="18"/>
      <color rgb="FF262626"/>
      <name val="Arial Black"/>
      <family val="2"/>
    </font>
    <font>
      <i/>
      <sz val="10"/>
      <color rgb="FF262626"/>
      <name val="Euphemia"/>
      <family val="2"/>
    </font>
    <font>
      <sz val="11"/>
      <color rgb="FFFFFFFF"/>
      <name val="Arial Black"/>
      <family val="2"/>
    </font>
    <font>
      <sz val="11"/>
      <color rgb="FF262626"/>
      <name val="Arial Black"/>
      <family val="2"/>
    </font>
    <font>
      <sz val="11"/>
      <color rgb="FF2E7A9D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DAECF4"/>
      </patternFill>
    </fill>
    <fill>
      <patternFill patternType="solid">
        <fgColor rgb="FFF2F2F2"/>
      </patternFill>
    </fill>
    <fill>
      <patternFill patternType="solid">
        <fgColor rgb="FF90C6DF"/>
      </patternFill>
    </fill>
    <fill>
      <patternFill patternType="solid">
        <fgColor rgb="FF46A0C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90C6DF"/>
      </bottom>
      <diagonal/>
    </border>
    <border>
      <left/>
      <right/>
      <top/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B5D9E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5D9E9"/>
      </bottom>
      <diagonal/>
    </border>
    <border>
      <left/>
      <right/>
      <top style="thin">
        <color rgb="FFB5D9E9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B5D9E9"/>
      </top>
      <bottom style="dotted">
        <color rgb="FF90C6DF"/>
      </bottom>
      <diagonal/>
    </border>
    <border>
      <left/>
      <right/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dotted">
        <color rgb="FF90C6DF"/>
      </top>
      <bottom style="dotted">
        <color rgb="FF90C6DF"/>
      </bottom>
      <diagonal/>
    </border>
    <border>
      <left/>
      <right/>
      <top style="dotted">
        <color rgb="FF90C6DF"/>
      </top>
      <bottom/>
      <diagonal/>
    </border>
    <border>
      <left style="thin">
        <color rgb="FFC6C6C6"/>
      </left>
      <right style="thin">
        <color rgb="FFC6C6C6"/>
      </right>
      <top style="dotted">
        <color rgb="FF90C6D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90C6DF"/>
      </bottom>
      <diagonal/>
    </border>
    <border>
      <left/>
      <right/>
      <top style="medium">
        <color rgb="FF90C6DF"/>
      </top>
      <bottom style="thin">
        <color rgb="FFB5D9E9"/>
      </bottom>
      <diagonal/>
    </border>
    <border>
      <left style="thin">
        <color rgb="FFC6C6C6"/>
      </left>
      <right style="thick">
        <color rgb="FFFFFFFF"/>
      </right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DAECF4"/>
      </bottom>
      <diagonal/>
    </border>
    <border>
      <left/>
      <right/>
      <top/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tted">
        <color rgb="FF90C6DF"/>
      </bottom>
      <diagonal/>
    </border>
    <border>
      <left/>
      <right style="thick">
        <color rgb="FFFFFFFF"/>
      </right>
      <top style="dotted">
        <color rgb="FF90C6DF"/>
      </top>
      <bottom style="dotted">
        <color rgb="FF90C6DF"/>
      </bottom>
      <diagonal/>
    </border>
    <border>
      <left style="thin">
        <color rgb="FFC6C6C6"/>
      </left>
      <right style="thin">
        <color rgb="FFC6C6C6"/>
      </right>
      <top style="medium">
        <color rgb="FFDAECF4"/>
      </top>
      <bottom style="medium">
        <color rgb="FF90C6DF"/>
      </bottom>
      <diagonal/>
    </border>
    <border>
      <left style="thin">
        <color rgb="FFC6C6C6"/>
      </left>
      <right style="thin">
        <color rgb="FFC6C6C6"/>
      </right>
      <top style="thick">
        <color rgb="FFB5D9E9"/>
      </top>
      <bottom style="thin">
        <color rgb="FFC6C6C6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4" fillId="2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5" fillId="3" borderId="4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164" fontId="7" fillId="3" borderId="6" xfId="0" applyNumberFormat="1" applyFont="1" applyFill="1" applyBorder="1" applyAlignment="1">
      <alignment horizontal="right"/>
    </xf>
    <xf numFmtId="165" fontId="8" fillId="3" borderId="6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4" fontId="9" fillId="2" borderId="6" xfId="0" applyNumberFormat="1" applyFont="1" applyFill="1" applyBorder="1" applyAlignment="1">
      <alignment horizontal="right"/>
    </xf>
    <xf numFmtId="0" fontId="10" fillId="2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3" fontId="3" fillId="3" borderId="8" xfId="0" applyNumberFormat="1" applyFont="1" applyFill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2" borderId="8" xfId="0" applyNumberFormat="1" applyFont="1" applyFill="1" applyBorder="1" applyAlignment="1">
      <alignment horizontal="right"/>
    </xf>
    <xf numFmtId="0" fontId="11" fillId="2" borderId="8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164" fontId="3" fillId="3" borderId="10" xfId="0" applyNumberFormat="1" applyFont="1" applyFill="1" applyBorder="1" applyAlignment="1">
      <alignment horizontal="right"/>
    </xf>
    <xf numFmtId="4" fontId="3" fillId="3" borderId="10" xfId="0" applyNumberFormat="1" applyFont="1" applyFill="1" applyBorder="1" applyAlignment="1">
      <alignment horizontal="right"/>
    </xf>
    <xf numFmtId="4" fontId="3" fillId="2" borderId="1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164" fontId="3" fillId="0" borderId="11" xfId="0" applyNumberFormat="1" applyFont="1" applyBorder="1" applyAlignment="1">
      <alignment horizontal="right"/>
    </xf>
    <xf numFmtId="4" fontId="3" fillId="3" borderId="12" xfId="0" applyNumberFormat="1" applyFont="1" applyFill="1" applyBorder="1" applyAlignment="1">
      <alignment horizontal="right"/>
    </xf>
    <xf numFmtId="4" fontId="3" fillId="2" borderId="12" xfId="0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left"/>
    </xf>
    <xf numFmtId="164" fontId="12" fillId="4" borderId="13" xfId="0" applyNumberFormat="1" applyFont="1" applyFill="1" applyBorder="1" applyAlignment="1">
      <alignment horizontal="left"/>
    </xf>
    <xf numFmtId="4" fontId="12" fillId="4" borderId="13" xfId="0" applyNumberFormat="1" applyFont="1" applyFill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4" fontId="13" fillId="2" borderId="4" xfId="0" applyNumberFormat="1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65" fontId="8" fillId="0" borderId="5" xfId="0" applyNumberFormat="1" applyFont="1" applyBorder="1" applyAlignment="1">
      <alignment horizontal="right"/>
    </xf>
    <xf numFmtId="164" fontId="3" fillId="3" borderId="8" xfId="0" applyNumberFormat="1" applyFont="1" applyFill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4" fontId="3" fillId="3" borderId="15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0" fontId="11" fillId="2" borderId="12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164" fontId="5" fillId="2" borderId="16" xfId="0" applyNumberFormat="1" applyFont="1" applyFill="1" applyBorder="1" applyAlignment="1">
      <alignment horizontal="right"/>
    </xf>
    <xf numFmtId="4" fontId="5" fillId="2" borderId="16" xfId="0" applyNumberFormat="1" applyFont="1" applyFill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3" fillId="0" borderId="17" xfId="0" applyFont="1" applyBorder="1" applyAlignment="1">
      <alignment horizontal="left"/>
    </xf>
    <xf numFmtId="164" fontId="3" fillId="3" borderId="18" xfId="0" applyNumberFormat="1" applyFont="1" applyFill="1" applyBorder="1" applyAlignment="1">
      <alignment horizontal="right"/>
    </xf>
    <xf numFmtId="165" fontId="3" fillId="0" borderId="17" xfId="0" applyNumberFormat="1" applyFont="1" applyBorder="1" applyAlignment="1">
      <alignment horizontal="right"/>
    </xf>
    <xf numFmtId="4" fontId="3" fillId="2" borderId="18" xfId="0" applyNumberFormat="1" applyFont="1" applyFill="1" applyBorder="1" applyAlignment="1">
      <alignment horizontal="right"/>
    </xf>
    <xf numFmtId="0" fontId="11" fillId="2" borderId="18" xfId="0" applyFont="1" applyFill="1" applyBorder="1" applyAlignment="1">
      <alignment horizontal="left"/>
    </xf>
    <xf numFmtId="4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164" fontId="5" fillId="2" borderId="16" xfId="0" applyNumberFormat="1" applyFont="1" applyFill="1" applyBorder="1" applyAlignment="1">
      <alignment horizontal="left"/>
    </xf>
    <xf numFmtId="4" fontId="3" fillId="0" borderId="19" xfId="0" applyNumberFormat="1" applyFont="1" applyBorder="1" applyAlignment="1">
      <alignment horizontal="right"/>
    </xf>
    <xf numFmtId="0" fontId="12" fillId="4" borderId="20" xfId="0" applyFont="1" applyFill="1" applyBorder="1" applyAlignment="1">
      <alignment horizontal="left"/>
    </xf>
    <xf numFmtId="3" fontId="3" fillId="3" borderId="12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164" fontId="12" fillId="5" borderId="21" xfId="0" applyNumberFormat="1" applyFont="1" applyFill="1" applyBorder="1" applyAlignment="1">
      <alignment horizontal="right"/>
    </xf>
    <xf numFmtId="4" fontId="12" fillId="5" borderId="21" xfId="0" applyNumberFormat="1" applyFont="1" applyFill="1" applyBorder="1" applyAlignment="1">
      <alignment horizontal="right"/>
    </xf>
    <xf numFmtId="4" fontId="14" fillId="2" borderId="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T58"/>
  <sheetViews>
    <sheetView tabSelected="1" workbookViewId="0">
      <pane ySplit="3" topLeftCell="A4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2" bestFit="1" customWidth="1"/>
    <col min="2" max="2" width="35.6640625" style="71" bestFit="1" customWidth="1"/>
    <col min="3" max="3" width="8" style="2" bestFit="1" customWidth="1"/>
    <col min="4" max="15" width="14.33203125" style="78" bestFit="1" customWidth="1"/>
    <col min="16" max="16" width="0.6640625" style="78" bestFit="1" customWidth="1"/>
    <col min="17" max="17" width="14.33203125" style="78" bestFit="1" customWidth="1"/>
    <col min="18" max="18" width="2.1640625" style="79" bestFit="1" customWidth="1"/>
    <col min="19" max="19" width="10.33203125" bestFit="1" customWidth="1"/>
    <col min="20" max="20" width="2.1640625" style="79" bestFit="1" customWidth="1"/>
  </cols>
  <sheetData>
    <row r="1" spans="2:20" ht="41" x14ac:dyDescent="0.6"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3"/>
    </row>
    <row r="2" spans="2:20" ht="17" thickBot="1" x14ac:dyDescent="0.3">
      <c r="B2" s="4"/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7"/>
      <c r="Q2" s="8" t="s">
        <v>14</v>
      </c>
      <c r="R2" s="9"/>
      <c r="S2" s="4"/>
      <c r="T2" s="9"/>
    </row>
    <row r="3" spans="2:20" ht="18" thickTop="1" x14ac:dyDescent="0.25">
      <c r="B3" s="10" t="s">
        <v>15</v>
      </c>
      <c r="C3" s="11"/>
      <c r="D3" s="12">
        <v>800</v>
      </c>
      <c r="E3" s="12">
        <v>800</v>
      </c>
      <c r="F3" s="12">
        <v>800</v>
      </c>
      <c r="G3" s="12">
        <v>800</v>
      </c>
      <c r="H3" s="12">
        <v>1200</v>
      </c>
      <c r="I3" s="12">
        <v>1500</v>
      </c>
      <c r="J3" s="12">
        <v>1500</v>
      </c>
      <c r="K3" s="12">
        <v>1800</v>
      </c>
      <c r="L3" s="12">
        <v>2000</v>
      </c>
      <c r="M3" s="12">
        <v>2000</v>
      </c>
      <c r="N3" s="12">
        <v>2000</v>
      </c>
      <c r="O3" s="12">
        <v>2000</v>
      </c>
      <c r="P3" s="12"/>
      <c r="Q3" s="13">
        <f>SUM(D3:O3)</f>
        <v>17200</v>
      </c>
      <c r="R3" s="13"/>
      <c r="S3" s="14"/>
      <c r="T3" s="13"/>
    </row>
    <row r="4" spans="2:20" ht="29" x14ac:dyDescent="0.45">
      <c r="B4" s="15" t="s">
        <v>16</v>
      </c>
      <c r="C4" s="16"/>
      <c r="D4" s="17">
        <f t="shared" ref="D4:O4" si="0">D9+D28+D35+D41</f>
        <v>1.1000000000000001</v>
      </c>
      <c r="E4" s="17">
        <f t="shared" si="0"/>
        <v>1.1000000000000001</v>
      </c>
      <c r="F4" s="17">
        <f t="shared" si="0"/>
        <v>1.1000000000000001</v>
      </c>
      <c r="G4" s="17">
        <f t="shared" si="0"/>
        <v>1.1000000000000001</v>
      </c>
      <c r="H4" s="17">
        <f t="shared" si="0"/>
        <v>1.1000000000000001</v>
      </c>
      <c r="I4" s="17">
        <f t="shared" si="0"/>
        <v>1.1000000000000001</v>
      </c>
      <c r="J4" s="17">
        <f t="shared" si="0"/>
        <v>1.1000000000000001</v>
      </c>
      <c r="K4" s="17">
        <f t="shared" si="0"/>
        <v>1.1000000000000001</v>
      </c>
      <c r="L4" s="17">
        <f t="shared" si="0"/>
        <v>0.85000000000000009</v>
      </c>
      <c r="M4" s="17">
        <f t="shared" si="0"/>
        <v>0.85000000000000009</v>
      </c>
      <c r="N4" s="17">
        <f t="shared" si="0"/>
        <v>0.85000000000000009</v>
      </c>
      <c r="O4" s="17">
        <f t="shared" si="0"/>
        <v>0.85000000000000009</v>
      </c>
      <c r="P4" s="18"/>
      <c r="Q4" s="19"/>
      <c r="R4" s="19"/>
      <c r="S4" s="20"/>
      <c r="T4" s="19"/>
    </row>
    <row r="5" spans="2:20" x14ac:dyDescent="0.2">
      <c r="B5" s="21" t="s">
        <v>17</v>
      </c>
      <c r="C5" s="22">
        <v>5</v>
      </c>
      <c r="D5" s="23">
        <f t="shared" ref="D5:O5" si="1">+$C$5</f>
        <v>5</v>
      </c>
      <c r="E5" s="23">
        <f t="shared" si="1"/>
        <v>5</v>
      </c>
      <c r="F5" s="23">
        <f t="shared" si="1"/>
        <v>5</v>
      </c>
      <c r="G5" s="23">
        <f t="shared" si="1"/>
        <v>5</v>
      </c>
      <c r="H5" s="23">
        <f t="shared" si="1"/>
        <v>5</v>
      </c>
      <c r="I5" s="23">
        <f t="shared" si="1"/>
        <v>5</v>
      </c>
      <c r="J5" s="23">
        <f t="shared" si="1"/>
        <v>5</v>
      </c>
      <c r="K5" s="23">
        <f t="shared" si="1"/>
        <v>5</v>
      </c>
      <c r="L5" s="23">
        <f t="shared" si="1"/>
        <v>5</v>
      </c>
      <c r="M5" s="23">
        <f t="shared" si="1"/>
        <v>5</v>
      </c>
      <c r="N5" s="23">
        <f t="shared" si="1"/>
        <v>5</v>
      </c>
      <c r="O5" s="23">
        <f t="shared" si="1"/>
        <v>5</v>
      </c>
      <c r="P5" s="24"/>
      <c r="Q5" s="25"/>
      <c r="R5" s="25"/>
      <c r="S5" s="26"/>
      <c r="T5" s="25"/>
    </row>
    <row r="6" spans="2:20" x14ac:dyDescent="0.2">
      <c r="B6" s="27" t="s">
        <v>18</v>
      </c>
      <c r="C6" s="28"/>
      <c r="D6" s="29">
        <f t="shared" ref="D6:O6" si="2">$C$5*D5</f>
        <v>25</v>
      </c>
      <c r="E6" s="29">
        <f t="shared" si="2"/>
        <v>25</v>
      </c>
      <c r="F6" s="29">
        <f t="shared" si="2"/>
        <v>25</v>
      </c>
      <c r="G6" s="29">
        <f t="shared" si="2"/>
        <v>25</v>
      </c>
      <c r="H6" s="29">
        <f t="shared" si="2"/>
        <v>25</v>
      </c>
      <c r="I6" s="29">
        <f t="shared" si="2"/>
        <v>25</v>
      </c>
      <c r="J6" s="29">
        <f t="shared" si="2"/>
        <v>25</v>
      </c>
      <c r="K6" s="29">
        <f t="shared" si="2"/>
        <v>25</v>
      </c>
      <c r="L6" s="29">
        <f t="shared" si="2"/>
        <v>25</v>
      </c>
      <c r="M6" s="29">
        <f t="shared" si="2"/>
        <v>25</v>
      </c>
      <c r="N6" s="29">
        <f t="shared" si="2"/>
        <v>25</v>
      </c>
      <c r="O6" s="29">
        <f t="shared" si="2"/>
        <v>25</v>
      </c>
      <c r="P6" s="24"/>
      <c r="Q6" s="30">
        <f>SUM(Summary!$D6:$O6)</f>
        <v>300</v>
      </c>
      <c r="R6" s="30"/>
      <c r="S6" s="31"/>
      <c r="T6" s="30"/>
    </row>
    <row r="7" spans="2:20" x14ac:dyDescent="0.2">
      <c r="B7" s="32" t="s">
        <v>19</v>
      </c>
      <c r="C7" s="33">
        <v>1E-3</v>
      </c>
      <c r="D7" s="34">
        <f t="shared" ref="D7:O7" si="3">D3*$C$7</f>
        <v>0.8</v>
      </c>
      <c r="E7" s="34">
        <f t="shared" si="3"/>
        <v>0.8</v>
      </c>
      <c r="F7" s="34">
        <f t="shared" si="3"/>
        <v>0.8</v>
      </c>
      <c r="G7" s="34">
        <f t="shared" si="3"/>
        <v>0.8</v>
      </c>
      <c r="H7" s="34">
        <f t="shared" si="3"/>
        <v>1.2</v>
      </c>
      <c r="I7" s="34">
        <f t="shared" si="3"/>
        <v>1.5</v>
      </c>
      <c r="J7" s="34">
        <f t="shared" si="3"/>
        <v>1.5</v>
      </c>
      <c r="K7" s="34">
        <f t="shared" si="3"/>
        <v>1.8</v>
      </c>
      <c r="L7" s="34">
        <f t="shared" si="3"/>
        <v>2</v>
      </c>
      <c r="M7" s="34">
        <f t="shared" si="3"/>
        <v>2</v>
      </c>
      <c r="N7" s="34">
        <f t="shared" si="3"/>
        <v>2</v>
      </c>
      <c r="O7" s="34">
        <f t="shared" si="3"/>
        <v>2</v>
      </c>
      <c r="P7" s="24"/>
      <c r="Q7" s="35">
        <f>SUM(Summary!$D7:$O7)</f>
        <v>17.200000000000003</v>
      </c>
      <c r="R7" s="35"/>
      <c r="S7" s="36"/>
      <c r="T7" s="35"/>
    </row>
    <row r="8" spans="2:20" ht="18" thickBot="1" x14ac:dyDescent="0.3">
      <c r="B8" s="37" t="s">
        <v>20</v>
      </c>
      <c r="C8" s="38"/>
      <c r="D8" s="39">
        <f t="shared" ref="D8:O8" si="4">SUM(D6:D7)</f>
        <v>25.8</v>
      </c>
      <c r="E8" s="39">
        <f t="shared" si="4"/>
        <v>25.8</v>
      </c>
      <c r="F8" s="39">
        <f t="shared" si="4"/>
        <v>25.8</v>
      </c>
      <c r="G8" s="39">
        <f t="shared" si="4"/>
        <v>25.8</v>
      </c>
      <c r="H8" s="39">
        <f t="shared" si="4"/>
        <v>26.2</v>
      </c>
      <c r="I8" s="39">
        <f t="shared" si="4"/>
        <v>26.5</v>
      </c>
      <c r="J8" s="39">
        <f t="shared" si="4"/>
        <v>26.5</v>
      </c>
      <c r="K8" s="39">
        <f t="shared" si="4"/>
        <v>26.8</v>
      </c>
      <c r="L8" s="39">
        <f t="shared" si="4"/>
        <v>27</v>
      </c>
      <c r="M8" s="39">
        <f t="shared" si="4"/>
        <v>27</v>
      </c>
      <c r="N8" s="39">
        <f t="shared" si="4"/>
        <v>27</v>
      </c>
      <c r="O8" s="39">
        <f t="shared" si="4"/>
        <v>27</v>
      </c>
      <c r="P8" s="40"/>
      <c r="Q8" s="41">
        <f>SUM(Summary!$D8:$O8)</f>
        <v>317.20000000000005</v>
      </c>
      <c r="R8" s="41"/>
      <c r="S8" s="42"/>
      <c r="T8" s="41"/>
    </row>
    <row r="9" spans="2:20" ht="29" x14ac:dyDescent="0.45">
      <c r="B9" s="43" t="s">
        <v>21</v>
      </c>
      <c r="C9" s="16"/>
      <c r="D9" s="44">
        <v>1</v>
      </c>
      <c r="E9" s="44">
        <v>1</v>
      </c>
      <c r="F9" s="44">
        <v>0.75</v>
      </c>
      <c r="G9" s="44">
        <v>0.4</v>
      </c>
      <c r="H9" s="44">
        <v>0.33</v>
      </c>
      <c r="I9" s="44">
        <v>0.25</v>
      </c>
      <c r="J9" s="44">
        <v>0.2</v>
      </c>
      <c r="K9" s="44">
        <v>0.1</v>
      </c>
      <c r="L9" s="44">
        <v>0.05</v>
      </c>
      <c r="M9" s="44">
        <v>0.05</v>
      </c>
      <c r="N9" s="44">
        <v>0.05</v>
      </c>
      <c r="O9" s="44">
        <v>0.05</v>
      </c>
      <c r="P9" s="18"/>
      <c r="Q9" s="19"/>
      <c r="R9" s="19"/>
      <c r="S9" s="20"/>
      <c r="T9" s="19"/>
    </row>
    <row r="10" spans="2:20" x14ac:dyDescent="0.2">
      <c r="B10" s="21" t="s">
        <v>22</v>
      </c>
      <c r="C10" s="45"/>
      <c r="D10" s="46">
        <v>1</v>
      </c>
      <c r="E10" s="46">
        <v>0.5</v>
      </c>
      <c r="F10" s="46">
        <v>0.5</v>
      </c>
      <c r="G10" s="46">
        <v>0.5</v>
      </c>
      <c r="H10" s="46">
        <v>0.5</v>
      </c>
      <c r="I10" s="46">
        <v>0.5</v>
      </c>
      <c r="J10" s="46">
        <v>0.5</v>
      </c>
      <c r="K10" s="46">
        <v>0.5</v>
      </c>
      <c r="L10" s="46">
        <v>0.5</v>
      </c>
      <c r="M10" s="46">
        <v>0.5</v>
      </c>
      <c r="N10" s="46">
        <v>0.5</v>
      </c>
      <c r="O10" s="46">
        <v>0.5</v>
      </c>
      <c r="P10" s="24"/>
      <c r="Q10" s="25"/>
      <c r="R10" s="25"/>
      <c r="S10" s="26"/>
      <c r="T10" s="25"/>
    </row>
    <row r="11" spans="2:20" x14ac:dyDescent="0.2">
      <c r="B11" s="27" t="s">
        <v>17</v>
      </c>
      <c r="C11" s="47">
        <v>3</v>
      </c>
      <c r="D11" s="48">
        <f t="shared" ref="D11:O11" si="5">$C$11*D10</f>
        <v>3</v>
      </c>
      <c r="E11" s="29">
        <f t="shared" si="5"/>
        <v>1.5</v>
      </c>
      <c r="F11" s="29">
        <f t="shared" si="5"/>
        <v>1.5</v>
      </c>
      <c r="G11" s="29">
        <f t="shared" si="5"/>
        <v>1.5</v>
      </c>
      <c r="H11" s="29">
        <f t="shared" si="5"/>
        <v>1.5</v>
      </c>
      <c r="I11" s="29">
        <f t="shared" si="5"/>
        <v>1.5</v>
      </c>
      <c r="J11" s="29">
        <f t="shared" si="5"/>
        <v>1.5</v>
      </c>
      <c r="K11" s="29">
        <f t="shared" si="5"/>
        <v>1.5</v>
      </c>
      <c r="L11" s="29">
        <f t="shared" si="5"/>
        <v>1.5</v>
      </c>
      <c r="M11" s="29">
        <f t="shared" si="5"/>
        <v>1.5</v>
      </c>
      <c r="N11" s="29">
        <f t="shared" si="5"/>
        <v>1.5</v>
      </c>
      <c r="O11" s="49">
        <f t="shared" si="5"/>
        <v>1.5</v>
      </c>
      <c r="P11" s="24"/>
      <c r="Q11" s="30">
        <f>SUM(Summary!$D11:$O11)</f>
        <v>19.5</v>
      </c>
      <c r="R11" s="30"/>
      <c r="S11" s="50"/>
      <c r="T11" s="30"/>
    </row>
    <row r="12" spans="2:20" x14ac:dyDescent="0.2">
      <c r="B12" s="27" t="s">
        <v>23</v>
      </c>
      <c r="C12" s="28"/>
      <c r="D12" s="47">
        <v>25</v>
      </c>
      <c r="E12" s="47">
        <v>10</v>
      </c>
      <c r="F12" s="47">
        <v>25</v>
      </c>
      <c r="G12" s="47">
        <v>10</v>
      </c>
      <c r="H12" s="47">
        <v>25</v>
      </c>
      <c r="I12" s="47">
        <v>10</v>
      </c>
      <c r="J12" s="47">
        <v>25</v>
      </c>
      <c r="K12" s="47">
        <v>10</v>
      </c>
      <c r="L12" s="47">
        <v>25</v>
      </c>
      <c r="M12" s="47">
        <v>10</v>
      </c>
      <c r="N12" s="47">
        <v>25</v>
      </c>
      <c r="O12" s="47">
        <v>10</v>
      </c>
      <c r="P12" s="24"/>
      <c r="Q12" s="30">
        <f>SUM(Summary!$D12:$O12)</f>
        <v>210</v>
      </c>
      <c r="R12" s="30"/>
      <c r="S12" s="50"/>
      <c r="T12" s="30"/>
    </row>
    <row r="13" spans="2:20" x14ac:dyDescent="0.2">
      <c r="B13" s="27" t="s">
        <v>19</v>
      </c>
      <c r="C13" s="51">
        <v>1E-3</v>
      </c>
      <c r="D13" s="29">
        <f t="shared" ref="D13:O13" si="6">$C$13*D3*D9*D10</f>
        <v>0.8</v>
      </c>
      <c r="E13" s="29">
        <f t="shared" si="6"/>
        <v>0.4</v>
      </c>
      <c r="F13" s="29">
        <f t="shared" si="6"/>
        <v>0.30000000000000004</v>
      </c>
      <c r="G13" s="29">
        <f t="shared" si="6"/>
        <v>0.16000000000000003</v>
      </c>
      <c r="H13" s="29">
        <f t="shared" si="6"/>
        <v>0.19800000000000001</v>
      </c>
      <c r="I13" s="29">
        <f t="shared" si="6"/>
        <v>0.1875</v>
      </c>
      <c r="J13" s="29">
        <f t="shared" si="6"/>
        <v>0.15000000000000002</v>
      </c>
      <c r="K13" s="29">
        <f t="shared" si="6"/>
        <v>9.0000000000000011E-2</v>
      </c>
      <c r="L13" s="29">
        <f t="shared" si="6"/>
        <v>0.05</v>
      </c>
      <c r="M13" s="29">
        <f t="shared" si="6"/>
        <v>0.05</v>
      </c>
      <c r="N13" s="29">
        <f t="shared" si="6"/>
        <v>0.05</v>
      </c>
      <c r="O13" s="29">
        <f t="shared" si="6"/>
        <v>0.05</v>
      </c>
      <c r="P13" s="24"/>
      <c r="Q13" s="30">
        <f>SUM(Summary!$D13:$O13)</f>
        <v>2.4854999999999992</v>
      </c>
      <c r="R13" s="30"/>
      <c r="S13" s="50"/>
      <c r="T13" s="30"/>
    </row>
    <row r="14" spans="2:20" x14ac:dyDescent="0.2">
      <c r="B14" s="32" t="s">
        <v>24</v>
      </c>
      <c r="C14" s="52"/>
      <c r="D14" s="47">
        <v>25</v>
      </c>
      <c r="E14" s="47">
        <v>10</v>
      </c>
      <c r="F14" s="47">
        <v>25</v>
      </c>
      <c r="G14" s="47">
        <v>10</v>
      </c>
      <c r="H14" s="47">
        <v>25</v>
      </c>
      <c r="I14" s="47">
        <v>10</v>
      </c>
      <c r="J14" s="47">
        <v>25</v>
      </c>
      <c r="K14" s="47">
        <v>10</v>
      </c>
      <c r="L14" s="47">
        <v>25</v>
      </c>
      <c r="M14" s="47">
        <v>10</v>
      </c>
      <c r="N14" s="47">
        <v>25</v>
      </c>
      <c r="O14" s="47">
        <v>10</v>
      </c>
      <c r="P14" s="24"/>
      <c r="Q14" s="35">
        <f>SUM(Summary!$D14:$O14)</f>
        <v>210</v>
      </c>
      <c r="R14" s="35"/>
      <c r="S14" s="53"/>
      <c r="T14" s="35"/>
    </row>
    <row r="15" spans="2:20" ht="18" thickBot="1" x14ac:dyDescent="0.3">
      <c r="B15" s="54" t="s">
        <v>25</v>
      </c>
      <c r="C15" s="55"/>
      <c r="D15" s="56">
        <f t="shared" ref="D15:O15" si="7">SUM(D11:D14)</f>
        <v>53.8</v>
      </c>
      <c r="E15" s="56">
        <f t="shared" si="7"/>
        <v>21.9</v>
      </c>
      <c r="F15" s="56">
        <f t="shared" si="7"/>
        <v>51.8</v>
      </c>
      <c r="G15" s="56">
        <f t="shared" si="7"/>
        <v>21.66</v>
      </c>
      <c r="H15" s="56">
        <f t="shared" si="7"/>
        <v>51.698</v>
      </c>
      <c r="I15" s="56">
        <f t="shared" si="7"/>
        <v>21.6875</v>
      </c>
      <c r="J15" s="56">
        <f t="shared" si="7"/>
        <v>51.65</v>
      </c>
      <c r="K15" s="56">
        <f t="shared" si="7"/>
        <v>21.59</v>
      </c>
      <c r="L15" s="56">
        <f t="shared" si="7"/>
        <v>51.55</v>
      </c>
      <c r="M15" s="56">
        <f t="shared" si="7"/>
        <v>21.55</v>
      </c>
      <c r="N15" s="56">
        <f t="shared" si="7"/>
        <v>51.55</v>
      </c>
      <c r="O15" s="56">
        <f t="shared" si="7"/>
        <v>21.55</v>
      </c>
      <c r="P15" s="57"/>
      <c r="Q15" s="41">
        <f>SUM(Summary!$D15:$O15)</f>
        <v>441.9855</v>
      </c>
      <c r="R15" s="41"/>
      <c r="S15" s="42"/>
      <c r="T15" s="41"/>
    </row>
    <row r="16" spans="2:20" x14ac:dyDescent="0.2">
      <c r="B16" s="58" t="s">
        <v>26</v>
      </c>
      <c r="C16" s="59"/>
      <c r="D16" s="60">
        <v>0.25</v>
      </c>
      <c r="E16" s="60">
        <v>0.25</v>
      </c>
      <c r="F16" s="60">
        <v>0.25</v>
      </c>
      <c r="G16" s="60">
        <v>0.25</v>
      </c>
      <c r="H16" s="60">
        <v>0.25</v>
      </c>
      <c r="I16" s="60">
        <v>0.25</v>
      </c>
      <c r="J16" s="60">
        <v>0.25</v>
      </c>
      <c r="K16" s="60">
        <v>0.25</v>
      </c>
      <c r="L16" s="60">
        <v>0.25</v>
      </c>
      <c r="M16" s="60">
        <v>0.25</v>
      </c>
      <c r="N16" s="60">
        <v>0.25</v>
      </c>
      <c r="O16" s="60">
        <v>0.25</v>
      </c>
      <c r="P16" s="24"/>
      <c r="Q16" s="61"/>
      <c r="R16" s="61"/>
      <c r="S16" s="62"/>
      <c r="T16" s="61"/>
    </row>
    <row r="17" spans="2:20" x14ac:dyDescent="0.2">
      <c r="B17" s="27" t="s">
        <v>17</v>
      </c>
      <c r="C17" s="47">
        <v>1</v>
      </c>
      <c r="D17" s="29">
        <f t="shared" ref="D17:O17" si="8">$C$17*D16</f>
        <v>0.25</v>
      </c>
      <c r="E17" s="29">
        <f t="shared" si="8"/>
        <v>0.25</v>
      </c>
      <c r="F17" s="29">
        <f t="shared" si="8"/>
        <v>0.25</v>
      </c>
      <c r="G17" s="29">
        <f t="shared" si="8"/>
        <v>0.25</v>
      </c>
      <c r="H17" s="29">
        <f t="shared" si="8"/>
        <v>0.25</v>
      </c>
      <c r="I17" s="29">
        <f t="shared" si="8"/>
        <v>0.25</v>
      </c>
      <c r="J17" s="29">
        <f t="shared" si="8"/>
        <v>0.25</v>
      </c>
      <c r="K17" s="29">
        <f t="shared" si="8"/>
        <v>0.25</v>
      </c>
      <c r="L17" s="29">
        <f t="shared" si="8"/>
        <v>0.25</v>
      </c>
      <c r="M17" s="29">
        <f t="shared" si="8"/>
        <v>0.25</v>
      </c>
      <c r="N17" s="29">
        <f t="shared" si="8"/>
        <v>0.25</v>
      </c>
      <c r="O17" s="49">
        <f t="shared" si="8"/>
        <v>0.25</v>
      </c>
      <c r="P17" s="24"/>
      <c r="Q17" s="30">
        <f>SUM(Summary!$D17:$O17)</f>
        <v>3</v>
      </c>
      <c r="R17" s="30"/>
      <c r="S17" s="50"/>
      <c r="T17" s="30"/>
    </row>
    <row r="18" spans="2:20" x14ac:dyDescent="0.2">
      <c r="B18" s="27" t="s">
        <v>27</v>
      </c>
      <c r="C18" s="28"/>
      <c r="D18" s="47">
        <v>500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24"/>
      <c r="Q18" s="30">
        <f>SUM(Summary!$D18:$O18)</f>
        <v>500</v>
      </c>
      <c r="R18" s="30"/>
      <c r="S18" s="50"/>
      <c r="T18" s="30"/>
    </row>
    <row r="19" spans="2:20" x14ac:dyDescent="0.2">
      <c r="B19" s="27" t="s">
        <v>28</v>
      </c>
      <c r="C19" s="28"/>
      <c r="D19" s="47">
        <v>10</v>
      </c>
      <c r="E19" s="47">
        <v>10</v>
      </c>
      <c r="F19" s="47">
        <v>10</v>
      </c>
      <c r="G19" s="47">
        <v>10</v>
      </c>
      <c r="H19" s="47">
        <v>10</v>
      </c>
      <c r="I19" s="47">
        <v>10</v>
      </c>
      <c r="J19" s="47">
        <v>10</v>
      </c>
      <c r="K19" s="47">
        <v>10</v>
      </c>
      <c r="L19" s="47">
        <v>10</v>
      </c>
      <c r="M19" s="47">
        <v>10</v>
      </c>
      <c r="N19" s="47">
        <v>10</v>
      </c>
      <c r="O19" s="47">
        <v>10</v>
      </c>
      <c r="P19" s="24"/>
      <c r="Q19" s="30">
        <f>SUM(Summary!$D19:$O19)</f>
        <v>120</v>
      </c>
      <c r="R19" s="30"/>
      <c r="S19" s="50"/>
      <c r="T19" s="30"/>
    </row>
    <row r="20" spans="2:20" x14ac:dyDescent="0.2">
      <c r="B20" s="32" t="s">
        <v>29</v>
      </c>
      <c r="C20" s="52"/>
      <c r="D20" s="64">
        <v>25</v>
      </c>
      <c r="E20" s="65"/>
      <c r="F20" s="65"/>
      <c r="G20" s="65"/>
      <c r="H20" s="65"/>
      <c r="I20" s="65"/>
      <c r="J20" s="65"/>
      <c r="K20" s="65"/>
      <c r="L20" s="65"/>
      <c r="M20" s="65"/>
      <c r="N20" s="64">
        <v>25</v>
      </c>
      <c r="O20" s="65"/>
      <c r="P20" s="24"/>
      <c r="Q20" s="35">
        <f>SUM(Summary!$D20:$O20)</f>
        <v>50</v>
      </c>
      <c r="R20" s="35"/>
      <c r="S20" s="53"/>
      <c r="T20" s="35"/>
    </row>
    <row r="21" spans="2:20" ht="18" thickBot="1" x14ac:dyDescent="0.3">
      <c r="B21" s="54" t="s">
        <v>30</v>
      </c>
      <c r="C21" s="66"/>
      <c r="D21" s="56">
        <f t="shared" ref="D21:O21" si="9">SUM(D17:D20)</f>
        <v>535.25</v>
      </c>
      <c r="E21" s="56">
        <f t="shared" si="9"/>
        <v>10.25</v>
      </c>
      <c r="F21" s="56">
        <f t="shared" si="9"/>
        <v>10.25</v>
      </c>
      <c r="G21" s="56">
        <f t="shared" si="9"/>
        <v>10.25</v>
      </c>
      <c r="H21" s="56">
        <f t="shared" si="9"/>
        <v>10.25</v>
      </c>
      <c r="I21" s="56">
        <f t="shared" si="9"/>
        <v>10.25</v>
      </c>
      <c r="J21" s="56">
        <f t="shared" si="9"/>
        <v>10.25</v>
      </c>
      <c r="K21" s="56">
        <f t="shared" si="9"/>
        <v>10.25</v>
      </c>
      <c r="L21" s="56">
        <f t="shared" si="9"/>
        <v>10.25</v>
      </c>
      <c r="M21" s="56">
        <f t="shared" si="9"/>
        <v>10.25</v>
      </c>
      <c r="N21" s="56">
        <f t="shared" si="9"/>
        <v>35.25</v>
      </c>
      <c r="O21" s="56">
        <f t="shared" si="9"/>
        <v>10.25</v>
      </c>
      <c r="P21" s="57"/>
      <c r="Q21" s="41">
        <f>SUM(Summary!$D21:$O21)</f>
        <v>673</v>
      </c>
      <c r="R21" s="41"/>
      <c r="S21" s="42"/>
      <c r="T21" s="41"/>
    </row>
    <row r="22" spans="2:20" ht="18" x14ac:dyDescent="0.3">
      <c r="B22" s="58" t="s">
        <v>31</v>
      </c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24"/>
      <c r="Q22" s="61"/>
      <c r="R22" s="61"/>
      <c r="S22" s="62"/>
      <c r="T22" s="61"/>
    </row>
    <row r="23" spans="2:20" x14ac:dyDescent="0.2">
      <c r="B23" s="27" t="s">
        <v>18</v>
      </c>
      <c r="C23" s="28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/>
      <c r="P23" s="24"/>
      <c r="Q23" s="30">
        <f>SUM(Summary!$D23:$O23)</f>
        <v>0</v>
      </c>
      <c r="R23" s="30"/>
      <c r="S23" s="50"/>
      <c r="T23" s="30"/>
    </row>
    <row r="24" spans="2:20" x14ac:dyDescent="0.2">
      <c r="B24" s="27" t="s">
        <v>32</v>
      </c>
      <c r="C24" s="28"/>
      <c r="D24" s="47">
        <v>1000</v>
      </c>
      <c r="E24" s="47">
        <v>1000</v>
      </c>
      <c r="F24" s="47">
        <v>1000</v>
      </c>
      <c r="G24" s="47">
        <v>1000</v>
      </c>
      <c r="H24" s="47">
        <v>1000</v>
      </c>
      <c r="I24" s="47">
        <v>1000</v>
      </c>
      <c r="J24" s="47">
        <v>1000</v>
      </c>
      <c r="K24" s="47">
        <v>1000</v>
      </c>
      <c r="L24" s="47">
        <v>1000</v>
      </c>
      <c r="M24" s="47">
        <v>1000</v>
      </c>
      <c r="N24" s="47">
        <v>1000</v>
      </c>
      <c r="O24" s="47">
        <v>1000</v>
      </c>
      <c r="P24" s="24"/>
      <c r="Q24" s="30">
        <f>SUM(Summary!$D24:$O24)</f>
        <v>12000</v>
      </c>
      <c r="R24" s="30"/>
      <c r="S24" s="50"/>
      <c r="T24" s="30"/>
    </row>
    <row r="25" spans="2:20" x14ac:dyDescent="0.2">
      <c r="B25" s="27" t="s">
        <v>33</v>
      </c>
      <c r="C25" s="52"/>
      <c r="D25" s="64">
        <v>250</v>
      </c>
      <c r="E25" s="64">
        <v>250</v>
      </c>
      <c r="F25" s="64">
        <v>250</v>
      </c>
      <c r="G25" s="64">
        <v>250</v>
      </c>
      <c r="H25" s="64">
        <v>250</v>
      </c>
      <c r="I25" s="64">
        <v>250</v>
      </c>
      <c r="J25" s="64">
        <v>250</v>
      </c>
      <c r="K25" s="64">
        <v>250</v>
      </c>
      <c r="L25" s="64">
        <v>250</v>
      </c>
      <c r="M25" s="64">
        <v>250</v>
      </c>
      <c r="N25" s="64">
        <v>250</v>
      </c>
      <c r="O25" s="64">
        <v>250</v>
      </c>
      <c r="P25" s="24"/>
      <c r="Q25" s="35">
        <f>SUM(Summary!$D25:$O25)</f>
        <v>3000</v>
      </c>
      <c r="R25" s="35"/>
      <c r="S25" s="53"/>
      <c r="T25" s="35"/>
    </row>
    <row r="26" spans="2:20" ht="18" thickBot="1" x14ac:dyDescent="0.3">
      <c r="B26" s="54" t="s">
        <v>34</v>
      </c>
      <c r="C26" s="66"/>
      <c r="D26" s="56">
        <f t="shared" ref="D26:O26" si="10">SUM(D23:D25)</f>
        <v>1250</v>
      </c>
      <c r="E26" s="56">
        <f t="shared" si="10"/>
        <v>1250</v>
      </c>
      <c r="F26" s="56">
        <f t="shared" si="10"/>
        <v>1250</v>
      </c>
      <c r="G26" s="56">
        <f t="shared" si="10"/>
        <v>1250</v>
      </c>
      <c r="H26" s="56">
        <f t="shared" si="10"/>
        <v>1250</v>
      </c>
      <c r="I26" s="56">
        <f t="shared" si="10"/>
        <v>1250</v>
      </c>
      <c r="J26" s="56">
        <f t="shared" si="10"/>
        <v>1250</v>
      </c>
      <c r="K26" s="56">
        <f t="shared" si="10"/>
        <v>1250</v>
      </c>
      <c r="L26" s="56">
        <f t="shared" si="10"/>
        <v>1250</v>
      </c>
      <c r="M26" s="56">
        <f t="shared" si="10"/>
        <v>1250</v>
      </c>
      <c r="N26" s="56">
        <f t="shared" si="10"/>
        <v>1250</v>
      </c>
      <c r="O26" s="56">
        <f t="shared" si="10"/>
        <v>1250</v>
      </c>
      <c r="P26" s="57"/>
      <c r="Q26" s="41">
        <f>SUM(Q23:Q25)</f>
        <v>15000</v>
      </c>
      <c r="R26" s="41"/>
      <c r="S26" s="14"/>
      <c r="T26" s="41"/>
    </row>
    <row r="27" spans="2:20" ht="18" thickBot="1" x14ac:dyDescent="0.3">
      <c r="B27" s="68" t="s">
        <v>35</v>
      </c>
      <c r="C27" s="38"/>
      <c r="D27" s="39">
        <f t="shared" ref="D27:O27" si="11">SUM(D15,D21,D26)</f>
        <v>1839.05</v>
      </c>
      <c r="E27" s="39">
        <f t="shared" si="11"/>
        <v>1282.1500000000001</v>
      </c>
      <c r="F27" s="39">
        <f t="shared" si="11"/>
        <v>1312.05</v>
      </c>
      <c r="G27" s="39">
        <f t="shared" si="11"/>
        <v>1281.9100000000001</v>
      </c>
      <c r="H27" s="39">
        <f t="shared" si="11"/>
        <v>1311.9480000000001</v>
      </c>
      <c r="I27" s="39">
        <f t="shared" si="11"/>
        <v>1281.9375</v>
      </c>
      <c r="J27" s="39">
        <f t="shared" si="11"/>
        <v>1311.9</v>
      </c>
      <c r="K27" s="39">
        <f t="shared" si="11"/>
        <v>1281.8399999999999</v>
      </c>
      <c r="L27" s="39">
        <f t="shared" si="11"/>
        <v>1311.8</v>
      </c>
      <c r="M27" s="39">
        <f t="shared" si="11"/>
        <v>1281.8</v>
      </c>
      <c r="N27" s="39">
        <f t="shared" si="11"/>
        <v>1336.8</v>
      </c>
      <c r="O27" s="39">
        <f t="shared" si="11"/>
        <v>1281.8</v>
      </c>
      <c r="P27" s="40"/>
      <c r="Q27" s="41">
        <f>SUM(Q15,Q21,Q26)</f>
        <v>16114.985500000001</v>
      </c>
      <c r="R27" s="41"/>
      <c r="S27" s="42"/>
      <c r="T27" s="41"/>
    </row>
    <row r="28" spans="2:20" ht="29" x14ac:dyDescent="0.45">
      <c r="B28" s="43" t="s">
        <v>36</v>
      </c>
      <c r="C28" s="16"/>
      <c r="D28" s="44">
        <v>0.1</v>
      </c>
      <c r="E28" s="44">
        <v>0.1</v>
      </c>
      <c r="F28" s="44">
        <v>0.1</v>
      </c>
      <c r="G28" s="44">
        <v>0.1</v>
      </c>
      <c r="H28" s="44">
        <v>0.1</v>
      </c>
      <c r="I28" s="44">
        <v>0.1</v>
      </c>
      <c r="J28" s="44">
        <v>0.1</v>
      </c>
      <c r="K28" s="44">
        <v>0.1</v>
      </c>
      <c r="L28" s="44">
        <v>0.1</v>
      </c>
      <c r="M28" s="44">
        <v>0.1</v>
      </c>
      <c r="N28" s="44">
        <v>0.1</v>
      </c>
      <c r="O28" s="44">
        <v>0.1</v>
      </c>
      <c r="P28" s="18"/>
      <c r="Q28" s="19"/>
      <c r="R28" s="19"/>
      <c r="S28" s="20"/>
      <c r="T28" s="19"/>
    </row>
    <row r="29" spans="2:20" x14ac:dyDescent="0.2">
      <c r="B29" s="21" t="s">
        <v>37</v>
      </c>
      <c r="C29" s="45"/>
      <c r="D29" s="22">
        <v>50</v>
      </c>
      <c r="E29" s="22">
        <v>50</v>
      </c>
      <c r="F29" s="22">
        <v>50</v>
      </c>
      <c r="G29" s="22">
        <v>50</v>
      </c>
      <c r="H29" s="22">
        <v>50</v>
      </c>
      <c r="I29" s="22">
        <v>50</v>
      </c>
      <c r="J29" s="22">
        <v>50</v>
      </c>
      <c r="K29" s="22">
        <v>50</v>
      </c>
      <c r="L29" s="22">
        <v>50</v>
      </c>
      <c r="M29" s="22">
        <v>50</v>
      </c>
      <c r="N29" s="22">
        <v>50</v>
      </c>
      <c r="O29" s="22">
        <v>50</v>
      </c>
      <c r="P29" s="24"/>
      <c r="Q29" s="25">
        <f>SUM(Summary!$D29:$O29)</f>
        <v>600</v>
      </c>
      <c r="R29" s="25"/>
      <c r="S29" s="26"/>
      <c r="T29" s="25"/>
    </row>
    <row r="30" spans="2:20" x14ac:dyDescent="0.2">
      <c r="B30" s="27" t="s">
        <v>24</v>
      </c>
      <c r="C30" s="28"/>
      <c r="D30" s="63">
        <v>250</v>
      </c>
      <c r="E30" s="63">
        <v>250</v>
      </c>
      <c r="F30" s="63">
        <v>250</v>
      </c>
      <c r="G30" s="63">
        <v>250</v>
      </c>
      <c r="H30" s="63">
        <v>250</v>
      </c>
      <c r="I30" s="63">
        <v>250</v>
      </c>
      <c r="J30" s="63">
        <v>250</v>
      </c>
      <c r="K30" s="63">
        <v>250</v>
      </c>
      <c r="L30" s="63">
        <v>250</v>
      </c>
      <c r="M30" s="63">
        <v>250</v>
      </c>
      <c r="N30" s="63">
        <v>250</v>
      </c>
      <c r="O30" s="63">
        <v>250</v>
      </c>
      <c r="P30" s="24"/>
      <c r="Q30" s="30">
        <f>SUM(Summary!$D30:$O30)</f>
        <v>3000</v>
      </c>
      <c r="R30" s="30"/>
      <c r="S30" s="31"/>
      <c r="T30" s="30"/>
    </row>
    <row r="31" spans="2:20" x14ac:dyDescent="0.2">
      <c r="B31" s="27" t="s">
        <v>38</v>
      </c>
      <c r="C31" s="28"/>
      <c r="D31" s="63">
        <v>600</v>
      </c>
      <c r="E31" s="63">
        <v>600</v>
      </c>
      <c r="F31" s="63">
        <v>600</v>
      </c>
      <c r="G31" s="63">
        <v>600</v>
      </c>
      <c r="H31" s="63">
        <v>600</v>
      </c>
      <c r="I31" s="63">
        <v>600</v>
      </c>
      <c r="J31" s="63">
        <v>600</v>
      </c>
      <c r="K31" s="63">
        <v>600</v>
      </c>
      <c r="L31" s="63">
        <v>600</v>
      </c>
      <c r="M31" s="63">
        <v>600</v>
      </c>
      <c r="N31" s="63">
        <v>600</v>
      </c>
      <c r="O31" s="63">
        <v>600</v>
      </c>
      <c r="P31" s="24"/>
      <c r="Q31" s="30">
        <f>SUM(Summary!$D31:$O31)</f>
        <v>7200</v>
      </c>
      <c r="R31" s="30"/>
      <c r="S31" s="31"/>
      <c r="T31" s="30"/>
    </row>
    <row r="32" spans="2:20" x14ac:dyDescent="0.2">
      <c r="B32" s="27" t="s">
        <v>39</v>
      </c>
      <c r="C32" s="51">
        <v>0.1</v>
      </c>
      <c r="D32" s="29">
        <f t="shared" ref="D32:O32" si="12">D3*D28*$C$32</f>
        <v>8</v>
      </c>
      <c r="E32" s="29">
        <f t="shared" si="12"/>
        <v>8</v>
      </c>
      <c r="F32" s="29">
        <f t="shared" si="12"/>
        <v>8</v>
      </c>
      <c r="G32" s="29">
        <f t="shared" si="12"/>
        <v>8</v>
      </c>
      <c r="H32" s="29">
        <f t="shared" si="12"/>
        <v>12</v>
      </c>
      <c r="I32" s="29">
        <f t="shared" si="12"/>
        <v>15</v>
      </c>
      <c r="J32" s="29">
        <f t="shared" si="12"/>
        <v>15</v>
      </c>
      <c r="K32" s="29">
        <f t="shared" si="12"/>
        <v>18</v>
      </c>
      <c r="L32" s="29">
        <f t="shared" si="12"/>
        <v>20</v>
      </c>
      <c r="M32" s="29">
        <f t="shared" si="12"/>
        <v>20</v>
      </c>
      <c r="N32" s="29">
        <f t="shared" si="12"/>
        <v>20</v>
      </c>
      <c r="O32" s="29">
        <f t="shared" si="12"/>
        <v>20</v>
      </c>
      <c r="P32" s="24"/>
      <c r="Q32" s="30">
        <f>SUM(Summary!$D32:$O32)</f>
        <v>172</v>
      </c>
      <c r="R32" s="30"/>
      <c r="S32" s="31"/>
      <c r="T32" s="30"/>
    </row>
    <row r="33" spans="2:20" x14ac:dyDescent="0.2">
      <c r="B33" s="32" t="s">
        <v>40</v>
      </c>
      <c r="C33" s="33">
        <v>0.1</v>
      </c>
      <c r="D33" s="29">
        <f t="shared" ref="D33:O33" si="13">D3*D28*$C$33</f>
        <v>8</v>
      </c>
      <c r="E33" s="29">
        <f t="shared" si="13"/>
        <v>8</v>
      </c>
      <c r="F33" s="29">
        <f t="shared" si="13"/>
        <v>8</v>
      </c>
      <c r="G33" s="29">
        <f t="shared" si="13"/>
        <v>8</v>
      </c>
      <c r="H33" s="29">
        <f t="shared" si="13"/>
        <v>12</v>
      </c>
      <c r="I33" s="29">
        <f t="shared" si="13"/>
        <v>15</v>
      </c>
      <c r="J33" s="29">
        <f t="shared" si="13"/>
        <v>15</v>
      </c>
      <c r="K33" s="29">
        <f t="shared" si="13"/>
        <v>18</v>
      </c>
      <c r="L33" s="29">
        <f t="shared" si="13"/>
        <v>20</v>
      </c>
      <c r="M33" s="29">
        <f t="shared" si="13"/>
        <v>20</v>
      </c>
      <c r="N33" s="29">
        <f t="shared" si="13"/>
        <v>20</v>
      </c>
      <c r="O33" s="29">
        <f t="shared" si="13"/>
        <v>20</v>
      </c>
      <c r="P33" s="24"/>
      <c r="Q33" s="35">
        <f>SUM(Summary!$D33:$O33)</f>
        <v>172</v>
      </c>
      <c r="R33" s="35"/>
      <c r="S33" s="53"/>
      <c r="T33" s="35"/>
    </row>
    <row r="34" spans="2:20" ht="18" thickBot="1" x14ac:dyDescent="0.3">
      <c r="B34" s="37" t="s">
        <v>41</v>
      </c>
      <c r="C34" s="38"/>
      <c r="D34" s="39">
        <f t="shared" ref="D34:O34" si="14">SUM(D29:D33)</f>
        <v>916</v>
      </c>
      <c r="E34" s="39">
        <f t="shared" si="14"/>
        <v>916</v>
      </c>
      <c r="F34" s="39">
        <f t="shared" si="14"/>
        <v>916</v>
      </c>
      <c r="G34" s="39">
        <f t="shared" si="14"/>
        <v>916</v>
      </c>
      <c r="H34" s="39">
        <f t="shared" si="14"/>
        <v>924</v>
      </c>
      <c r="I34" s="39">
        <f t="shared" si="14"/>
        <v>930</v>
      </c>
      <c r="J34" s="39">
        <f t="shared" si="14"/>
        <v>930</v>
      </c>
      <c r="K34" s="39">
        <f t="shared" si="14"/>
        <v>936</v>
      </c>
      <c r="L34" s="39">
        <f t="shared" si="14"/>
        <v>940</v>
      </c>
      <c r="M34" s="39">
        <f t="shared" si="14"/>
        <v>940</v>
      </c>
      <c r="N34" s="39">
        <f t="shared" si="14"/>
        <v>940</v>
      </c>
      <c r="O34" s="39">
        <f t="shared" si="14"/>
        <v>940</v>
      </c>
      <c r="P34" s="40"/>
      <c r="Q34" s="41">
        <f>SUM(Q29:Q33)</f>
        <v>11144</v>
      </c>
      <c r="R34" s="41"/>
      <c r="S34" s="42"/>
      <c r="T34" s="41"/>
    </row>
    <row r="35" spans="2:20" ht="29" x14ac:dyDescent="0.45">
      <c r="B35" s="43" t="s">
        <v>42</v>
      </c>
      <c r="C35" s="16"/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0.15</v>
      </c>
      <c r="J35" s="44">
        <v>0.2</v>
      </c>
      <c r="K35" s="44">
        <v>0.4</v>
      </c>
      <c r="L35" s="44">
        <v>0.4</v>
      </c>
      <c r="M35" s="44">
        <v>0.4</v>
      </c>
      <c r="N35" s="44">
        <v>0.4</v>
      </c>
      <c r="O35" s="44">
        <v>0.4</v>
      </c>
      <c r="P35" s="18"/>
      <c r="Q35" s="19"/>
      <c r="R35" s="19"/>
      <c r="S35" s="20"/>
      <c r="T35" s="19"/>
    </row>
    <row r="36" spans="2:20" x14ac:dyDescent="0.2">
      <c r="B36" s="21" t="s">
        <v>37</v>
      </c>
      <c r="C36" s="45"/>
      <c r="D36" s="22">
        <v>50</v>
      </c>
      <c r="E36" s="22">
        <v>50</v>
      </c>
      <c r="F36" s="22">
        <v>50</v>
      </c>
      <c r="G36" s="22">
        <v>50</v>
      </c>
      <c r="H36" s="22">
        <v>50</v>
      </c>
      <c r="I36" s="22">
        <v>50</v>
      </c>
      <c r="J36" s="22">
        <v>50</v>
      </c>
      <c r="K36" s="22">
        <v>50</v>
      </c>
      <c r="L36" s="22">
        <v>50</v>
      </c>
      <c r="M36" s="22">
        <v>50</v>
      </c>
      <c r="N36" s="22">
        <v>50</v>
      </c>
      <c r="O36" s="22">
        <v>50</v>
      </c>
      <c r="P36" s="24"/>
      <c r="Q36" s="25">
        <f>SUM(Summary!$D36:$O36)</f>
        <v>600</v>
      </c>
      <c r="R36" s="25"/>
      <c r="S36" s="26"/>
      <c r="T36" s="25"/>
    </row>
    <row r="37" spans="2:20" x14ac:dyDescent="0.2">
      <c r="B37" s="27" t="s">
        <v>24</v>
      </c>
      <c r="C37" s="28"/>
      <c r="D37" s="63">
        <v>250</v>
      </c>
      <c r="E37" s="63">
        <v>250</v>
      </c>
      <c r="F37" s="63">
        <v>250</v>
      </c>
      <c r="G37" s="63">
        <v>250</v>
      </c>
      <c r="H37" s="63">
        <v>250</v>
      </c>
      <c r="I37" s="63">
        <v>250</v>
      </c>
      <c r="J37" s="63">
        <v>250</v>
      </c>
      <c r="K37" s="63">
        <v>250</v>
      </c>
      <c r="L37" s="63">
        <v>250</v>
      </c>
      <c r="M37" s="63">
        <v>250</v>
      </c>
      <c r="N37" s="63">
        <v>250</v>
      </c>
      <c r="O37" s="63">
        <v>250</v>
      </c>
      <c r="P37" s="24"/>
      <c r="Q37" s="30">
        <f>SUM(Summary!$D37:$O37)</f>
        <v>3000</v>
      </c>
      <c r="R37" s="30"/>
      <c r="S37" s="31"/>
      <c r="T37" s="30"/>
    </row>
    <row r="38" spans="2:20" x14ac:dyDescent="0.2">
      <c r="B38" s="27" t="s">
        <v>38</v>
      </c>
      <c r="C38" s="28"/>
      <c r="D38" s="63">
        <v>600</v>
      </c>
      <c r="E38" s="63">
        <v>600</v>
      </c>
      <c r="F38" s="63">
        <v>600</v>
      </c>
      <c r="G38" s="63">
        <v>600</v>
      </c>
      <c r="H38" s="63">
        <v>600</v>
      </c>
      <c r="I38" s="63">
        <v>600</v>
      </c>
      <c r="J38" s="63">
        <v>600</v>
      </c>
      <c r="K38" s="63">
        <v>600</v>
      </c>
      <c r="L38" s="63">
        <v>600</v>
      </c>
      <c r="M38" s="63">
        <v>600</v>
      </c>
      <c r="N38" s="63">
        <v>600</v>
      </c>
      <c r="O38" s="63">
        <v>600</v>
      </c>
      <c r="P38" s="24"/>
      <c r="Q38" s="30">
        <f>SUM(Summary!$D38:$O38)</f>
        <v>7200</v>
      </c>
      <c r="R38" s="30"/>
      <c r="S38" s="31"/>
      <c r="T38" s="30"/>
    </row>
    <row r="39" spans="2:20" x14ac:dyDescent="0.2">
      <c r="B39" s="32" t="s">
        <v>43</v>
      </c>
      <c r="C39" s="33">
        <v>0.15</v>
      </c>
      <c r="D39" s="69">
        <f t="shared" ref="D39:O39" si="15">D3*D35*$C$39</f>
        <v>0</v>
      </c>
      <c r="E39" s="69">
        <f t="shared" si="15"/>
        <v>0</v>
      </c>
      <c r="F39" s="69">
        <f t="shared" si="15"/>
        <v>0</v>
      </c>
      <c r="G39" s="69">
        <f t="shared" si="15"/>
        <v>0</v>
      </c>
      <c r="H39" s="69">
        <f t="shared" si="15"/>
        <v>0</v>
      </c>
      <c r="I39" s="34">
        <f t="shared" si="15"/>
        <v>33.75</v>
      </c>
      <c r="J39" s="69">
        <f t="shared" si="15"/>
        <v>45</v>
      </c>
      <c r="K39" s="69">
        <f t="shared" si="15"/>
        <v>108</v>
      </c>
      <c r="L39" s="69">
        <f t="shared" si="15"/>
        <v>120</v>
      </c>
      <c r="M39" s="69">
        <f t="shared" si="15"/>
        <v>120</v>
      </c>
      <c r="N39" s="69">
        <f t="shared" si="15"/>
        <v>120</v>
      </c>
      <c r="O39" s="69">
        <f t="shared" si="15"/>
        <v>120</v>
      </c>
      <c r="P39" s="24"/>
      <c r="Q39" s="35">
        <f>SUM(Summary!$D39:$O39)</f>
        <v>666.75</v>
      </c>
      <c r="R39" s="35"/>
      <c r="S39" s="53"/>
      <c r="T39" s="35"/>
    </row>
    <row r="40" spans="2:20" ht="18" thickBot="1" x14ac:dyDescent="0.3">
      <c r="B40" s="37" t="s">
        <v>44</v>
      </c>
      <c r="C40" s="38"/>
      <c r="D40" s="39">
        <f t="shared" ref="D40:O40" si="16">SUM(D36:D39)</f>
        <v>900</v>
      </c>
      <c r="E40" s="39">
        <f t="shared" si="16"/>
        <v>900</v>
      </c>
      <c r="F40" s="39">
        <f t="shared" si="16"/>
        <v>900</v>
      </c>
      <c r="G40" s="39">
        <f t="shared" si="16"/>
        <v>900</v>
      </c>
      <c r="H40" s="39">
        <f t="shared" si="16"/>
        <v>900</v>
      </c>
      <c r="I40" s="39">
        <f t="shared" si="16"/>
        <v>933.75</v>
      </c>
      <c r="J40" s="39">
        <f t="shared" si="16"/>
        <v>945</v>
      </c>
      <c r="K40" s="39">
        <f t="shared" si="16"/>
        <v>1008</v>
      </c>
      <c r="L40" s="39">
        <f t="shared" si="16"/>
        <v>1020</v>
      </c>
      <c r="M40" s="39">
        <f t="shared" si="16"/>
        <v>1020</v>
      </c>
      <c r="N40" s="39">
        <f t="shared" si="16"/>
        <v>1020</v>
      </c>
      <c r="O40" s="39">
        <f t="shared" si="16"/>
        <v>1020</v>
      </c>
      <c r="P40" s="40"/>
      <c r="Q40" s="41">
        <f>SUM(Q36:Q39)</f>
        <v>11466.75</v>
      </c>
      <c r="R40" s="41"/>
      <c r="S40" s="42"/>
      <c r="T40" s="41"/>
    </row>
    <row r="41" spans="2:20" ht="29" x14ac:dyDescent="0.45">
      <c r="B41" s="43" t="s">
        <v>45</v>
      </c>
      <c r="C41" s="16"/>
      <c r="D41" s="44">
        <v>0</v>
      </c>
      <c r="E41" s="44">
        <v>0</v>
      </c>
      <c r="F41" s="44">
        <v>0.25</v>
      </c>
      <c r="G41" s="44">
        <v>0.6</v>
      </c>
      <c r="H41" s="44">
        <v>0.67</v>
      </c>
      <c r="I41" s="44">
        <v>0.6</v>
      </c>
      <c r="J41" s="44">
        <v>0.6</v>
      </c>
      <c r="K41" s="44">
        <v>0.5</v>
      </c>
      <c r="L41" s="44">
        <v>0.3</v>
      </c>
      <c r="M41" s="44">
        <v>0.3</v>
      </c>
      <c r="N41" s="44">
        <v>0.3</v>
      </c>
      <c r="O41" s="44">
        <v>0.3</v>
      </c>
      <c r="P41" s="18"/>
      <c r="Q41" s="19"/>
      <c r="R41" s="19"/>
      <c r="S41" s="20"/>
      <c r="T41" s="19"/>
    </row>
    <row r="42" spans="2:20" x14ac:dyDescent="0.2">
      <c r="B42" s="21" t="s">
        <v>37</v>
      </c>
      <c r="C42" s="45"/>
      <c r="D42" s="22">
        <v>50</v>
      </c>
      <c r="E42" s="22">
        <v>50</v>
      </c>
      <c r="F42" s="22">
        <v>50</v>
      </c>
      <c r="G42" s="22">
        <v>50</v>
      </c>
      <c r="H42" s="22">
        <v>50</v>
      </c>
      <c r="I42" s="22">
        <v>50</v>
      </c>
      <c r="J42" s="22">
        <v>50</v>
      </c>
      <c r="K42" s="22">
        <v>50</v>
      </c>
      <c r="L42" s="22">
        <v>50</v>
      </c>
      <c r="M42" s="22">
        <v>50</v>
      </c>
      <c r="N42" s="22">
        <v>50</v>
      </c>
      <c r="O42" s="22">
        <v>50</v>
      </c>
      <c r="P42" s="24"/>
      <c r="Q42" s="25">
        <f>SUM(Summary!$D42:$O42)</f>
        <v>600</v>
      </c>
      <c r="R42" s="25"/>
      <c r="S42" s="26"/>
      <c r="T42" s="25"/>
    </row>
    <row r="43" spans="2:20" x14ac:dyDescent="0.2">
      <c r="B43" s="27" t="s">
        <v>24</v>
      </c>
      <c r="C43" s="28"/>
      <c r="D43" s="63">
        <v>250</v>
      </c>
      <c r="E43" s="63">
        <v>250</v>
      </c>
      <c r="F43" s="63">
        <v>250</v>
      </c>
      <c r="G43" s="63">
        <v>250</v>
      </c>
      <c r="H43" s="63">
        <v>250</v>
      </c>
      <c r="I43" s="63">
        <v>250</v>
      </c>
      <c r="J43" s="63">
        <v>250</v>
      </c>
      <c r="K43" s="63">
        <v>250</v>
      </c>
      <c r="L43" s="63">
        <v>250</v>
      </c>
      <c r="M43" s="63">
        <v>250</v>
      </c>
      <c r="N43" s="63">
        <v>250</v>
      </c>
      <c r="O43" s="63">
        <v>250</v>
      </c>
      <c r="P43" s="24"/>
      <c r="Q43" s="30">
        <f>SUM(Summary!$D43:$O43)</f>
        <v>3000</v>
      </c>
      <c r="R43" s="30"/>
      <c r="S43" s="31"/>
      <c r="T43" s="30"/>
    </row>
    <row r="44" spans="2:20" x14ac:dyDescent="0.2">
      <c r="B44" s="27" t="s">
        <v>38</v>
      </c>
      <c r="C44" s="28"/>
      <c r="D44" s="63">
        <v>600</v>
      </c>
      <c r="E44" s="63">
        <v>600</v>
      </c>
      <c r="F44" s="63">
        <v>600</v>
      </c>
      <c r="G44" s="63">
        <v>600</v>
      </c>
      <c r="H44" s="63">
        <v>600</v>
      </c>
      <c r="I44" s="63">
        <v>600</v>
      </c>
      <c r="J44" s="63">
        <v>600</v>
      </c>
      <c r="K44" s="63">
        <v>600</v>
      </c>
      <c r="L44" s="63">
        <v>600</v>
      </c>
      <c r="M44" s="63">
        <v>600</v>
      </c>
      <c r="N44" s="63">
        <v>600</v>
      </c>
      <c r="O44" s="63">
        <v>600</v>
      </c>
      <c r="P44" s="24"/>
      <c r="Q44" s="30">
        <f>SUM(Summary!$D44:$O44)</f>
        <v>7200</v>
      </c>
      <c r="R44" s="30"/>
      <c r="S44" s="31"/>
      <c r="T44" s="30"/>
    </row>
    <row r="45" spans="2:20" x14ac:dyDescent="0.2">
      <c r="B45" s="32" t="s">
        <v>46</v>
      </c>
      <c r="C45" s="33">
        <v>0.1</v>
      </c>
      <c r="D45" s="69">
        <f t="shared" ref="D45:O45" si="17">D3*D41*$C$45</f>
        <v>0</v>
      </c>
      <c r="E45" s="69">
        <f t="shared" si="17"/>
        <v>0</v>
      </c>
      <c r="F45" s="34">
        <f t="shared" si="17"/>
        <v>20</v>
      </c>
      <c r="G45" s="69">
        <f t="shared" si="17"/>
        <v>48</v>
      </c>
      <c r="H45" s="34">
        <f t="shared" si="17"/>
        <v>80.400000000000006</v>
      </c>
      <c r="I45" s="69">
        <f t="shared" si="17"/>
        <v>90</v>
      </c>
      <c r="J45" s="69">
        <f t="shared" si="17"/>
        <v>90</v>
      </c>
      <c r="K45" s="69">
        <f t="shared" si="17"/>
        <v>90</v>
      </c>
      <c r="L45" s="69">
        <f t="shared" si="17"/>
        <v>60</v>
      </c>
      <c r="M45" s="69">
        <f t="shared" si="17"/>
        <v>60</v>
      </c>
      <c r="N45" s="69">
        <f t="shared" si="17"/>
        <v>60</v>
      </c>
      <c r="O45" s="69">
        <f t="shared" si="17"/>
        <v>60</v>
      </c>
      <c r="P45" s="24"/>
      <c r="Q45" s="35">
        <f>SUM(Summary!$D45:$O45)</f>
        <v>658.4</v>
      </c>
      <c r="R45" s="35"/>
      <c r="S45" s="53"/>
      <c r="T45" s="35"/>
    </row>
    <row r="46" spans="2:20" ht="18" thickBot="1" x14ac:dyDescent="0.3">
      <c r="B46" s="37" t="s">
        <v>47</v>
      </c>
      <c r="C46" s="38"/>
      <c r="D46" s="39">
        <f t="shared" ref="D46:O46" si="18">SUM(D42:D45)</f>
        <v>900</v>
      </c>
      <c r="E46" s="39">
        <f t="shared" si="18"/>
        <v>900</v>
      </c>
      <c r="F46" s="39">
        <f t="shared" si="18"/>
        <v>920</v>
      </c>
      <c r="G46" s="39">
        <f t="shared" si="18"/>
        <v>948</v>
      </c>
      <c r="H46" s="39">
        <f t="shared" si="18"/>
        <v>980.4</v>
      </c>
      <c r="I46" s="39">
        <f t="shared" si="18"/>
        <v>990</v>
      </c>
      <c r="J46" s="39">
        <f t="shared" si="18"/>
        <v>990</v>
      </c>
      <c r="K46" s="39">
        <f t="shared" si="18"/>
        <v>990</v>
      </c>
      <c r="L46" s="39">
        <f t="shared" si="18"/>
        <v>960</v>
      </c>
      <c r="M46" s="39">
        <f t="shared" si="18"/>
        <v>960</v>
      </c>
      <c r="N46" s="39">
        <f t="shared" si="18"/>
        <v>960</v>
      </c>
      <c r="O46" s="39">
        <f t="shared" si="18"/>
        <v>960</v>
      </c>
      <c r="P46" s="40"/>
      <c r="Q46" s="41">
        <f>SUM(Q42:Q45)</f>
        <v>11458.4</v>
      </c>
      <c r="R46" s="41"/>
      <c r="S46" s="42"/>
      <c r="T46" s="41"/>
    </row>
    <row r="47" spans="2:20" ht="29" x14ac:dyDescent="0.45">
      <c r="B47" s="15" t="s">
        <v>48</v>
      </c>
      <c r="C47" s="70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  <c r="Q47" s="19"/>
      <c r="R47" s="19"/>
      <c r="S47" s="20"/>
      <c r="T47" s="19"/>
    </row>
    <row r="48" spans="2:20" x14ac:dyDescent="0.2">
      <c r="B48" s="21" t="s">
        <v>49</v>
      </c>
      <c r="C48" s="45"/>
      <c r="D48" s="22">
        <v>50</v>
      </c>
      <c r="E48" s="22">
        <v>50</v>
      </c>
      <c r="F48" s="22">
        <v>50</v>
      </c>
      <c r="G48" s="22">
        <v>50</v>
      </c>
      <c r="H48" s="22">
        <v>50</v>
      </c>
      <c r="I48" s="22">
        <v>50</v>
      </c>
      <c r="J48" s="22">
        <v>50</v>
      </c>
      <c r="K48" s="22">
        <v>50</v>
      </c>
      <c r="L48" s="22">
        <v>50</v>
      </c>
      <c r="M48" s="22">
        <v>50</v>
      </c>
      <c r="N48" s="22">
        <v>50</v>
      </c>
      <c r="O48" s="22">
        <v>50</v>
      </c>
      <c r="P48" s="24"/>
      <c r="Q48" s="25">
        <f>SUM(Summary!$D48:$O48)</f>
        <v>600</v>
      </c>
      <c r="R48" s="25"/>
      <c r="S48" s="26"/>
      <c r="T48" s="25"/>
    </row>
    <row r="49" spans="2:20" x14ac:dyDescent="0.2">
      <c r="B49" s="27" t="s">
        <v>50</v>
      </c>
      <c r="C49" s="28"/>
      <c r="D49" s="63">
        <v>250</v>
      </c>
      <c r="E49" s="63">
        <v>250</v>
      </c>
      <c r="F49" s="63">
        <v>250</v>
      </c>
      <c r="G49" s="63">
        <v>250</v>
      </c>
      <c r="H49" s="63">
        <v>250</v>
      </c>
      <c r="I49" s="63">
        <v>250</v>
      </c>
      <c r="J49" s="63">
        <v>250</v>
      </c>
      <c r="K49" s="63">
        <v>250</v>
      </c>
      <c r="L49" s="63">
        <v>250</v>
      </c>
      <c r="M49" s="63">
        <v>250</v>
      </c>
      <c r="N49" s="63">
        <v>250</v>
      </c>
      <c r="O49" s="63">
        <v>250</v>
      </c>
      <c r="P49" s="24"/>
      <c r="Q49" s="30">
        <f>SUM(Summary!$D49:$O49)</f>
        <v>3000</v>
      </c>
      <c r="R49" s="30"/>
      <c r="S49" s="31"/>
      <c r="T49" s="30"/>
    </row>
    <row r="50" spans="2:20" x14ac:dyDescent="0.2">
      <c r="B50" s="32" t="s">
        <v>51</v>
      </c>
      <c r="C50" s="52"/>
      <c r="D50" s="64">
        <v>600</v>
      </c>
      <c r="E50" s="64">
        <v>600</v>
      </c>
      <c r="F50" s="64">
        <v>600</v>
      </c>
      <c r="G50" s="64">
        <v>600</v>
      </c>
      <c r="H50" s="64">
        <v>600</v>
      </c>
      <c r="I50" s="64">
        <v>600</v>
      </c>
      <c r="J50" s="64">
        <v>600</v>
      </c>
      <c r="K50" s="64">
        <v>600</v>
      </c>
      <c r="L50" s="64">
        <v>600</v>
      </c>
      <c r="M50" s="64">
        <v>600</v>
      </c>
      <c r="N50" s="64">
        <v>600</v>
      </c>
      <c r="O50" s="64">
        <v>600</v>
      </c>
      <c r="P50" s="24"/>
      <c r="Q50" s="35">
        <f>SUM(Summary!$D50:$O50)</f>
        <v>7200</v>
      </c>
      <c r="R50" s="35"/>
      <c r="S50" s="53"/>
      <c r="T50" s="35"/>
    </row>
    <row r="51" spans="2:20" ht="18" thickBot="1" x14ac:dyDescent="0.3">
      <c r="B51" s="37" t="s">
        <v>52</v>
      </c>
      <c r="C51" s="38"/>
      <c r="D51" s="39">
        <f t="shared" ref="D51:O51" si="19">SUM(D48:D50)</f>
        <v>900</v>
      </c>
      <c r="E51" s="39">
        <f t="shared" si="19"/>
        <v>900</v>
      </c>
      <c r="F51" s="39">
        <f t="shared" si="19"/>
        <v>900</v>
      </c>
      <c r="G51" s="39">
        <f t="shared" si="19"/>
        <v>900</v>
      </c>
      <c r="H51" s="39">
        <f t="shared" si="19"/>
        <v>900</v>
      </c>
      <c r="I51" s="39">
        <f t="shared" si="19"/>
        <v>900</v>
      </c>
      <c r="J51" s="39">
        <f t="shared" si="19"/>
        <v>900</v>
      </c>
      <c r="K51" s="39">
        <f t="shared" si="19"/>
        <v>900</v>
      </c>
      <c r="L51" s="39">
        <f t="shared" si="19"/>
        <v>900</v>
      </c>
      <c r="M51" s="39">
        <f t="shared" si="19"/>
        <v>900</v>
      </c>
      <c r="N51" s="39">
        <f t="shared" si="19"/>
        <v>900</v>
      </c>
      <c r="O51" s="39">
        <f t="shared" si="19"/>
        <v>900</v>
      </c>
      <c r="P51" s="40"/>
      <c r="Q51" s="41">
        <f>SUM(Q48:Q50)</f>
        <v>10800</v>
      </c>
      <c r="R51" s="41"/>
      <c r="S51" s="42"/>
      <c r="T51" s="41"/>
    </row>
    <row r="52" spans="2:20" ht="29" x14ac:dyDescent="0.45">
      <c r="B52" s="43" t="s">
        <v>53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19"/>
      <c r="R52" s="19"/>
      <c r="S52" s="20"/>
      <c r="T52" s="19"/>
    </row>
    <row r="53" spans="2:20" x14ac:dyDescent="0.2">
      <c r="B53" s="21" t="s">
        <v>54</v>
      </c>
      <c r="C53" s="45"/>
      <c r="D53" s="22">
        <v>50</v>
      </c>
      <c r="E53" s="22">
        <v>50</v>
      </c>
      <c r="F53" s="22">
        <v>50</v>
      </c>
      <c r="G53" s="22">
        <v>50</v>
      </c>
      <c r="H53" s="22">
        <v>50</v>
      </c>
      <c r="I53" s="22">
        <v>50</v>
      </c>
      <c r="J53" s="22">
        <v>50</v>
      </c>
      <c r="K53" s="22">
        <v>50</v>
      </c>
      <c r="L53" s="22">
        <v>50</v>
      </c>
      <c r="M53" s="22">
        <v>50</v>
      </c>
      <c r="N53" s="22">
        <v>50</v>
      </c>
      <c r="O53" s="22">
        <v>50</v>
      </c>
      <c r="P53" s="24"/>
      <c r="Q53" s="61">
        <f>SUM(Summary!$D53:$O53)</f>
        <v>600</v>
      </c>
      <c r="R53" s="61"/>
      <c r="S53" s="62"/>
      <c r="T53" s="61"/>
    </row>
    <row r="54" spans="2:20" x14ac:dyDescent="0.2">
      <c r="B54" s="27" t="s">
        <v>55</v>
      </c>
      <c r="C54" s="28"/>
      <c r="D54" s="63">
        <v>250</v>
      </c>
      <c r="E54" s="63">
        <v>250</v>
      </c>
      <c r="F54" s="63">
        <v>250</v>
      </c>
      <c r="G54" s="63">
        <v>250</v>
      </c>
      <c r="H54" s="63">
        <v>250</v>
      </c>
      <c r="I54" s="63">
        <v>250</v>
      </c>
      <c r="J54" s="63">
        <v>250</v>
      </c>
      <c r="K54" s="63">
        <v>250</v>
      </c>
      <c r="L54" s="63">
        <v>250</v>
      </c>
      <c r="M54" s="63">
        <v>250</v>
      </c>
      <c r="N54" s="63">
        <v>250</v>
      </c>
      <c r="O54" s="63">
        <v>250</v>
      </c>
      <c r="P54" s="24"/>
      <c r="Q54" s="30">
        <f>SUM(Summary!$D54:$O54)</f>
        <v>3000</v>
      </c>
      <c r="R54" s="30"/>
      <c r="S54" s="31"/>
      <c r="T54" s="30"/>
    </row>
    <row r="55" spans="2:20" x14ac:dyDescent="0.2">
      <c r="B55" s="32" t="s">
        <v>56</v>
      </c>
      <c r="C55" s="52"/>
      <c r="D55" s="64">
        <v>600</v>
      </c>
      <c r="E55" s="64">
        <v>600</v>
      </c>
      <c r="F55" s="64">
        <v>600</v>
      </c>
      <c r="G55" s="64">
        <v>600</v>
      </c>
      <c r="H55" s="64">
        <v>600</v>
      </c>
      <c r="I55" s="64">
        <v>600</v>
      </c>
      <c r="J55" s="64">
        <v>600</v>
      </c>
      <c r="K55" s="64">
        <v>600</v>
      </c>
      <c r="L55" s="64">
        <v>600</v>
      </c>
      <c r="M55" s="64">
        <v>600</v>
      </c>
      <c r="N55" s="64">
        <v>600</v>
      </c>
      <c r="O55" s="64">
        <v>600</v>
      </c>
      <c r="P55" s="24"/>
      <c r="Q55" s="35">
        <f>SUM(Summary!$D55:$O55)</f>
        <v>7200</v>
      </c>
      <c r="R55" s="35"/>
      <c r="S55" s="53"/>
      <c r="T55" s="35"/>
    </row>
    <row r="56" spans="2:20" ht="18" thickBot="1" x14ac:dyDescent="0.3">
      <c r="B56" s="37" t="s">
        <v>57</v>
      </c>
      <c r="C56" s="38"/>
      <c r="D56" s="39">
        <f t="shared" ref="D56:O56" si="20">SUM(D53:D55)</f>
        <v>900</v>
      </c>
      <c r="E56" s="39">
        <f t="shared" si="20"/>
        <v>900</v>
      </c>
      <c r="F56" s="39">
        <f t="shared" si="20"/>
        <v>900</v>
      </c>
      <c r="G56" s="39">
        <f t="shared" si="20"/>
        <v>900</v>
      </c>
      <c r="H56" s="39">
        <f t="shared" si="20"/>
        <v>900</v>
      </c>
      <c r="I56" s="39">
        <f t="shared" si="20"/>
        <v>900</v>
      </c>
      <c r="J56" s="39">
        <f t="shared" si="20"/>
        <v>900</v>
      </c>
      <c r="K56" s="39">
        <f t="shared" si="20"/>
        <v>900</v>
      </c>
      <c r="L56" s="39">
        <f t="shared" si="20"/>
        <v>900</v>
      </c>
      <c r="M56" s="39">
        <f t="shared" si="20"/>
        <v>900</v>
      </c>
      <c r="N56" s="39">
        <f t="shared" si="20"/>
        <v>900</v>
      </c>
      <c r="O56" s="39">
        <f t="shared" si="20"/>
        <v>900</v>
      </c>
      <c r="P56" s="40"/>
      <c r="Q56" s="41">
        <f>SUM(Q53:Q55)</f>
        <v>10800</v>
      </c>
      <c r="R56" s="41"/>
      <c r="S56" s="42"/>
      <c r="T56" s="41"/>
    </row>
    <row r="57" spans="2:20" ht="19" thickBot="1" x14ac:dyDescent="0.3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72"/>
      <c r="R57" s="72"/>
      <c r="S57" s="73"/>
      <c r="T57" s="72"/>
    </row>
    <row r="58" spans="2:20" ht="18" thickTop="1" x14ac:dyDescent="0.25">
      <c r="B58" s="74" t="s">
        <v>58</v>
      </c>
      <c r="C58" s="75"/>
      <c r="D58" s="76">
        <f t="shared" ref="D58:O58" si="21">SUM(D8,D27,D34,D40,D46,D51,D56)</f>
        <v>6380.85</v>
      </c>
      <c r="E58" s="76">
        <f t="shared" si="21"/>
        <v>5823.95</v>
      </c>
      <c r="F58" s="76">
        <f t="shared" si="21"/>
        <v>5873.85</v>
      </c>
      <c r="G58" s="76">
        <f t="shared" si="21"/>
        <v>5871.71</v>
      </c>
      <c r="H58" s="76">
        <f t="shared" si="21"/>
        <v>5942.5479999999998</v>
      </c>
      <c r="I58" s="76">
        <f t="shared" si="21"/>
        <v>5962.1875</v>
      </c>
      <c r="J58" s="76">
        <f t="shared" si="21"/>
        <v>6003.4</v>
      </c>
      <c r="K58" s="76">
        <f t="shared" si="21"/>
        <v>6042.6399999999994</v>
      </c>
      <c r="L58" s="76">
        <f t="shared" si="21"/>
        <v>6058.8</v>
      </c>
      <c r="M58" s="76">
        <f t="shared" si="21"/>
        <v>6028.8</v>
      </c>
      <c r="N58" s="76">
        <f t="shared" si="21"/>
        <v>6083.8</v>
      </c>
      <c r="O58" s="76">
        <f t="shared" si="21"/>
        <v>6028.8</v>
      </c>
      <c r="P58" s="40"/>
      <c r="Q58" s="77">
        <f>SUM(Q8,Q27,Q34,Q40,Q46,Q51,Q56)</f>
        <v>72101.335500000001</v>
      </c>
      <c r="R58" s="77"/>
      <c r="S58" s="42"/>
      <c r="T58" s="7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Su</cp:lastModifiedBy>
  <dcterms:created xsi:type="dcterms:W3CDTF">2025-07-03T23:29:23Z</dcterms:created>
  <dcterms:modified xsi:type="dcterms:W3CDTF">2025-07-03T23:33:43Z</dcterms:modified>
</cp:coreProperties>
</file>