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B9FE4291-E717-41CA-9D00-3CEC346597F3}" xr6:coauthVersionLast="47" xr6:coauthVersionMax="47" xr10:uidLastSave="{00000000-0000-0000-0000-000000000000}"/>
  <bookViews>
    <workbookView xWindow="-120" yWindow="-120" windowWidth="29040" windowHeight="16440" xr2:uid="{00000000-000D-0000-FFFF-FFFF00000000}"/>
  </bookViews>
  <sheets>
    <sheet name="Sheet1" sheetId="10" r:id="rId1"/>
    <sheet name="出勤表" sheetId="7" state="hidden" r:id="rId2"/>
    <sheet name="实现自动发报告功能" sheetId="5" state="hidden" r:id="rId3"/>
    <sheet name="Report1" sheetId="2" state="hidden" r:id="rId4"/>
    <sheet name="e-Audit Schedule Plan Chart" sheetId="6" state="hidden" r:id="rId5"/>
  </sheets>
  <definedNames>
    <definedName name="_xlnm.Print_Titles" localSheetId="4">'e-Audit Schedule Plan Chart'!$5:$7</definedName>
    <definedName name="task_end" localSheetId="4">'e-Audit Schedule Plan Chart'!$G1</definedName>
    <definedName name="task_progress" localSheetId="4">'e-Audit Schedule Plan Chart'!$E1</definedName>
    <definedName name="task_start" localSheetId="4">'e-Audit Schedule Plan Chart'!$F1</definedName>
    <definedName name="今天" localSheetId="4">TODAY()</definedName>
    <definedName name="显示周数" localSheetId="4">'e-Audit Schedule Plan Chart'!$F$5</definedName>
    <definedName name="显示周数">#REF!</definedName>
    <definedName name="项目开始" localSheetId="4">'e-Audit Schedule Plan Chart'!$F$4</definedName>
    <definedName name="项目开始">#REF!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6" l="1"/>
  <c r="G17" i="6" s="1"/>
  <c r="F18" i="6" s="1"/>
  <c r="G18" i="6" s="1"/>
  <c r="F19" i="6" s="1"/>
  <c r="G19" i="6" s="1"/>
  <c r="F20" i="6" s="1"/>
  <c r="G20" i="6" s="1"/>
  <c r="F21" i="6" s="1"/>
  <c r="G21" i="6" s="1"/>
  <c r="F23" i="6" s="1"/>
  <c r="G10" i="6"/>
  <c r="F10" i="6"/>
  <c r="F8" i="6"/>
  <c r="H35" i="6"/>
  <c r="H34" i="6"/>
  <c r="F4" i="6"/>
  <c r="K6" i="6" s="1"/>
  <c r="G23" i="6" l="1"/>
  <c r="F24" i="6" s="1"/>
  <c r="G24" i="6" s="1"/>
  <c r="F25" i="6" s="1"/>
  <c r="G25" i="6" s="1"/>
  <c r="F26" i="6" s="1"/>
  <c r="G26" i="6" s="1"/>
  <c r="F27" i="6" s="1"/>
  <c r="G27" i="6" s="1"/>
  <c r="G22" i="6" s="1"/>
  <c r="F22" i="6"/>
  <c r="K5" i="6"/>
  <c r="K7" i="6"/>
  <c r="L6" i="6"/>
  <c r="L7" i="6" l="1"/>
  <c r="M6" i="6"/>
  <c r="M7" i="6" l="1"/>
  <c r="N6" i="6"/>
  <c r="E10" i="6"/>
  <c r="F12" i="6" l="1"/>
  <c r="F13" i="6" s="1"/>
  <c r="E8" i="6"/>
  <c r="F15" i="6"/>
  <c r="N7" i="6"/>
  <c r="O6" i="6"/>
  <c r="P6" i="6" l="1"/>
  <c r="O7" i="6"/>
  <c r="G15" i="6"/>
  <c r="G8" i="6" s="1"/>
  <c r="H8" i="6" s="1"/>
  <c r="F16" i="6" l="1"/>
  <c r="Q6" i="6"/>
  <c r="P7" i="6"/>
  <c r="R6" i="6" l="1"/>
  <c r="Q7" i="6"/>
  <c r="R5" i="6" l="1"/>
  <c r="R7" i="6"/>
  <c r="S6" i="6"/>
  <c r="E19" i="6"/>
  <c r="E20" i="6" l="1"/>
  <c r="S7" i="6"/>
  <c r="T6" i="6"/>
  <c r="T7" i="6" l="1"/>
  <c r="U6" i="6"/>
  <c r="E21" i="6"/>
  <c r="E16" i="6" s="1"/>
  <c r="G16" i="6" l="1"/>
  <c r="H16" i="6" s="1"/>
  <c r="U7" i="6"/>
  <c r="V6" i="6"/>
  <c r="V7" i="6" l="1"/>
  <c r="W6" i="6"/>
  <c r="E24" i="6" l="1"/>
  <c r="X6" i="6"/>
  <c r="W7" i="6"/>
  <c r="Y6" i="6" l="1"/>
  <c r="X7" i="6"/>
  <c r="E25" i="6"/>
  <c r="E26" i="6" l="1"/>
  <c r="J2" i="6" s="1"/>
  <c r="Z6" i="6"/>
  <c r="Y7" i="6"/>
  <c r="Y5" i="6"/>
  <c r="Z7" i="6" l="1"/>
  <c r="AA6" i="6"/>
  <c r="E27" i="6"/>
  <c r="E22" i="6" s="1"/>
  <c r="H22" i="6" l="1"/>
  <c r="F29" i="6"/>
  <c r="AA7" i="6"/>
  <c r="AB6" i="6"/>
  <c r="AB7" i="6" l="1"/>
  <c r="AC6" i="6"/>
  <c r="F28" i="6"/>
  <c r="G29" i="6"/>
  <c r="F30" i="6" s="1"/>
  <c r="G30" i="6" l="1"/>
  <c r="F31" i="6" s="1"/>
  <c r="E30" i="6"/>
  <c r="AC7" i="6"/>
  <c r="AD6" i="6"/>
  <c r="AD7" i="6" l="1"/>
  <c r="AE6" i="6"/>
  <c r="G31" i="6"/>
  <c r="F32" i="6" s="1"/>
  <c r="E31" i="6"/>
  <c r="G32" i="6" l="1"/>
  <c r="F33" i="6" s="1"/>
  <c r="E32" i="6"/>
  <c r="AF6" i="6"/>
  <c r="AE7" i="6"/>
  <c r="AG6" i="6" l="1"/>
  <c r="AF7" i="6"/>
  <c r="AF5" i="6"/>
  <c r="G33" i="6"/>
  <c r="G28" i="6" s="1"/>
  <c r="H28" i="6" s="1"/>
  <c r="E33" i="6"/>
  <c r="E28" i="6" s="1"/>
  <c r="AH6" i="6" l="1"/>
  <c r="AG7" i="6"/>
  <c r="AI6" i="6" l="1"/>
  <c r="AH7" i="6"/>
  <c r="AI7" i="6" l="1"/>
  <c r="AJ6" i="6"/>
  <c r="AJ7" i="6" l="1"/>
  <c r="AK6" i="6"/>
  <c r="AK7" i="6" l="1"/>
  <c r="AL6" i="6"/>
  <c r="AL7" i="6" l="1"/>
  <c r="AM6" i="6"/>
  <c r="AN6" i="6" l="1"/>
  <c r="AM7" i="6"/>
  <c r="AM5" i="6"/>
  <c r="AO6" i="6" l="1"/>
  <c r="AN7" i="6"/>
  <c r="AP6" i="6" l="1"/>
  <c r="AO7" i="6"/>
  <c r="AQ6" i="6" l="1"/>
  <c r="AP7" i="6"/>
  <c r="AQ7" i="6" l="1"/>
  <c r="AR6" i="6"/>
  <c r="AR7" i="6" l="1"/>
  <c r="AS6" i="6"/>
  <c r="AS7" i="6" l="1"/>
  <c r="AT6" i="6"/>
  <c r="AT7" i="6" l="1"/>
  <c r="AT5" i="6"/>
  <c r="AU6" i="6"/>
  <c r="AV6" i="6" l="1"/>
  <c r="AU7" i="6"/>
  <c r="AW6" i="6" l="1"/>
  <c r="AV7" i="6"/>
  <c r="AX6" i="6" l="1"/>
  <c r="AW7" i="6"/>
  <c r="AY6" i="6" l="1"/>
  <c r="AX7" i="6"/>
  <c r="AY7" i="6" l="1"/>
  <c r="AZ6" i="6"/>
  <c r="AZ7" i="6" l="1"/>
  <c r="BA6" i="6"/>
  <c r="BA7" i="6" l="1"/>
  <c r="BB6" i="6"/>
  <c r="BA5" i="6"/>
  <c r="BC6" i="6" l="1"/>
  <c r="BB7" i="6"/>
  <c r="BD6" i="6" l="1"/>
  <c r="BC7" i="6"/>
  <c r="BE6" i="6" l="1"/>
  <c r="BD7" i="6"/>
  <c r="BF6" i="6" l="1"/>
  <c r="BE7" i="6"/>
  <c r="BG6" i="6" l="1"/>
  <c r="BF7" i="6"/>
  <c r="BG7" i="6" l="1"/>
  <c r="BH6" i="6"/>
  <c r="BH7" i="6" l="1"/>
  <c r="BH5" i="6"/>
  <c r="BI6" i="6"/>
  <c r="BI7" i="6" l="1"/>
  <c r="BJ6" i="6"/>
  <c r="BK6" i="6" l="1"/>
  <c r="BJ7" i="6"/>
  <c r="BL6" i="6" l="1"/>
  <c r="BK7" i="6"/>
  <c r="BM6" i="6" l="1"/>
  <c r="BL7" i="6"/>
  <c r="BN6" i="6" l="1"/>
  <c r="BM7" i="6"/>
  <c r="BO6" i="6" l="1"/>
  <c r="BN7" i="6"/>
  <c r="BO7" i="6" l="1"/>
  <c r="BO5" i="6"/>
  <c r="BP6" i="6"/>
  <c r="BP7" i="6" l="1"/>
  <c r="BQ6" i="6"/>
  <c r="BQ7" i="6" l="1"/>
  <c r="BR6" i="6"/>
  <c r="BS6" i="6" l="1"/>
  <c r="BR7" i="6"/>
  <c r="BT6" i="6" l="1"/>
  <c r="BS7" i="6"/>
  <c r="BU6" i="6" l="1"/>
  <c r="BT7" i="6"/>
  <c r="BV6" i="6" l="1"/>
  <c r="BU7" i="6"/>
  <c r="BW6" i="6" l="1"/>
  <c r="BV5" i="6"/>
  <c r="BV7" i="6"/>
  <c r="BW7" i="6" l="1"/>
  <c r="BX6" i="6"/>
  <c r="BX7" i="6" l="1"/>
  <c r="BY6" i="6"/>
  <c r="BY7" i="6" l="1"/>
  <c r="BZ6" i="6"/>
  <c r="CA6" i="6" l="1"/>
  <c r="BZ7" i="6"/>
  <c r="CB6" i="6" l="1"/>
  <c r="CA7" i="6"/>
  <c r="CC6" i="6" l="1"/>
  <c r="CB7" i="6"/>
  <c r="CD6" i="6" l="1"/>
  <c r="CC7" i="6"/>
  <c r="CC5" i="6"/>
  <c r="CE6" i="6" l="1"/>
  <c r="CD7" i="6"/>
  <c r="CE7" i="6" l="1"/>
  <c r="CF6" i="6"/>
  <c r="CF7" i="6" l="1"/>
  <c r="CG6" i="6"/>
  <c r="CG7" i="6" l="1"/>
  <c r="CH6" i="6"/>
  <c r="CI6" i="6" l="1"/>
  <c r="CH7" i="6"/>
  <c r="CJ6" i="6" l="1"/>
  <c r="CI7" i="6"/>
  <c r="CK6" i="6" l="1"/>
  <c r="CJ7" i="6"/>
  <c r="CJ5" i="6"/>
  <c r="CL6" i="6" l="1"/>
  <c r="CK7" i="6"/>
  <c r="CM6" i="6" l="1"/>
  <c r="CL7" i="6"/>
  <c r="CM7" i="6" l="1"/>
  <c r="CN6" i="6"/>
  <c r="CN7" i="6" l="1"/>
  <c r="CO6" i="6"/>
  <c r="CO7" i="6" l="1"/>
  <c r="CP6" i="6"/>
  <c r="CQ6" i="6" l="1"/>
  <c r="CP7" i="6"/>
  <c r="CR6" i="6" l="1"/>
  <c r="CQ7" i="6"/>
  <c r="CQ5" i="6"/>
  <c r="CS6" i="6" l="1"/>
  <c r="CR7" i="6"/>
  <c r="CT6" i="6" l="1"/>
  <c r="CS7" i="6"/>
  <c r="CU6" i="6" l="1"/>
  <c r="CT7" i="6"/>
  <c r="CU7" i="6" l="1"/>
  <c r="CV6" i="6"/>
  <c r="CV7" i="6" l="1"/>
  <c r="CW6" i="6"/>
  <c r="CW7" i="6" l="1"/>
  <c r="CX6" i="6"/>
  <c r="CY6" i="6" l="1"/>
  <c r="CX7" i="6"/>
  <c r="CX5" i="6"/>
  <c r="CZ6" i="6" l="1"/>
  <c r="CY7" i="6"/>
  <c r="DA6" i="6" l="1"/>
  <c r="CZ7" i="6"/>
  <c r="DB6" i="6" l="1"/>
  <c r="DA7" i="6"/>
  <c r="DC6" i="6" l="1"/>
  <c r="DB7" i="6"/>
  <c r="DC7" i="6" l="1"/>
  <c r="DD6" i="6"/>
  <c r="DD7" i="6" l="1"/>
  <c r="DE6" i="6"/>
  <c r="DE7" i="6" l="1"/>
  <c r="DF6" i="6"/>
  <c r="DE5" i="6"/>
  <c r="DG6" i="6" l="1"/>
  <c r="DF7" i="6"/>
  <c r="DH6" i="6" l="1"/>
  <c r="DG7" i="6"/>
  <c r="DI6" i="6" l="1"/>
  <c r="DH7" i="6"/>
  <c r="DJ6" i="6" l="1"/>
  <c r="DI7" i="6"/>
  <c r="DK6" i="6" l="1"/>
  <c r="DJ7" i="6"/>
  <c r="DK7" i="6" l="1"/>
  <c r="DL6" i="6"/>
  <c r="DL7" i="6" l="1"/>
  <c r="DL5" i="6"/>
  <c r="DM6" i="6"/>
  <c r="DM7" i="6" l="1"/>
  <c r="DN6" i="6"/>
  <c r="DO6" i="6" l="1"/>
  <c r="DN7" i="6"/>
  <c r="DP6" i="6" l="1"/>
  <c r="DO7" i="6"/>
  <c r="DQ6" i="6" l="1"/>
  <c r="DP7" i="6"/>
  <c r="DR6" i="6" l="1"/>
  <c r="DQ7" i="6"/>
  <c r="DS6" i="6" l="1"/>
  <c r="DR7" i="6"/>
  <c r="DS5" i="6" l="1"/>
  <c r="DS7" i="6"/>
  <c r="DT6" i="6"/>
  <c r="DT7" i="6" l="1"/>
  <c r="DU6" i="6"/>
  <c r="DU7" i="6" l="1"/>
  <c r="DV6" i="6"/>
  <c r="DW6" i="6" l="1"/>
  <c r="DV7" i="6"/>
  <c r="DX6" i="6" l="1"/>
  <c r="DW7" i="6"/>
  <c r="DY6" i="6" l="1"/>
  <c r="DX7" i="6"/>
  <c r="DZ6" i="6" l="1"/>
  <c r="DY7" i="6"/>
  <c r="EA6" i="6" l="1"/>
  <c r="DZ5" i="6"/>
  <c r="DZ7" i="6"/>
  <c r="EA7" i="6" l="1"/>
  <c r="EB6" i="6"/>
  <c r="EB7" i="6" l="1"/>
  <c r="EC6" i="6"/>
  <c r="EC7" i="6" l="1"/>
  <c r="ED6" i="6"/>
  <c r="EE6" i="6" l="1"/>
  <c r="ED7" i="6"/>
  <c r="EF6" i="6" l="1"/>
  <c r="EF7" i="6" s="1"/>
  <c r="EE7" i="6"/>
</calcChain>
</file>

<file path=xl/sharedStrings.xml><?xml version="1.0" encoding="utf-8"?>
<sst xmlns="http://schemas.openxmlformats.org/spreadsheetml/2006/main" count="449" uniqueCount="220">
  <si>
    <t>Jin Liu</t>
    <phoneticPr fontId="1" type="noConversion"/>
  </si>
  <si>
    <t>生产</t>
    <phoneticPr fontId="1" type="noConversion"/>
  </si>
  <si>
    <t>Internal</t>
    <phoneticPr fontId="1" type="noConversion"/>
  </si>
  <si>
    <t>Major</t>
    <phoneticPr fontId="1" type="noConversion"/>
  </si>
  <si>
    <t>IPQA audit</t>
    <phoneticPr fontId="1" type="noConversion"/>
  </si>
  <si>
    <t>IPQA</t>
    <phoneticPr fontId="1" type="noConversion"/>
  </si>
  <si>
    <t xml:space="preserve"> </t>
    <phoneticPr fontId="1" type="noConversion"/>
  </si>
  <si>
    <t>DDS</t>
    <phoneticPr fontId="1" type="noConversion"/>
  </si>
  <si>
    <t>PIC Department
责任部门</t>
    <phoneticPr fontId="1" type="noConversion"/>
  </si>
  <si>
    <t xml:space="preserve">PIC WCM/FM
</t>
    <phoneticPr fontId="1" type="noConversion"/>
  </si>
  <si>
    <t>Audit Category
稽核类别</t>
    <phoneticPr fontId="1" type="noConversion"/>
  </si>
  <si>
    <t>Open Qty/rate
未关闭数/率</t>
    <phoneticPr fontId="1" type="noConversion"/>
  </si>
  <si>
    <t>Closed Qty/rate
关闭数/率</t>
    <phoneticPr fontId="1" type="noConversion"/>
  </si>
  <si>
    <t>Repeat Qty/rate
重复数/率</t>
    <phoneticPr fontId="1" type="noConversion"/>
  </si>
  <si>
    <t>Lead for audit
稽核组员</t>
    <phoneticPr fontId="1" type="noConversion"/>
  </si>
  <si>
    <t>自动发送报告功能模板展示</t>
    <phoneticPr fontId="1" type="noConversion"/>
  </si>
  <si>
    <t>`</t>
    <phoneticPr fontId="1" type="noConversion"/>
  </si>
  <si>
    <t>在此工作表中创建项目日程安排。
在单元格 B1 中输入此项目的标题。
有关如何使用此工作表（包括屏幕阅读器的说明）以及此工作簿作者的信息包含在“关于”工作表中。
继续向下浏览 A 列，获取进一步指示。</t>
  </si>
  <si>
    <t>项目名称: e-Audit 稽核系统</t>
    <phoneticPr fontId="16" type="noConversion"/>
  </si>
  <si>
    <t>Overall Deployment Status 
整体部署状态</t>
    <phoneticPr fontId="16" type="noConversion"/>
  </si>
  <si>
    <t>在单元格 B2 中输入公司名称。</t>
  </si>
  <si>
    <t>在单元格 B3 中输入项目主管的姓名。在单元格 E3 中输入项目开始日期。项目开始：标签位于单元格 C3 中。</t>
  </si>
  <si>
    <t>Now is</t>
    <phoneticPr fontId="16" type="noConversion"/>
  </si>
  <si>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</si>
  <si>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显示周数：</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</si>
  <si>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</si>
  <si>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</si>
  <si>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t>
    <phoneticPr fontId="16" type="noConversion"/>
  </si>
  <si>
    <t>任务</t>
    <phoneticPr fontId="16" type="noConversion"/>
  </si>
  <si>
    <t>责任人</t>
    <phoneticPr fontId="16" type="noConversion"/>
  </si>
  <si>
    <t>当前进度</t>
    <phoneticPr fontId="16" type="noConversion"/>
  </si>
  <si>
    <t>开始日期</t>
  </si>
  <si>
    <t>结束日期</t>
  </si>
  <si>
    <t>工期</t>
    <phoneticPr fontId="16" type="noConversion"/>
  </si>
  <si>
    <t>状态</t>
    <phoneticPr fontId="16" type="noConversion"/>
  </si>
  <si>
    <t>备注</t>
    <phoneticPr fontId="16" type="noConversion"/>
  </si>
  <si>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</si>
  <si>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姓名</t>
    <phoneticPr fontId="16" type="noConversion"/>
  </si>
  <si>
    <t>On Track</t>
  </si>
  <si>
    <t>进行中的项目</t>
    <phoneticPr fontId="16" type="noConversion"/>
  </si>
  <si>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</si>
  <si>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Closed</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</si>
  <si>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</si>
  <si>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</si>
  <si>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</si>
  <si>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</si>
  <si>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</si>
  <si>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在此行上方插入新行</t>
    <phoneticPr fontId="16" type="noConversion"/>
  </si>
  <si>
    <t>Project Leader:Shuxiu Zhou</t>
    <phoneticPr fontId="16" type="noConversion"/>
  </si>
  <si>
    <t xml:space="preserve">阶段 1 ：Summarize company all audit in system to have overall performance status </t>
    <phoneticPr fontId="1" type="noConversion"/>
  </si>
  <si>
    <t>Wuxi Meta所有稽核领域数据源模板设计</t>
    <phoneticPr fontId="1" type="noConversion"/>
  </si>
  <si>
    <t>区分稽核领域中已导入系统和未导入系统的作业模式</t>
    <phoneticPr fontId="1" type="noConversion"/>
  </si>
  <si>
    <t>后台大数据库的图表信息设计</t>
    <phoneticPr fontId="1" type="noConversion"/>
  </si>
  <si>
    <t>提交FOF团队建立报表后台自动生成数据库</t>
    <phoneticPr fontId="1" type="noConversion"/>
  </si>
  <si>
    <t>召集各家稽核窗口展开说明会</t>
    <phoneticPr fontId="1" type="noConversion"/>
  </si>
  <si>
    <t>用户验证测试</t>
    <phoneticPr fontId="1" type="noConversion"/>
  </si>
  <si>
    <t>正式上线使用</t>
    <phoneticPr fontId="1" type="noConversion"/>
  </si>
  <si>
    <t>周蜀秀</t>
    <phoneticPr fontId="1" type="noConversion"/>
  </si>
  <si>
    <t>稽核窗口</t>
    <phoneticPr fontId="1" type="noConversion"/>
  </si>
  <si>
    <t>张聪/韦清元</t>
    <phoneticPr fontId="1" type="noConversion"/>
  </si>
  <si>
    <t xml:space="preserve">阶段 2 ：Set up Gemba Walk e-Audit System </t>
    <phoneticPr fontId="1" type="noConversion"/>
  </si>
  <si>
    <t xml:space="preserve">阶段 2 ：Set up DDS  e-Audit System </t>
    <phoneticPr fontId="1" type="noConversion"/>
  </si>
  <si>
    <t xml:space="preserve">阶段 4：Set up MFG e-Audit System </t>
    <phoneticPr fontId="1" type="noConversion"/>
  </si>
  <si>
    <t>业务需求单的提供及后台参数的配置</t>
    <phoneticPr fontId="1" type="noConversion"/>
  </si>
  <si>
    <t>No Started</t>
  </si>
  <si>
    <t>Audit  Level
审核级别</t>
    <phoneticPr fontId="1" type="noConversion"/>
  </si>
  <si>
    <t>Findings Level
问题等级</t>
    <phoneticPr fontId="1" type="noConversion"/>
  </si>
  <si>
    <t>从大到小</t>
    <phoneticPr fontId="1" type="noConversion"/>
  </si>
  <si>
    <t>EHS</t>
    <phoneticPr fontId="1" type="noConversion"/>
  </si>
  <si>
    <t>MFG</t>
    <phoneticPr fontId="1" type="noConversion"/>
  </si>
  <si>
    <t>QS</t>
    <phoneticPr fontId="1" type="noConversion"/>
  </si>
  <si>
    <t>FOF</t>
    <phoneticPr fontId="1" type="noConversion"/>
  </si>
  <si>
    <t>单位</t>
    <phoneticPr fontId="1" type="noConversion"/>
  </si>
  <si>
    <t>V</t>
    <phoneticPr fontId="1" type="noConversion"/>
  </si>
  <si>
    <t>S</t>
    <phoneticPr fontId="1" type="noConversion"/>
  </si>
  <si>
    <t>BJS</t>
    <phoneticPr fontId="1" type="noConversion"/>
  </si>
  <si>
    <t>1.download updata</t>
    <phoneticPr fontId="1" type="noConversion"/>
  </si>
  <si>
    <t>2.数据源Link到系统</t>
    <phoneticPr fontId="1" type="noConversion"/>
  </si>
  <si>
    <t>EHS audit</t>
    <phoneticPr fontId="1" type="noConversion"/>
  </si>
  <si>
    <t>C8-1F</t>
    <phoneticPr fontId="1" type="noConversion"/>
  </si>
  <si>
    <t>CNC</t>
    <phoneticPr fontId="1" type="noConversion"/>
  </si>
  <si>
    <t>张利杰</t>
    <phoneticPr fontId="1" type="noConversion"/>
  </si>
  <si>
    <t>WK40</t>
    <phoneticPr fontId="1" type="noConversion"/>
  </si>
  <si>
    <t>Audit Type
稽核类型</t>
    <phoneticPr fontId="1" type="noConversion"/>
  </si>
  <si>
    <t>EHS20210909001</t>
    <phoneticPr fontId="1" type="noConversion"/>
  </si>
  <si>
    <t>安全</t>
    <phoneticPr fontId="1" type="noConversion"/>
  </si>
  <si>
    <t>机械防护</t>
    <phoneticPr fontId="1" type="noConversion"/>
  </si>
  <si>
    <t>进行</t>
    <phoneticPr fontId="1" type="noConversion"/>
  </si>
  <si>
    <t>延期</t>
    <phoneticPr fontId="1" type="noConversion"/>
  </si>
  <si>
    <t>延期完成</t>
    <phoneticPr fontId="1" type="noConversion"/>
  </si>
  <si>
    <t>环境</t>
    <phoneticPr fontId="1" type="noConversion"/>
  </si>
  <si>
    <t>MCA</t>
    <phoneticPr fontId="1" type="noConversion"/>
  </si>
  <si>
    <t>汤振弘</t>
    <phoneticPr fontId="1" type="noConversion"/>
  </si>
  <si>
    <t>职业卫生</t>
    <phoneticPr fontId="1" type="noConversion"/>
  </si>
  <si>
    <t>检测</t>
    <phoneticPr fontId="1" type="noConversion"/>
  </si>
  <si>
    <t>废弃物</t>
    <phoneticPr fontId="1" type="noConversion"/>
  </si>
  <si>
    <t>Minor</t>
    <phoneticPr fontId="1" type="noConversion"/>
  </si>
  <si>
    <t>EHS20210909002</t>
    <phoneticPr fontId="1" type="noConversion"/>
  </si>
  <si>
    <t>EHS20210909003</t>
    <phoneticPr fontId="1" type="noConversion"/>
  </si>
  <si>
    <t>EHS20210909004</t>
    <phoneticPr fontId="1" type="noConversion"/>
  </si>
  <si>
    <t>EHS20210909005</t>
    <phoneticPr fontId="1" type="noConversion"/>
  </si>
  <si>
    <t>EHS20210909006</t>
    <phoneticPr fontId="1" type="noConversion"/>
  </si>
  <si>
    <t>EHS20210909007</t>
    <phoneticPr fontId="1" type="noConversion"/>
  </si>
  <si>
    <t>EHS20210909008</t>
    <phoneticPr fontId="1" type="noConversion"/>
  </si>
  <si>
    <t>EHS20210909009</t>
    <phoneticPr fontId="1" type="noConversion"/>
  </si>
  <si>
    <t>EHS20210909010</t>
    <phoneticPr fontId="1" type="noConversion"/>
  </si>
  <si>
    <t>EHS20210909011</t>
    <phoneticPr fontId="1" type="noConversion"/>
  </si>
  <si>
    <t>EHS20210909012</t>
    <phoneticPr fontId="1" type="noConversion"/>
  </si>
  <si>
    <t>EHS20210909013</t>
    <phoneticPr fontId="1" type="noConversion"/>
  </si>
  <si>
    <t>EHS20210909014</t>
    <phoneticPr fontId="1" type="noConversion"/>
  </si>
  <si>
    <t>EHS20210909015</t>
    <phoneticPr fontId="1" type="noConversion"/>
  </si>
  <si>
    <t>EHS20210909016</t>
    <phoneticPr fontId="1" type="noConversion"/>
  </si>
  <si>
    <t>EHS20210909017</t>
    <phoneticPr fontId="1" type="noConversion"/>
  </si>
  <si>
    <t>EHS20210909018</t>
    <phoneticPr fontId="1" type="noConversion"/>
  </si>
  <si>
    <t>EHS20210909019</t>
    <phoneticPr fontId="1" type="noConversion"/>
  </si>
  <si>
    <t>EHS20210909020</t>
    <phoneticPr fontId="1" type="noConversion"/>
  </si>
  <si>
    <t>化学品管理</t>
    <phoneticPr fontId="1" type="noConversion"/>
  </si>
  <si>
    <t>药箱管理</t>
    <phoneticPr fontId="1" type="noConversion"/>
  </si>
  <si>
    <t>体检</t>
    <phoneticPr fontId="1" type="noConversion"/>
  </si>
  <si>
    <t>C6-2F</t>
    <phoneticPr fontId="1" type="noConversion"/>
  </si>
  <si>
    <t>张某某危害岗位作业未进行体检</t>
    <phoneticPr fontId="1" type="noConversion"/>
  </si>
  <si>
    <t>现场未张贴职业危害检测报告</t>
    <phoneticPr fontId="1" type="noConversion"/>
  </si>
  <si>
    <t>药箱未张贴责任人</t>
    <phoneticPr fontId="1" type="noConversion"/>
  </si>
  <si>
    <t>药箱内药品过期（云南白药）</t>
    <phoneticPr fontId="1" type="noConversion"/>
  </si>
  <si>
    <t>药箱未按标准化执行</t>
    <phoneticPr fontId="1" type="noConversion"/>
  </si>
  <si>
    <t>其他</t>
    <phoneticPr fontId="1" type="noConversion"/>
  </si>
  <si>
    <t>B3外围东侧上方管道漏水</t>
    <phoneticPr fontId="1" type="noConversion"/>
  </si>
  <si>
    <t>A3中转站无盖板</t>
    <phoneticPr fontId="1" type="noConversion"/>
  </si>
  <si>
    <t>废水</t>
    <phoneticPr fontId="1" type="noConversion"/>
  </si>
  <si>
    <t>废弃物未张贴标识</t>
    <phoneticPr fontId="1" type="noConversion"/>
  </si>
  <si>
    <t>BG1#Band上料处防护不足，人员可接触到内部移动部件</t>
    <phoneticPr fontId="1" type="noConversion"/>
  </si>
  <si>
    <t>RCAM1#治具保养处防护挡板松动</t>
    <phoneticPr fontId="1" type="noConversion"/>
  </si>
  <si>
    <t>CG1右侧安全门打开内部运动部件未停止运行</t>
    <phoneticPr fontId="1" type="noConversion"/>
  </si>
  <si>
    <t>1#自动扫码机急停按钮存在外罩，紧急情况下不便使用</t>
    <phoneticPr fontId="1" type="noConversion"/>
  </si>
  <si>
    <t>气密机台人员操作口挡板缺失，可接触到内部运动部件</t>
    <phoneticPr fontId="1" type="noConversion"/>
  </si>
  <si>
    <t>气密机三色灯异常</t>
    <phoneticPr fontId="1" type="noConversion"/>
  </si>
  <si>
    <t>PPE</t>
    <phoneticPr fontId="1" type="noConversion"/>
  </si>
  <si>
    <t>BG1#升降机处人员未穿戴安全鞋</t>
    <phoneticPr fontId="1" type="noConversion"/>
  </si>
  <si>
    <t>防护面罩裸露在外，易造成二次污染</t>
    <phoneticPr fontId="1" type="noConversion"/>
  </si>
  <si>
    <t>酒精瓶未张贴标识</t>
    <phoneticPr fontId="1" type="noConversion"/>
  </si>
  <si>
    <t>防爆柜未接地，未张贴检测合格标签</t>
    <phoneticPr fontId="1" type="noConversion"/>
  </si>
  <si>
    <t>应急设施设备</t>
    <phoneticPr fontId="1" type="noConversion"/>
  </si>
  <si>
    <t>物料仓灭火器被阻挡</t>
    <phoneticPr fontId="1" type="noConversion"/>
  </si>
  <si>
    <t>逃生门被杂物阻挡</t>
    <phoneticPr fontId="1" type="noConversion"/>
  </si>
  <si>
    <t>生技</t>
    <phoneticPr fontId="1" type="noConversion"/>
  </si>
  <si>
    <t>Assembly</t>
    <phoneticPr fontId="1" type="noConversion"/>
  </si>
  <si>
    <t>成型</t>
    <phoneticPr fontId="1" type="noConversion"/>
  </si>
  <si>
    <t>钟久长</t>
    <phoneticPr fontId="1" type="noConversion"/>
  </si>
  <si>
    <t>花洪春</t>
    <phoneticPr fontId="1" type="noConversion"/>
  </si>
  <si>
    <t>刘金</t>
    <phoneticPr fontId="1" type="noConversion"/>
  </si>
  <si>
    <t>project</t>
  </si>
  <si>
    <t>audit_level</t>
  </si>
  <si>
    <t>audit_category</t>
  </si>
  <si>
    <t>lead_for_audit</t>
  </si>
  <si>
    <t>findingno</t>
  </si>
  <si>
    <t>process</t>
  </si>
  <si>
    <t>preventivedate</t>
  </si>
  <si>
    <t>site</t>
  </si>
  <si>
    <t>station_number</t>
  </si>
  <si>
    <t>issue</t>
  </si>
  <si>
    <t>risk_determination</t>
  </si>
  <si>
    <t>risk_level</t>
  </si>
  <si>
    <t>rootcause</t>
  </si>
  <si>
    <t>rejectcount</t>
  </si>
  <si>
    <t>department</t>
  </si>
  <si>
    <t>pic</t>
  </si>
  <si>
    <t>pic_supervisor</t>
  </si>
  <si>
    <t>issue_date</t>
  </si>
  <si>
    <t>personincharge</t>
  </si>
  <si>
    <t>improve_status</t>
  </si>
  <si>
    <t>ipqa_status</t>
  </si>
  <si>
    <t>专案 Project*</t>
  </si>
  <si>
    <t>Audit  Level 审核级别*</t>
  </si>
  <si>
    <t>Audit Category 审核类别*</t>
  </si>
  <si>
    <t>Lead for audit 审核Lead*</t>
  </si>
  <si>
    <t>FindingNo 问题单号*</t>
  </si>
  <si>
    <t>制程</t>
  </si>
  <si>
    <t>日期</t>
  </si>
  <si>
    <t>位置</t>
  </si>
  <si>
    <t>站别</t>
  </si>
  <si>
    <t>异常分类</t>
  </si>
  <si>
    <t>风险判定</t>
  </si>
  <si>
    <t>风险等级*</t>
  </si>
  <si>
    <t>问题描述</t>
  </si>
  <si>
    <t>发生次数</t>
  </si>
  <si>
    <t>责任单位*</t>
  </si>
  <si>
    <t>DRI</t>
  </si>
  <si>
    <t>Function WCM*</t>
  </si>
  <si>
    <t>发生时间</t>
  </si>
  <si>
    <t>确认人</t>
  </si>
  <si>
    <t>改善状况</t>
  </si>
  <si>
    <t>状态*</t>
  </si>
  <si>
    <t>product_process_characteristics</t>
  </si>
  <si>
    <t>non_conformance</t>
  </si>
  <si>
    <t>qe_approval</t>
  </si>
  <si>
    <t>wcm_approval</t>
  </si>
  <si>
    <t>qa_manager</t>
  </si>
  <si>
    <t>remark</t>
  </si>
  <si>
    <t>containmentaction</t>
  </si>
  <si>
    <t>correctiveaction</t>
  </si>
  <si>
    <t>targetdate</t>
  </si>
  <si>
    <t>preventiveaction</t>
  </si>
  <si>
    <t>papic</t>
  </si>
  <si>
    <t>rejectcause</t>
  </si>
  <si>
    <t>mistakeproofing</t>
  </si>
  <si>
    <t>audittype</t>
    <phoneticPr fontId="1" type="noConversion"/>
  </si>
  <si>
    <t>特性</t>
    <phoneticPr fontId="1" type="noConversion"/>
  </si>
  <si>
    <t>audit_items</t>
    <phoneticPr fontId="1" type="noConversion"/>
  </si>
  <si>
    <t>稽核项</t>
    <phoneticPr fontId="1" type="noConversion"/>
  </si>
  <si>
    <t>不一致</t>
    <phoneticPr fontId="1" type="noConversion"/>
  </si>
  <si>
    <t>QE核准人</t>
    <phoneticPr fontId="1" type="noConversion"/>
  </si>
  <si>
    <t>WCM核准人</t>
    <phoneticPr fontId="1" type="noConversion"/>
  </si>
  <si>
    <t>QA经理</t>
    <phoneticPr fontId="1" type="noConversion"/>
  </si>
  <si>
    <t>备注</t>
    <phoneticPr fontId="1" type="noConversion"/>
  </si>
  <si>
    <t>纠正举措</t>
    <phoneticPr fontId="1" type="noConversion"/>
  </si>
  <si>
    <t>防呆举措</t>
    <phoneticPr fontId="1" type="noConversion"/>
  </si>
  <si>
    <t>目标日期</t>
    <phoneticPr fontId="1" type="noConversion"/>
  </si>
  <si>
    <t>预防举措</t>
    <phoneticPr fontId="1" type="noConversion"/>
  </si>
  <si>
    <t>拒绝原因</t>
    <phoneticPr fontId="1" type="noConversion"/>
  </si>
  <si>
    <t>防错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</si>
</sst>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409]d\-mmm;@"/>
    <numFmt numFmtId="177" formatCode="ddd\,\ m/d/yyyy"/>
    <numFmt numFmtId="178" formatCode="m/d;@"/>
    <numFmt numFmtId="179" formatCode="m/d/yy;@"/>
    <numFmt numFmtId="180" formatCode="yyyy&quot;年&quot;m&quot;月&quot;d&quot;日&quot;;@"/>
    <numFmt numFmtId="181" formatCode="d"/>
  </numFmts>
  <fonts count="49" x14ac:knownFonts="1">
    <font>
      <sz val="11"/>
      <color theme="1"/>
      <name val="等线"/>
      <family val="2"/>
      <scheme val="minor"/>
    </font>
    <font>
      <sz val="9"/>
      <name val="等线"/>
      <family val="3"/>
      <charset val="134"/>
      <scheme val="minor"/>
    </font>
    <font>
      <sz val="11"/>
      <color theme="1"/>
      <name val="等线"/>
      <family val="2"/>
      <scheme val="minor"/>
    </font>
    <font>
      <sz val="11"/>
      <color theme="0"/>
      <name val="等线"/>
      <family val="2"/>
      <scheme val="minor"/>
    </font>
    <font>
      <sz val="11"/>
      <name val="等线"/>
      <family val="2"/>
      <scheme val="minor"/>
    </font>
    <font>
      <sz val="8"/>
      <color theme="1"/>
      <name val="等线"/>
      <family val="3"/>
      <charset val="134"/>
      <scheme val="minor"/>
    </font>
    <font>
      <b/>
      <sz val="8"/>
      <color theme="1"/>
      <name val="等线"/>
      <family val="3"/>
      <charset val="134"/>
      <scheme val="minor"/>
    </font>
    <font>
      <sz val="8"/>
      <color rgb="FFFF0000"/>
      <name val="等线"/>
      <family val="3"/>
      <charset val="134"/>
      <scheme val="minor"/>
    </font>
    <font>
      <sz val="8"/>
      <color rgb="FF00B050"/>
      <name val="等线"/>
      <family val="3"/>
      <charset val="134"/>
      <scheme val="minor"/>
    </font>
    <font>
      <b/>
      <sz val="8"/>
      <color rgb="FFFF0000"/>
      <name val="等线"/>
      <family val="3"/>
      <charset val="134"/>
      <scheme val="minor"/>
    </font>
    <font>
      <sz val="10"/>
      <name val="Microsoft YaHei UI"/>
      <family val="2"/>
      <charset val="134"/>
    </font>
    <font>
      <b/>
      <sz val="11"/>
      <name val="等线"/>
      <family val="3"/>
      <charset val="134"/>
      <scheme val="minor"/>
    </font>
    <font>
      <sz val="11"/>
      <color theme="0"/>
      <name val="Microsoft YaHei UI"/>
      <family val="2"/>
      <charset val="134"/>
    </font>
    <font>
      <sz val="11"/>
      <color theme="1"/>
      <name val="Microsoft YaHei UI"/>
      <family val="2"/>
      <charset val="134"/>
    </font>
    <font>
      <b/>
      <sz val="22"/>
      <color theme="1" tint="0.34998626667073579"/>
      <name val="Microsoft YaHei UI"/>
      <family val="2"/>
      <charset val="134"/>
    </font>
    <font>
      <b/>
      <sz val="22"/>
      <name val="Microsoft YaHei UI"/>
      <family val="2"/>
      <charset val="134"/>
    </font>
    <font>
      <sz val="9"/>
      <name val="Microsoft YaHei UI"/>
      <family val="2"/>
      <charset val="134"/>
    </font>
    <font>
      <b/>
      <sz val="20"/>
      <color theme="4" tint="-0.249977111117893"/>
      <name val="Microsoft YaHei UI"/>
      <family val="2"/>
      <charset val="134"/>
    </font>
    <font>
      <b/>
      <sz val="14"/>
      <name val="Microsoft YaHei UI"/>
      <family val="2"/>
      <charset val="134"/>
    </font>
    <font>
      <sz val="24"/>
      <color theme="1"/>
      <name val="Microsoft YaHei UI"/>
      <family val="2"/>
      <charset val="134"/>
    </font>
    <font>
      <sz val="14"/>
      <color theme="1"/>
      <name val="Microsoft YaHei UI"/>
      <family val="2"/>
      <charset val="134"/>
    </font>
    <font>
      <b/>
      <sz val="16"/>
      <color theme="1"/>
      <name val="Microsoft YaHei UI"/>
      <family val="2"/>
      <charset val="134"/>
    </font>
    <font>
      <b/>
      <sz val="14"/>
      <color theme="1"/>
      <name val="Microsoft YaHei UI"/>
      <family val="2"/>
      <charset val="134"/>
    </font>
    <font>
      <b/>
      <sz val="18"/>
      <color theme="1"/>
      <name val="Microsoft YaHei UI"/>
      <family val="2"/>
      <charset val="134"/>
    </font>
    <font>
      <b/>
      <sz val="18"/>
      <color theme="1"/>
      <name val="Century Gothic"/>
      <family val="2"/>
    </font>
    <font>
      <sz val="16"/>
      <color theme="1"/>
      <name val="Microsoft YaHei UI"/>
      <family val="2"/>
      <charset val="134"/>
    </font>
    <font>
      <b/>
      <sz val="12"/>
      <color theme="0"/>
      <name val="Microsoft YaHei UI"/>
      <family val="2"/>
      <charset val="134"/>
    </font>
    <font>
      <b/>
      <sz val="11"/>
      <color theme="0"/>
      <name val="Microsoft YaHei UI"/>
      <family val="2"/>
      <charset val="134"/>
    </font>
    <font>
      <b/>
      <sz val="12"/>
      <color theme="1"/>
      <name val="Microsoft YaHei UI"/>
      <family val="2"/>
      <charset val="134"/>
    </font>
    <font>
      <b/>
      <sz val="11"/>
      <color theme="1"/>
      <name val="Microsoft YaHei UI"/>
      <family val="2"/>
      <charset val="134"/>
    </font>
    <font>
      <b/>
      <sz val="11"/>
      <name val="Microsoft YaHei UI"/>
      <family val="2"/>
      <charset val="134"/>
    </font>
    <font>
      <sz val="12"/>
      <color theme="1"/>
      <name val="Microsoft YaHei UI"/>
      <family val="2"/>
      <charset val="134"/>
    </font>
    <font>
      <sz val="12"/>
      <name val="Microsoft YaHei UI"/>
      <family val="2"/>
      <charset val="134"/>
    </font>
    <font>
      <b/>
      <sz val="11"/>
      <color theme="1" tint="0.499984740745262"/>
      <name val="Microsoft YaHei UI"/>
      <family val="2"/>
      <charset val="134"/>
    </font>
    <font>
      <u/>
      <sz val="11"/>
      <color indexed="12"/>
      <name val="Microsoft YaHei UI"/>
      <family val="2"/>
      <charset val="134"/>
    </font>
    <font>
      <sz val="10"/>
      <color theme="1" tint="0.499984740745262"/>
      <name val="Microsoft YaHei UI"/>
      <family val="2"/>
      <charset val="134"/>
    </font>
    <font>
      <sz val="8"/>
      <color theme="0"/>
      <name val="Microsoft YaHei UI"/>
      <family val="2"/>
      <charset val="134"/>
    </font>
    <font>
      <sz val="11"/>
      <color rgb="FF427FC2"/>
      <name val="Microsoft YaHei UI"/>
      <family val="2"/>
      <charset val="134"/>
    </font>
    <font>
      <sz val="11"/>
      <name val="Microsoft YaHei UI"/>
      <family val="2"/>
      <charset val="134"/>
    </font>
    <font>
      <i/>
      <sz val="9"/>
      <color theme="1"/>
      <name val="Microsoft YaHei UI"/>
      <family val="2"/>
      <charset val="134"/>
    </font>
    <font>
      <sz val="12"/>
      <color theme="5" tint="0.79998168889431442"/>
      <name val="Microsoft YaHei UI"/>
      <family val="2"/>
      <charset val="134"/>
    </font>
    <font>
      <b/>
      <sz val="11"/>
      <color theme="5" tint="0.59999389629810485"/>
      <name val="Microsoft YaHei UI"/>
      <family val="2"/>
      <charset val="134"/>
    </font>
    <font>
      <sz val="12"/>
      <color theme="2" tint="-9.9978637043366805E-2"/>
      <name val="Microsoft YaHei UI"/>
      <family val="2"/>
      <charset val="134"/>
    </font>
    <font>
      <sz val="12"/>
      <color theme="2"/>
      <name val="Microsoft YaHei UI"/>
      <family val="2"/>
      <charset val="134"/>
    </font>
    <font>
      <sz val="12"/>
      <color theme="7" tint="0.79998168889431442"/>
      <name val="Microsoft YaHei UI"/>
      <family val="2"/>
      <charset val="134"/>
    </font>
    <font>
      <sz val="12"/>
      <color theme="7" tint="0.59999389629810485"/>
      <name val="Microsoft YaHei UI"/>
      <family val="2"/>
      <charset val="134"/>
    </font>
    <font>
      <b/>
      <sz val="11"/>
      <color theme="1"/>
      <name val="等线"/>
      <family val="3"/>
      <charset val="134"/>
      <scheme val="minor"/>
    </font>
    <font>
      <sz val="12"/>
      <color theme="1"/>
      <name val="等线"/>
      <family val="3"/>
      <charset val="134"/>
      <scheme val="minor"/>
    </font>
    <font>
      <sz val="12"/>
      <color theme="1" tint="4.9989318521683403E-2"/>
      <name val="等线"/>
      <family val="3"/>
      <charset val="134"/>
      <scheme val="minor"/>
    </font>
  </fonts>
  <fills count="1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1" tint="0.34998626667073579"/>
        <bgColor theme="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0" tint="-4.9989318521683403E-2"/>
        <bgColor indexed="64"/>
      </patternFill>
    </fill>
  </fills>
  <borders count="16">
    <border>
      <left/>
      <right/>
      <top/>
      <bottom/>
      <diagonal/>
    </border>
    <border>
      <left style="medium">
        <color theme="0"/>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right/>
      <top/>
      <bottom style="thin">
        <color theme="0" tint="-0.34998626667073579"/>
      </bottom>
      <diagonal/>
    </border>
    <border>
      <left/>
      <right/>
      <top style="thin">
        <color theme="0" tint="-0.34998626667073579"/>
      </top>
      <bottom/>
      <diagonal/>
    </border>
    <border>
      <left/>
      <right style="medium">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15">
    <xf numFmtId="0" fontId="0" fillId="0" borderId="0"/>
    <xf numFmtId="176" fontId="2" fillId="0" borderId="0"/>
    <xf numFmtId="9" fontId="2" fillId="0" borderId="0" applyFont="0" applyFill="0" applyBorder="0" applyAlignment="0" applyProtection="0">
      <alignment vertical="center"/>
    </xf>
    <xf numFmtId="0" fontId="12" fillId="0" borderId="0"/>
    <xf numFmtId="177" fontId="13" fillId="0" borderId="2">
      <alignment horizontal="center" vertical="center"/>
    </xf>
    <xf numFmtId="0" fontId="13" fillId="0" borderId="10" applyFill="0">
      <alignment horizontal="center" vertical="center"/>
    </xf>
    <xf numFmtId="0" fontId="13" fillId="0" borderId="10" applyFill="0">
      <alignment horizontal="left" vertical="center" indent="2"/>
    </xf>
    <xf numFmtId="179" fontId="13" fillId="0" borderId="10" applyFill="0">
      <alignment horizontal="center" vertical="center"/>
    </xf>
    <xf numFmtId="0" fontId="34" fillId="0" borderId="0" applyNumberFormat="0" applyFill="0" applyBorder="0" applyAlignment="0" applyProtection="0">
      <alignment vertical="top"/>
      <protection locked="0"/>
    </xf>
    <xf numFmtId="0" fontId="14" fillId="0" borderId="0" applyNumberFormat="0" applyFill="0" applyBorder="0" applyAlignment="0" applyProtection="0"/>
    <xf numFmtId="0" fontId="13" fillId="0" borderId="0"/>
    <xf numFmtId="0" fontId="20" fillId="0" borderId="0" applyNumberFormat="0" applyFill="0" applyAlignment="0" applyProtection="0"/>
    <xf numFmtId="0" fontId="20" fillId="0" borderId="0" applyNumberFormat="0" applyFill="0" applyProtection="0">
      <alignment vertical="top"/>
    </xf>
    <xf numFmtId="0" fontId="13" fillId="0" borderId="0" applyNumberFormat="0" applyFill="0" applyProtection="0">
      <alignment horizontal="right" indent="1"/>
    </xf>
    <xf numFmtId="9" fontId="13" fillId="0" borderId="0" applyFont="0" applyFill="0" applyBorder="0" applyAlignment="0" applyProtection="0"/>
  </cellStyleXfs>
  <cellXfs count="142">
    <xf numFmtId="0" fontId="0" fillId="0" borderId="0" xfId="0"/>
    <xf numFmtId="0" fontId="3" fillId="2" borderId="0" xfId="0" applyFont="1" applyFill="1"/>
    <xf numFmtId="0" fontId="4" fillId="2" borderId="0" xfId="0" applyFont="1" applyFill="1"/>
    <xf numFmtId="0" fontId="5" fillId="0" borderId="0" xfId="0" applyFont="1"/>
    <xf numFmtId="0" fontId="5" fillId="0" borderId="0" xfId="0" applyFont="1" applyAlignment="1">
      <alignment horizontal="center"/>
    </xf>
    <xf numFmtId="0" fontId="7" fillId="0" borderId="0" xfId="0" applyFont="1" applyAlignment="1"/>
    <xf numFmtId="0" fontId="7" fillId="0" borderId="0" xfId="0" applyFont="1"/>
    <xf numFmtId="0" fontId="8" fillId="0" borderId="0" xfId="0" applyFont="1" applyAlignment="1">
      <alignment horizontal="center"/>
    </xf>
    <xf numFmtId="0" fontId="5" fillId="0" borderId="0" xfId="0" applyFont="1" applyAlignment="1"/>
    <xf numFmtId="0" fontId="6" fillId="0" borderId="0" xfId="0" applyFont="1" applyAlignment="1">
      <alignment horizontal="center" wrapText="1"/>
    </xf>
    <xf numFmtId="0" fontId="9" fillId="0" borderId="0" xfId="0" applyFont="1"/>
    <xf numFmtId="0" fontId="6" fillId="0" borderId="0" xfId="0" applyFont="1" applyAlignment="1">
      <alignment horizontal="center" vertical="center" wrapText="1"/>
    </xf>
    <xf numFmtId="0" fontId="6" fillId="3" borderId="0" xfId="0" applyFont="1" applyFill="1"/>
    <xf numFmtId="0" fontId="7" fillId="3" borderId="0" xfId="0" applyFont="1" applyFill="1" applyAlignment="1"/>
    <xf numFmtId="0" fontId="11" fillId="2" borderId="0" xfId="0" applyFont="1" applyFill="1"/>
    <xf numFmtId="0" fontId="12" fillId="0" borderId="0" xfId="3"/>
    <xf numFmtId="0" fontId="12" fillId="0" borderId="0" xfId="3" applyAlignment="1">
      <alignment horizontal="center" vertical="center"/>
    </xf>
    <xf numFmtId="0" fontId="12" fillId="0" borderId="0" xfId="3" applyAlignment="1">
      <alignment wrapText="1"/>
    </xf>
    <xf numFmtId="0" fontId="12" fillId="0" borderId="0" xfId="3" applyAlignment="1">
      <alignment horizontal="center" vertical="center" wrapText="1"/>
    </xf>
    <xf numFmtId="0" fontId="29" fillId="7" borderId="10" xfId="5" applyFont="1" applyFill="1" applyAlignment="1">
      <alignment horizontal="center" vertical="center" wrapText="1"/>
    </xf>
    <xf numFmtId="0" fontId="31" fillId="8" borderId="9" xfId="6" applyFont="1" applyFill="1" applyBorder="1" applyAlignment="1">
      <alignment horizontal="center" vertical="center"/>
    </xf>
    <xf numFmtId="178" fontId="31" fillId="8" borderId="10" xfId="7" applyNumberFormat="1" applyFont="1" applyFill="1">
      <alignment horizontal="center" vertical="center"/>
    </xf>
    <xf numFmtId="0" fontId="29" fillId="9" borderId="10" xfId="5" applyFont="1" applyFill="1" applyAlignment="1">
      <alignment horizontal="center" vertical="center" wrapText="1"/>
    </xf>
    <xf numFmtId="0" fontId="31" fillId="10" borderId="9" xfId="6" applyFont="1" applyFill="1" applyBorder="1" applyAlignment="1">
      <alignment horizontal="center" vertical="center"/>
    </xf>
    <xf numFmtId="0" fontId="31" fillId="10" borderId="9" xfId="6" applyFont="1" applyFill="1" applyBorder="1" applyAlignment="1">
      <alignment horizontal="left" vertical="center" wrapText="1"/>
    </xf>
    <xf numFmtId="0" fontId="31" fillId="10" borderId="10" xfId="5" applyFont="1" applyFill="1" applyAlignment="1">
      <alignment horizontal="center" vertical="center" wrapText="1"/>
    </xf>
    <xf numFmtId="0" fontId="31" fillId="11" borderId="10" xfId="5" applyFont="1" applyFill="1" applyAlignment="1">
      <alignment horizontal="center" vertical="center" wrapText="1"/>
    </xf>
    <xf numFmtId="0" fontId="31" fillId="12" borderId="9" xfId="6" applyFont="1" applyFill="1" applyBorder="1" applyAlignment="1">
      <alignment horizontal="center" vertical="center"/>
    </xf>
    <xf numFmtId="0" fontId="31" fillId="12" borderId="9" xfId="6" applyFont="1" applyFill="1" applyBorder="1" applyAlignment="1">
      <alignment horizontal="left" vertical="center" wrapText="1"/>
    </xf>
    <xf numFmtId="0" fontId="31" fillId="12" borderId="10" xfId="5" applyFont="1" applyFill="1" applyAlignment="1">
      <alignment horizontal="center" vertical="center" wrapText="1"/>
    </xf>
    <xf numFmtId="0" fontId="31" fillId="13" borderId="10" xfId="5" applyFont="1" applyFill="1" applyAlignment="1">
      <alignment horizontal="center" vertical="center" wrapText="1"/>
    </xf>
    <xf numFmtId="0" fontId="31" fillId="14" borderId="9" xfId="6" applyFont="1" applyFill="1" applyBorder="1" applyAlignment="1">
      <alignment horizontal="center" vertical="center"/>
    </xf>
    <xf numFmtId="0" fontId="31" fillId="14" borderId="9" xfId="6" applyFont="1" applyFill="1" applyBorder="1" applyAlignment="1">
      <alignment horizontal="left" vertical="center" wrapText="1"/>
    </xf>
    <xf numFmtId="0" fontId="31" fillId="14" borderId="10" xfId="5" applyFont="1" applyFill="1" applyAlignment="1">
      <alignment horizontal="center" vertical="center" wrapText="1"/>
    </xf>
    <xf numFmtId="0" fontId="35" fillId="0" borderId="0" xfId="8" applyFont="1" applyProtection="1">
      <alignment vertical="top"/>
    </xf>
    <xf numFmtId="0" fontId="13" fillId="0" borderId="10" xfId="6" applyAlignment="1">
      <alignment horizontal="left" vertical="center" wrapText="1"/>
    </xf>
    <xf numFmtId="0" fontId="13" fillId="0" borderId="10" xfId="5" applyAlignment="1">
      <alignment horizontal="center" vertical="center" wrapText="1"/>
    </xf>
    <xf numFmtId="179" fontId="13" fillId="0" borderId="10" xfId="7">
      <alignment horizontal="center" vertical="center"/>
    </xf>
    <xf numFmtId="0" fontId="35" fillId="0" borderId="0" xfId="8" applyFont="1" applyAlignment="1" applyProtection="1">
      <alignment wrapText="1"/>
    </xf>
    <xf numFmtId="0" fontId="15" fillId="0" borderId="0" xfId="9" applyFont="1" applyAlignment="1">
      <alignment horizontal="left" wrapText="1"/>
    </xf>
    <xf numFmtId="0" fontId="17" fillId="0" borderId="0" xfId="10" applyFont="1" applyAlignment="1">
      <alignment horizontal="left" wrapText="1"/>
    </xf>
    <xf numFmtId="0" fontId="10" fillId="0" borderId="0" xfId="10" applyFont="1"/>
    <xf numFmtId="0" fontId="10" fillId="0" borderId="0" xfId="10" applyFont="1" applyAlignment="1">
      <alignment horizontal="center"/>
    </xf>
    <xf numFmtId="0" fontId="10" fillId="0" borderId="0" xfId="10" applyFont="1" applyAlignment="1">
      <alignment horizontal="center" vertical="center"/>
    </xf>
    <xf numFmtId="0" fontId="33" fillId="0" borderId="0" xfId="10" applyFont="1"/>
    <xf numFmtId="0" fontId="13" fillId="0" borderId="0" xfId="10"/>
    <xf numFmtId="0" fontId="21" fillId="0" borderId="0" xfId="11" applyFont="1" applyAlignment="1">
      <alignment wrapText="1"/>
    </xf>
    <xf numFmtId="0" fontId="13" fillId="0" borderId="0" xfId="10" applyAlignment="1">
      <alignment wrapText="1"/>
    </xf>
    <xf numFmtId="0" fontId="13" fillId="0" borderId="0" xfId="10" applyAlignment="1">
      <alignment horizontal="center"/>
    </xf>
    <xf numFmtId="0" fontId="22" fillId="0" borderId="0" xfId="12" applyFont="1" applyAlignment="1">
      <alignment vertical="top" wrapText="1"/>
    </xf>
    <xf numFmtId="0" fontId="13" fillId="0" borderId="0" xfId="13" applyAlignment="1">
      <alignment vertical="center" wrapText="1"/>
    </xf>
    <xf numFmtId="0" fontId="23" fillId="0" borderId="0" xfId="13" applyFont="1" applyAlignment="1">
      <alignment horizontal="center" vertical="center"/>
    </xf>
    <xf numFmtId="0" fontId="25" fillId="0" borderId="6" xfId="10" applyFont="1" applyBorder="1" applyAlignment="1">
      <alignment horizontal="center" vertical="center"/>
    </xf>
    <xf numFmtId="181" fontId="10" fillId="15" borderId="13" xfId="10" applyNumberFormat="1" applyFont="1" applyFill="1" applyBorder="1" applyAlignment="1">
      <alignment horizontal="center" vertical="center"/>
    </xf>
    <xf numFmtId="181" fontId="10" fillId="15" borderId="0" xfId="10" applyNumberFormat="1" applyFont="1" applyFill="1" applyAlignment="1">
      <alignment horizontal="center" vertical="center"/>
    </xf>
    <xf numFmtId="181" fontId="10" fillId="15" borderId="5" xfId="10" applyNumberFormat="1" applyFont="1" applyFill="1" applyBorder="1" applyAlignment="1">
      <alignment horizontal="center" vertical="center"/>
    </xf>
    <xf numFmtId="0" fontId="26" fillId="6" borderId="8" xfId="10" applyFont="1" applyFill="1" applyBorder="1" applyAlignment="1">
      <alignment horizontal="center" vertical="center"/>
    </xf>
    <xf numFmtId="0" fontId="27" fillId="6" borderId="8" xfId="10" applyFont="1" applyFill="1" applyBorder="1" applyAlignment="1">
      <alignment horizontal="left" vertical="center" wrapText="1"/>
    </xf>
    <xf numFmtId="0" fontId="27" fillId="6" borderId="8" xfId="10" applyFont="1" applyFill="1" applyBorder="1" applyAlignment="1">
      <alignment horizontal="center" vertical="center" wrapText="1"/>
    </xf>
    <xf numFmtId="0" fontId="27" fillId="6" borderId="0" xfId="10" applyFont="1" applyFill="1" applyAlignment="1">
      <alignment horizontal="center" vertical="center" wrapText="1"/>
    </xf>
    <xf numFmtId="0" fontId="36" fillId="16" borderId="14" xfId="10" applyFont="1" applyFill="1" applyBorder="1" applyAlignment="1">
      <alignment horizontal="center" vertical="center" shrinkToFit="1"/>
    </xf>
    <xf numFmtId="0" fontId="28" fillId="7" borderId="9" xfId="10" applyFont="1" applyFill="1" applyBorder="1" applyAlignment="1">
      <alignment horizontal="center" vertical="center"/>
    </xf>
    <xf numFmtId="9" fontId="30" fillId="7" borderId="10" xfId="14" applyFont="1" applyFill="1" applyBorder="1" applyAlignment="1">
      <alignment horizontal="center" vertical="center"/>
    </xf>
    <xf numFmtId="178" fontId="29" fillId="7" borderId="10" xfId="10" applyNumberFormat="1" applyFont="1" applyFill="1" applyBorder="1" applyAlignment="1">
      <alignment horizontal="center" vertical="center"/>
    </xf>
    <xf numFmtId="178" fontId="30" fillId="7" borderId="10" xfId="10" applyNumberFormat="1" applyFont="1" applyFill="1" applyBorder="1" applyAlignment="1">
      <alignment horizontal="center" vertical="center"/>
    </xf>
    <xf numFmtId="0" fontId="30" fillId="7" borderId="10" xfId="10" applyFont="1" applyFill="1" applyBorder="1" applyAlignment="1">
      <alignment horizontal="center" vertical="center"/>
    </xf>
    <xf numFmtId="0" fontId="13" fillId="0" borderId="15" xfId="10" applyBorder="1" applyAlignment="1">
      <alignment vertical="center"/>
    </xf>
    <xf numFmtId="0" fontId="13" fillId="0" borderId="0" xfId="10" applyAlignment="1">
      <alignment vertical="center"/>
    </xf>
    <xf numFmtId="9" fontId="32" fillId="8" borderId="10" xfId="14" applyFont="1" applyFill="1" applyBorder="1" applyAlignment="1">
      <alignment horizontal="center" vertical="center"/>
    </xf>
    <xf numFmtId="0" fontId="32" fillId="8" borderId="10" xfId="10" applyFont="1" applyFill="1" applyBorder="1" applyAlignment="1">
      <alignment horizontal="center" vertical="center"/>
    </xf>
    <xf numFmtId="0" fontId="37" fillId="0" borderId="15" xfId="10" applyFont="1" applyBorder="1" applyAlignment="1">
      <alignment vertical="center"/>
    </xf>
    <xf numFmtId="0" fontId="13" fillId="0" borderId="15" xfId="10" applyBorder="1" applyAlignment="1">
      <alignment horizontal="right" vertical="center"/>
    </xf>
    <xf numFmtId="0" fontId="28" fillId="9" borderId="9" xfId="10" applyFont="1" applyFill="1" applyBorder="1" applyAlignment="1">
      <alignment horizontal="center" vertical="center"/>
    </xf>
    <xf numFmtId="9" fontId="30" fillId="9" borderId="10" xfId="14" applyFont="1" applyFill="1" applyBorder="1" applyAlignment="1">
      <alignment horizontal="center" vertical="center"/>
    </xf>
    <xf numFmtId="0" fontId="30" fillId="9" borderId="10" xfId="10" applyFont="1" applyFill="1" applyBorder="1" applyAlignment="1">
      <alignment horizontal="center" vertical="center"/>
    </xf>
    <xf numFmtId="9" fontId="32" fillId="10" borderId="10" xfId="14" applyFont="1" applyFill="1" applyBorder="1" applyAlignment="1">
      <alignment horizontal="center" vertical="center"/>
    </xf>
    <xf numFmtId="0" fontId="32" fillId="10" borderId="10" xfId="10" applyFont="1" applyFill="1" applyBorder="1" applyAlignment="1">
      <alignment horizontal="center" vertical="center"/>
    </xf>
    <xf numFmtId="0" fontId="28" fillId="11" borderId="9" xfId="10" applyFont="1" applyFill="1" applyBorder="1" applyAlignment="1">
      <alignment horizontal="center" vertical="center"/>
    </xf>
    <xf numFmtId="9" fontId="32" fillId="11" borderId="10" xfId="14" applyFont="1" applyFill="1" applyBorder="1" applyAlignment="1">
      <alignment horizontal="center" vertical="center"/>
    </xf>
    <xf numFmtId="0" fontId="32" fillId="11" borderId="10" xfId="10" applyFont="1" applyFill="1" applyBorder="1" applyAlignment="1">
      <alignment horizontal="center" vertical="center"/>
    </xf>
    <xf numFmtId="9" fontId="32" fillId="12" borderId="10" xfId="14" applyFont="1" applyFill="1" applyBorder="1" applyAlignment="1">
      <alignment horizontal="center" vertical="center"/>
    </xf>
    <xf numFmtId="0" fontId="32" fillId="12" borderId="10" xfId="10" applyFont="1" applyFill="1" applyBorder="1" applyAlignment="1">
      <alignment horizontal="center" vertical="center"/>
    </xf>
    <xf numFmtId="0" fontId="28" fillId="13" borderId="9" xfId="10" applyFont="1" applyFill="1" applyBorder="1" applyAlignment="1">
      <alignment horizontal="center" vertical="center"/>
    </xf>
    <xf numFmtId="9" fontId="32" fillId="13" borderId="10" xfId="14" applyFont="1" applyFill="1" applyBorder="1" applyAlignment="1">
      <alignment horizontal="center" vertical="center"/>
    </xf>
    <xf numFmtId="0" fontId="32" fillId="13" borderId="10" xfId="10" applyFont="1" applyFill="1" applyBorder="1" applyAlignment="1">
      <alignment horizontal="center" vertical="center"/>
    </xf>
    <xf numFmtId="9" fontId="32" fillId="14" borderId="10" xfId="14" applyFont="1" applyFill="1" applyBorder="1" applyAlignment="1">
      <alignment horizontal="center" vertical="center"/>
    </xf>
    <xf numFmtId="0" fontId="32" fillId="14" borderId="10" xfId="10" applyFont="1" applyFill="1" applyBorder="1" applyAlignment="1">
      <alignment horizontal="center" vertical="center"/>
    </xf>
    <xf numFmtId="9" fontId="38" fillId="0" borderId="10" xfId="14" applyFont="1" applyBorder="1" applyAlignment="1">
      <alignment horizontal="center" vertical="center"/>
    </xf>
    <xf numFmtId="0" fontId="38" fillId="0" borderId="10" xfId="10" applyFont="1" applyBorder="1" applyAlignment="1">
      <alignment horizontal="center" vertical="center"/>
    </xf>
    <xf numFmtId="0" fontId="39" fillId="17" borderId="10" xfId="10" applyFont="1" applyFill="1" applyBorder="1" applyAlignment="1">
      <alignment horizontal="left" vertical="center" wrapText="1"/>
    </xf>
    <xf numFmtId="0" fontId="39" fillId="17" borderId="10" xfId="10" applyFont="1" applyFill="1" applyBorder="1" applyAlignment="1">
      <alignment horizontal="center" vertical="center" wrapText="1"/>
    </xf>
    <xf numFmtId="9" fontId="38" fillId="17" borderId="10" xfId="14" applyFont="1" applyFill="1" applyBorder="1" applyAlignment="1">
      <alignment horizontal="center" vertical="center"/>
    </xf>
    <xf numFmtId="179" fontId="35" fillId="17" borderId="10" xfId="10" applyNumberFormat="1" applyFont="1" applyFill="1" applyBorder="1" applyAlignment="1">
      <alignment horizontal="left" vertical="center"/>
    </xf>
    <xf numFmtId="179" fontId="38" fillId="17" borderId="10" xfId="10" applyNumberFormat="1" applyFont="1" applyFill="1" applyBorder="1" applyAlignment="1">
      <alignment horizontal="center" vertical="center"/>
    </xf>
    <xf numFmtId="0" fontId="38" fillId="17" borderId="10" xfId="10" applyFont="1" applyFill="1" applyBorder="1" applyAlignment="1">
      <alignment horizontal="center" vertical="center"/>
    </xf>
    <xf numFmtId="0" fontId="13" fillId="17" borderId="15" xfId="10" applyFill="1" applyBorder="1" applyAlignment="1">
      <alignment vertical="center"/>
    </xf>
    <xf numFmtId="0" fontId="33" fillId="0" borderId="0" xfId="10" applyFont="1" applyAlignment="1">
      <alignment wrapText="1"/>
    </xf>
    <xf numFmtId="0" fontId="12" fillId="0" borderId="0" xfId="10" applyFont="1" applyAlignment="1">
      <alignment horizontal="center"/>
    </xf>
    <xf numFmtId="0" fontId="23" fillId="7" borderId="9" xfId="10" applyFont="1" applyFill="1" applyBorder="1" applyAlignment="1">
      <alignment horizontal="left" vertical="center" wrapText="1"/>
    </xf>
    <xf numFmtId="0" fontId="25" fillId="8" borderId="9" xfId="6" applyFont="1" applyFill="1" applyBorder="1" applyAlignment="1">
      <alignment horizontal="left" vertical="center" wrapText="1"/>
    </xf>
    <xf numFmtId="0" fontId="25" fillId="8" borderId="9" xfId="6" applyFont="1" applyFill="1" applyBorder="1" applyAlignment="1">
      <alignment horizontal="center" vertical="center" wrapText="1"/>
    </xf>
    <xf numFmtId="0" fontId="23" fillId="9" borderId="9" xfId="10" applyFont="1" applyFill="1" applyBorder="1" applyAlignment="1">
      <alignment horizontal="left" vertical="center" wrapText="1"/>
    </xf>
    <xf numFmtId="0" fontId="23" fillId="11" borderId="9" xfId="10" applyFont="1" applyFill="1" applyBorder="1" applyAlignment="1">
      <alignment horizontal="left" vertical="center" wrapText="1"/>
    </xf>
    <xf numFmtId="0" fontId="23" fillId="13" borderId="9" xfId="10" applyFont="1" applyFill="1" applyBorder="1" applyAlignment="1">
      <alignment horizontal="left" vertical="center" wrapText="1"/>
    </xf>
    <xf numFmtId="0" fontId="25" fillId="10" borderId="9" xfId="6" applyFont="1" applyFill="1" applyBorder="1" applyAlignment="1">
      <alignment horizontal="left" vertical="center" wrapText="1"/>
    </xf>
    <xf numFmtId="0" fontId="25" fillId="12" borderId="9" xfId="6" applyFont="1" applyFill="1" applyBorder="1" applyAlignment="1">
      <alignment horizontal="left" vertical="center" wrapText="1"/>
    </xf>
    <xf numFmtId="0" fontId="25" fillId="14" borderId="9" xfId="6" applyFont="1" applyFill="1" applyBorder="1" applyAlignment="1">
      <alignment horizontal="left" vertical="center" wrapText="1"/>
    </xf>
    <xf numFmtId="178" fontId="40" fillId="10" borderId="10" xfId="7" applyNumberFormat="1" applyFont="1" applyFill="1">
      <alignment horizontal="center" vertical="center"/>
    </xf>
    <xf numFmtId="0" fontId="40" fillId="10" borderId="10" xfId="10" applyFont="1" applyFill="1" applyBorder="1" applyAlignment="1">
      <alignment horizontal="center" vertical="center"/>
    </xf>
    <xf numFmtId="178" fontId="41" fillId="9" borderId="10" xfId="10" applyNumberFormat="1" applyFont="1" applyFill="1" applyBorder="1" applyAlignment="1">
      <alignment horizontal="center" vertical="center"/>
    </xf>
    <xf numFmtId="0" fontId="41" fillId="9" borderId="10" xfId="10" applyFont="1" applyFill="1" applyBorder="1" applyAlignment="1">
      <alignment horizontal="center" vertical="center"/>
    </xf>
    <xf numFmtId="178" fontId="42" fillId="11" borderId="10" xfId="10" applyNumberFormat="1" applyFont="1" applyFill="1" applyBorder="1" applyAlignment="1">
      <alignment horizontal="center" vertical="center"/>
    </xf>
    <xf numFmtId="0" fontId="42" fillId="11" borderId="10" xfId="10" applyFont="1" applyFill="1" applyBorder="1" applyAlignment="1">
      <alignment horizontal="center" vertical="center"/>
    </xf>
    <xf numFmtId="178" fontId="43" fillId="12" borderId="10" xfId="7" applyNumberFormat="1" applyFont="1" applyFill="1">
      <alignment horizontal="center" vertical="center"/>
    </xf>
    <xf numFmtId="0" fontId="43" fillId="12" borderId="10" xfId="10" applyFont="1" applyFill="1" applyBorder="1" applyAlignment="1">
      <alignment horizontal="center" vertical="center"/>
    </xf>
    <xf numFmtId="178" fontId="44" fillId="14" borderId="10" xfId="7" applyNumberFormat="1" applyFont="1" applyFill="1">
      <alignment horizontal="center" vertical="center"/>
    </xf>
    <xf numFmtId="0" fontId="44" fillId="14" borderId="10" xfId="10" applyFont="1" applyFill="1" applyBorder="1" applyAlignment="1">
      <alignment horizontal="center" vertical="center"/>
    </xf>
    <xf numFmtId="178" fontId="45" fillId="13" borderId="10" xfId="10" applyNumberFormat="1" applyFont="1" applyFill="1" applyBorder="1" applyAlignment="1">
      <alignment horizontal="center" vertical="center"/>
    </xf>
    <xf numFmtId="0" fontId="45" fillId="13" borderId="10" xfId="10" applyFont="1" applyFill="1" applyBorder="1" applyAlignment="1">
      <alignment horizontal="center" vertical="center"/>
    </xf>
    <xf numFmtId="0" fontId="46" fillId="2" borderId="0" xfId="0" applyFont="1" applyFill="1"/>
    <xf numFmtId="58" fontId="0" fillId="0" borderId="0" xfId="0" applyNumberFormat="1"/>
    <xf numFmtId="0" fontId="18" fillId="4" borderId="0" xfId="10" applyFont="1" applyFill="1" applyAlignment="1">
      <alignment horizontal="center" vertical="center" wrapText="1"/>
    </xf>
    <xf numFmtId="0" fontId="18" fillId="4" borderId="0" xfId="10" applyFont="1" applyFill="1" applyAlignment="1">
      <alignment horizontal="center" vertical="center"/>
    </xf>
    <xf numFmtId="9" fontId="19" fillId="4" borderId="1" xfId="10" applyNumberFormat="1" applyFont="1" applyFill="1" applyBorder="1" applyAlignment="1">
      <alignment horizontal="center" vertical="center"/>
    </xf>
    <xf numFmtId="0" fontId="19" fillId="4" borderId="1" xfId="10" applyFont="1" applyFill="1" applyBorder="1" applyAlignment="1">
      <alignment horizontal="center" vertical="center"/>
    </xf>
    <xf numFmtId="14" fontId="24" fillId="5" borderId="3" xfId="4" applyNumberFormat="1" applyFont="1" applyFill="1" applyBorder="1">
      <alignment horizontal="center" vertical="center"/>
    </xf>
    <xf numFmtId="14" fontId="24" fillId="5" borderId="4" xfId="4" applyNumberFormat="1" applyFont="1" applyFill="1" applyBorder="1">
      <alignment horizontal="center" vertical="center"/>
    </xf>
    <xf numFmtId="0" fontId="18" fillId="0" borderId="0" xfId="10" applyFont="1" applyAlignment="1">
      <alignment horizontal="center" vertical="center" wrapText="1"/>
    </xf>
    <xf numFmtId="0" fontId="18" fillId="0" borderId="0" xfId="10" applyFont="1" applyAlignment="1">
      <alignment horizontal="center" vertical="center"/>
    </xf>
    <xf numFmtId="9" fontId="13" fillId="0" borderId="0" xfId="10" applyNumberFormat="1" applyAlignment="1">
      <alignment horizontal="center"/>
    </xf>
    <xf numFmtId="0" fontId="13" fillId="0" borderId="0" xfId="10" applyAlignment="1">
      <alignment horizontal="center"/>
    </xf>
    <xf numFmtId="180" fontId="31" fillId="15" borderId="11" xfId="10" applyNumberFormat="1" applyFont="1" applyFill="1" applyBorder="1" applyAlignment="1">
      <alignment horizontal="left" vertical="center" wrapText="1" indent="1"/>
    </xf>
    <xf numFmtId="180" fontId="31" fillId="15" borderId="8" xfId="10" applyNumberFormat="1" applyFont="1" applyFill="1" applyBorder="1" applyAlignment="1">
      <alignment horizontal="left" vertical="center" wrapText="1" indent="1"/>
    </xf>
    <xf numFmtId="180" fontId="31" fillId="15" borderId="12" xfId="10" applyNumberFormat="1" applyFont="1" applyFill="1" applyBorder="1" applyAlignment="1">
      <alignment horizontal="left" vertical="center" wrapText="1" indent="1"/>
    </xf>
    <xf numFmtId="0" fontId="13" fillId="0" borderId="7" xfId="10" applyBorder="1"/>
    <xf numFmtId="0" fontId="25" fillId="0" borderId="0" xfId="13" applyFont="1" applyAlignment="1">
      <alignment horizontal="right" vertical="center" indent="1"/>
    </xf>
    <xf numFmtId="0" fontId="25" fillId="0" borderId="5" xfId="13" applyFont="1" applyBorder="1" applyAlignment="1">
      <alignment horizontal="right" vertical="center" indent="1"/>
    </xf>
    <xf numFmtId="0" fontId="0" fillId="0" borderId="0" xfId="0" applyBorder="1"/>
    <xf numFmtId="0" fontId="48" fillId="0" borderId="0" xfId="0" applyFont="1" applyBorder="1" applyAlignment="1">
      <alignment horizontal="left" vertical="center" wrapText="1"/>
    </xf>
    <xf numFmtId="14" fontId="48" fillId="0" borderId="0" xfId="0" applyNumberFormat="1" applyFont="1" applyBorder="1" applyAlignment="1">
      <alignment horizontal="left" vertical="center" wrapText="1"/>
    </xf>
    <xf numFmtId="0" fontId="47" fillId="0" borderId="0" xfId="0" applyFont="1" applyBorder="1" applyAlignment="1">
      <alignment horizontal="left" vertical="center" wrapText="1"/>
    </xf>
    <xf numFmtId="0" fontId="0" fillId="0" borderId="0" xfId="0" applyFill="1" applyBorder="1"/>
  </cellXfs>
  <cellStyles count="15">
    <cellStyle name="Normal 3" xfId="1" xr:uid="{CAD1EBC4-D0FA-4D21-8831-746C5E6758F5}"/>
    <cellStyle name="Percent 2" xfId="2" xr:uid="{6160C2E3-D486-4EBD-8976-D8ECAD2B8CAC}"/>
    <cellStyle name="z隐藏文本" xfId="3" xr:uid="{68FC35CD-7039-4FD9-ADD7-DC95F76FA0B0}"/>
    <cellStyle name="百分比 2" xfId="14" xr:uid="{3CBB8A92-6E26-4A7D-818E-C3A2D2717100}"/>
    <cellStyle name="标题 1 2" xfId="11" xr:uid="{8DEF0B75-7BC3-4542-B1EC-8C16DCE8F98C}"/>
    <cellStyle name="标题 2 2" xfId="12" xr:uid="{787CF578-CD75-47CB-9F6E-4D815687357C}"/>
    <cellStyle name="标题 3 2" xfId="13" xr:uid="{E5FF87CD-9F26-4E23-B4BB-B74B8C2ED1AF}"/>
    <cellStyle name="标题 5" xfId="9" xr:uid="{A72DFF54-07DE-4B8F-A4AB-397D507F03E1}"/>
    <cellStyle name="常规" xfId="0" builtinId="0"/>
    <cellStyle name="常规 2" xfId="10" xr:uid="{C3E07269-24F0-46FC-8559-107DC07F5287}"/>
    <cellStyle name="超链接" xfId="8" builtinId="8"/>
    <cellStyle name="任务" xfId="6" xr:uid="{587BB986-D798-4905-9BD1-884BEDD382C3}"/>
    <cellStyle name="日期" xfId="7" xr:uid="{57D2933E-1035-4092-B6A0-C9608E2B032D}"/>
    <cellStyle name="项目开始" xfId="4" xr:uid="{289C4D8A-5942-4F9C-94D1-CB5513886B67}"/>
    <cellStyle name="姓名" xfId="5" xr:uid="{823806CF-B884-4FC6-87EC-F4ED46287DE3}"/>
  </cellStyles>
  <dxfs count="1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578057</xdr:colOff>
      <xdr:row>2</xdr:row>
      <xdr:rowOff>16228</xdr:rowOff>
    </xdr:from>
    <xdr:to>
      <xdr:col>14</xdr:col>
      <xdr:colOff>300131</xdr:colOff>
      <xdr:row>30</xdr:row>
      <xdr:rowOff>58500</xdr:rowOff>
    </xdr:to>
    <xdr:pic>
      <xdr:nvPicPr>
        <xdr:cNvPr id="2" name="图片 1">
          <a:extLst>
            <a:ext uri="{FF2B5EF4-FFF2-40B4-BE49-F238E27FC236}">
              <a16:creationId xmlns:a16="http://schemas.microsoft.com/office/drawing/2014/main" id="{11DFD620-69FE-4EBD-883C-4243B5635290}"/>
            </a:ext>
          </a:extLst>
        </xdr:cNvPr>
        <xdr:cNvPicPr>
          <a:picLocks noChangeAspect="1"/>
        </xdr:cNvPicPr>
      </xdr:nvPicPr>
      <xdr:blipFill>
        <a:blip xmlns:r="http://schemas.openxmlformats.org/officeDocument/2006/relationships" r:embed="rId1"/>
        <a:stretch>
          <a:fillRect/>
        </a:stretch>
      </xdr:blipFill>
      <xdr:spPr>
        <a:xfrm>
          <a:off x="578057" y="369006"/>
          <a:ext cx="9818574" cy="4981161"/>
        </a:xfrm>
        <a:prstGeom prst="rect">
          <a:avLst/>
        </a:prstGeom>
      </xdr:spPr>
    </xdr:pic>
    <xdr:clientData/>
  </xdr:twoCellAnchor>
  <xdr:twoCellAnchor>
    <xdr:from>
      <xdr:col>1</xdr:col>
      <xdr:colOff>551744</xdr:colOff>
      <xdr:row>4</xdr:row>
      <xdr:rowOff>172155</xdr:rowOff>
    </xdr:from>
    <xdr:to>
      <xdr:col>3</xdr:col>
      <xdr:colOff>151694</xdr:colOff>
      <xdr:row>6</xdr:row>
      <xdr:rowOff>108655</xdr:rowOff>
    </xdr:to>
    <xdr:sp macro="" textlink="">
      <xdr:nvSpPr>
        <xdr:cNvPr id="4" name="矩形 3">
          <a:extLst>
            <a:ext uri="{FF2B5EF4-FFF2-40B4-BE49-F238E27FC236}">
              <a16:creationId xmlns:a16="http://schemas.microsoft.com/office/drawing/2014/main" id="{5A7D443D-8E29-4DFA-BB51-470379A4E885}"/>
            </a:ext>
          </a:extLst>
        </xdr:cNvPr>
        <xdr:cNvSpPr/>
      </xdr:nvSpPr>
      <xdr:spPr>
        <a:xfrm>
          <a:off x="1363133" y="877711"/>
          <a:ext cx="1145117" cy="28927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b="1">
              <a:solidFill>
                <a:sysClr val="windowText" lastClr="000000"/>
              </a:solidFill>
            </a:rPr>
            <a:t>Audit    Level</a:t>
          </a:r>
          <a:endParaRPr lang="zh-CN" altLang="en-US" sz="900" b="1">
            <a:solidFill>
              <a:sysClr val="windowText" lastClr="000000"/>
            </a:solidFill>
          </a:endParaRPr>
        </a:p>
      </xdr:txBody>
    </xdr:sp>
    <xdr:clientData/>
  </xdr:twoCellAnchor>
  <xdr:twoCellAnchor>
    <xdr:from>
      <xdr:col>1</xdr:col>
      <xdr:colOff>781050</xdr:colOff>
      <xdr:row>6</xdr:row>
      <xdr:rowOff>82550</xdr:rowOff>
    </xdr:from>
    <xdr:to>
      <xdr:col>2</xdr:col>
      <xdr:colOff>704850</xdr:colOff>
      <xdr:row>7</xdr:row>
      <xdr:rowOff>114300</xdr:rowOff>
    </xdr:to>
    <xdr:sp macro="" textlink="">
      <xdr:nvSpPr>
        <xdr:cNvPr id="7" name="矩形 6">
          <a:extLst>
            <a:ext uri="{FF2B5EF4-FFF2-40B4-BE49-F238E27FC236}">
              <a16:creationId xmlns:a16="http://schemas.microsoft.com/office/drawing/2014/main" id="{0CC80691-F739-432C-8BC7-F4D7C55D1793}"/>
            </a:ext>
          </a:extLst>
        </xdr:cNvPr>
        <xdr:cNvSpPr/>
      </xdr:nvSpPr>
      <xdr:spPr>
        <a:xfrm>
          <a:off x="1592439" y="1140883"/>
          <a:ext cx="735189" cy="20813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Internal</a:t>
          </a:r>
          <a:endParaRPr lang="zh-CN" altLang="en-US" sz="900">
            <a:solidFill>
              <a:sysClr val="windowText" lastClr="000000"/>
            </a:solidFill>
          </a:endParaRPr>
        </a:p>
      </xdr:txBody>
    </xdr:sp>
    <xdr:clientData/>
  </xdr:twoCellAnchor>
  <xdr:twoCellAnchor>
    <xdr:from>
      <xdr:col>1</xdr:col>
      <xdr:colOff>781050</xdr:colOff>
      <xdr:row>7</xdr:row>
      <xdr:rowOff>76200</xdr:rowOff>
    </xdr:from>
    <xdr:to>
      <xdr:col>2</xdr:col>
      <xdr:colOff>704850</xdr:colOff>
      <xdr:row>8</xdr:row>
      <xdr:rowOff>95250</xdr:rowOff>
    </xdr:to>
    <xdr:sp macro="" textlink="">
      <xdr:nvSpPr>
        <xdr:cNvPr id="8" name="矩形 7">
          <a:extLst>
            <a:ext uri="{FF2B5EF4-FFF2-40B4-BE49-F238E27FC236}">
              <a16:creationId xmlns:a16="http://schemas.microsoft.com/office/drawing/2014/main" id="{2F092B89-FCBA-4548-9D15-B3E6B82C4C06}"/>
            </a:ext>
          </a:extLst>
        </xdr:cNvPr>
        <xdr:cNvSpPr/>
      </xdr:nvSpPr>
      <xdr:spPr>
        <a:xfrm>
          <a:off x="1593850" y="1320800"/>
          <a:ext cx="736600" cy="1968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Customer</a:t>
          </a:r>
          <a:endParaRPr lang="zh-CN" altLang="en-US" sz="900">
            <a:solidFill>
              <a:sysClr val="windowText" lastClr="000000"/>
            </a:solidFill>
          </a:endParaRPr>
        </a:p>
      </xdr:txBody>
    </xdr:sp>
    <xdr:clientData/>
  </xdr:twoCellAnchor>
  <xdr:twoCellAnchor>
    <xdr:from>
      <xdr:col>1</xdr:col>
      <xdr:colOff>488950</xdr:colOff>
      <xdr:row>8</xdr:row>
      <xdr:rowOff>82550</xdr:rowOff>
    </xdr:from>
    <xdr:to>
      <xdr:col>2</xdr:col>
      <xdr:colOff>711200</xdr:colOff>
      <xdr:row>9</xdr:row>
      <xdr:rowOff>146050</xdr:rowOff>
    </xdr:to>
    <xdr:sp macro="" textlink="">
      <xdr:nvSpPr>
        <xdr:cNvPr id="10" name="矩形 9">
          <a:extLst>
            <a:ext uri="{FF2B5EF4-FFF2-40B4-BE49-F238E27FC236}">
              <a16:creationId xmlns:a16="http://schemas.microsoft.com/office/drawing/2014/main" id="{873FFE54-820E-4DDB-B285-5D212DEFBA06}"/>
            </a:ext>
          </a:extLst>
        </xdr:cNvPr>
        <xdr:cNvSpPr/>
      </xdr:nvSpPr>
      <xdr:spPr>
        <a:xfrm>
          <a:off x="1301750" y="1504950"/>
          <a:ext cx="1035050" cy="241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b="1">
              <a:solidFill>
                <a:sysClr val="windowText" lastClr="000000"/>
              </a:solidFill>
            </a:rPr>
            <a:t>WCM/FM </a:t>
          </a:r>
          <a:endParaRPr lang="zh-CN" altLang="en-US" sz="900" b="1">
            <a:solidFill>
              <a:sysClr val="windowText" lastClr="000000"/>
            </a:solidFill>
          </a:endParaRPr>
        </a:p>
      </xdr:txBody>
    </xdr:sp>
    <xdr:clientData/>
  </xdr:twoCellAnchor>
  <xdr:twoCellAnchor>
    <xdr:from>
      <xdr:col>1</xdr:col>
      <xdr:colOff>787400</xdr:colOff>
      <xdr:row>9</xdr:row>
      <xdr:rowOff>76200</xdr:rowOff>
    </xdr:from>
    <xdr:to>
      <xdr:col>2</xdr:col>
      <xdr:colOff>711200</xdr:colOff>
      <xdr:row>10</xdr:row>
      <xdr:rowOff>69850</xdr:rowOff>
    </xdr:to>
    <xdr:sp macro="" textlink="">
      <xdr:nvSpPr>
        <xdr:cNvPr id="11" name="矩形 10">
          <a:extLst>
            <a:ext uri="{FF2B5EF4-FFF2-40B4-BE49-F238E27FC236}">
              <a16:creationId xmlns:a16="http://schemas.microsoft.com/office/drawing/2014/main" id="{2B2E7D66-9AEA-4B75-80F7-D6055C38AC6C}"/>
            </a:ext>
          </a:extLst>
        </xdr:cNvPr>
        <xdr:cNvSpPr/>
      </xdr:nvSpPr>
      <xdr:spPr>
        <a:xfrm>
          <a:off x="1600200" y="1676400"/>
          <a:ext cx="736600" cy="1714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Jin Liu</a:t>
          </a:r>
          <a:endParaRPr lang="zh-CN" altLang="en-US" sz="900">
            <a:solidFill>
              <a:sysClr val="windowText" lastClr="000000"/>
            </a:solidFill>
          </a:endParaRPr>
        </a:p>
      </xdr:txBody>
    </xdr:sp>
    <xdr:clientData/>
  </xdr:twoCellAnchor>
  <xdr:twoCellAnchor>
    <xdr:from>
      <xdr:col>1</xdr:col>
      <xdr:colOff>774700</xdr:colOff>
      <xdr:row>10</xdr:row>
      <xdr:rowOff>63500</xdr:rowOff>
    </xdr:from>
    <xdr:to>
      <xdr:col>2</xdr:col>
      <xdr:colOff>698500</xdr:colOff>
      <xdr:row>11</xdr:row>
      <xdr:rowOff>57150</xdr:rowOff>
    </xdr:to>
    <xdr:sp macro="" textlink="">
      <xdr:nvSpPr>
        <xdr:cNvPr id="12" name="矩形 11">
          <a:extLst>
            <a:ext uri="{FF2B5EF4-FFF2-40B4-BE49-F238E27FC236}">
              <a16:creationId xmlns:a16="http://schemas.microsoft.com/office/drawing/2014/main" id="{A3E8CB28-51CF-4683-9D98-573DA6053008}"/>
            </a:ext>
          </a:extLst>
        </xdr:cNvPr>
        <xdr:cNvSpPr/>
      </xdr:nvSpPr>
      <xdr:spPr>
        <a:xfrm>
          <a:off x="1587500" y="1841500"/>
          <a:ext cx="736600" cy="1714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Fang Xu</a:t>
          </a:r>
          <a:endParaRPr lang="zh-CN" altLang="en-US" sz="900">
            <a:solidFill>
              <a:sysClr val="windowText" lastClr="000000"/>
            </a:solidFill>
          </a:endParaRPr>
        </a:p>
      </xdr:txBody>
    </xdr:sp>
    <xdr:clientData/>
  </xdr:twoCellAnchor>
  <xdr:twoCellAnchor>
    <xdr:from>
      <xdr:col>1</xdr:col>
      <xdr:colOff>488950</xdr:colOff>
      <xdr:row>11</xdr:row>
      <xdr:rowOff>50800</xdr:rowOff>
    </xdr:from>
    <xdr:to>
      <xdr:col>2</xdr:col>
      <xdr:colOff>711200</xdr:colOff>
      <xdr:row>12</xdr:row>
      <xdr:rowOff>114300</xdr:rowOff>
    </xdr:to>
    <xdr:sp macro="" textlink="">
      <xdr:nvSpPr>
        <xdr:cNvPr id="13" name="矩形 12">
          <a:extLst>
            <a:ext uri="{FF2B5EF4-FFF2-40B4-BE49-F238E27FC236}">
              <a16:creationId xmlns:a16="http://schemas.microsoft.com/office/drawing/2014/main" id="{C1D0560C-D490-4704-ABA8-07BD2F420373}"/>
            </a:ext>
          </a:extLst>
        </xdr:cNvPr>
        <xdr:cNvSpPr/>
      </xdr:nvSpPr>
      <xdr:spPr>
        <a:xfrm>
          <a:off x="1301750" y="2006600"/>
          <a:ext cx="1035050" cy="241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b="1">
              <a:solidFill>
                <a:sysClr val="windowText" lastClr="000000"/>
              </a:solidFill>
            </a:rPr>
            <a:t>Location</a:t>
          </a:r>
          <a:endParaRPr lang="zh-CN" altLang="en-US" sz="900" b="1">
            <a:solidFill>
              <a:sysClr val="windowText" lastClr="000000"/>
            </a:solidFill>
          </a:endParaRPr>
        </a:p>
      </xdr:txBody>
    </xdr:sp>
    <xdr:clientData/>
  </xdr:twoCellAnchor>
  <xdr:twoCellAnchor>
    <xdr:from>
      <xdr:col>1</xdr:col>
      <xdr:colOff>774700</xdr:colOff>
      <xdr:row>12</xdr:row>
      <xdr:rowOff>57150</xdr:rowOff>
    </xdr:from>
    <xdr:to>
      <xdr:col>2</xdr:col>
      <xdr:colOff>698500</xdr:colOff>
      <xdr:row>13</xdr:row>
      <xdr:rowOff>50800</xdr:rowOff>
    </xdr:to>
    <xdr:sp macro="" textlink="">
      <xdr:nvSpPr>
        <xdr:cNvPr id="14" name="矩形 13">
          <a:extLst>
            <a:ext uri="{FF2B5EF4-FFF2-40B4-BE49-F238E27FC236}">
              <a16:creationId xmlns:a16="http://schemas.microsoft.com/office/drawing/2014/main" id="{689C43B9-D59D-44D9-A092-F3EFAA7889D2}"/>
            </a:ext>
          </a:extLst>
        </xdr:cNvPr>
        <xdr:cNvSpPr/>
      </xdr:nvSpPr>
      <xdr:spPr>
        <a:xfrm>
          <a:off x="1587500" y="2190750"/>
          <a:ext cx="736600" cy="1714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B9-2F</a:t>
          </a:r>
          <a:endParaRPr lang="zh-CN" altLang="en-US" sz="900">
            <a:solidFill>
              <a:sysClr val="windowText" lastClr="000000"/>
            </a:solidFill>
          </a:endParaRPr>
        </a:p>
      </xdr:txBody>
    </xdr:sp>
    <xdr:clientData/>
  </xdr:twoCellAnchor>
  <xdr:twoCellAnchor>
    <xdr:from>
      <xdr:col>1</xdr:col>
      <xdr:colOff>749300</xdr:colOff>
      <xdr:row>13</xdr:row>
      <xdr:rowOff>44450</xdr:rowOff>
    </xdr:from>
    <xdr:to>
      <xdr:col>2</xdr:col>
      <xdr:colOff>673100</xdr:colOff>
      <xdr:row>14</xdr:row>
      <xdr:rowOff>76200</xdr:rowOff>
    </xdr:to>
    <xdr:sp macro="" textlink="">
      <xdr:nvSpPr>
        <xdr:cNvPr id="15" name="矩形 14">
          <a:extLst>
            <a:ext uri="{FF2B5EF4-FFF2-40B4-BE49-F238E27FC236}">
              <a16:creationId xmlns:a16="http://schemas.microsoft.com/office/drawing/2014/main" id="{8A60EBF5-D7FC-46B7-B8A5-3F4A80F6FD9E}"/>
            </a:ext>
          </a:extLst>
        </xdr:cNvPr>
        <xdr:cNvSpPr/>
      </xdr:nvSpPr>
      <xdr:spPr>
        <a:xfrm>
          <a:off x="1562100" y="2355850"/>
          <a:ext cx="736600" cy="2095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a:solidFill>
                <a:sysClr val="windowText" lastClr="000000"/>
              </a:solidFill>
            </a:rPr>
            <a:t>外围东南角</a:t>
          </a:r>
        </a:p>
      </xdr:txBody>
    </xdr:sp>
    <xdr:clientData/>
  </xdr:twoCellAnchor>
  <xdr:twoCellAnchor>
    <xdr:from>
      <xdr:col>1</xdr:col>
      <xdr:colOff>736600</xdr:colOff>
      <xdr:row>14</xdr:row>
      <xdr:rowOff>25400</xdr:rowOff>
    </xdr:from>
    <xdr:to>
      <xdr:col>2</xdr:col>
      <xdr:colOff>660400</xdr:colOff>
      <xdr:row>15</xdr:row>
      <xdr:rowOff>63500</xdr:rowOff>
    </xdr:to>
    <xdr:sp macro="" textlink="">
      <xdr:nvSpPr>
        <xdr:cNvPr id="16" name="矩形 15">
          <a:extLst>
            <a:ext uri="{FF2B5EF4-FFF2-40B4-BE49-F238E27FC236}">
              <a16:creationId xmlns:a16="http://schemas.microsoft.com/office/drawing/2014/main" id="{12615092-B5C6-4AD8-9A46-09AD5FDF42E3}"/>
            </a:ext>
          </a:extLst>
        </xdr:cNvPr>
        <xdr:cNvSpPr/>
      </xdr:nvSpPr>
      <xdr:spPr>
        <a:xfrm>
          <a:off x="1549400" y="2514600"/>
          <a:ext cx="736600" cy="215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A3-1F</a:t>
          </a:r>
          <a:endParaRPr lang="zh-CN" altLang="en-US" sz="900">
            <a:solidFill>
              <a:sysClr val="windowText" lastClr="000000"/>
            </a:solidFill>
          </a:endParaRPr>
        </a:p>
      </xdr:txBody>
    </xdr:sp>
    <xdr:clientData/>
  </xdr:twoCellAnchor>
  <xdr:twoCellAnchor>
    <xdr:from>
      <xdr:col>1</xdr:col>
      <xdr:colOff>508000</xdr:colOff>
      <xdr:row>15</xdr:row>
      <xdr:rowOff>57150</xdr:rowOff>
    </xdr:from>
    <xdr:to>
      <xdr:col>3</xdr:col>
      <xdr:colOff>0</xdr:colOff>
      <xdr:row>16</xdr:row>
      <xdr:rowOff>120650</xdr:rowOff>
    </xdr:to>
    <xdr:sp macro="" textlink="">
      <xdr:nvSpPr>
        <xdr:cNvPr id="17" name="矩形 16">
          <a:extLst>
            <a:ext uri="{FF2B5EF4-FFF2-40B4-BE49-F238E27FC236}">
              <a16:creationId xmlns:a16="http://schemas.microsoft.com/office/drawing/2014/main" id="{4BA79396-4CAA-407D-A3E8-CD369186A898}"/>
            </a:ext>
          </a:extLst>
        </xdr:cNvPr>
        <xdr:cNvSpPr/>
      </xdr:nvSpPr>
      <xdr:spPr>
        <a:xfrm>
          <a:off x="1319389" y="2702983"/>
          <a:ext cx="1037167" cy="23988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b="1">
              <a:solidFill>
                <a:sysClr val="windowText" lastClr="000000"/>
              </a:solidFill>
            </a:rPr>
            <a:t>Audit Category</a:t>
          </a:r>
          <a:endParaRPr lang="zh-CN" altLang="en-US" sz="900" b="1">
            <a:solidFill>
              <a:sysClr val="windowText" lastClr="000000"/>
            </a:solidFill>
          </a:endParaRPr>
        </a:p>
      </xdr:txBody>
    </xdr:sp>
    <xdr:clientData/>
  </xdr:twoCellAnchor>
  <xdr:twoCellAnchor>
    <xdr:from>
      <xdr:col>1</xdr:col>
      <xdr:colOff>508000</xdr:colOff>
      <xdr:row>19</xdr:row>
      <xdr:rowOff>146050</xdr:rowOff>
    </xdr:from>
    <xdr:to>
      <xdr:col>3</xdr:col>
      <xdr:colOff>0</xdr:colOff>
      <xdr:row>21</xdr:row>
      <xdr:rowOff>25400</xdr:rowOff>
    </xdr:to>
    <xdr:sp macro="" textlink="">
      <xdr:nvSpPr>
        <xdr:cNvPr id="20" name="矩形 19">
          <a:extLst>
            <a:ext uri="{FF2B5EF4-FFF2-40B4-BE49-F238E27FC236}">
              <a16:creationId xmlns:a16="http://schemas.microsoft.com/office/drawing/2014/main" id="{789B59C7-D7C1-4A84-82F3-92FFA8BC1028}"/>
            </a:ext>
          </a:extLst>
        </xdr:cNvPr>
        <xdr:cNvSpPr/>
      </xdr:nvSpPr>
      <xdr:spPr>
        <a:xfrm>
          <a:off x="1320800" y="3524250"/>
          <a:ext cx="1035050" cy="2349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b="1">
              <a:solidFill>
                <a:sysClr val="windowText" lastClr="000000"/>
              </a:solidFill>
            </a:rPr>
            <a:t>Findings Level</a:t>
          </a:r>
          <a:endParaRPr lang="zh-CN" altLang="en-US" sz="900" b="1">
            <a:solidFill>
              <a:sysClr val="windowText" lastClr="000000"/>
            </a:solidFill>
          </a:endParaRPr>
        </a:p>
      </xdr:txBody>
    </xdr:sp>
    <xdr:clientData/>
  </xdr:twoCellAnchor>
  <xdr:twoCellAnchor>
    <xdr:from>
      <xdr:col>1</xdr:col>
      <xdr:colOff>755650</xdr:colOff>
      <xdr:row>14</xdr:row>
      <xdr:rowOff>69850</xdr:rowOff>
    </xdr:from>
    <xdr:to>
      <xdr:col>2</xdr:col>
      <xdr:colOff>679450</xdr:colOff>
      <xdr:row>15</xdr:row>
      <xdr:rowOff>101600</xdr:rowOff>
    </xdr:to>
    <xdr:sp macro="" textlink="">
      <xdr:nvSpPr>
        <xdr:cNvPr id="21" name="矩形 20">
          <a:extLst>
            <a:ext uri="{FF2B5EF4-FFF2-40B4-BE49-F238E27FC236}">
              <a16:creationId xmlns:a16="http://schemas.microsoft.com/office/drawing/2014/main" id="{9960F812-E7AF-4B64-A661-9328E03161D9}"/>
            </a:ext>
          </a:extLst>
        </xdr:cNvPr>
        <xdr:cNvSpPr/>
      </xdr:nvSpPr>
      <xdr:spPr>
        <a:xfrm>
          <a:off x="1572079" y="2609850"/>
          <a:ext cx="740228" cy="21317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a:solidFill>
                <a:sysClr val="windowText" lastClr="000000"/>
              </a:solidFill>
            </a:rPr>
            <a:t>外围西北角</a:t>
          </a:r>
        </a:p>
      </xdr:txBody>
    </xdr:sp>
    <xdr:clientData/>
  </xdr:twoCellAnchor>
  <xdr:twoCellAnchor>
    <xdr:from>
      <xdr:col>1</xdr:col>
      <xdr:colOff>762000</xdr:colOff>
      <xdr:row>20</xdr:row>
      <xdr:rowOff>133350</xdr:rowOff>
    </xdr:from>
    <xdr:to>
      <xdr:col>2</xdr:col>
      <xdr:colOff>685800</xdr:colOff>
      <xdr:row>21</xdr:row>
      <xdr:rowOff>127000</xdr:rowOff>
    </xdr:to>
    <xdr:sp macro="" textlink="">
      <xdr:nvSpPr>
        <xdr:cNvPr id="22" name="矩形 21">
          <a:extLst>
            <a:ext uri="{FF2B5EF4-FFF2-40B4-BE49-F238E27FC236}">
              <a16:creationId xmlns:a16="http://schemas.microsoft.com/office/drawing/2014/main" id="{6E41A967-328D-48E4-95BA-11A67A624A34}"/>
            </a:ext>
          </a:extLst>
        </xdr:cNvPr>
        <xdr:cNvSpPr/>
      </xdr:nvSpPr>
      <xdr:spPr>
        <a:xfrm>
          <a:off x="1574800" y="3689350"/>
          <a:ext cx="736600" cy="1714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Major</a:t>
          </a:r>
          <a:endParaRPr lang="zh-CN" altLang="en-US" sz="900">
            <a:solidFill>
              <a:sysClr val="windowText" lastClr="000000"/>
            </a:solidFill>
          </a:endParaRPr>
        </a:p>
      </xdr:txBody>
    </xdr:sp>
    <xdr:clientData/>
  </xdr:twoCellAnchor>
  <xdr:twoCellAnchor>
    <xdr:from>
      <xdr:col>1</xdr:col>
      <xdr:colOff>762000</xdr:colOff>
      <xdr:row>21</xdr:row>
      <xdr:rowOff>127000</xdr:rowOff>
    </xdr:from>
    <xdr:to>
      <xdr:col>2</xdr:col>
      <xdr:colOff>685800</xdr:colOff>
      <xdr:row>22</xdr:row>
      <xdr:rowOff>120650</xdr:rowOff>
    </xdr:to>
    <xdr:sp macro="" textlink="">
      <xdr:nvSpPr>
        <xdr:cNvPr id="23" name="矩形 22">
          <a:extLst>
            <a:ext uri="{FF2B5EF4-FFF2-40B4-BE49-F238E27FC236}">
              <a16:creationId xmlns:a16="http://schemas.microsoft.com/office/drawing/2014/main" id="{6CB3EAF8-B2B7-4EF3-9903-92ED49DC7233}"/>
            </a:ext>
          </a:extLst>
        </xdr:cNvPr>
        <xdr:cNvSpPr/>
      </xdr:nvSpPr>
      <xdr:spPr>
        <a:xfrm>
          <a:off x="1574800" y="3860800"/>
          <a:ext cx="736600" cy="1714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Minor</a:t>
          </a:r>
          <a:endParaRPr lang="zh-CN" altLang="en-US" sz="900">
            <a:solidFill>
              <a:sysClr val="windowText" lastClr="000000"/>
            </a:solidFill>
          </a:endParaRPr>
        </a:p>
      </xdr:txBody>
    </xdr:sp>
    <xdr:clientData/>
  </xdr:twoCellAnchor>
  <xdr:twoCellAnchor>
    <xdr:from>
      <xdr:col>1</xdr:col>
      <xdr:colOff>736600</xdr:colOff>
      <xdr:row>22</xdr:row>
      <xdr:rowOff>120650</xdr:rowOff>
    </xdr:from>
    <xdr:to>
      <xdr:col>2</xdr:col>
      <xdr:colOff>660400</xdr:colOff>
      <xdr:row>23</xdr:row>
      <xdr:rowOff>158750</xdr:rowOff>
    </xdr:to>
    <xdr:sp macro="" textlink="">
      <xdr:nvSpPr>
        <xdr:cNvPr id="24" name="矩形 23">
          <a:extLst>
            <a:ext uri="{FF2B5EF4-FFF2-40B4-BE49-F238E27FC236}">
              <a16:creationId xmlns:a16="http://schemas.microsoft.com/office/drawing/2014/main" id="{FB4C8840-4B5D-4674-A98A-2A47FC234092}"/>
            </a:ext>
          </a:extLst>
        </xdr:cNvPr>
        <xdr:cNvSpPr/>
      </xdr:nvSpPr>
      <xdr:spPr>
        <a:xfrm>
          <a:off x="1549400" y="4032250"/>
          <a:ext cx="736600" cy="215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Obev</a:t>
          </a:r>
          <a:endParaRPr lang="zh-CN" altLang="en-US" sz="900">
            <a:solidFill>
              <a:sysClr val="windowText" lastClr="000000"/>
            </a:solidFill>
          </a:endParaRPr>
        </a:p>
      </xdr:txBody>
    </xdr:sp>
    <xdr:clientData/>
  </xdr:twoCellAnchor>
  <xdr:twoCellAnchor>
    <xdr:from>
      <xdr:col>1</xdr:col>
      <xdr:colOff>514350</xdr:colOff>
      <xdr:row>23</xdr:row>
      <xdr:rowOff>127000</xdr:rowOff>
    </xdr:from>
    <xdr:to>
      <xdr:col>3</xdr:col>
      <xdr:colOff>6350</xdr:colOff>
      <xdr:row>25</xdr:row>
      <xdr:rowOff>6350</xdr:rowOff>
    </xdr:to>
    <xdr:sp macro="" textlink="">
      <xdr:nvSpPr>
        <xdr:cNvPr id="25" name="矩形 24">
          <a:extLst>
            <a:ext uri="{FF2B5EF4-FFF2-40B4-BE49-F238E27FC236}">
              <a16:creationId xmlns:a16="http://schemas.microsoft.com/office/drawing/2014/main" id="{EBE4C749-9853-466C-AFFC-A550156E7D89}"/>
            </a:ext>
          </a:extLst>
        </xdr:cNvPr>
        <xdr:cNvSpPr/>
      </xdr:nvSpPr>
      <xdr:spPr>
        <a:xfrm>
          <a:off x="1327150" y="4216400"/>
          <a:ext cx="1035050" cy="2349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b="1">
              <a:solidFill>
                <a:sysClr val="windowText" lastClr="000000"/>
              </a:solidFill>
            </a:rPr>
            <a:t>PIC Department</a:t>
          </a:r>
          <a:endParaRPr lang="zh-CN" altLang="en-US" sz="900" b="1">
            <a:solidFill>
              <a:sysClr val="windowText" lastClr="000000"/>
            </a:solidFill>
          </a:endParaRPr>
        </a:p>
      </xdr:txBody>
    </xdr:sp>
    <xdr:clientData/>
  </xdr:twoCellAnchor>
  <xdr:twoCellAnchor>
    <xdr:from>
      <xdr:col>1</xdr:col>
      <xdr:colOff>768350</xdr:colOff>
      <xdr:row>24</xdr:row>
      <xdr:rowOff>114300</xdr:rowOff>
    </xdr:from>
    <xdr:to>
      <xdr:col>2</xdr:col>
      <xdr:colOff>692150</xdr:colOff>
      <xdr:row>25</xdr:row>
      <xdr:rowOff>107950</xdr:rowOff>
    </xdr:to>
    <xdr:sp macro="" textlink="">
      <xdr:nvSpPr>
        <xdr:cNvPr id="26" name="矩形 25">
          <a:extLst>
            <a:ext uri="{FF2B5EF4-FFF2-40B4-BE49-F238E27FC236}">
              <a16:creationId xmlns:a16="http://schemas.microsoft.com/office/drawing/2014/main" id="{DDB78DE3-AD29-4C83-AAE6-FF4D4DE3537A}"/>
            </a:ext>
          </a:extLst>
        </xdr:cNvPr>
        <xdr:cNvSpPr/>
      </xdr:nvSpPr>
      <xdr:spPr>
        <a:xfrm>
          <a:off x="1581150" y="4381500"/>
          <a:ext cx="736600" cy="1714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a:solidFill>
                <a:sysClr val="windowText" lastClr="000000"/>
              </a:solidFill>
            </a:rPr>
            <a:t>生产</a:t>
          </a:r>
        </a:p>
      </xdr:txBody>
    </xdr:sp>
    <xdr:clientData/>
  </xdr:twoCellAnchor>
  <xdr:twoCellAnchor>
    <xdr:from>
      <xdr:col>1</xdr:col>
      <xdr:colOff>768350</xdr:colOff>
      <xdr:row>25</xdr:row>
      <xdr:rowOff>107950</xdr:rowOff>
    </xdr:from>
    <xdr:to>
      <xdr:col>2</xdr:col>
      <xdr:colOff>692150</xdr:colOff>
      <xdr:row>26</xdr:row>
      <xdr:rowOff>101600</xdr:rowOff>
    </xdr:to>
    <xdr:sp macro="" textlink="">
      <xdr:nvSpPr>
        <xdr:cNvPr id="27" name="矩形 26">
          <a:extLst>
            <a:ext uri="{FF2B5EF4-FFF2-40B4-BE49-F238E27FC236}">
              <a16:creationId xmlns:a16="http://schemas.microsoft.com/office/drawing/2014/main" id="{B4E6B326-3F45-4010-BDFE-7EF3B0778EAC}"/>
            </a:ext>
          </a:extLst>
        </xdr:cNvPr>
        <xdr:cNvSpPr/>
      </xdr:nvSpPr>
      <xdr:spPr>
        <a:xfrm>
          <a:off x="1581150" y="4552950"/>
          <a:ext cx="736600" cy="1714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a:solidFill>
                <a:sysClr val="windowText" lastClr="000000"/>
              </a:solidFill>
            </a:rPr>
            <a:t>生技</a:t>
          </a:r>
        </a:p>
      </xdr:txBody>
    </xdr:sp>
    <xdr:clientData/>
  </xdr:twoCellAnchor>
  <xdr:twoCellAnchor>
    <xdr:from>
      <xdr:col>1</xdr:col>
      <xdr:colOff>742950</xdr:colOff>
      <xdr:row>26</xdr:row>
      <xdr:rowOff>101600</xdr:rowOff>
    </xdr:from>
    <xdr:to>
      <xdr:col>2</xdr:col>
      <xdr:colOff>666750</xdr:colOff>
      <xdr:row>27</xdr:row>
      <xdr:rowOff>139700</xdr:rowOff>
    </xdr:to>
    <xdr:sp macro="" textlink="">
      <xdr:nvSpPr>
        <xdr:cNvPr id="28" name="矩形 27">
          <a:extLst>
            <a:ext uri="{FF2B5EF4-FFF2-40B4-BE49-F238E27FC236}">
              <a16:creationId xmlns:a16="http://schemas.microsoft.com/office/drawing/2014/main" id="{B1D90BE9-8540-46C7-8668-AE7315989E0C}"/>
            </a:ext>
          </a:extLst>
        </xdr:cNvPr>
        <xdr:cNvSpPr/>
      </xdr:nvSpPr>
      <xdr:spPr>
        <a:xfrm>
          <a:off x="1555750" y="4724400"/>
          <a:ext cx="736600" cy="215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QE</a:t>
          </a:r>
          <a:endParaRPr lang="zh-CN" altLang="en-US" sz="900">
            <a:solidFill>
              <a:sysClr val="windowText" lastClr="000000"/>
            </a:solidFill>
          </a:endParaRPr>
        </a:p>
      </xdr:txBody>
    </xdr:sp>
    <xdr:clientData/>
  </xdr:twoCellAnchor>
  <xdr:twoCellAnchor>
    <xdr:from>
      <xdr:col>3</xdr:col>
      <xdr:colOff>50800</xdr:colOff>
      <xdr:row>16</xdr:row>
      <xdr:rowOff>120650</xdr:rowOff>
    </xdr:from>
    <xdr:to>
      <xdr:col>3</xdr:col>
      <xdr:colOff>952500</xdr:colOff>
      <xdr:row>17</xdr:row>
      <xdr:rowOff>152400</xdr:rowOff>
    </xdr:to>
    <xdr:sp macro="" textlink="">
      <xdr:nvSpPr>
        <xdr:cNvPr id="29" name="矩形 28">
          <a:extLst>
            <a:ext uri="{FF2B5EF4-FFF2-40B4-BE49-F238E27FC236}">
              <a16:creationId xmlns:a16="http://schemas.microsoft.com/office/drawing/2014/main" id="{6A42292B-2EB5-4FD9-B89A-5251B57FC0CE}"/>
            </a:ext>
          </a:extLst>
        </xdr:cNvPr>
        <xdr:cNvSpPr/>
      </xdr:nvSpPr>
      <xdr:spPr>
        <a:xfrm>
          <a:off x="2406650" y="2965450"/>
          <a:ext cx="901700" cy="2095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800" b="1">
              <a:solidFill>
                <a:sysClr val="windowText" lastClr="000000"/>
              </a:solidFill>
            </a:rPr>
            <a:t>Audit  Requestor </a:t>
          </a:r>
          <a:endParaRPr lang="zh-CN" altLang="en-US" sz="800" b="1">
            <a:solidFill>
              <a:sysClr val="windowText" lastClr="000000"/>
            </a:solidFill>
          </a:endParaRPr>
        </a:p>
      </xdr:txBody>
    </xdr:sp>
    <xdr:clientData/>
  </xdr:twoCellAnchor>
  <xdr:twoCellAnchor>
    <xdr:from>
      <xdr:col>4</xdr:col>
      <xdr:colOff>342900</xdr:colOff>
      <xdr:row>16</xdr:row>
      <xdr:rowOff>127000</xdr:rowOff>
    </xdr:from>
    <xdr:to>
      <xdr:col>5</xdr:col>
      <xdr:colOff>438150</xdr:colOff>
      <xdr:row>17</xdr:row>
      <xdr:rowOff>133350</xdr:rowOff>
    </xdr:to>
    <xdr:sp macro="" textlink="">
      <xdr:nvSpPr>
        <xdr:cNvPr id="30" name="矩形 29">
          <a:extLst>
            <a:ext uri="{FF2B5EF4-FFF2-40B4-BE49-F238E27FC236}">
              <a16:creationId xmlns:a16="http://schemas.microsoft.com/office/drawing/2014/main" id="{6D69EF55-D8CD-4D13-A9B3-E11354026162}"/>
            </a:ext>
          </a:extLst>
        </xdr:cNvPr>
        <xdr:cNvSpPr/>
      </xdr:nvSpPr>
      <xdr:spPr>
        <a:xfrm>
          <a:off x="3803650" y="2971800"/>
          <a:ext cx="755650" cy="1841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b="1">
              <a:solidFill>
                <a:sysClr val="windowText" lastClr="000000"/>
              </a:solidFill>
            </a:rPr>
            <a:t>WCM/FM </a:t>
          </a:r>
          <a:endParaRPr lang="zh-CN" altLang="en-US" sz="900" b="1">
            <a:solidFill>
              <a:sysClr val="windowText" lastClr="000000"/>
            </a:solidFill>
          </a:endParaRPr>
        </a:p>
      </xdr:txBody>
    </xdr:sp>
    <xdr:clientData/>
  </xdr:twoCellAnchor>
  <xdr:twoCellAnchor>
    <xdr:from>
      <xdr:col>6</xdr:col>
      <xdr:colOff>292100</xdr:colOff>
      <xdr:row>16</xdr:row>
      <xdr:rowOff>101600</xdr:rowOff>
    </xdr:from>
    <xdr:to>
      <xdr:col>7</xdr:col>
      <xdr:colOff>273050</xdr:colOff>
      <xdr:row>17</xdr:row>
      <xdr:rowOff>107950</xdr:rowOff>
    </xdr:to>
    <xdr:sp macro="" textlink="">
      <xdr:nvSpPr>
        <xdr:cNvPr id="31" name="矩形 30">
          <a:extLst>
            <a:ext uri="{FF2B5EF4-FFF2-40B4-BE49-F238E27FC236}">
              <a16:creationId xmlns:a16="http://schemas.microsoft.com/office/drawing/2014/main" id="{5884FF4A-7D3C-4C78-ABCE-F3CE772AC76A}"/>
            </a:ext>
          </a:extLst>
        </xdr:cNvPr>
        <xdr:cNvSpPr/>
      </xdr:nvSpPr>
      <xdr:spPr>
        <a:xfrm>
          <a:off x="5073650" y="2946400"/>
          <a:ext cx="641350" cy="1841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b="1">
              <a:solidFill>
                <a:sysClr val="windowText" lastClr="000000"/>
              </a:solidFill>
            </a:rPr>
            <a:t>Location</a:t>
          </a:r>
          <a:endParaRPr lang="zh-CN" altLang="en-US" sz="900" b="1">
            <a:solidFill>
              <a:sysClr val="windowText" lastClr="000000"/>
            </a:solidFill>
          </a:endParaRPr>
        </a:p>
      </xdr:txBody>
    </xdr:sp>
    <xdr:clientData/>
  </xdr:twoCellAnchor>
  <xdr:twoCellAnchor>
    <xdr:from>
      <xdr:col>11</xdr:col>
      <xdr:colOff>292100</xdr:colOff>
      <xdr:row>16</xdr:row>
      <xdr:rowOff>101600</xdr:rowOff>
    </xdr:from>
    <xdr:to>
      <xdr:col>12</xdr:col>
      <xdr:colOff>565150</xdr:colOff>
      <xdr:row>17</xdr:row>
      <xdr:rowOff>139700</xdr:rowOff>
    </xdr:to>
    <xdr:sp macro="" textlink="">
      <xdr:nvSpPr>
        <xdr:cNvPr id="36" name="矩形 35">
          <a:extLst>
            <a:ext uri="{FF2B5EF4-FFF2-40B4-BE49-F238E27FC236}">
              <a16:creationId xmlns:a16="http://schemas.microsoft.com/office/drawing/2014/main" id="{1C08200D-DC6A-4047-BC6A-A9ADA6DF775E}"/>
            </a:ext>
          </a:extLst>
        </xdr:cNvPr>
        <xdr:cNvSpPr/>
      </xdr:nvSpPr>
      <xdr:spPr>
        <a:xfrm>
          <a:off x="8375650" y="2946400"/>
          <a:ext cx="933450" cy="215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b="1">
              <a:solidFill>
                <a:sysClr val="windowText" lastClr="000000"/>
              </a:solidFill>
            </a:rPr>
            <a:t>Findings Level</a:t>
          </a:r>
          <a:endParaRPr lang="zh-CN" altLang="en-US" sz="900" b="1">
            <a:solidFill>
              <a:sysClr val="windowText" lastClr="000000"/>
            </a:solidFill>
          </a:endParaRPr>
        </a:p>
      </xdr:txBody>
    </xdr:sp>
    <xdr:clientData/>
  </xdr:twoCellAnchor>
  <xdr:twoCellAnchor>
    <xdr:from>
      <xdr:col>3</xdr:col>
      <xdr:colOff>355600</xdr:colOff>
      <xdr:row>18</xdr:row>
      <xdr:rowOff>44450</xdr:rowOff>
    </xdr:from>
    <xdr:to>
      <xdr:col>4</xdr:col>
      <xdr:colOff>266700</xdr:colOff>
      <xdr:row>28</xdr:row>
      <xdr:rowOff>25400</xdr:rowOff>
    </xdr:to>
    <xdr:sp macro="" textlink="">
      <xdr:nvSpPr>
        <xdr:cNvPr id="37" name="矩形 36">
          <a:extLst>
            <a:ext uri="{FF2B5EF4-FFF2-40B4-BE49-F238E27FC236}">
              <a16:creationId xmlns:a16="http://schemas.microsoft.com/office/drawing/2014/main" id="{9E1D0602-8947-431E-B187-B5367391DF02}"/>
            </a:ext>
          </a:extLst>
        </xdr:cNvPr>
        <xdr:cNvSpPr/>
      </xdr:nvSpPr>
      <xdr:spPr>
        <a:xfrm>
          <a:off x="2711450" y="3244850"/>
          <a:ext cx="1016000" cy="17589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900" b="1">
            <a:solidFill>
              <a:sysClr val="windowText" lastClr="000000"/>
            </a:solidFill>
          </a:endParaRPr>
        </a:p>
      </xdr:txBody>
    </xdr:sp>
    <xdr:clientData/>
  </xdr:twoCellAnchor>
  <xdr:twoCellAnchor>
    <xdr:from>
      <xdr:col>4</xdr:col>
      <xdr:colOff>444500</xdr:colOff>
      <xdr:row>17</xdr:row>
      <xdr:rowOff>165100</xdr:rowOff>
    </xdr:from>
    <xdr:to>
      <xdr:col>6</xdr:col>
      <xdr:colOff>120650</xdr:colOff>
      <xdr:row>28</xdr:row>
      <xdr:rowOff>50800</xdr:rowOff>
    </xdr:to>
    <xdr:sp macro="" textlink="">
      <xdr:nvSpPr>
        <xdr:cNvPr id="38" name="矩形 37">
          <a:extLst>
            <a:ext uri="{FF2B5EF4-FFF2-40B4-BE49-F238E27FC236}">
              <a16:creationId xmlns:a16="http://schemas.microsoft.com/office/drawing/2014/main" id="{B5B8086A-9474-4868-9E9C-4B4613674A6E}"/>
            </a:ext>
          </a:extLst>
        </xdr:cNvPr>
        <xdr:cNvSpPr/>
      </xdr:nvSpPr>
      <xdr:spPr>
        <a:xfrm>
          <a:off x="3918857" y="3249386"/>
          <a:ext cx="1000579" cy="18814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900" b="1">
            <a:solidFill>
              <a:sysClr val="windowText" lastClr="000000"/>
            </a:solidFill>
          </a:endParaRPr>
        </a:p>
      </xdr:txBody>
    </xdr:sp>
    <xdr:clientData/>
  </xdr:twoCellAnchor>
  <xdr:twoCellAnchor>
    <xdr:from>
      <xdr:col>6</xdr:col>
      <xdr:colOff>285750</xdr:colOff>
      <xdr:row>17</xdr:row>
      <xdr:rowOff>139700</xdr:rowOff>
    </xdr:from>
    <xdr:to>
      <xdr:col>7</xdr:col>
      <xdr:colOff>622300</xdr:colOff>
      <xdr:row>28</xdr:row>
      <xdr:rowOff>50800</xdr:rowOff>
    </xdr:to>
    <xdr:sp macro="" textlink="">
      <xdr:nvSpPr>
        <xdr:cNvPr id="39" name="矩形 38">
          <a:extLst>
            <a:ext uri="{FF2B5EF4-FFF2-40B4-BE49-F238E27FC236}">
              <a16:creationId xmlns:a16="http://schemas.microsoft.com/office/drawing/2014/main" id="{536757E1-EE8B-4996-9902-34260D4A96B8}"/>
            </a:ext>
          </a:extLst>
        </xdr:cNvPr>
        <xdr:cNvSpPr/>
      </xdr:nvSpPr>
      <xdr:spPr>
        <a:xfrm>
          <a:off x="5067300" y="3162300"/>
          <a:ext cx="996950" cy="1866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900" b="1">
            <a:solidFill>
              <a:sysClr val="windowText" lastClr="000000"/>
            </a:solidFill>
          </a:endParaRPr>
        </a:p>
      </xdr:txBody>
    </xdr:sp>
    <xdr:clientData/>
  </xdr:twoCellAnchor>
  <xdr:twoCellAnchor>
    <xdr:from>
      <xdr:col>8</xdr:col>
      <xdr:colOff>95250</xdr:colOff>
      <xdr:row>17</xdr:row>
      <xdr:rowOff>146050</xdr:rowOff>
    </xdr:from>
    <xdr:to>
      <xdr:col>9</xdr:col>
      <xdr:colOff>431800</xdr:colOff>
      <xdr:row>28</xdr:row>
      <xdr:rowOff>57150</xdr:rowOff>
    </xdr:to>
    <xdr:sp macro="" textlink="">
      <xdr:nvSpPr>
        <xdr:cNvPr id="40" name="矩形 39">
          <a:extLst>
            <a:ext uri="{FF2B5EF4-FFF2-40B4-BE49-F238E27FC236}">
              <a16:creationId xmlns:a16="http://schemas.microsoft.com/office/drawing/2014/main" id="{AAF8EC86-BDFF-468B-A5F0-8A6295A69470}"/>
            </a:ext>
          </a:extLst>
        </xdr:cNvPr>
        <xdr:cNvSpPr/>
      </xdr:nvSpPr>
      <xdr:spPr>
        <a:xfrm>
          <a:off x="6197600" y="3168650"/>
          <a:ext cx="996950" cy="1866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900" b="1">
            <a:solidFill>
              <a:sysClr val="windowText" lastClr="000000"/>
            </a:solidFill>
          </a:endParaRPr>
        </a:p>
      </xdr:txBody>
    </xdr:sp>
    <xdr:clientData/>
  </xdr:twoCellAnchor>
  <xdr:twoCellAnchor>
    <xdr:from>
      <xdr:col>9</xdr:col>
      <xdr:colOff>577850</xdr:colOff>
      <xdr:row>17</xdr:row>
      <xdr:rowOff>88900</xdr:rowOff>
    </xdr:from>
    <xdr:to>
      <xdr:col>11</xdr:col>
      <xdr:colOff>336550</xdr:colOff>
      <xdr:row>28</xdr:row>
      <xdr:rowOff>38100</xdr:rowOff>
    </xdr:to>
    <xdr:sp macro="" textlink="">
      <xdr:nvSpPr>
        <xdr:cNvPr id="41" name="矩形 40">
          <a:extLst>
            <a:ext uri="{FF2B5EF4-FFF2-40B4-BE49-F238E27FC236}">
              <a16:creationId xmlns:a16="http://schemas.microsoft.com/office/drawing/2014/main" id="{0828774B-4463-4440-9A33-0F4E8E0A4F04}"/>
            </a:ext>
          </a:extLst>
        </xdr:cNvPr>
        <xdr:cNvSpPr/>
      </xdr:nvSpPr>
      <xdr:spPr>
        <a:xfrm>
          <a:off x="7340600" y="3111500"/>
          <a:ext cx="1079500" cy="1905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900" b="1">
            <a:solidFill>
              <a:sysClr val="windowText" lastClr="000000"/>
            </a:solidFill>
          </a:endParaRPr>
        </a:p>
      </xdr:txBody>
    </xdr:sp>
    <xdr:clientData/>
  </xdr:twoCellAnchor>
  <xdr:twoCellAnchor>
    <xdr:from>
      <xdr:col>11</xdr:col>
      <xdr:colOff>541867</xdr:colOff>
      <xdr:row>17</xdr:row>
      <xdr:rowOff>112888</xdr:rowOff>
    </xdr:from>
    <xdr:to>
      <xdr:col>13</xdr:col>
      <xdr:colOff>300567</xdr:colOff>
      <xdr:row>28</xdr:row>
      <xdr:rowOff>62088</xdr:rowOff>
    </xdr:to>
    <xdr:sp macro="" textlink="">
      <xdr:nvSpPr>
        <xdr:cNvPr id="42" name="矩形 41">
          <a:extLst>
            <a:ext uri="{FF2B5EF4-FFF2-40B4-BE49-F238E27FC236}">
              <a16:creationId xmlns:a16="http://schemas.microsoft.com/office/drawing/2014/main" id="{79C9A062-07A9-4214-AA4C-A102A099C82D}"/>
            </a:ext>
          </a:extLst>
        </xdr:cNvPr>
        <xdr:cNvSpPr/>
      </xdr:nvSpPr>
      <xdr:spPr>
        <a:xfrm>
          <a:off x="8648700" y="3111499"/>
          <a:ext cx="1085145" cy="188947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900" b="1">
            <a:solidFill>
              <a:sysClr val="windowText" lastClr="000000"/>
            </a:solidFill>
          </a:endParaRPr>
        </a:p>
      </xdr:txBody>
    </xdr:sp>
    <xdr:clientData/>
  </xdr:twoCellAnchor>
  <xdr:twoCellAnchor>
    <xdr:from>
      <xdr:col>10</xdr:col>
      <xdr:colOff>539750</xdr:colOff>
      <xdr:row>6</xdr:row>
      <xdr:rowOff>88900</xdr:rowOff>
    </xdr:from>
    <xdr:to>
      <xdr:col>13</xdr:col>
      <xdr:colOff>628650</xdr:colOff>
      <xdr:row>16</xdr:row>
      <xdr:rowOff>88900</xdr:rowOff>
    </xdr:to>
    <xdr:sp macro="" textlink="">
      <xdr:nvSpPr>
        <xdr:cNvPr id="43" name="矩形 42">
          <a:extLst>
            <a:ext uri="{FF2B5EF4-FFF2-40B4-BE49-F238E27FC236}">
              <a16:creationId xmlns:a16="http://schemas.microsoft.com/office/drawing/2014/main" id="{6B912209-773D-4EC0-A175-ECE03194FC74}"/>
            </a:ext>
          </a:extLst>
        </xdr:cNvPr>
        <xdr:cNvSpPr/>
      </xdr:nvSpPr>
      <xdr:spPr>
        <a:xfrm>
          <a:off x="7962900" y="1155700"/>
          <a:ext cx="2070100" cy="177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900" b="1">
            <a:solidFill>
              <a:sysClr val="windowText" lastClr="000000"/>
            </a:solidFill>
          </a:endParaRPr>
        </a:p>
      </xdr:txBody>
    </xdr:sp>
    <xdr:clientData/>
  </xdr:twoCellAnchor>
  <xdr:twoCellAnchor>
    <xdr:from>
      <xdr:col>2</xdr:col>
      <xdr:colOff>465667</xdr:colOff>
      <xdr:row>5</xdr:row>
      <xdr:rowOff>21168</xdr:rowOff>
    </xdr:from>
    <xdr:to>
      <xdr:col>3</xdr:col>
      <xdr:colOff>437445</xdr:colOff>
      <xdr:row>6</xdr:row>
      <xdr:rowOff>21167</xdr:rowOff>
    </xdr:to>
    <xdr:sp macro="" textlink="">
      <xdr:nvSpPr>
        <xdr:cNvPr id="19" name="矩形 18">
          <a:extLst>
            <a:ext uri="{FF2B5EF4-FFF2-40B4-BE49-F238E27FC236}">
              <a16:creationId xmlns:a16="http://schemas.microsoft.com/office/drawing/2014/main" id="{EF93D0C6-B442-4962-883E-C6F3744D7C2F}"/>
            </a:ext>
          </a:extLst>
        </xdr:cNvPr>
        <xdr:cNvSpPr/>
      </xdr:nvSpPr>
      <xdr:spPr>
        <a:xfrm>
          <a:off x="2088445" y="903112"/>
          <a:ext cx="705556" cy="176388"/>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b="1">
              <a:solidFill>
                <a:schemeClr val="tx1"/>
              </a:solidFill>
            </a:rPr>
            <a:t>   年统计</a:t>
          </a:r>
        </a:p>
      </xdr:txBody>
    </xdr:sp>
    <xdr:clientData/>
  </xdr:twoCellAnchor>
  <xdr:twoCellAnchor>
    <xdr:from>
      <xdr:col>3</xdr:col>
      <xdr:colOff>476954</xdr:colOff>
      <xdr:row>5</xdr:row>
      <xdr:rowOff>53623</xdr:rowOff>
    </xdr:from>
    <xdr:to>
      <xdr:col>4</xdr:col>
      <xdr:colOff>218722</xdr:colOff>
      <xdr:row>6</xdr:row>
      <xdr:rowOff>141112</xdr:rowOff>
    </xdr:to>
    <xdr:sp macro="" textlink="">
      <xdr:nvSpPr>
        <xdr:cNvPr id="44" name="矩形 43">
          <a:extLst>
            <a:ext uri="{FF2B5EF4-FFF2-40B4-BE49-F238E27FC236}">
              <a16:creationId xmlns:a16="http://schemas.microsoft.com/office/drawing/2014/main" id="{C9D929B4-C25A-4780-B67D-6F31521CC8F9}"/>
            </a:ext>
          </a:extLst>
        </xdr:cNvPr>
        <xdr:cNvSpPr/>
      </xdr:nvSpPr>
      <xdr:spPr>
        <a:xfrm>
          <a:off x="2833510" y="935567"/>
          <a:ext cx="849490" cy="263878"/>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b="1">
              <a:solidFill>
                <a:schemeClr val="tx1"/>
              </a:solidFill>
            </a:rPr>
            <a:t>   季度统计</a:t>
          </a:r>
        </a:p>
      </xdr:txBody>
    </xdr:sp>
    <xdr:clientData/>
  </xdr:twoCellAnchor>
  <xdr:twoCellAnchor>
    <xdr:from>
      <xdr:col>4</xdr:col>
      <xdr:colOff>261055</xdr:colOff>
      <xdr:row>2</xdr:row>
      <xdr:rowOff>105833</xdr:rowOff>
    </xdr:from>
    <xdr:to>
      <xdr:col>10</xdr:col>
      <xdr:colOff>324556</xdr:colOff>
      <xdr:row>5</xdr:row>
      <xdr:rowOff>56445</xdr:rowOff>
    </xdr:to>
    <xdr:sp macro="" textlink="">
      <xdr:nvSpPr>
        <xdr:cNvPr id="34" name="矩形 33">
          <a:extLst>
            <a:ext uri="{FF2B5EF4-FFF2-40B4-BE49-F238E27FC236}">
              <a16:creationId xmlns:a16="http://schemas.microsoft.com/office/drawing/2014/main" id="{E9470D88-2BF0-453F-B63F-756652365BB6}"/>
            </a:ext>
          </a:extLst>
        </xdr:cNvPr>
        <xdr:cNvSpPr/>
      </xdr:nvSpPr>
      <xdr:spPr>
        <a:xfrm>
          <a:off x="3725333" y="458611"/>
          <a:ext cx="4042834" cy="47977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500944</xdr:colOff>
      <xdr:row>2</xdr:row>
      <xdr:rowOff>169333</xdr:rowOff>
    </xdr:from>
    <xdr:to>
      <xdr:col>11</xdr:col>
      <xdr:colOff>14111</xdr:colOff>
      <xdr:row>5</xdr:row>
      <xdr:rowOff>148168</xdr:rowOff>
    </xdr:to>
    <xdr:sp macro="" textlink="">
      <xdr:nvSpPr>
        <xdr:cNvPr id="33" name="矩形 32">
          <a:extLst>
            <a:ext uri="{FF2B5EF4-FFF2-40B4-BE49-F238E27FC236}">
              <a16:creationId xmlns:a16="http://schemas.microsoft.com/office/drawing/2014/main" id="{BDF73503-1FB0-4A4F-81E6-FD6DEEF5416F}"/>
            </a:ext>
          </a:extLst>
        </xdr:cNvPr>
        <xdr:cNvSpPr/>
      </xdr:nvSpPr>
      <xdr:spPr>
        <a:xfrm>
          <a:off x="3965222" y="522111"/>
          <a:ext cx="4155722" cy="508001"/>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600" b="1">
              <a:solidFill>
                <a:schemeClr val="tx1"/>
              </a:solidFill>
            </a:rPr>
            <a:t>JGP Wuxi Metal Audit Findings Summary</a:t>
          </a:r>
          <a:endParaRPr lang="zh-CN" altLang="en-US" sz="1600" b="1">
            <a:solidFill>
              <a:schemeClr val="tx1"/>
            </a:solidFill>
          </a:endParaRPr>
        </a:p>
      </xdr:txBody>
    </xdr:sp>
    <xdr:clientData/>
  </xdr:twoCellAnchor>
  <xdr:twoCellAnchor editAs="oneCell">
    <xdr:from>
      <xdr:col>9</xdr:col>
      <xdr:colOff>529166</xdr:colOff>
      <xdr:row>16</xdr:row>
      <xdr:rowOff>155223</xdr:rowOff>
    </xdr:from>
    <xdr:to>
      <xdr:col>10</xdr:col>
      <xdr:colOff>578555</xdr:colOff>
      <xdr:row>17</xdr:row>
      <xdr:rowOff>123879</xdr:rowOff>
    </xdr:to>
    <xdr:pic>
      <xdr:nvPicPr>
        <xdr:cNvPr id="45" name="图片 44">
          <a:extLst>
            <a:ext uri="{FF2B5EF4-FFF2-40B4-BE49-F238E27FC236}">
              <a16:creationId xmlns:a16="http://schemas.microsoft.com/office/drawing/2014/main" id="{569EBACC-EC6D-4940-8DE0-4419941E54F9}"/>
            </a:ext>
          </a:extLst>
        </xdr:cNvPr>
        <xdr:cNvPicPr>
          <a:picLocks noChangeAspect="1"/>
        </xdr:cNvPicPr>
      </xdr:nvPicPr>
      <xdr:blipFill>
        <a:blip xmlns:r="http://schemas.openxmlformats.org/officeDocument/2006/relationships" r:embed="rId2"/>
        <a:stretch>
          <a:fillRect/>
        </a:stretch>
      </xdr:blipFill>
      <xdr:spPr>
        <a:xfrm>
          <a:off x="7309555" y="2977445"/>
          <a:ext cx="712611" cy="145045"/>
        </a:xfrm>
        <a:prstGeom prst="rect">
          <a:avLst/>
        </a:prstGeom>
      </xdr:spPr>
    </xdr:pic>
    <xdr:clientData/>
  </xdr:twoCellAnchor>
  <xdr:twoCellAnchor editAs="oneCell">
    <xdr:from>
      <xdr:col>8</xdr:col>
      <xdr:colOff>77611</xdr:colOff>
      <xdr:row>16</xdr:row>
      <xdr:rowOff>162280</xdr:rowOff>
    </xdr:from>
    <xdr:to>
      <xdr:col>9</xdr:col>
      <xdr:colOff>127000</xdr:colOff>
      <xdr:row>17</xdr:row>
      <xdr:rowOff>148773</xdr:rowOff>
    </xdr:to>
    <xdr:pic>
      <xdr:nvPicPr>
        <xdr:cNvPr id="46" name="图片 45">
          <a:extLst>
            <a:ext uri="{FF2B5EF4-FFF2-40B4-BE49-F238E27FC236}">
              <a16:creationId xmlns:a16="http://schemas.microsoft.com/office/drawing/2014/main" id="{79121CAB-5DB6-4E6B-9DAC-DBAF43B29042}"/>
            </a:ext>
          </a:extLst>
        </xdr:cNvPr>
        <xdr:cNvPicPr>
          <a:picLocks noChangeAspect="1"/>
        </xdr:cNvPicPr>
      </xdr:nvPicPr>
      <xdr:blipFill>
        <a:blip xmlns:r="http://schemas.openxmlformats.org/officeDocument/2006/relationships" r:embed="rId3"/>
        <a:stretch>
          <a:fillRect/>
        </a:stretch>
      </xdr:blipFill>
      <xdr:spPr>
        <a:xfrm>
          <a:off x="6194778" y="2984502"/>
          <a:ext cx="712611" cy="162882"/>
        </a:xfrm>
        <a:prstGeom prst="rect">
          <a:avLst/>
        </a:prstGeom>
      </xdr:spPr>
    </xdr:pic>
    <xdr:clientData/>
  </xdr:twoCellAnchor>
  <xdr:twoCellAnchor>
    <xdr:from>
      <xdr:col>1</xdr:col>
      <xdr:colOff>465667</xdr:colOff>
      <xdr:row>27</xdr:row>
      <xdr:rowOff>169334</xdr:rowOff>
    </xdr:from>
    <xdr:to>
      <xdr:col>2</xdr:col>
      <xdr:colOff>691445</xdr:colOff>
      <xdr:row>29</xdr:row>
      <xdr:rowOff>48684</xdr:rowOff>
    </xdr:to>
    <xdr:sp macro="" textlink="">
      <xdr:nvSpPr>
        <xdr:cNvPr id="50" name="矩形 49">
          <a:extLst>
            <a:ext uri="{FF2B5EF4-FFF2-40B4-BE49-F238E27FC236}">
              <a16:creationId xmlns:a16="http://schemas.microsoft.com/office/drawing/2014/main" id="{309B729C-6910-48D5-8ECF-76C7BFFE9220}"/>
            </a:ext>
          </a:extLst>
        </xdr:cNvPr>
        <xdr:cNvSpPr/>
      </xdr:nvSpPr>
      <xdr:spPr>
        <a:xfrm>
          <a:off x="1277056" y="4931834"/>
          <a:ext cx="1037167" cy="2321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b="1">
              <a:solidFill>
                <a:sysClr val="windowText" lastClr="000000"/>
              </a:solidFill>
            </a:rPr>
            <a:t>Lead for audit</a:t>
          </a:r>
          <a:endParaRPr lang="zh-CN" altLang="en-US" sz="900" b="1">
            <a:solidFill>
              <a:sysClr val="windowText" lastClr="000000"/>
            </a:solidFill>
          </a:endParaRPr>
        </a:p>
      </xdr:txBody>
    </xdr:sp>
    <xdr:clientData/>
  </xdr:twoCellAnchor>
  <xdr:twoCellAnchor editAs="oneCell">
    <xdr:from>
      <xdr:col>1</xdr:col>
      <xdr:colOff>550334</xdr:colOff>
      <xdr:row>29</xdr:row>
      <xdr:rowOff>77611</xdr:rowOff>
    </xdr:from>
    <xdr:to>
      <xdr:col>1</xdr:col>
      <xdr:colOff>779083</xdr:colOff>
      <xdr:row>31</xdr:row>
      <xdr:rowOff>119945</xdr:rowOff>
    </xdr:to>
    <xdr:pic>
      <xdr:nvPicPr>
        <xdr:cNvPr id="53" name="图片 52">
          <a:extLst>
            <a:ext uri="{FF2B5EF4-FFF2-40B4-BE49-F238E27FC236}">
              <a16:creationId xmlns:a16="http://schemas.microsoft.com/office/drawing/2014/main" id="{AD865237-BEAD-419A-98C6-FBCC024B5D5C}"/>
            </a:ext>
          </a:extLst>
        </xdr:cNvPr>
        <xdr:cNvPicPr>
          <a:picLocks noChangeAspect="1"/>
        </xdr:cNvPicPr>
      </xdr:nvPicPr>
      <xdr:blipFill>
        <a:blip xmlns:r="http://schemas.openxmlformats.org/officeDocument/2006/relationships" r:embed="rId4"/>
        <a:stretch>
          <a:fillRect/>
        </a:stretch>
      </xdr:blipFill>
      <xdr:spPr>
        <a:xfrm>
          <a:off x="1361723" y="5192889"/>
          <a:ext cx="228749" cy="395112"/>
        </a:xfrm>
        <a:prstGeom prst="rect">
          <a:avLst/>
        </a:prstGeom>
      </xdr:spPr>
    </xdr:pic>
    <xdr:clientData/>
  </xdr:twoCellAnchor>
  <xdr:twoCellAnchor>
    <xdr:from>
      <xdr:col>1</xdr:col>
      <xdr:colOff>720372</xdr:colOff>
      <xdr:row>28</xdr:row>
      <xdr:rowOff>162278</xdr:rowOff>
    </xdr:from>
    <xdr:to>
      <xdr:col>2</xdr:col>
      <xdr:colOff>644172</xdr:colOff>
      <xdr:row>29</xdr:row>
      <xdr:rowOff>155928</xdr:rowOff>
    </xdr:to>
    <xdr:sp macro="" textlink="">
      <xdr:nvSpPr>
        <xdr:cNvPr id="54" name="矩形 53">
          <a:extLst>
            <a:ext uri="{FF2B5EF4-FFF2-40B4-BE49-F238E27FC236}">
              <a16:creationId xmlns:a16="http://schemas.microsoft.com/office/drawing/2014/main" id="{5CE4DFBF-AD55-4F64-A98A-A35D5CEB4921}"/>
            </a:ext>
          </a:extLst>
        </xdr:cNvPr>
        <xdr:cNvSpPr/>
      </xdr:nvSpPr>
      <xdr:spPr>
        <a:xfrm>
          <a:off x="1531761" y="5101167"/>
          <a:ext cx="735189" cy="17003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IPQA</a:t>
          </a:r>
          <a:endParaRPr lang="zh-CN" altLang="en-US" sz="900">
            <a:solidFill>
              <a:sysClr val="windowText" lastClr="000000"/>
            </a:solidFill>
          </a:endParaRPr>
        </a:p>
      </xdr:txBody>
    </xdr:sp>
    <xdr:clientData/>
  </xdr:twoCellAnchor>
  <xdr:twoCellAnchor>
    <xdr:from>
      <xdr:col>1</xdr:col>
      <xdr:colOff>734484</xdr:colOff>
      <xdr:row>29</xdr:row>
      <xdr:rowOff>141816</xdr:rowOff>
    </xdr:from>
    <xdr:to>
      <xdr:col>2</xdr:col>
      <xdr:colOff>658284</xdr:colOff>
      <xdr:row>30</xdr:row>
      <xdr:rowOff>135466</xdr:rowOff>
    </xdr:to>
    <xdr:sp macro="" textlink="">
      <xdr:nvSpPr>
        <xdr:cNvPr id="55" name="矩形 54">
          <a:extLst>
            <a:ext uri="{FF2B5EF4-FFF2-40B4-BE49-F238E27FC236}">
              <a16:creationId xmlns:a16="http://schemas.microsoft.com/office/drawing/2014/main" id="{8966EA58-6395-48A8-8CAB-5A7DCE0AE895}"/>
            </a:ext>
          </a:extLst>
        </xdr:cNvPr>
        <xdr:cNvSpPr/>
      </xdr:nvSpPr>
      <xdr:spPr>
        <a:xfrm>
          <a:off x="1545873" y="5257094"/>
          <a:ext cx="735189" cy="17003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DDS</a:t>
          </a:r>
          <a:endParaRPr lang="zh-CN" altLang="en-US" sz="900">
            <a:solidFill>
              <a:sysClr val="windowText" lastClr="000000"/>
            </a:solidFill>
          </a:endParaRPr>
        </a:p>
      </xdr:txBody>
    </xdr:sp>
    <xdr:clientData/>
  </xdr:twoCellAnchor>
  <xdr:twoCellAnchor>
    <xdr:from>
      <xdr:col>1</xdr:col>
      <xdr:colOff>744361</xdr:colOff>
      <xdr:row>30</xdr:row>
      <xdr:rowOff>142523</xdr:rowOff>
    </xdr:from>
    <xdr:to>
      <xdr:col>2</xdr:col>
      <xdr:colOff>668161</xdr:colOff>
      <xdr:row>32</xdr:row>
      <xdr:rowOff>4235</xdr:rowOff>
    </xdr:to>
    <xdr:sp macro="" textlink="">
      <xdr:nvSpPr>
        <xdr:cNvPr id="56" name="矩形 55">
          <a:extLst>
            <a:ext uri="{FF2B5EF4-FFF2-40B4-BE49-F238E27FC236}">
              <a16:creationId xmlns:a16="http://schemas.microsoft.com/office/drawing/2014/main" id="{B3F57229-6603-4531-A1CA-D17F92D39B36}"/>
            </a:ext>
          </a:extLst>
        </xdr:cNvPr>
        <xdr:cNvSpPr/>
      </xdr:nvSpPr>
      <xdr:spPr>
        <a:xfrm>
          <a:off x="1555750" y="5434190"/>
          <a:ext cx="735189" cy="21448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EHS</a:t>
          </a:r>
          <a:endParaRPr lang="zh-CN" altLang="en-US" sz="900">
            <a:solidFill>
              <a:sysClr val="windowText" lastClr="000000"/>
            </a:solidFill>
          </a:endParaRPr>
        </a:p>
      </xdr:txBody>
    </xdr:sp>
    <xdr:clientData/>
  </xdr:twoCellAnchor>
  <xdr:twoCellAnchor>
    <xdr:from>
      <xdr:col>2</xdr:col>
      <xdr:colOff>4939</xdr:colOff>
      <xdr:row>16</xdr:row>
      <xdr:rowOff>46566</xdr:rowOff>
    </xdr:from>
    <xdr:to>
      <xdr:col>2</xdr:col>
      <xdr:colOff>723900</xdr:colOff>
      <xdr:row>17</xdr:row>
      <xdr:rowOff>95031</xdr:rowOff>
    </xdr:to>
    <xdr:sp macro="" textlink="">
      <xdr:nvSpPr>
        <xdr:cNvPr id="57" name="矩形 56">
          <a:extLst>
            <a:ext uri="{FF2B5EF4-FFF2-40B4-BE49-F238E27FC236}">
              <a16:creationId xmlns:a16="http://schemas.microsoft.com/office/drawing/2014/main" id="{65351A0B-DFFC-4B8D-9D4C-7EB8E38E6CC1}"/>
            </a:ext>
          </a:extLst>
        </xdr:cNvPr>
        <xdr:cNvSpPr/>
      </xdr:nvSpPr>
      <xdr:spPr>
        <a:xfrm>
          <a:off x="1627717" y="2868788"/>
          <a:ext cx="718961" cy="22485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IPQA Audit</a:t>
          </a:r>
          <a:endParaRPr lang="zh-CN" altLang="en-US" sz="900">
            <a:solidFill>
              <a:sysClr val="windowText" lastClr="000000"/>
            </a:solidFill>
          </a:endParaRPr>
        </a:p>
      </xdr:txBody>
    </xdr:sp>
    <xdr:clientData/>
  </xdr:twoCellAnchor>
  <xdr:twoCellAnchor>
    <xdr:from>
      <xdr:col>1</xdr:col>
      <xdr:colOff>809272</xdr:colOff>
      <xdr:row>17</xdr:row>
      <xdr:rowOff>26104</xdr:rowOff>
    </xdr:from>
    <xdr:to>
      <xdr:col>2</xdr:col>
      <xdr:colOff>716844</xdr:colOff>
      <xdr:row>18</xdr:row>
      <xdr:rowOff>74569</xdr:rowOff>
    </xdr:to>
    <xdr:sp macro="" textlink="">
      <xdr:nvSpPr>
        <xdr:cNvPr id="58" name="矩形 57">
          <a:extLst>
            <a:ext uri="{FF2B5EF4-FFF2-40B4-BE49-F238E27FC236}">
              <a16:creationId xmlns:a16="http://schemas.microsoft.com/office/drawing/2014/main" id="{CD1C7E26-F217-45DC-8A6F-AC78FD2DF87E}"/>
            </a:ext>
          </a:extLst>
        </xdr:cNvPr>
        <xdr:cNvSpPr/>
      </xdr:nvSpPr>
      <xdr:spPr>
        <a:xfrm>
          <a:off x="1620661" y="3024715"/>
          <a:ext cx="718961" cy="22485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DDS</a:t>
          </a:r>
          <a:r>
            <a:rPr lang="en-US" altLang="zh-CN" sz="900" baseline="0">
              <a:solidFill>
                <a:sysClr val="windowText" lastClr="000000"/>
              </a:solidFill>
            </a:rPr>
            <a:t> </a:t>
          </a:r>
          <a:endParaRPr lang="zh-CN" altLang="en-US" sz="900">
            <a:solidFill>
              <a:sysClr val="windowText" lastClr="000000"/>
            </a:solidFill>
          </a:endParaRPr>
        </a:p>
      </xdr:txBody>
    </xdr:sp>
    <xdr:clientData/>
  </xdr:twoCellAnchor>
  <xdr:twoCellAnchor>
    <xdr:from>
      <xdr:col>1</xdr:col>
      <xdr:colOff>797984</xdr:colOff>
      <xdr:row>18</xdr:row>
      <xdr:rowOff>19757</xdr:rowOff>
    </xdr:from>
    <xdr:to>
      <xdr:col>3</xdr:col>
      <xdr:colOff>14111</xdr:colOff>
      <xdr:row>19</xdr:row>
      <xdr:rowOff>28224</xdr:rowOff>
    </xdr:to>
    <xdr:sp macro="" textlink="">
      <xdr:nvSpPr>
        <xdr:cNvPr id="59" name="矩形 58">
          <a:extLst>
            <a:ext uri="{FF2B5EF4-FFF2-40B4-BE49-F238E27FC236}">
              <a16:creationId xmlns:a16="http://schemas.microsoft.com/office/drawing/2014/main" id="{F2ADB7FC-AE23-48C2-97ED-40BEED419735}"/>
            </a:ext>
          </a:extLst>
        </xdr:cNvPr>
        <xdr:cNvSpPr/>
      </xdr:nvSpPr>
      <xdr:spPr>
        <a:xfrm>
          <a:off x="1609373" y="3194757"/>
          <a:ext cx="761294" cy="18485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Self-audit</a:t>
          </a:r>
          <a:endParaRPr lang="zh-CN" altLang="en-US" sz="900">
            <a:solidFill>
              <a:sysClr val="windowText" lastClr="000000"/>
            </a:solidFill>
          </a:endParaRPr>
        </a:p>
      </xdr:txBody>
    </xdr:sp>
    <xdr:clientData/>
  </xdr:twoCellAnchor>
  <xdr:twoCellAnchor>
    <xdr:from>
      <xdr:col>1</xdr:col>
      <xdr:colOff>795160</xdr:colOff>
      <xdr:row>18</xdr:row>
      <xdr:rowOff>172156</xdr:rowOff>
    </xdr:from>
    <xdr:to>
      <xdr:col>3</xdr:col>
      <xdr:colOff>169332</xdr:colOff>
      <xdr:row>20</xdr:row>
      <xdr:rowOff>21165</xdr:rowOff>
    </xdr:to>
    <xdr:sp macro="" textlink="">
      <xdr:nvSpPr>
        <xdr:cNvPr id="60" name="矩形 59">
          <a:extLst>
            <a:ext uri="{FF2B5EF4-FFF2-40B4-BE49-F238E27FC236}">
              <a16:creationId xmlns:a16="http://schemas.microsoft.com/office/drawing/2014/main" id="{284E364F-8042-4590-B19D-C266148CFF17}"/>
            </a:ext>
          </a:extLst>
        </xdr:cNvPr>
        <xdr:cNvSpPr/>
      </xdr:nvSpPr>
      <xdr:spPr>
        <a:xfrm>
          <a:off x="1606549" y="3347156"/>
          <a:ext cx="919339" cy="20178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ISO9001</a:t>
          </a:r>
          <a:r>
            <a:rPr lang="zh-CN" altLang="en-US" sz="900">
              <a:solidFill>
                <a:sysClr val="windowText" lastClr="000000"/>
              </a:solidFill>
            </a:rPr>
            <a:t>内审</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6FAE0-899E-4C45-BA83-956061360C63}">
  <dimension ref="A1:AJ22"/>
  <sheetViews>
    <sheetView tabSelected="1" workbookViewId="0">
      <selection activeCell="D33" sqref="D33"/>
    </sheetView>
  </sheetViews>
  <sheetFormatPr defaultRowHeight="14.25" x14ac:dyDescent="0.2"/>
  <cols>
    <col min="1" max="1" width="12.375" style="137" bestFit="1" customWidth="1"/>
    <col min="2" max="2" width="20.75" style="137" bestFit="1" customWidth="1"/>
    <col min="3" max="3" width="24" style="137" bestFit="1" customWidth="1"/>
    <col min="4" max="4" width="23.125" style="137" bestFit="1" customWidth="1"/>
    <col min="5" max="5" width="19.5" style="137" bestFit="1" customWidth="1"/>
    <col min="6" max="6" width="7.75" style="137" bestFit="1" customWidth="1"/>
    <col min="7" max="7" width="14.125" style="137" bestFit="1" customWidth="1"/>
    <col min="8" max="8" width="6.75" style="137" bestFit="1" customWidth="1"/>
    <col min="9" max="9" width="14.625" style="137" bestFit="1" customWidth="1"/>
    <col min="10" max="10" width="13.875" style="137" bestFit="1" customWidth="1"/>
    <col min="11" max="11" width="17.125" style="137" bestFit="1" customWidth="1"/>
    <col min="12" max="12" width="9.75" style="137" bestFit="1" customWidth="1"/>
    <col min="13" max="13" width="55" style="137" bestFit="1" customWidth="1"/>
    <col min="14" max="14" width="10.625" style="137" bestFit="1" customWidth="1"/>
    <col min="15" max="15" width="11.375" style="137" bestFit="1" customWidth="1"/>
    <col min="16" max="16" width="4.375" style="137" bestFit="1" customWidth="1"/>
    <col min="17" max="17" width="14.625" style="137" bestFit="1" customWidth="1"/>
    <col min="18" max="18" width="10" style="137" bestFit="1" customWidth="1"/>
    <col min="19" max="19" width="14.625" style="137" bestFit="1" customWidth="1"/>
    <col min="20" max="20" width="14.125" style="137" bestFit="1" customWidth="1"/>
    <col min="21" max="21" width="10.625" style="137" bestFit="1" customWidth="1"/>
    <col min="22" max="22" width="18.75" style="137" bestFit="1" customWidth="1"/>
    <col min="23" max="23" width="29" style="137" bestFit="1" customWidth="1"/>
    <col min="24" max="24" width="10.875" style="137" bestFit="1" customWidth="1"/>
    <col min="25" max="25" width="16.75" style="137" bestFit="1" customWidth="1"/>
    <col min="26" max="26" width="11.75" style="137" bestFit="1" customWidth="1"/>
    <col min="27" max="27" width="13.75" style="137" bestFit="1" customWidth="1"/>
    <col min="28" max="28" width="11.875" style="137" bestFit="1" customWidth="1"/>
    <col min="29" max="29" width="17.5" style="137" bestFit="1" customWidth="1"/>
    <col min="30" max="30" width="15" style="137" bestFit="1" customWidth="1"/>
    <col min="31" max="31" width="10.25" style="137" bestFit="1" customWidth="1"/>
    <col min="32" max="32" width="15.5" style="137" bestFit="1" customWidth="1"/>
    <col min="33" max="33" width="6" style="137" bestFit="1" customWidth="1"/>
    <col min="34" max="34" width="10.625" style="137" bestFit="1" customWidth="1"/>
    <col min="35" max="35" width="15.25" style="137" bestFit="1" customWidth="1"/>
    <col min="36" max="36" width="7.25" style="137" bestFit="1" customWidth="1"/>
    <col min="37" max="16384" width="9" style="137"/>
  </cols>
  <sheetData>
    <row r="1" spans="1:36" x14ac:dyDescent="0.2">
      <c r="A1" s="137" t="s">
        <v>150</v>
      </c>
      <c r="B1" s="137" t="s">
        <v>151</v>
      </c>
      <c r="C1" s="137" t="s">
        <v>152</v>
      </c>
      <c r="D1" s="137" t="s">
        <v>153</v>
      </c>
      <c r="E1" s="137" t="s">
        <v>154</v>
      </c>
      <c r="F1" s="137" t="s">
        <v>155</v>
      </c>
      <c r="G1" s="137" t="s">
        <v>156</v>
      </c>
      <c r="H1" s="137" t="s">
        <v>157</v>
      </c>
      <c r="I1" s="137" t="s">
        <v>158</v>
      </c>
      <c r="J1" s="137" t="s">
        <v>159</v>
      </c>
      <c r="K1" s="137" t="s">
        <v>160</v>
      </c>
      <c r="L1" s="137" t="s">
        <v>161</v>
      </c>
      <c r="M1" s="137" t="s">
        <v>162</v>
      </c>
      <c r="N1" s="137" t="s">
        <v>163</v>
      </c>
      <c r="O1" s="137" t="s">
        <v>164</v>
      </c>
      <c r="P1" s="137" t="s">
        <v>165</v>
      </c>
      <c r="Q1" s="137" t="s">
        <v>166</v>
      </c>
      <c r="R1" s="137" t="s">
        <v>167</v>
      </c>
      <c r="S1" s="137" t="s">
        <v>168</v>
      </c>
      <c r="T1" s="137" t="s">
        <v>169</v>
      </c>
      <c r="U1" s="137" t="s">
        <v>170</v>
      </c>
      <c r="V1" s="137" t="s">
        <v>205</v>
      </c>
      <c r="W1" s="137" t="s">
        <v>192</v>
      </c>
      <c r="X1" s="137" t="s">
        <v>207</v>
      </c>
      <c r="Y1" s="137" t="s">
        <v>193</v>
      </c>
      <c r="Z1" s="137" t="s">
        <v>194</v>
      </c>
      <c r="AA1" s="137" t="s">
        <v>195</v>
      </c>
      <c r="AB1" s="137" t="s">
        <v>196</v>
      </c>
      <c r="AC1" s="137" t="s">
        <v>198</v>
      </c>
      <c r="AD1" s="137" t="s">
        <v>199</v>
      </c>
      <c r="AE1" s="137" t="s">
        <v>200</v>
      </c>
      <c r="AF1" s="137" t="s">
        <v>201</v>
      </c>
      <c r="AG1" s="137" t="s">
        <v>202</v>
      </c>
      <c r="AH1" s="137" t="s">
        <v>203</v>
      </c>
      <c r="AI1" s="137" t="s">
        <v>204</v>
      </c>
      <c r="AJ1" s="137" t="s">
        <v>197</v>
      </c>
    </row>
    <row r="2" spans="1:36" x14ac:dyDescent="0.2">
      <c r="A2" s="137" t="s">
        <v>171</v>
      </c>
      <c r="B2" s="137" t="s">
        <v>172</v>
      </c>
      <c r="C2" s="137" t="s">
        <v>173</v>
      </c>
      <c r="D2" s="137" t="s">
        <v>174</v>
      </c>
      <c r="E2" s="137" t="s">
        <v>175</v>
      </c>
      <c r="F2" s="137" t="s">
        <v>176</v>
      </c>
      <c r="G2" s="137" t="s">
        <v>177</v>
      </c>
      <c r="H2" s="137" t="s">
        <v>178</v>
      </c>
      <c r="I2" s="137" t="s">
        <v>179</v>
      </c>
      <c r="J2" s="137" t="s">
        <v>180</v>
      </c>
      <c r="K2" s="137" t="s">
        <v>181</v>
      </c>
      <c r="L2" s="137" t="s">
        <v>182</v>
      </c>
      <c r="M2" s="137" t="s">
        <v>183</v>
      </c>
      <c r="N2" s="137" t="s">
        <v>184</v>
      </c>
      <c r="O2" s="137" t="s">
        <v>185</v>
      </c>
      <c r="P2" s="137" t="s">
        <v>186</v>
      </c>
      <c r="Q2" s="137" t="s">
        <v>187</v>
      </c>
      <c r="R2" s="137" t="s">
        <v>188</v>
      </c>
      <c r="S2" s="137" t="s">
        <v>189</v>
      </c>
      <c r="T2" s="137" t="s">
        <v>190</v>
      </c>
      <c r="U2" s="137" t="s">
        <v>191</v>
      </c>
      <c r="V2" s="137" t="s">
        <v>83</v>
      </c>
      <c r="W2" s="141" t="s">
        <v>206</v>
      </c>
      <c r="X2" s="141" t="s">
        <v>208</v>
      </c>
      <c r="Y2" s="141" t="s">
        <v>209</v>
      </c>
      <c r="Z2" s="141" t="s">
        <v>210</v>
      </c>
      <c r="AA2" s="141" t="s">
        <v>211</v>
      </c>
      <c r="AB2" s="141" t="s">
        <v>212</v>
      </c>
      <c r="AC2" s="141" t="s">
        <v>215</v>
      </c>
      <c r="AD2" s="141" t="s">
        <v>214</v>
      </c>
      <c r="AE2" s="141" t="s">
        <v>216</v>
      </c>
      <c r="AF2" s="141" t="s">
        <v>217</v>
      </c>
      <c r="AH2" s="141" t="s">
        <v>218</v>
      </c>
      <c r="AI2" s="141" t="s">
        <v>219</v>
      </c>
      <c r="AJ2" s="141" t="s">
        <v>213</v>
      </c>
    </row>
    <row r="3" spans="1:36" ht="15.75" x14ac:dyDescent="0.2">
      <c r="A3" s="138" t="s">
        <v>75</v>
      </c>
      <c r="B3" s="138" t="s">
        <v>2</v>
      </c>
      <c r="C3" s="138" t="s">
        <v>78</v>
      </c>
      <c r="D3" s="138" t="s">
        <v>68</v>
      </c>
      <c r="E3" s="138" t="s">
        <v>84</v>
      </c>
      <c r="G3" s="138" t="s">
        <v>82</v>
      </c>
      <c r="H3" s="138" t="s">
        <v>79</v>
      </c>
      <c r="J3" s="138" t="s">
        <v>118</v>
      </c>
      <c r="L3" s="138" t="s">
        <v>96</v>
      </c>
      <c r="M3" s="138" t="s">
        <v>120</v>
      </c>
      <c r="N3" s="138">
        <v>1</v>
      </c>
      <c r="O3" s="138" t="s">
        <v>146</v>
      </c>
      <c r="Q3" s="138" t="s">
        <v>147</v>
      </c>
      <c r="R3" s="139">
        <v>44464</v>
      </c>
      <c r="T3" s="138" t="s">
        <v>87</v>
      </c>
      <c r="V3" s="138" t="s">
        <v>93</v>
      </c>
    </row>
    <row r="4" spans="1:36" ht="15.75" x14ac:dyDescent="0.2">
      <c r="A4" s="138" t="s">
        <v>75</v>
      </c>
      <c r="B4" s="138" t="s">
        <v>2</v>
      </c>
      <c r="C4" s="138" t="s">
        <v>78</v>
      </c>
      <c r="D4" s="138" t="s">
        <v>68</v>
      </c>
      <c r="E4" s="138" t="s">
        <v>97</v>
      </c>
      <c r="G4" s="138" t="s">
        <v>82</v>
      </c>
      <c r="H4" s="138" t="s">
        <v>79</v>
      </c>
      <c r="J4" s="138" t="s">
        <v>94</v>
      </c>
      <c r="L4" s="138" t="s">
        <v>96</v>
      </c>
      <c r="M4" s="138" t="s">
        <v>121</v>
      </c>
      <c r="N4" s="138">
        <v>1</v>
      </c>
      <c r="O4" s="138" t="s">
        <v>146</v>
      </c>
      <c r="Q4" s="138" t="s">
        <v>147</v>
      </c>
      <c r="R4" s="139">
        <v>44464</v>
      </c>
      <c r="T4" s="138" t="s">
        <v>87</v>
      </c>
      <c r="V4" s="138" t="s">
        <v>93</v>
      </c>
    </row>
    <row r="5" spans="1:36" ht="15.75" x14ac:dyDescent="0.2">
      <c r="A5" s="138" t="s">
        <v>75</v>
      </c>
      <c r="B5" s="138" t="s">
        <v>2</v>
      </c>
      <c r="C5" s="138" t="s">
        <v>78</v>
      </c>
      <c r="D5" s="138" t="s">
        <v>68</v>
      </c>
      <c r="E5" s="138" t="s">
        <v>98</v>
      </c>
      <c r="G5" s="138" t="s">
        <v>82</v>
      </c>
      <c r="H5" s="138" t="s">
        <v>79</v>
      </c>
      <c r="J5" s="140" t="s">
        <v>117</v>
      </c>
      <c r="L5" s="138" t="s">
        <v>96</v>
      </c>
      <c r="M5" s="138" t="s">
        <v>122</v>
      </c>
      <c r="N5" s="138">
        <v>1</v>
      </c>
      <c r="O5" s="138" t="s">
        <v>80</v>
      </c>
      <c r="Q5" s="138" t="s">
        <v>81</v>
      </c>
      <c r="R5" s="139">
        <v>44464</v>
      </c>
      <c r="T5" s="138" t="s">
        <v>87</v>
      </c>
      <c r="V5" s="138" t="s">
        <v>93</v>
      </c>
    </row>
    <row r="6" spans="1:36" ht="15.75" x14ac:dyDescent="0.2">
      <c r="A6" s="138" t="s">
        <v>75</v>
      </c>
      <c r="B6" s="138" t="s">
        <v>2</v>
      </c>
      <c r="C6" s="138" t="s">
        <v>78</v>
      </c>
      <c r="D6" s="138" t="s">
        <v>68</v>
      </c>
      <c r="E6" s="138" t="s">
        <v>99</v>
      </c>
      <c r="G6" s="138" t="s">
        <v>82</v>
      </c>
      <c r="H6" s="138" t="s">
        <v>79</v>
      </c>
      <c r="J6" s="140" t="s">
        <v>117</v>
      </c>
      <c r="L6" s="138" t="s">
        <v>96</v>
      </c>
      <c r="M6" s="138" t="s">
        <v>123</v>
      </c>
      <c r="N6" s="138">
        <v>1</v>
      </c>
      <c r="O6" s="138" t="s">
        <v>80</v>
      </c>
      <c r="Q6" s="138" t="s">
        <v>81</v>
      </c>
      <c r="R6" s="139">
        <v>44464</v>
      </c>
      <c r="T6" s="138" t="s">
        <v>87</v>
      </c>
      <c r="V6" s="138" t="s">
        <v>93</v>
      </c>
    </row>
    <row r="7" spans="1:36" ht="15.75" x14ac:dyDescent="0.2">
      <c r="A7" s="138" t="s">
        <v>75</v>
      </c>
      <c r="B7" s="138" t="s">
        <v>2</v>
      </c>
      <c r="C7" s="138" t="s">
        <v>78</v>
      </c>
      <c r="D7" s="138" t="s">
        <v>68</v>
      </c>
      <c r="E7" s="138" t="s">
        <v>100</v>
      </c>
      <c r="G7" s="138" t="s">
        <v>82</v>
      </c>
      <c r="H7" s="138" t="s">
        <v>79</v>
      </c>
      <c r="J7" s="140" t="s">
        <v>117</v>
      </c>
      <c r="L7" s="138" t="s">
        <v>96</v>
      </c>
      <c r="M7" s="138" t="s">
        <v>124</v>
      </c>
      <c r="N7" s="138">
        <v>1</v>
      </c>
      <c r="O7" s="138" t="s">
        <v>80</v>
      </c>
      <c r="Q7" s="138" t="s">
        <v>81</v>
      </c>
      <c r="R7" s="139">
        <v>44464</v>
      </c>
      <c r="T7" s="138" t="s">
        <v>87</v>
      </c>
      <c r="V7" s="138" t="s">
        <v>93</v>
      </c>
    </row>
    <row r="8" spans="1:36" ht="15.75" x14ac:dyDescent="0.2">
      <c r="A8" s="138" t="s">
        <v>75</v>
      </c>
      <c r="B8" s="138" t="s">
        <v>2</v>
      </c>
      <c r="C8" s="138" t="s">
        <v>78</v>
      </c>
      <c r="D8" s="138" t="s">
        <v>68</v>
      </c>
      <c r="E8" s="138" t="s">
        <v>101</v>
      </c>
      <c r="G8" s="138" t="s">
        <v>82</v>
      </c>
      <c r="H8" s="138" t="s">
        <v>125</v>
      </c>
      <c r="J8" s="138" t="s">
        <v>128</v>
      </c>
      <c r="L8" s="138" t="s">
        <v>96</v>
      </c>
      <c r="M8" s="138" t="s">
        <v>126</v>
      </c>
      <c r="N8" s="138">
        <v>1</v>
      </c>
      <c r="O8" s="138" t="s">
        <v>91</v>
      </c>
      <c r="Q8" s="138" t="s">
        <v>92</v>
      </c>
      <c r="R8" s="139">
        <v>44464</v>
      </c>
      <c r="T8" s="138" t="s">
        <v>87</v>
      </c>
      <c r="V8" s="138" t="s">
        <v>90</v>
      </c>
    </row>
    <row r="9" spans="1:36" ht="15.75" x14ac:dyDescent="0.2">
      <c r="A9" s="138" t="s">
        <v>75</v>
      </c>
      <c r="B9" s="138" t="s">
        <v>2</v>
      </c>
      <c r="C9" s="138" t="s">
        <v>78</v>
      </c>
      <c r="D9" s="138" t="s">
        <v>68</v>
      </c>
      <c r="E9" s="138" t="s">
        <v>102</v>
      </c>
      <c r="G9" s="138" t="s">
        <v>82</v>
      </c>
      <c r="H9" s="138" t="s">
        <v>125</v>
      </c>
      <c r="J9" s="138" t="s">
        <v>95</v>
      </c>
      <c r="L9" s="138" t="s">
        <v>96</v>
      </c>
      <c r="M9" s="138" t="s">
        <v>127</v>
      </c>
      <c r="N9" s="138">
        <v>1</v>
      </c>
      <c r="O9" s="138" t="s">
        <v>91</v>
      </c>
      <c r="Q9" s="138" t="s">
        <v>92</v>
      </c>
      <c r="R9" s="139">
        <v>44464</v>
      </c>
      <c r="T9" s="138" t="s">
        <v>87</v>
      </c>
      <c r="V9" s="138" t="s">
        <v>90</v>
      </c>
    </row>
    <row r="10" spans="1:36" ht="15.75" x14ac:dyDescent="0.2">
      <c r="A10" s="138" t="s">
        <v>75</v>
      </c>
      <c r="B10" s="138" t="s">
        <v>2</v>
      </c>
      <c r="C10" s="138" t="s">
        <v>78</v>
      </c>
      <c r="D10" s="138" t="s">
        <v>68</v>
      </c>
      <c r="E10" s="138" t="s">
        <v>103</v>
      </c>
      <c r="G10" s="138" t="s">
        <v>82</v>
      </c>
      <c r="H10" s="138" t="s">
        <v>125</v>
      </c>
      <c r="J10" s="138" t="s">
        <v>95</v>
      </c>
      <c r="L10" s="138" t="s">
        <v>96</v>
      </c>
      <c r="M10" s="138" t="s">
        <v>129</v>
      </c>
      <c r="N10" s="138">
        <v>1</v>
      </c>
      <c r="O10" s="138" t="s">
        <v>91</v>
      </c>
      <c r="Q10" s="138" t="s">
        <v>92</v>
      </c>
      <c r="R10" s="139">
        <v>44464</v>
      </c>
      <c r="T10" s="138" t="s">
        <v>87</v>
      </c>
      <c r="V10" s="138" t="s">
        <v>90</v>
      </c>
    </row>
    <row r="11" spans="1:36" ht="15.75" x14ac:dyDescent="0.2">
      <c r="A11" s="138" t="s">
        <v>75</v>
      </c>
      <c r="B11" s="138" t="s">
        <v>2</v>
      </c>
      <c r="C11" s="138" t="s">
        <v>78</v>
      </c>
      <c r="D11" s="138" t="s">
        <v>68</v>
      </c>
      <c r="E11" s="138" t="s">
        <v>104</v>
      </c>
      <c r="G11" s="138" t="s">
        <v>82</v>
      </c>
      <c r="H11" s="138" t="s">
        <v>119</v>
      </c>
      <c r="J11" s="138" t="s">
        <v>86</v>
      </c>
      <c r="L11" s="138" t="s">
        <v>3</v>
      </c>
      <c r="M11" s="138" t="s">
        <v>130</v>
      </c>
      <c r="N11" s="138">
        <v>1</v>
      </c>
      <c r="O11" s="138" t="s">
        <v>144</v>
      </c>
      <c r="Q11" s="138" t="s">
        <v>148</v>
      </c>
      <c r="R11" s="139">
        <v>44464</v>
      </c>
      <c r="T11" s="138" t="s">
        <v>87</v>
      </c>
      <c r="V11" s="138" t="s">
        <v>85</v>
      </c>
    </row>
    <row r="12" spans="1:36" ht="15.75" x14ac:dyDescent="0.2">
      <c r="A12" s="138" t="s">
        <v>75</v>
      </c>
      <c r="B12" s="138" t="s">
        <v>2</v>
      </c>
      <c r="C12" s="138" t="s">
        <v>78</v>
      </c>
      <c r="D12" s="138" t="s">
        <v>68</v>
      </c>
      <c r="E12" s="138" t="s">
        <v>105</v>
      </c>
      <c r="G12" s="138" t="s">
        <v>82</v>
      </c>
      <c r="H12" s="138" t="s">
        <v>119</v>
      </c>
      <c r="J12" s="138" t="s">
        <v>86</v>
      </c>
      <c r="L12" s="138" t="s">
        <v>3</v>
      </c>
      <c r="M12" s="138" t="s">
        <v>131</v>
      </c>
      <c r="N12" s="138">
        <v>1</v>
      </c>
      <c r="O12" s="138" t="s">
        <v>144</v>
      </c>
      <c r="Q12" s="138" t="s">
        <v>148</v>
      </c>
      <c r="R12" s="139">
        <v>44464</v>
      </c>
      <c r="T12" s="138" t="s">
        <v>87</v>
      </c>
      <c r="V12" s="138" t="s">
        <v>85</v>
      </c>
    </row>
    <row r="13" spans="1:36" ht="15.75" x14ac:dyDescent="0.2">
      <c r="A13" s="138" t="s">
        <v>75</v>
      </c>
      <c r="B13" s="138" t="s">
        <v>2</v>
      </c>
      <c r="C13" s="138" t="s">
        <v>78</v>
      </c>
      <c r="D13" s="138" t="s">
        <v>68</v>
      </c>
      <c r="E13" s="138" t="s">
        <v>106</v>
      </c>
      <c r="G13" s="138" t="s">
        <v>82</v>
      </c>
      <c r="H13" s="138" t="s">
        <v>119</v>
      </c>
      <c r="J13" s="138" t="s">
        <v>86</v>
      </c>
      <c r="L13" s="138" t="s">
        <v>3</v>
      </c>
      <c r="M13" s="138" t="s">
        <v>132</v>
      </c>
      <c r="N13" s="138">
        <v>1</v>
      </c>
      <c r="O13" s="138" t="s">
        <v>144</v>
      </c>
      <c r="Q13" s="138" t="s">
        <v>148</v>
      </c>
      <c r="R13" s="139">
        <v>44464</v>
      </c>
      <c r="T13" s="138" t="s">
        <v>88</v>
      </c>
      <c r="V13" s="138" t="s">
        <v>85</v>
      </c>
    </row>
    <row r="14" spans="1:36" ht="15.75" x14ac:dyDescent="0.2">
      <c r="A14" s="138" t="s">
        <v>75</v>
      </c>
      <c r="B14" s="138" t="s">
        <v>2</v>
      </c>
      <c r="C14" s="138" t="s">
        <v>78</v>
      </c>
      <c r="D14" s="138" t="s">
        <v>68</v>
      </c>
      <c r="E14" s="138" t="s">
        <v>107</v>
      </c>
      <c r="G14" s="138" t="s">
        <v>82</v>
      </c>
      <c r="H14" s="138" t="s">
        <v>119</v>
      </c>
      <c r="J14" s="138" t="s">
        <v>86</v>
      </c>
      <c r="L14" s="138" t="s">
        <v>3</v>
      </c>
      <c r="M14" s="138" t="s">
        <v>133</v>
      </c>
      <c r="N14" s="138">
        <v>1</v>
      </c>
      <c r="O14" s="138" t="s">
        <v>144</v>
      </c>
      <c r="Q14" s="138" t="s">
        <v>148</v>
      </c>
      <c r="R14" s="139">
        <v>44464</v>
      </c>
      <c r="T14" s="138" t="s">
        <v>88</v>
      </c>
      <c r="V14" s="138" t="s">
        <v>85</v>
      </c>
    </row>
    <row r="15" spans="1:36" ht="15.75" x14ac:dyDescent="0.2">
      <c r="A15" s="138" t="s">
        <v>75</v>
      </c>
      <c r="B15" s="138" t="s">
        <v>2</v>
      </c>
      <c r="C15" s="138" t="s">
        <v>78</v>
      </c>
      <c r="D15" s="138" t="s">
        <v>68</v>
      </c>
      <c r="E15" s="138" t="s">
        <v>108</v>
      </c>
      <c r="G15" s="138" t="s">
        <v>82</v>
      </c>
      <c r="H15" s="138" t="s">
        <v>119</v>
      </c>
      <c r="J15" s="138" t="s">
        <v>86</v>
      </c>
      <c r="L15" s="138" t="s">
        <v>3</v>
      </c>
      <c r="M15" s="138" t="s">
        <v>134</v>
      </c>
      <c r="N15" s="138">
        <v>1</v>
      </c>
      <c r="O15" s="138" t="s">
        <v>145</v>
      </c>
      <c r="Q15" s="138" t="s">
        <v>149</v>
      </c>
      <c r="R15" s="139">
        <v>44464</v>
      </c>
      <c r="T15" s="138" t="s">
        <v>88</v>
      </c>
      <c r="V15" s="138" t="s">
        <v>85</v>
      </c>
    </row>
    <row r="16" spans="1:36" ht="15.75" x14ac:dyDescent="0.2">
      <c r="A16" s="138" t="s">
        <v>75</v>
      </c>
      <c r="B16" s="138" t="s">
        <v>2</v>
      </c>
      <c r="C16" s="138" t="s">
        <v>78</v>
      </c>
      <c r="D16" s="138" t="s">
        <v>68</v>
      </c>
      <c r="E16" s="138" t="s">
        <v>109</v>
      </c>
      <c r="G16" s="138" t="s">
        <v>82</v>
      </c>
      <c r="H16" s="138" t="s">
        <v>119</v>
      </c>
      <c r="J16" s="138" t="s">
        <v>86</v>
      </c>
      <c r="L16" s="138" t="s">
        <v>3</v>
      </c>
      <c r="M16" s="138" t="s">
        <v>135</v>
      </c>
      <c r="N16" s="138">
        <v>1</v>
      </c>
      <c r="O16" s="138" t="s">
        <v>145</v>
      </c>
      <c r="Q16" s="138" t="s">
        <v>149</v>
      </c>
      <c r="R16" s="139">
        <v>44464</v>
      </c>
      <c r="T16" s="138" t="s">
        <v>89</v>
      </c>
      <c r="V16" s="138" t="s">
        <v>85</v>
      </c>
    </row>
    <row r="17" spans="1:22" ht="15.75" x14ac:dyDescent="0.2">
      <c r="A17" s="138" t="s">
        <v>75</v>
      </c>
      <c r="B17" s="138" t="s">
        <v>2</v>
      </c>
      <c r="C17" s="138" t="s">
        <v>78</v>
      </c>
      <c r="D17" s="138" t="s">
        <v>68</v>
      </c>
      <c r="E17" s="138" t="s">
        <v>110</v>
      </c>
      <c r="G17" s="138" t="s">
        <v>82</v>
      </c>
      <c r="H17" s="138" t="s">
        <v>119</v>
      </c>
      <c r="J17" s="138" t="s">
        <v>136</v>
      </c>
      <c r="L17" s="138" t="s">
        <v>3</v>
      </c>
      <c r="M17" s="138" t="s">
        <v>137</v>
      </c>
      <c r="N17" s="138">
        <v>1</v>
      </c>
      <c r="O17" s="138" t="s">
        <v>145</v>
      </c>
      <c r="Q17" s="138" t="s">
        <v>149</v>
      </c>
      <c r="R17" s="139">
        <v>44464</v>
      </c>
      <c r="T17" s="138" t="s">
        <v>89</v>
      </c>
      <c r="V17" s="138" t="s">
        <v>85</v>
      </c>
    </row>
    <row r="18" spans="1:22" ht="15.75" x14ac:dyDescent="0.2">
      <c r="A18" s="138" t="s">
        <v>75</v>
      </c>
      <c r="B18" s="138" t="s">
        <v>2</v>
      </c>
      <c r="C18" s="138" t="s">
        <v>78</v>
      </c>
      <c r="D18" s="138" t="s">
        <v>68</v>
      </c>
      <c r="E18" s="138" t="s">
        <v>111</v>
      </c>
      <c r="G18" s="138" t="s">
        <v>82</v>
      </c>
      <c r="H18" s="138" t="s">
        <v>119</v>
      </c>
      <c r="J18" s="138" t="s">
        <v>136</v>
      </c>
      <c r="L18" s="138" t="s">
        <v>3</v>
      </c>
      <c r="M18" s="138" t="s">
        <v>138</v>
      </c>
      <c r="N18" s="138">
        <v>1</v>
      </c>
      <c r="O18" s="138" t="s">
        <v>145</v>
      </c>
      <c r="Q18" s="138" t="s">
        <v>149</v>
      </c>
      <c r="R18" s="139">
        <v>44464</v>
      </c>
      <c r="T18" s="138" t="s">
        <v>89</v>
      </c>
      <c r="V18" s="138" t="s">
        <v>85</v>
      </c>
    </row>
    <row r="19" spans="1:22" ht="15.75" x14ac:dyDescent="0.2">
      <c r="A19" s="138" t="s">
        <v>75</v>
      </c>
      <c r="B19" s="138" t="s">
        <v>2</v>
      </c>
      <c r="C19" s="138" t="s">
        <v>78</v>
      </c>
      <c r="D19" s="138" t="s">
        <v>68</v>
      </c>
      <c r="E19" s="138" t="s">
        <v>112</v>
      </c>
      <c r="G19" s="138" t="s">
        <v>82</v>
      </c>
      <c r="H19" s="138" t="s">
        <v>119</v>
      </c>
      <c r="J19" s="138" t="s">
        <v>116</v>
      </c>
      <c r="L19" s="138" t="s">
        <v>3</v>
      </c>
      <c r="M19" s="138" t="s">
        <v>139</v>
      </c>
      <c r="N19" s="138">
        <v>1</v>
      </c>
      <c r="O19" s="138" t="s">
        <v>145</v>
      </c>
      <c r="Q19" s="138" t="s">
        <v>149</v>
      </c>
      <c r="R19" s="139">
        <v>44464</v>
      </c>
      <c r="T19" s="138" t="s">
        <v>89</v>
      </c>
      <c r="V19" s="138" t="s">
        <v>85</v>
      </c>
    </row>
    <row r="20" spans="1:22" ht="15.75" x14ac:dyDescent="0.2">
      <c r="A20" s="138" t="s">
        <v>75</v>
      </c>
      <c r="B20" s="138" t="s">
        <v>2</v>
      </c>
      <c r="C20" s="138" t="s">
        <v>78</v>
      </c>
      <c r="D20" s="138" t="s">
        <v>68</v>
      </c>
      <c r="E20" s="138" t="s">
        <v>113</v>
      </c>
      <c r="G20" s="138" t="s">
        <v>82</v>
      </c>
      <c r="H20" s="138" t="s">
        <v>119</v>
      </c>
      <c r="J20" s="138" t="s">
        <v>116</v>
      </c>
      <c r="L20" s="138" t="s">
        <v>3</v>
      </c>
      <c r="M20" s="138" t="s">
        <v>140</v>
      </c>
      <c r="N20" s="138">
        <v>1</v>
      </c>
      <c r="O20" s="138" t="s">
        <v>145</v>
      </c>
      <c r="Q20" s="138" t="s">
        <v>149</v>
      </c>
      <c r="R20" s="139">
        <v>44464</v>
      </c>
      <c r="T20" s="138" t="s">
        <v>89</v>
      </c>
      <c r="V20" s="138" t="s">
        <v>85</v>
      </c>
    </row>
    <row r="21" spans="1:22" ht="15.75" x14ac:dyDescent="0.2">
      <c r="A21" s="138" t="s">
        <v>75</v>
      </c>
      <c r="B21" s="138" t="s">
        <v>2</v>
      </c>
      <c r="C21" s="138" t="s">
        <v>78</v>
      </c>
      <c r="D21" s="138" t="s">
        <v>68</v>
      </c>
      <c r="E21" s="138" t="s">
        <v>114</v>
      </c>
      <c r="G21" s="138" t="s">
        <v>82</v>
      </c>
      <c r="H21" s="138" t="s">
        <v>119</v>
      </c>
      <c r="J21" s="138" t="s">
        <v>141</v>
      </c>
      <c r="L21" s="138" t="s">
        <v>3</v>
      </c>
      <c r="M21" s="138" t="s">
        <v>142</v>
      </c>
      <c r="N21" s="138">
        <v>1</v>
      </c>
      <c r="O21" s="138" t="s">
        <v>145</v>
      </c>
      <c r="Q21" s="138" t="s">
        <v>149</v>
      </c>
      <c r="R21" s="139">
        <v>44464</v>
      </c>
      <c r="T21" s="138" t="s">
        <v>89</v>
      </c>
      <c r="V21" s="138" t="s">
        <v>85</v>
      </c>
    </row>
    <row r="22" spans="1:22" ht="15.75" x14ac:dyDescent="0.2">
      <c r="A22" s="138" t="s">
        <v>75</v>
      </c>
      <c r="B22" s="138" t="s">
        <v>2</v>
      </c>
      <c r="C22" s="138" t="s">
        <v>78</v>
      </c>
      <c r="D22" s="138" t="s">
        <v>68</v>
      </c>
      <c r="E22" s="138" t="s">
        <v>115</v>
      </c>
      <c r="G22" s="138" t="s">
        <v>82</v>
      </c>
      <c r="H22" s="138" t="s">
        <v>119</v>
      </c>
      <c r="J22" s="138" t="s">
        <v>141</v>
      </c>
      <c r="L22" s="138" t="s">
        <v>3</v>
      </c>
      <c r="M22" s="138" t="s">
        <v>143</v>
      </c>
      <c r="N22" s="138">
        <v>1</v>
      </c>
      <c r="O22" s="138" t="s">
        <v>145</v>
      </c>
      <c r="Q22" s="138" t="s">
        <v>149</v>
      </c>
      <c r="R22" s="139">
        <v>44464</v>
      </c>
      <c r="T22" s="138" t="s">
        <v>89</v>
      </c>
      <c r="V22" s="138" t="s">
        <v>85</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78CE-A1B9-41A2-B5CE-6FAD2CE4943F}">
  <dimension ref="A1:L12"/>
  <sheetViews>
    <sheetView workbookViewId="0">
      <selection activeCell="A12" sqref="A12"/>
    </sheetView>
  </sheetViews>
  <sheetFormatPr defaultRowHeight="14.25" x14ac:dyDescent="0.2"/>
  <sheetData>
    <row r="1" spans="1:12" x14ac:dyDescent="0.2">
      <c r="A1" t="s">
        <v>72</v>
      </c>
      <c r="B1" s="120">
        <v>44454</v>
      </c>
    </row>
    <row r="2" spans="1:12" x14ac:dyDescent="0.2">
      <c r="A2" t="s">
        <v>7</v>
      </c>
      <c r="B2" t="s">
        <v>73</v>
      </c>
    </row>
    <row r="3" spans="1:12" x14ac:dyDescent="0.2">
      <c r="A3" t="s">
        <v>68</v>
      </c>
      <c r="B3" t="s">
        <v>73</v>
      </c>
    </row>
    <row r="4" spans="1:12" x14ac:dyDescent="0.2">
      <c r="A4" t="s">
        <v>69</v>
      </c>
      <c r="B4" t="s">
        <v>73</v>
      </c>
    </row>
    <row r="5" spans="1:12" x14ac:dyDescent="0.2">
      <c r="A5" t="s">
        <v>70</v>
      </c>
    </row>
    <row r="6" spans="1:12" x14ac:dyDescent="0.2">
      <c r="A6" t="s">
        <v>71</v>
      </c>
    </row>
    <row r="10" spans="1:12" x14ac:dyDescent="0.2">
      <c r="A10" t="s">
        <v>76</v>
      </c>
    </row>
    <row r="11" spans="1:12" x14ac:dyDescent="0.2">
      <c r="A11" t="s">
        <v>77</v>
      </c>
    </row>
    <row r="12" spans="1:12" x14ac:dyDescent="0.2">
      <c r="A12">
        <v>3</v>
      </c>
      <c r="L12" t="s">
        <v>74</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EA208-A0A4-4563-BB5F-AC2B8369925E}">
  <dimension ref="A1:P8"/>
  <sheetViews>
    <sheetView zoomScale="117" workbookViewId="0">
      <selection activeCell="E17" sqref="E17"/>
    </sheetView>
  </sheetViews>
  <sheetFormatPr defaultColWidth="8.875" defaultRowHeight="11.25" x14ac:dyDescent="0.2"/>
  <cols>
    <col min="1" max="1" width="15.625" style="3" customWidth="1"/>
    <col min="2" max="2" width="12.625" style="6" customWidth="1"/>
    <col min="3" max="3" width="13.375" style="6" bestFit="1" customWidth="1"/>
    <col min="4" max="4" width="14.625" style="4" customWidth="1"/>
    <col min="5" max="5" width="16.625" style="4" bestFit="1" customWidth="1"/>
    <col min="6" max="6" width="12.5" style="3" customWidth="1"/>
    <col min="7" max="7" width="15.625" style="3" customWidth="1"/>
    <col min="8" max="8" width="12.5" style="3" customWidth="1"/>
    <col min="9" max="9" width="12.125" style="3" customWidth="1"/>
    <col min="10" max="10" width="12.375" style="6" bestFit="1" customWidth="1"/>
    <col min="11" max="11" width="12.125" style="3" bestFit="1" customWidth="1"/>
    <col min="12" max="12" width="14" style="3" bestFit="1" customWidth="1"/>
    <col min="13" max="13" width="5.875" style="8" bestFit="1" customWidth="1"/>
    <col min="14" max="14" width="11.625" style="6" bestFit="1" customWidth="1"/>
    <col min="15" max="15" width="10.625" style="3" bestFit="1" customWidth="1"/>
    <col min="16" max="16" width="5.875" style="3" bestFit="1" customWidth="1"/>
    <col min="17" max="16384" width="8.875" style="3"/>
  </cols>
  <sheetData>
    <row r="1" spans="1:16" x14ac:dyDescent="0.2">
      <c r="A1" s="12" t="s">
        <v>15</v>
      </c>
      <c r="B1" s="13"/>
      <c r="D1" s="7"/>
      <c r="F1" s="8"/>
      <c r="G1" s="8"/>
      <c r="H1" s="8"/>
      <c r="I1" s="8"/>
      <c r="J1" s="5"/>
      <c r="K1" s="8"/>
      <c r="L1" s="8"/>
      <c r="N1" s="5"/>
      <c r="O1" s="8"/>
      <c r="P1" s="8"/>
    </row>
    <row r="2" spans="1:16" x14ac:dyDescent="0.2">
      <c r="B2" s="5"/>
      <c r="D2" s="7"/>
      <c r="F2" s="8"/>
      <c r="G2" s="8"/>
      <c r="H2" s="8"/>
      <c r="I2" s="8"/>
      <c r="J2" s="5"/>
      <c r="K2" s="8"/>
      <c r="L2" s="8"/>
      <c r="N2" s="5"/>
      <c r="O2" s="8"/>
      <c r="P2" s="8"/>
    </row>
    <row r="3" spans="1:16" ht="22.5" x14ac:dyDescent="0.2">
      <c r="A3" s="9" t="s">
        <v>8</v>
      </c>
      <c r="B3" s="9" t="s">
        <v>9</v>
      </c>
      <c r="C3" s="9" t="s">
        <v>10</v>
      </c>
      <c r="D3" s="9" t="s">
        <v>66</v>
      </c>
      <c r="E3" s="9" t="s">
        <v>65</v>
      </c>
      <c r="F3" s="9" t="s">
        <v>11</v>
      </c>
      <c r="G3" s="9" t="s">
        <v>12</v>
      </c>
      <c r="H3" s="9" t="s">
        <v>13</v>
      </c>
      <c r="I3" s="11" t="s">
        <v>14</v>
      </c>
      <c r="J3" s="5"/>
      <c r="K3" s="8"/>
      <c r="L3" s="8"/>
      <c r="N3" s="5"/>
      <c r="O3" s="8"/>
      <c r="P3" s="8"/>
    </row>
    <row r="4" spans="1:16" x14ac:dyDescent="0.2">
      <c r="A4" s="4" t="s">
        <v>1</v>
      </c>
      <c r="B4" s="4" t="s">
        <v>0</v>
      </c>
      <c r="C4" s="4" t="s">
        <v>4</v>
      </c>
      <c r="D4" s="4" t="s">
        <v>3</v>
      </c>
      <c r="E4" s="4" t="s">
        <v>2</v>
      </c>
      <c r="F4" s="4"/>
      <c r="G4" s="4"/>
      <c r="H4" s="4"/>
      <c r="I4" s="4" t="s">
        <v>5</v>
      </c>
      <c r="J4" s="5"/>
      <c r="K4" s="8"/>
      <c r="L4" s="8"/>
      <c r="N4" s="5"/>
      <c r="O4" s="8"/>
      <c r="P4" s="8"/>
    </row>
    <row r="5" spans="1:16" x14ac:dyDescent="0.2">
      <c r="B5" s="5"/>
      <c r="C5" s="6" t="s">
        <v>16</v>
      </c>
      <c r="D5" s="7"/>
      <c r="F5" s="8"/>
      <c r="G5" s="8"/>
      <c r="H5" s="8"/>
      <c r="I5" s="8"/>
      <c r="J5" s="5"/>
      <c r="K5" s="8"/>
      <c r="L5" s="8"/>
      <c r="N5" s="5"/>
      <c r="O5" s="8"/>
      <c r="P5" s="8"/>
    </row>
    <row r="6" spans="1:16" x14ac:dyDescent="0.2">
      <c r="B6" s="5"/>
    </row>
    <row r="8" spans="1:16" x14ac:dyDescent="0.2">
      <c r="B8" s="10"/>
      <c r="D8" s="10"/>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34628-EF8F-433C-8AA7-A24DF4BEAE50}">
  <dimension ref="D2:P26"/>
  <sheetViews>
    <sheetView topLeftCell="A9" zoomScale="90" zoomScaleNormal="90" workbookViewId="0">
      <selection activeCell="O9" sqref="O9"/>
    </sheetView>
  </sheetViews>
  <sheetFormatPr defaultColWidth="8.625" defaultRowHeight="14.25" x14ac:dyDescent="0.2"/>
  <cols>
    <col min="1" max="2" width="10.625" style="1" bestFit="1" customWidth="1"/>
    <col min="3" max="3" width="9.625" style="1" bestFit="1" customWidth="1"/>
    <col min="4" max="4" width="14.5" style="1" bestFit="1" customWidth="1"/>
    <col min="5" max="16384" width="8.625" style="1"/>
  </cols>
  <sheetData>
    <row r="2" spans="4:16" x14ac:dyDescent="0.2">
      <c r="D2" s="119" t="s">
        <v>67</v>
      </c>
    </row>
    <row r="5" spans="4:16" x14ac:dyDescent="0.2">
      <c r="P5" s="14"/>
    </row>
    <row r="7" spans="4:16" x14ac:dyDescent="0.2">
      <c r="P7" s="2"/>
    </row>
    <row r="8" spans="4:16" x14ac:dyDescent="0.2">
      <c r="P8" s="2"/>
    </row>
    <row r="9" spans="4:16" x14ac:dyDescent="0.2">
      <c r="P9" s="2"/>
    </row>
    <row r="10" spans="4:16" x14ac:dyDescent="0.2">
      <c r="P10" s="2"/>
    </row>
    <row r="26" spans="16:16" x14ac:dyDescent="0.2">
      <c r="P26" s="1" t="s">
        <v>6</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3C752-E3A1-44F0-908C-BF337E1AF29C}">
  <sheetPr>
    <pageSetUpPr fitToPage="1"/>
  </sheetPr>
  <dimension ref="A2:EF38"/>
  <sheetViews>
    <sheetView showGridLines="0" showRuler="0" zoomScale="40" zoomScaleNormal="40" zoomScalePageLayoutView="70" workbookViewId="0">
      <pane xSplit="11" ySplit="7" topLeftCell="EK8" activePane="bottomRight" state="frozen"/>
      <selection pane="topRight" activeCell="J1" sqref="J1"/>
      <selection pane="bottomLeft" activeCell="A7" sqref="A7"/>
      <selection pane="bottomRight" activeCell="EN13" sqref="EN13"/>
    </sheetView>
  </sheetViews>
  <sheetFormatPr defaultColWidth="9.625" defaultRowHeight="30" customHeight="1" x14ac:dyDescent="0.3"/>
  <cols>
    <col min="1" max="1" width="3" style="15" customWidth="1"/>
    <col min="2" max="2" width="8.375" style="16" customWidth="1"/>
    <col min="3" max="3" width="56.75" style="47" customWidth="1"/>
    <col min="4" max="4" width="31.875" style="47" customWidth="1"/>
    <col min="5" max="5" width="17" style="45" customWidth="1"/>
    <col min="6" max="6" width="17" style="48" customWidth="1"/>
    <col min="7" max="9" width="17" style="45" customWidth="1"/>
    <col min="10" max="10" width="35" style="45" customWidth="1"/>
    <col min="11" max="136" width="2.875" style="45" hidden="1" customWidth="1"/>
    <col min="137" max="137" width="0" style="45" hidden="1" customWidth="1"/>
    <col min="138" max="16384" width="9.625" style="45"/>
  </cols>
  <sheetData>
    <row r="2" spans="1:136" ht="30" customHeight="1" x14ac:dyDescent="0.55000000000000004">
      <c r="A2" s="17" t="s">
        <v>17</v>
      </c>
      <c r="B2" s="18"/>
      <c r="C2" s="39" t="s">
        <v>18</v>
      </c>
      <c r="D2" s="40"/>
      <c r="E2" s="41"/>
      <c r="F2" s="42"/>
      <c r="G2" s="43"/>
      <c r="H2" s="121" t="s">
        <v>19</v>
      </c>
      <c r="I2" s="122"/>
      <c r="J2" s="123">
        <f ca="1">AVERAGE(E6,E14,E20,E26,)</f>
        <v>0</v>
      </c>
      <c r="K2" s="44"/>
    </row>
    <row r="3" spans="1:136" ht="30" customHeight="1" x14ac:dyDescent="0.4">
      <c r="A3" s="15" t="s">
        <v>20</v>
      </c>
      <c r="C3" s="46" t="s">
        <v>48</v>
      </c>
      <c r="H3" s="122"/>
      <c r="I3" s="122"/>
      <c r="J3" s="124"/>
      <c r="K3" s="34"/>
    </row>
    <row r="4" spans="1:136" ht="30" customHeight="1" x14ac:dyDescent="0.3">
      <c r="A4" s="15" t="s">
        <v>21</v>
      </c>
      <c r="C4" s="49"/>
      <c r="D4" s="50"/>
      <c r="E4" s="51" t="s">
        <v>22</v>
      </c>
      <c r="F4" s="125">
        <f ca="1">TODAY()</f>
        <v>44490</v>
      </c>
      <c r="G4" s="126"/>
      <c r="H4" s="127"/>
      <c r="I4" s="128"/>
      <c r="J4" s="129"/>
    </row>
    <row r="5" spans="1:136" ht="30" customHeight="1" x14ac:dyDescent="0.3">
      <c r="A5" s="17" t="s">
        <v>23</v>
      </c>
      <c r="B5" s="18"/>
      <c r="D5" s="135" t="s">
        <v>24</v>
      </c>
      <c r="E5" s="136"/>
      <c r="F5" s="52">
        <v>1</v>
      </c>
      <c r="H5" s="128"/>
      <c r="I5" s="128"/>
      <c r="J5" s="130"/>
      <c r="K5" s="131">
        <f ca="1">K6</f>
        <v>44487</v>
      </c>
      <c r="L5" s="132"/>
      <c r="M5" s="132"/>
      <c r="N5" s="132"/>
      <c r="O5" s="132"/>
      <c r="P5" s="132"/>
      <c r="Q5" s="133"/>
      <c r="R5" s="131">
        <f ca="1">R6</f>
        <v>44494</v>
      </c>
      <c r="S5" s="132"/>
      <c r="T5" s="132"/>
      <c r="U5" s="132"/>
      <c r="V5" s="132"/>
      <c r="W5" s="132"/>
      <c r="X5" s="133"/>
      <c r="Y5" s="131">
        <f ca="1">Y6</f>
        <v>44501</v>
      </c>
      <c r="Z5" s="132"/>
      <c r="AA5" s="132"/>
      <c r="AB5" s="132"/>
      <c r="AC5" s="132"/>
      <c r="AD5" s="132"/>
      <c r="AE5" s="133"/>
      <c r="AF5" s="131">
        <f ca="1">AF6</f>
        <v>44508</v>
      </c>
      <c r="AG5" s="132"/>
      <c r="AH5" s="132"/>
      <c r="AI5" s="132"/>
      <c r="AJ5" s="132"/>
      <c r="AK5" s="132"/>
      <c r="AL5" s="133"/>
      <c r="AM5" s="131">
        <f ca="1">AM6</f>
        <v>44515</v>
      </c>
      <c r="AN5" s="132"/>
      <c r="AO5" s="132"/>
      <c r="AP5" s="132"/>
      <c r="AQ5" s="132"/>
      <c r="AR5" s="132"/>
      <c r="AS5" s="133"/>
      <c r="AT5" s="131">
        <f ca="1">AT6</f>
        <v>44522</v>
      </c>
      <c r="AU5" s="132"/>
      <c r="AV5" s="132"/>
      <c r="AW5" s="132"/>
      <c r="AX5" s="132"/>
      <c r="AY5" s="132"/>
      <c r="AZ5" s="133"/>
      <c r="BA5" s="131">
        <f ca="1">BA6</f>
        <v>44529</v>
      </c>
      <c r="BB5" s="132"/>
      <c r="BC5" s="132"/>
      <c r="BD5" s="132"/>
      <c r="BE5" s="132"/>
      <c r="BF5" s="132"/>
      <c r="BG5" s="133"/>
      <c r="BH5" s="131">
        <f ca="1">BH6</f>
        <v>44536</v>
      </c>
      <c r="BI5" s="132"/>
      <c r="BJ5" s="132"/>
      <c r="BK5" s="132"/>
      <c r="BL5" s="132"/>
      <c r="BM5" s="132"/>
      <c r="BN5" s="133"/>
      <c r="BO5" s="131">
        <f ca="1">BO6</f>
        <v>44543</v>
      </c>
      <c r="BP5" s="132"/>
      <c r="BQ5" s="132"/>
      <c r="BR5" s="132"/>
      <c r="BS5" s="132"/>
      <c r="BT5" s="132"/>
      <c r="BU5" s="133"/>
      <c r="BV5" s="131">
        <f ca="1">BV6</f>
        <v>44550</v>
      </c>
      <c r="BW5" s="132"/>
      <c r="BX5" s="132"/>
      <c r="BY5" s="132"/>
      <c r="BZ5" s="132"/>
      <c r="CA5" s="132"/>
      <c r="CB5" s="133"/>
      <c r="CC5" s="131">
        <f t="shared" ref="CC5" ca="1" si="0">CC6</f>
        <v>44557</v>
      </c>
      <c r="CD5" s="132"/>
      <c r="CE5" s="132"/>
      <c r="CF5" s="132"/>
      <c r="CG5" s="132"/>
      <c r="CH5" s="132"/>
      <c r="CI5" s="133"/>
      <c r="CJ5" s="131">
        <f t="shared" ref="CJ5" ca="1" si="1">CJ6</f>
        <v>44564</v>
      </c>
      <c r="CK5" s="132"/>
      <c r="CL5" s="132"/>
      <c r="CM5" s="132"/>
      <c r="CN5" s="132"/>
      <c r="CO5" s="132"/>
      <c r="CP5" s="133"/>
      <c r="CQ5" s="131">
        <f t="shared" ref="CQ5" ca="1" si="2">CQ6</f>
        <v>44571</v>
      </c>
      <c r="CR5" s="132"/>
      <c r="CS5" s="132"/>
      <c r="CT5" s="132"/>
      <c r="CU5" s="132"/>
      <c r="CV5" s="132"/>
      <c r="CW5" s="133"/>
      <c r="CX5" s="131">
        <f t="shared" ref="CX5" ca="1" si="3">CX6</f>
        <v>44578</v>
      </c>
      <c r="CY5" s="132"/>
      <c r="CZ5" s="132"/>
      <c r="DA5" s="132"/>
      <c r="DB5" s="132"/>
      <c r="DC5" s="132"/>
      <c r="DD5" s="133"/>
      <c r="DE5" s="131">
        <f t="shared" ref="DE5" ca="1" si="4">DE6</f>
        <v>44585</v>
      </c>
      <c r="DF5" s="132"/>
      <c r="DG5" s="132"/>
      <c r="DH5" s="132"/>
      <c r="DI5" s="132"/>
      <c r="DJ5" s="132"/>
      <c r="DK5" s="133"/>
      <c r="DL5" s="131">
        <f t="shared" ref="DL5" ca="1" si="5">DL6</f>
        <v>44592</v>
      </c>
      <c r="DM5" s="132"/>
      <c r="DN5" s="132"/>
      <c r="DO5" s="132"/>
      <c r="DP5" s="132"/>
      <c r="DQ5" s="132"/>
      <c r="DR5" s="133"/>
      <c r="DS5" s="131">
        <f t="shared" ref="DS5" ca="1" si="6">DS6</f>
        <v>44599</v>
      </c>
      <c r="DT5" s="132"/>
      <c r="DU5" s="132"/>
      <c r="DV5" s="132"/>
      <c r="DW5" s="132"/>
      <c r="DX5" s="132"/>
      <c r="DY5" s="133"/>
      <c r="DZ5" s="131">
        <f t="shared" ref="DZ5" ca="1" si="7">DZ6</f>
        <v>44606</v>
      </c>
      <c r="EA5" s="132"/>
      <c r="EB5" s="132"/>
      <c r="EC5" s="132"/>
      <c r="ED5" s="132"/>
      <c r="EE5" s="132"/>
      <c r="EF5" s="133"/>
    </row>
    <row r="6" spans="1:136" ht="15" customHeight="1" x14ac:dyDescent="0.3">
      <c r="A6" s="17" t="s">
        <v>25</v>
      </c>
      <c r="B6" s="18"/>
      <c r="C6" s="134"/>
      <c r="D6" s="134"/>
      <c r="E6" s="134"/>
      <c r="F6" s="134"/>
      <c r="G6" s="134"/>
      <c r="K6" s="53">
        <f ca="1">项目开始-WEEKDAY(项目开始,1)+2+7*(显示周数-1)</f>
        <v>44487</v>
      </c>
      <c r="L6" s="54">
        <f ca="1">K6+1</f>
        <v>44488</v>
      </c>
      <c r="M6" s="54">
        <f t="shared" ref="M6:AZ6" ca="1" si="8">L6+1</f>
        <v>44489</v>
      </c>
      <c r="N6" s="54">
        <f t="shared" ca="1" si="8"/>
        <v>44490</v>
      </c>
      <c r="O6" s="54">
        <f t="shared" ca="1" si="8"/>
        <v>44491</v>
      </c>
      <c r="P6" s="54">
        <f t="shared" ca="1" si="8"/>
        <v>44492</v>
      </c>
      <c r="Q6" s="55">
        <f t="shared" ca="1" si="8"/>
        <v>44493</v>
      </c>
      <c r="R6" s="53">
        <f ca="1">Q6+1</f>
        <v>44494</v>
      </c>
      <c r="S6" s="54">
        <f ca="1">R6+1</f>
        <v>44495</v>
      </c>
      <c r="T6" s="54">
        <f t="shared" ca="1" si="8"/>
        <v>44496</v>
      </c>
      <c r="U6" s="54">
        <f t="shared" ca="1" si="8"/>
        <v>44497</v>
      </c>
      <c r="V6" s="54">
        <f t="shared" ca="1" si="8"/>
        <v>44498</v>
      </c>
      <c r="W6" s="54">
        <f t="shared" ca="1" si="8"/>
        <v>44499</v>
      </c>
      <c r="X6" s="55">
        <f t="shared" ca="1" si="8"/>
        <v>44500</v>
      </c>
      <c r="Y6" s="53">
        <f ca="1">X6+1</f>
        <v>44501</v>
      </c>
      <c r="Z6" s="54">
        <f ca="1">Y6+1</f>
        <v>44502</v>
      </c>
      <c r="AA6" s="54">
        <f t="shared" ca="1" si="8"/>
        <v>44503</v>
      </c>
      <c r="AB6" s="54">
        <f t="shared" ca="1" si="8"/>
        <v>44504</v>
      </c>
      <c r="AC6" s="54">
        <f t="shared" ca="1" si="8"/>
        <v>44505</v>
      </c>
      <c r="AD6" s="54">
        <f t="shared" ca="1" si="8"/>
        <v>44506</v>
      </c>
      <c r="AE6" s="55">
        <f t="shared" ca="1" si="8"/>
        <v>44507</v>
      </c>
      <c r="AF6" s="53">
        <f ca="1">AE6+1</f>
        <v>44508</v>
      </c>
      <c r="AG6" s="54">
        <f ca="1">AF6+1</f>
        <v>44509</v>
      </c>
      <c r="AH6" s="54">
        <f t="shared" ca="1" si="8"/>
        <v>44510</v>
      </c>
      <c r="AI6" s="54">
        <f t="shared" ca="1" si="8"/>
        <v>44511</v>
      </c>
      <c r="AJ6" s="54">
        <f t="shared" ca="1" si="8"/>
        <v>44512</v>
      </c>
      <c r="AK6" s="54">
        <f t="shared" ca="1" si="8"/>
        <v>44513</v>
      </c>
      <c r="AL6" s="55">
        <f t="shared" ca="1" si="8"/>
        <v>44514</v>
      </c>
      <c r="AM6" s="53">
        <f ca="1">AL6+1</f>
        <v>44515</v>
      </c>
      <c r="AN6" s="54">
        <f ca="1">AM6+1</f>
        <v>44516</v>
      </c>
      <c r="AO6" s="54">
        <f t="shared" ca="1" si="8"/>
        <v>44517</v>
      </c>
      <c r="AP6" s="54">
        <f t="shared" ca="1" si="8"/>
        <v>44518</v>
      </c>
      <c r="AQ6" s="54">
        <f t="shared" ca="1" si="8"/>
        <v>44519</v>
      </c>
      <c r="AR6" s="54">
        <f t="shared" ca="1" si="8"/>
        <v>44520</v>
      </c>
      <c r="AS6" s="55">
        <f t="shared" ca="1" si="8"/>
        <v>44521</v>
      </c>
      <c r="AT6" s="53">
        <f ca="1">AS6+1</f>
        <v>44522</v>
      </c>
      <c r="AU6" s="54">
        <f ca="1">AT6+1</f>
        <v>44523</v>
      </c>
      <c r="AV6" s="54">
        <f t="shared" ca="1" si="8"/>
        <v>44524</v>
      </c>
      <c r="AW6" s="54">
        <f t="shared" ca="1" si="8"/>
        <v>44525</v>
      </c>
      <c r="AX6" s="54">
        <f t="shared" ca="1" si="8"/>
        <v>44526</v>
      </c>
      <c r="AY6" s="54">
        <f t="shared" ca="1" si="8"/>
        <v>44527</v>
      </c>
      <c r="AZ6" s="55">
        <f t="shared" ca="1" si="8"/>
        <v>44528</v>
      </c>
      <c r="BA6" s="53">
        <f ca="1">AZ6+1</f>
        <v>44529</v>
      </c>
      <c r="BB6" s="54">
        <f ca="1">BA6+1</f>
        <v>44530</v>
      </c>
      <c r="BC6" s="54">
        <f t="shared" ref="BC6:BG6" ca="1" si="9">BB6+1</f>
        <v>44531</v>
      </c>
      <c r="BD6" s="54">
        <f t="shared" ca="1" si="9"/>
        <v>44532</v>
      </c>
      <c r="BE6" s="54">
        <f t="shared" ca="1" si="9"/>
        <v>44533</v>
      </c>
      <c r="BF6" s="54">
        <f t="shared" ca="1" si="9"/>
        <v>44534</v>
      </c>
      <c r="BG6" s="55">
        <f t="shared" ca="1" si="9"/>
        <v>44535</v>
      </c>
      <c r="BH6" s="53">
        <f ca="1">BG6+1</f>
        <v>44536</v>
      </c>
      <c r="BI6" s="54">
        <f ca="1">BH6+1</f>
        <v>44537</v>
      </c>
      <c r="BJ6" s="54">
        <f t="shared" ref="BJ6:DU6" ca="1" si="10">BI6+1</f>
        <v>44538</v>
      </c>
      <c r="BK6" s="54">
        <f t="shared" ca="1" si="10"/>
        <v>44539</v>
      </c>
      <c r="BL6" s="54">
        <f t="shared" ca="1" si="10"/>
        <v>44540</v>
      </c>
      <c r="BM6" s="54">
        <f t="shared" ca="1" si="10"/>
        <v>44541</v>
      </c>
      <c r="BN6" s="55">
        <f t="shared" ca="1" si="10"/>
        <v>44542</v>
      </c>
      <c r="BO6" s="55">
        <f t="shared" ca="1" si="10"/>
        <v>44543</v>
      </c>
      <c r="BP6" s="55">
        <f t="shared" ca="1" si="10"/>
        <v>44544</v>
      </c>
      <c r="BQ6" s="55">
        <f t="shared" ca="1" si="10"/>
        <v>44545</v>
      </c>
      <c r="BR6" s="55">
        <f t="shared" ca="1" si="10"/>
        <v>44546</v>
      </c>
      <c r="BS6" s="55">
        <f t="shared" ca="1" si="10"/>
        <v>44547</v>
      </c>
      <c r="BT6" s="55">
        <f t="shared" ca="1" si="10"/>
        <v>44548</v>
      </c>
      <c r="BU6" s="55">
        <f t="shared" ca="1" si="10"/>
        <v>44549</v>
      </c>
      <c r="BV6" s="55">
        <f t="shared" ca="1" si="10"/>
        <v>44550</v>
      </c>
      <c r="BW6" s="55">
        <f t="shared" ca="1" si="10"/>
        <v>44551</v>
      </c>
      <c r="BX6" s="55">
        <f t="shared" ca="1" si="10"/>
        <v>44552</v>
      </c>
      <c r="BY6" s="55">
        <f t="shared" ca="1" si="10"/>
        <v>44553</v>
      </c>
      <c r="BZ6" s="55">
        <f t="shared" ca="1" si="10"/>
        <v>44554</v>
      </c>
      <c r="CA6" s="55">
        <f t="shared" ca="1" si="10"/>
        <v>44555</v>
      </c>
      <c r="CB6" s="55">
        <f t="shared" ca="1" si="10"/>
        <v>44556</v>
      </c>
      <c r="CC6" s="55">
        <f t="shared" ca="1" si="10"/>
        <v>44557</v>
      </c>
      <c r="CD6" s="55">
        <f t="shared" ca="1" si="10"/>
        <v>44558</v>
      </c>
      <c r="CE6" s="55">
        <f t="shared" ca="1" si="10"/>
        <v>44559</v>
      </c>
      <c r="CF6" s="55">
        <f t="shared" ca="1" si="10"/>
        <v>44560</v>
      </c>
      <c r="CG6" s="55">
        <f t="shared" ca="1" si="10"/>
        <v>44561</v>
      </c>
      <c r="CH6" s="55">
        <f t="shared" ca="1" si="10"/>
        <v>44562</v>
      </c>
      <c r="CI6" s="55">
        <f t="shared" ca="1" si="10"/>
        <v>44563</v>
      </c>
      <c r="CJ6" s="55">
        <f t="shared" ca="1" si="10"/>
        <v>44564</v>
      </c>
      <c r="CK6" s="55">
        <f t="shared" ca="1" si="10"/>
        <v>44565</v>
      </c>
      <c r="CL6" s="55">
        <f t="shared" ca="1" si="10"/>
        <v>44566</v>
      </c>
      <c r="CM6" s="55">
        <f t="shared" ca="1" si="10"/>
        <v>44567</v>
      </c>
      <c r="CN6" s="55">
        <f t="shared" ca="1" si="10"/>
        <v>44568</v>
      </c>
      <c r="CO6" s="55">
        <f t="shared" ca="1" si="10"/>
        <v>44569</v>
      </c>
      <c r="CP6" s="55">
        <f t="shared" ca="1" si="10"/>
        <v>44570</v>
      </c>
      <c r="CQ6" s="55">
        <f t="shared" ca="1" si="10"/>
        <v>44571</v>
      </c>
      <c r="CR6" s="55">
        <f t="shared" ca="1" si="10"/>
        <v>44572</v>
      </c>
      <c r="CS6" s="55">
        <f t="shared" ca="1" si="10"/>
        <v>44573</v>
      </c>
      <c r="CT6" s="55">
        <f t="shared" ca="1" si="10"/>
        <v>44574</v>
      </c>
      <c r="CU6" s="55">
        <f t="shared" ca="1" si="10"/>
        <v>44575</v>
      </c>
      <c r="CV6" s="55">
        <f t="shared" ca="1" si="10"/>
        <v>44576</v>
      </c>
      <c r="CW6" s="55">
        <f t="shared" ca="1" si="10"/>
        <v>44577</v>
      </c>
      <c r="CX6" s="55">
        <f t="shared" ca="1" si="10"/>
        <v>44578</v>
      </c>
      <c r="CY6" s="55">
        <f t="shared" ca="1" si="10"/>
        <v>44579</v>
      </c>
      <c r="CZ6" s="55">
        <f t="shared" ca="1" si="10"/>
        <v>44580</v>
      </c>
      <c r="DA6" s="55">
        <f t="shared" ca="1" si="10"/>
        <v>44581</v>
      </c>
      <c r="DB6" s="55">
        <f t="shared" ca="1" si="10"/>
        <v>44582</v>
      </c>
      <c r="DC6" s="55">
        <f t="shared" ca="1" si="10"/>
        <v>44583</v>
      </c>
      <c r="DD6" s="55">
        <f t="shared" ca="1" si="10"/>
        <v>44584</v>
      </c>
      <c r="DE6" s="55">
        <f t="shared" ca="1" si="10"/>
        <v>44585</v>
      </c>
      <c r="DF6" s="55">
        <f t="shared" ca="1" si="10"/>
        <v>44586</v>
      </c>
      <c r="DG6" s="55">
        <f t="shared" ca="1" si="10"/>
        <v>44587</v>
      </c>
      <c r="DH6" s="55">
        <f t="shared" ca="1" si="10"/>
        <v>44588</v>
      </c>
      <c r="DI6" s="55">
        <f t="shared" ca="1" si="10"/>
        <v>44589</v>
      </c>
      <c r="DJ6" s="55">
        <f t="shared" ca="1" si="10"/>
        <v>44590</v>
      </c>
      <c r="DK6" s="55">
        <f t="shared" ca="1" si="10"/>
        <v>44591</v>
      </c>
      <c r="DL6" s="55">
        <f t="shared" ca="1" si="10"/>
        <v>44592</v>
      </c>
      <c r="DM6" s="55">
        <f t="shared" ca="1" si="10"/>
        <v>44593</v>
      </c>
      <c r="DN6" s="55">
        <f t="shared" ca="1" si="10"/>
        <v>44594</v>
      </c>
      <c r="DO6" s="55">
        <f t="shared" ca="1" si="10"/>
        <v>44595</v>
      </c>
      <c r="DP6" s="55">
        <f t="shared" ca="1" si="10"/>
        <v>44596</v>
      </c>
      <c r="DQ6" s="55">
        <f t="shared" ca="1" si="10"/>
        <v>44597</v>
      </c>
      <c r="DR6" s="55">
        <f t="shared" ca="1" si="10"/>
        <v>44598</v>
      </c>
      <c r="DS6" s="55">
        <f t="shared" ca="1" si="10"/>
        <v>44599</v>
      </c>
      <c r="DT6" s="55">
        <f t="shared" ca="1" si="10"/>
        <v>44600</v>
      </c>
      <c r="DU6" s="55">
        <f t="shared" ca="1" si="10"/>
        <v>44601</v>
      </c>
      <c r="DV6" s="55">
        <f t="shared" ref="DV6:EF6" ca="1" si="11">DU6+1</f>
        <v>44602</v>
      </c>
      <c r="DW6" s="55">
        <f t="shared" ca="1" si="11"/>
        <v>44603</v>
      </c>
      <c r="DX6" s="55">
        <f t="shared" ca="1" si="11"/>
        <v>44604</v>
      </c>
      <c r="DY6" s="55">
        <f t="shared" ca="1" si="11"/>
        <v>44605</v>
      </c>
      <c r="DZ6" s="55">
        <f t="shared" ca="1" si="11"/>
        <v>44606</v>
      </c>
      <c r="EA6" s="55">
        <f t="shared" ca="1" si="11"/>
        <v>44607</v>
      </c>
      <c r="EB6" s="55">
        <f t="shared" ca="1" si="11"/>
        <v>44608</v>
      </c>
      <c r="EC6" s="55">
        <f t="shared" ca="1" si="11"/>
        <v>44609</v>
      </c>
      <c r="ED6" s="55">
        <f t="shared" ca="1" si="11"/>
        <v>44610</v>
      </c>
      <c r="EE6" s="55">
        <f t="shared" ca="1" si="11"/>
        <v>44611</v>
      </c>
      <c r="EF6" s="55">
        <f t="shared" ca="1" si="11"/>
        <v>44612</v>
      </c>
    </row>
    <row r="7" spans="1:136" ht="30" customHeight="1" thickBot="1" x14ac:dyDescent="0.35">
      <c r="A7" s="17" t="s">
        <v>26</v>
      </c>
      <c r="B7" s="56" t="s">
        <v>27</v>
      </c>
      <c r="C7" s="57" t="s">
        <v>28</v>
      </c>
      <c r="D7" s="58" t="s">
        <v>29</v>
      </c>
      <c r="E7" s="58" t="s">
        <v>30</v>
      </c>
      <c r="F7" s="58" t="s">
        <v>31</v>
      </c>
      <c r="G7" s="58" t="s">
        <v>32</v>
      </c>
      <c r="H7" s="58" t="s">
        <v>33</v>
      </c>
      <c r="I7" s="59" t="s">
        <v>34</v>
      </c>
      <c r="J7" s="59" t="s">
        <v>35</v>
      </c>
      <c r="K7" s="60" t="str">
        <f t="shared" ref="K7:BV7" ca="1" si="12">LEFT(TEXT(K6,"ddd"),1)</f>
        <v>M</v>
      </c>
      <c r="L7" s="60" t="str">
        <f t="shared" ca="1" si="12"/>
        <v>T</v>
      </c>
      <c r="M7" s="60" t="str">
        <f t="shared" ca="1" si="12"/>
        <v>W</v>
      </c>
      <c r="N7" s="60" t="str">
        <f t="shared" ca="1" si="12"/>
        <v>T</v>
      </c>
      <c r="O7" s="60" t="str">
        <f t="shared" ca="1" si="12"/>
        <v>F</v>
      </c>
      <c r="P7" s="60" t="str">
        <f t="shared" ca="1" si="12"/>
        <v>S</v>
      </c>
      <c r="Q7" s="60" t="str">
        <f t="shared" ca="1" si="12"/>
        <v>S</v>
      </c>
      <c r="R7" s="60" t="str">
        <f t="shared" ca="1" si="12"/>
        <v>M</v>
      </c>
      <c r="S7" s="60" t="str">
        <f t="shared" ca="1" si="12"/>
        <v>T</v>
      </c>
      <c r="T7" s="60" t="str">
        <f t="shared" ca="1" si="12"/>
        <v>W</v>
      </c>
      <c r="U7" s="60" t="str">
        <f t="shared" ca="1" si="12"/>
        <v>T</v>
      </c>
      <c r="V7" s="60" t="str">
        <f t="shared" ca="1" si="12"/>
        <v>F</v>
      </c>
      <c r="W7" s="60" t="str">
        <f t="shared" ca="1" si="12"/>
        <v>S</v>
      </c>
      <c r="X7" s="60" t="str">
        <f t="shared" ca="1" si="12"/>
        <v>S</v>
      </c>
      <c r="Y7" s="60" t="str">
        <f t="shared" ca="1" si="12"/>
        <v>M</v>
      </c>
      <c r="Z7" s="60" t="str">
        <f t="shared" ca="1" si="12"/>
        <v>T</v>
      </c>
      <c r="AA7" s="60" t="str">
        <f t="shared" ca="1" si="12"/>
        <v>W</v>
      </c>
      <c r="AB7" s="60" t="str">
        <f t="shared" ca="1" si="12"/>
        <v>T</v>
      </c>
      <c r="AC7" s="60" t="str">
        <f t="shared" ca="1" si="12"/>
        <v>F</v>
      </c>
      <c r="AD7" s="60" t="str">
        <f t="shared" ca="1" si="12"/>
        <v>S</v>
      </c>
      <c r="AE7" s="60" t="str">
        <f t="shared" ca="1" si="12"/>
        <v>S</v>
      </c>
      <c r="AF7" s="60" t="str">
        <f t="shared" ca="1" si="12"/>
        <v>M</v>
      </c>
      <c r="AG7" s="60" t="str">
        <f t="shared" ca="1" si="12"/>
        <v>T</v>
      </c>
      <c r="AH7" s="60" t="str">
        <f t="shared" ca="1" si="12"/>
        <v>W</v>
      </c>
      <c r="AI7" s="60" t="str">
        <f t="shared" ca="1" si="12"/>
        <v>T</v>
      </c>
      <c r="AJ7" s="60" t="str">
        <f t="shared" ca="1" si="12"/>
        <v>F</v>
      </c>
      <c r="AK7" s="60" t="str">
        <f t="shared" ca="1" si="12"/>
        <v>S</v>
      </c>
      <c r="AL7" s="60" t="str">
        <f t="shared" ca="1" si="12"/>
        <v>S</v>
      </c>
      <c r="AM7" s="60" t="str">
        <f t="shared" ca="1" si="12"/>
        <v>M</v>
      </c>
      <c r="AN7" s="60" t="str">
        <f t="shared" ca="1" si="12"/>
        <v>T</v>
      </c>
      <c r="AO7" s="60" t="str">
        <f t="shared" ca="1" si="12"/>
        <v>W</v>
      </c>
      <c r="AP7" s="60" t="str">
        <f t="shared" ca="1" si="12"/>
        <v>T</v>
      </c>
      <c r="AQ7" s="60" t="str">
        <f t="shared" ca="1" si="12"/>
        <v>F</v>
      </c>
      <c r="AR7" s="60" t="str">
        <f t="shared" ca="1" si="12"/>
        <v>S</v>
      </c>
      <c r="AS7" s="60" t="str">
        <f t="shared" ca="1" si="12"/>
        <v>S</v>
      </c>
      <c r="AT7" s="60" t="str">
        <f t="shared" ca="1" si="12"/>
        <v>M</v>
      </c>
      <c r="AU7" s="60" t="str">
        <f t="shared" ca="1" si="12"/>
        <v>T</v>
      </c>
      <c r="AV7" s="60" t="str">
        <f t="shared" ca="1" si="12"/>
        <v>W</v>
      </c>
      <c r="AW7" s="60" t="str">
        <f t="shared" ca="1" si="12"/>
        <v>T</v>
      </c>
      <c r="AX7" s="60" t="str">
        <f t="shared" ca="1" si="12"/>
        <v>F</v>
      </c>
      <c r="AY7" s="60" t="str">
        <f t="shared" ca="1" si="12"/>
        <v>S</v>
      </c>
      <c r="AZ7" s="60" t="str">
        <f t="shared" ca="1" si="12"/>
        <v>S</v>
      </c>
      <c r="BA7" s="60" t="str">
        <f t="shared" ca="1" si="12"/>
        <v>M</v>
      </c>
      <c r="BB7" s="60" t="str">
        <f t="shared" ca="1" si="12"/>
        <v>T</v>
      </c>
      <c r="BC7" s="60" t="str">
        <f t="shared" ca="1" si="12"/>
        <v>W</v>
      </c>
      <c r="BD7" s="60" t="str">
        <f t="shared" ca="1" si="12"/>
        <v>T</v>
      </c>
      <c r="BE7" s="60" t="str">
        <f t="shared" ca="1" si="12"/>
        <v>F</v>
      </c>
      <c r="BF7" s="60" t="str">
        <f t="shared" ca="1" si="12"/>
        <v>S</v>
      </c>
      <c r="BG7" s="60" t="str">
        <f t="shared" ca="1" si="12"/>
        <v>S</v>
      </c>
      <c r="BH7" s="60" t="str">
        <f t="shared" ca="1" si="12"/>
        <v>M</v>
      </c>
      <c r="BI7" s="60" t="str">
        <f t="shared" ca="1" si="12"/>
        <v>T</v>
      </c>
      <c r="BJ7" s="60" t="str">
        <f t="shared" ca="1" si="12"/>
        <v>W</v>
      </c>
      <c r="BK7" s="60" t="str">
        <f t="shared" ca="1" si="12"/>
        <v>T</v>
      </c>
      <c r="BL7" s="60" t="str">
        <f ca="1">LEFT(TEXT(BL6,"ddd"),1)</f>
        <v>F</v>
      </c>
      <c r="BM7" s="60" t="str">
        <f t="shared" ca="1" si="12"/>
        <v>S</v>
      </c>
      <c r="BN7" s="60" t="str">
        <f t="shared" ca="1" si="12"/>
        <v>S</v>
      </c>
      <c r="BO7" s="60" t="str">
        <f t="shared" ca="1" si="12"/>
        <v>M</v>
      </c>
      <c r="BP7" s="60" t="str">
        <f t="shared" ca="1" si="12"/>
        <v>T</v>
      </c>
      <c r="BQ7" s="60" t="str">
        <f t="shared" ca="1" si="12"/>
        <v>W</v>
      </c>
      <c r="BR7" s="60" t="str">
        <f t="shared" ca="1" si="12"/>
        <v>T</v>
      </c>
      <c r="BS7" s="60" t="str">
        <f t="shared" ca="1" si="12"/>
        <v>F</v>
      </c>
      <c r="BT7" s="60" t="str">
        <f t="shared" ca="1" si="12"/>
        <v>S</v>
      </c>
      <c r="BU7" s="60" t="str">
        <f t="shared" ca="1" si="12"/>
        <v>S</v>
      </c>
      <c r="BV7" s="60" t="str">
        <f t="shared" ca="1" si="12"/>
        <v>M</v>
      </c>
      <c r="BW7" s="60" t="str">
        <f t="shared" ref="BW7:EF7" ca="1" si="13">LEFT(TEXT(BW6,"ddd"),1)</f>
        <v>T</v>
      </c>
      <c r="BX7" s="60" t="str">
        <f t="shared" ca="1" si="13"/>
        <v>W</v>
      </c>
      <c r="BY7" s="60" t="str">
        <f t="shared" ca="1" si="13"/>
        <v>T</v>
      </c>
      <c r="BZ7" s="60" t="str">
        <f t="shared" ca="1" si="13"/>
        <v>F</v>
      </c>
      <c r="CA7" s="60" t="str">
        <f t="shared" ca="1" si="13"/>
        <v>S</v>
      </c>
      <c r="CB7" s="60" t="str">
        <f t="shared" ca="1" si="13"/>
        <v>S</v>
      </c>
      <c r="CC7" s="60" t="str">
        <f t="shared" ca="1" si="13"/>
        <v>M</v>
      </c>
      <c r="CD7" s="60" t="str">
        <f t="shared" ca="1" si="13"/>
        <v>T</v>
      </c>
      <c r="CE7" s="60" t="str">
        <f t="shared" ca="1" si="13"/>
        <v>W</v>
      </c>
      <c r="CF7" s="60" t="str">
        <f t="shared" ca="1" si="13"/>
        <v>T</v>
      </c>
      <c r="CG7" s="60" t="str">
        <f t="shared" ca="1" si="13"/>
        <v>F</v>
      </c>
      <c r="CH7" s="60" t="str">
        <f t="shared" ca="1" si="13"/>
        <v>S</v>
      </c>
      <c r="CI7" s="60" t="str">
        <f t="shared" ca="1" si="13"/>
        <v>S</v>
      </c>
      <c r="CJ7" s="60" t="str">
        <f t="shared" ca="1" si="13"/>
        <v>M</v>
      </c>
      <c r="CK7" s="60" t="str">
        <f t="shared" ca="1" si="13"/>
        <v>T</v>
      </c>
      <c r="CL7" s="60" t="str">
        <f t="shared" ca="1" si="13"/>
        <v>W</v>
      </c>
      <c r="CM7" s="60" t="str">
        <f t="shared" ca="1" si="13"/>
        <v>T</v>
      </c>
      <c r="CN7" s="60" t="str">
        <f t="shared" ca="1" si="13"/>
        <v>F</v>
      </c>
      <c r="CO7" s="60" t="str">
        <f t="shared" ca="1" si="13"/>
        <v>S</v>
      </c>
      <c r="CP7" s="60" t="str">
        <f t="shared" ca="1" si="13"/>
        <v>S</v>
      </c>
      <c r="CQ7" s="60" t="str">
        <f t="shared" ca="1" si="13"/>
        <v>M</v>
      </c>
      <c r="CR7" s="60" t="str">
        <f t="shared" ca="1" si="13"/>
        <v>T</v>
      </c>
      <c r="CS7" s="60" t="str">
        <f t="shared" ca="1" si="13"/>
        <v>W</v>
      </c>
      <c r="CT7" s="60" t="str">
        <f t="shared" ca="1" si="13"/>
        <v>T</v>
      </c>
      <c r="CU7" s="60" t="str">
        <f t="shared" ca="1" si="13"/>
        <v>F</v>
      </c>
      <c r="CV7" s="60" t="str">
        <f t="shared" ca="1" si="13"/>
        <v>S</v>
      </c>
      <c r="CW7" s="60" t="str">
        <f t="shared" ca="1" si="13"/>
        <v>S</v>
      </c>
      <c r="CX7" s="60" t="str">
        <f t="shared" ca="1" si="13"/>
        <v>M</v>
      </c>
      <c r="CY7" s="60" t="str">
        <f t="shared" ca="1" si="13"/>
        <v>T</v>
      </c>
      <c r="CZ7" s="60" t="str">
        <f t="shared" ca="1" si="13"/>
        <v>W</v>
      </c>
      <c r="DA7" s="60" t="str">
        <f t="shared" ca="1" si="13"/>
        <v>T</v>
      </c>
      <c r="DB7" s="60" t="str">
        <f t="shared" ca="1" si="13"/>
        <v>F</v>
      </c>
      <c r="DC7" s="60" t="str">
        <f t="shared" ca="1" si="13"/>
        <v>S</v>
      </c>
      <c r="DD7" s="60" t="str">
        <f t="shared" ca="1" si="13"/>
        <v>S</v>
      </c>
      <c r="DE7" s="60" t="str">
        <f t="shared" ca="1" si="13"/>
        <v>M</v>
      </c>
      <c r="DF7" s="60" t="str">
        <f t="shared" ca="1" si="13"/>
        <v>T</v>
      </c>
      <c r="DG7" s="60" t="str">
        <f t="shared" ca="1" si="13"/>
        <v>W</v>
      </c>
      <c r="DH7" s="60" t="str">
        <f t="shared" ca="1" si="13"/>
        <v>T</v>
      </c>
      <c r="DI7" s="60" t="str">
        <f t="shared" ca="1" si="13"/>
        <v>F</v>
      </c>
      <c r="DJ7" s="60" t="str">
        <f t="shared" ca="1" si="13"/>
        <v>S</v>
      </c>
      <c r="DK7" s="60" t="str">
        <f t="shared" ca="1" si="13"/>
        <v>S</v>
      </c>
      <c r="DL7" s="60" t="str">
        <f t="shared" ca="1" si="13"/>
        <v>M</v>
      </c>
      <c r="DM7" s="60" t="str">
        <f t="shared" ca="1" si="13"/>
        <v>T</v>
      </c>
      <c r="DN7" s="60" t="str">
        <f t="shared" ca="1" si="13"/>
        <v>W</v>
      </c>
      <c r="DO7" s="60" t="str">
        <f t="shared" ca="1" si="13"/>
        <v>T</v>
      </c>
      <c r="DP7" s="60" t="str">
        <f t="shared" ca="1" si="13"/>
        <v>F</v>
      </c>
      <c r="DQ7" s="60" t="str">
        <f t="shared" ca="1" si="13"/>
        <v>S</v>
      </c>
      <c r="DR7" s="60" t="str">
        <f t="shared" ca="1" si="13"/>
        <v>S</v>
      </c>
      <c r="DS7" s="60" t="str">
        <f t="shared" ca="1" si="13"/>
        <v>M</v>
      </c>
      <c r="DT7" s="60" t="str">
        <f t="shared" ca="1" si="13"/>
        <v>T</v>
      </c>
      <c r="DU7" s="60" t="str">
        <f t="shared" ca="1" si="13"/>
        <v>W</v>
      </c>
      <c r="DV7" s="60" t="str">
        <f t="shared" ca="1" si="13"/>
        <v>T</v>
      </c>
      <c r="DW7" s="60" t="str">
        <f t="shared" ca="1" si="13"/>
        <v>F</v>
      </c>
      <c r="DX7" s="60" t="str">
        <f t="shared" ca="1" si="13"/>
        <v>S</v>
      </c>
      <c r="DY7" s="60" t="str">
        <f t="shared" ca="1" si="13"/>
        <v>S</v>
      </c>
      <c r="DZ7" s="60" t="str">
        <f t="shared" ca="1" si="13"/>
        <v>M</v>
      </c>
      <c r="EA7" s="60" t="str">
        <f t="shared" ca="1" si="13"/>
        <v>T</v>
      </c>
      <c r="EB7" s="60" t="str">
        <f t="shared" ca="1" si="13"/>
        <v>W</v>
      </c>
      <c r="EC7" s="60" t="str">
        <f t="shared" ca="1" si="13"/>
        <v>T</v>
      </c>
      <c r="ED7" s="60" t="str">
        <f t="shared" ca="1" si="13"/>
        <v>F</v>
      </c>
      <c r="EE7" s="60" t="str">
        <f t="shared" ca="1" si="13"/>
        <v>S</v>
      </c>
      <c r="EF7" s="60" t="str">
        <f t="shared" ca="1" si="13"/>
        <v>S</v>
      </c>
    </row>
    <row r="8" spans="1:136" s="67" customFormat="1" ht="96.6" customHeight="1" thickBot="1" x14ac:dyDescent="0.35">
      <c r="A8" s="17" t="s">
        <v>36</v>
      </c>
      <c r="B8" s="61">
        <v>1</v>
      </c>
      <c r="C8" s="98" t="s">
        <v>49</v>
      </c>
      <c r="D8" s="19" t="s">
        <v>37</v>
      </c>
      <c r="E8" s="62">
        <f>AVERAGE(E9:E15)</f>
        <v>0.42857142857142855</v>
      </c>
      <c r="F8" s="63">
        <f>F9</f>
        <v>44437</v>
      </c>
      <c r="G8" s="64">
        <f>G15</f>
        <v>44491</v>
      </c>
      <c r="H8" s="65">
        <f>IF(OR(ISBLANK(task_start),ISBLANK(task_end)),"",task_end-task_start+1)</f>
        <v>55</v>
      </c>
      <c r="I8" s="65" t="s">
        <v>38</v>
      </c>
      <c r="J8" s="65" t="s">
        <v>39</v>
      </c>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6"/>
      <c r="BE8" s="66"/>
      <c r="BF8" s="66"/>
      <c r="BG8" s="66"/>
      <c r="BH8" s="66"/>
      <c r="BI8" s="66"/>
      <c r="BJ8" s="66"/>
      <c r="BK8" s="66"/>
      <c r="BL8" s="66"/>
      <c r="BM8" s="66"/>
      <c r="BN8" s="66"/>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6"/>
      <c r="CV8" s="66"/>
      <c r="CW8" s="66"/>
      <c r="CX8" s="66"/>
      <c r="CY8" s="66"/>
      <c r="CZ8" s="66"/>
      <c r="DA8" s="66"/>
      <c r="DB8" s="66"/>
      <c r="DC8" s="66"/>
      <c r="DD8" s="66"/>
      <c r="DE8" s="66"/>
      <c r="DF8" s="66"/>
      <c r="DG8" s="66"/>
      <c r="DH8" s="66"/>
      <c r="DI8" s="66"/>
      <c r="DJ8" s="66"/>
      <c r="DK8" s="66"/>
      <c r="DL8" s="66"/>
      <c r="DM8" s="66"/>
      <c r="DN8" s="66"/>
      <c r="DO8" s="66"/>
      <c r="DP8" s="66"/>
      <c r="DQ8" s="66"/>
      <c r="DR8" s="66"/>
      <c r="DS8" s="66"/>
      <c r="DT8" s="66"/>
      <c r="DU8" s="66"/>
      <c r="DV8" s="66"/>
      <c r="DW8" s="66"/>
      <c r="DX8" s="66"/>
      <c r="DY8" s="66"/>
      <c r="DZ8" s="66"/>
      <c r="EA8" s="66"/>
      <c r="EB8" s="66"/>
      <c r="EC8" s="66"/>
      <c r="ED8" s="66"/>
      <c r="EE8" s="66"/>
      <c r="EF8" s="66"/>
    </row>
    <row r="9" spans="1:136" s="67" customFormat="1" ht="43.5" customHeight="1" thickBot="1" x14ac:dyDescent="0.35">
      <c r="A9" s="17" t="s">
        <v>40</v>
      </c>
      <c r="B9" s="20">
        <v>1.1000000000000001</v>
      </c>
      <c r="C9" s="99" t="s">
        <v>51</v>
      </c>
      <c r="D9" s="100" t="s">
        <v>57</v>
      </c>
      <c r="E9" s="68">
        <v>1</v>
      </c>
      <c r="F9" s="21">
        <v>44437</v>
      </c>
      <c r="G9" s="21">
        <v>44441</v>
      </c>
      <c r="H9" s="69">
        <v>4</v>
      </c>
      <c r="I9" s="69" t="s">
        <v>41</v>
      </c>
      <c r="J9" s="69" t="s">
        <v>39</v>
      </c>
      <c r="K9" s="66"/>
      <c r="L9" s="66"/>
      <c r="M9" s="66"/>
      <c r="N9" s="70"/>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66"/>
      <c r="BJ9" s="66"/>
      <c r="BK9" s="66"/>
      <c r="BL9" s="66"/>
      <c r="BM9" s="66"/>
      <c r="BN9" s="66"/>
      <c r="BO9" s="66"/>
      <c r="BP9" s="66"/>
      <c r="BQ9" s="66"/>
      <c r="BR9" s="66"/>
      <c r="BS9" s="66"/>
      <c r="BT9" s="66"/>
      <c r="BU9" s="66"/>
      <c r="BV9" s="66"/>
      <c r="BW9" s="66"/>
      <c r="BX9" s="66"/>
      <c r="BY9" s="66"/>
      <c r="BZ9" s="66"/>
      <c r="CA9" s="66"/>
      <c r="CB9" s="66"/>
      <c r="CC9" s="66"/>
      <c r="CD9" s="66"/>
      <c r="CE9" s="66"/>
      <c r="CF9" s="66"/>
      <c r="CG9" s="66"/>
      <c r="CH9" s="66"/>
      <c r="CI9" s="66"/>
      <c r="CJ9" s="66"/>
      <c r="CK9" s="66"/>
      <c r="CL9" s="66"/>
      <c r="CM9" s="66"/>
      <c r="CN9" s="66"/>
      <c r="CO9" s="66"/>
      <c r="CP9" s="66"/>
      <c r="CQ9" s="66"/>
      <c r="CR9" s="66"/>
      <c r="CS9" s="66"/>
      <c r="CT9" s="66"/>
      <c r="CU9" s="66"/>
      <c r="CV9" s="66"/>
      <c r="CW9" s="66"/>
      <c r="CX9" s="66"/>
      <c r="CY9" s="66"/>
      <c r="CZ9" s="66"/>
      <c r="DA9" s="66"/>
      <c r="DB9" s="66"/>
      <c r="DC9" s="66"/>
      <c r="DD9" s="66"/>
      <c r="DE9" s="66"/>
      <c r="DF9" s="66"/>
      <c r="DG9" s="66"/>
      <c r="DH9" s="66"/>
      <c r="DI9" s="66"/>
      <c r="DJ9" s="66"/>
      <c r="DK9" s="66"/>
      <c r="DL9" s="66"/>
      <c r="DM9" s="66"/>
      <c r="DN9" s="66"/>
      <c r="DO9" s="66"/>
      <c r="DP9" s="66"/>
      <c r="DQ9" s="66"/>
      <c r="DR9" s="66"/>
      <c r="DS9" s="66"/>
      <c r="DT9" s="66"/>
      <c r="DU9" s="66"/>
      <c r="DV9" s="66"/>
      <c r="DW9" s="66"/>
      <c r="DX9" s="66"/>
      <c r="DY9" s="66"/>
      <c r="DZ9" s="66"/>
      <c r="EA9" s="66"/>
      <c r="EB9" s="66"/>
      <c r="EC9" s="66"/>
      <c r="ED9" s="66"/>
      <c r="EE9" s="66"/>
      <c r="EF9" s="66"/>
    </row>
    <row r="10" spans="1:136" s="67" customFormat="1" ht="42.75" customHeight="1" thickBot="1" x14ac:dyDescent="0.35">
      <c r="A10" s="17" t="s">
        <v>42</v>
      </c>
      <c r="B10" s="20">
        <v>1.2000000000000002</v>
      </c>
      <c r="C10" s="99" t="s">
        <v>50</v>
      </c>
      <c r="D10" s="100" t="s">
        <v>57</v>
      </c>
      <c r="E10" s="68">
        <f>IF((F10-G10)&lt;0,(G10-F10)/H10,0)</f>
        <v>1</v>
      </c>
      <c r="F10" s="21">
        <f>G9</f>
        <v>44441</v>
      </c>
      <c r="G10" s="21">
        <f>F10+H10</f>
        <v>44445</v>
      </c>
      <c r="H10" s="69">
        <v>4</v>
      </c>
      <c r="I10" s="69" t="s">
        <v>41</v>
      </c>
      <c r="J10" s="69" t="s">
        <v>39</v>
      </c>
      <c r="K10" s="66"/>
      <c r="L10" s="66"/>
      <c r="M10" s="66"/>
      <c r="N10" s="66"/>
      <c r="O10" s="66"/>
      <c r="P10" s="66"/>
      <c r="Q10" s="66"/>
      <c r="R10" s="66"/>
      <c r="S10" s="66"/>
      <c r="T10" s="66"/>
      <c r="U10" s="66"/>
      <c r="V10" s="66"/>
      <c r="W10" s="71"/>
      <c r="X10" s="71"/>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c r="BQ10" s="66"/>
      <c r="BR10" s="66"/>
      <c r="BS10" s="66"/>
      <c r="BT10" s="66"/>
      <c r="BU10" s="66"/>
      <c r="BV10" s="66"/>
      <c r="BW10" s="66"/>
      <c r="BX10" s="66"/>
      <c r="BY10" s="66"/>
      <c r="BZ10" s="66"/>
      <c r="CA10" s="66"/>
      <c r="CB10" s="66"/>
      <c r="CC10" s="66"/>
      <c r="CD10" s="66"/>
      <c r="CE10" s="66"/>
      <c r="CF10" s="66"/>
      <c r="CG10" s="66"/>
      <c r="CH10" s="66"/>
      <c r="CI10" s="66"/>
      <c r="CJ10" s="66"/>
      <c r="CK10" s="66"/>
      <c r="CL10" s="66"/>
      <c r="CM10" s="66"/>
      <c r="CN10" s="66"/>
      <c r="CO10" s="66"/>
      <c r="CP10" s="66"/>
      <c r="CQ10" s="66"/>
      <c r="CR10" s="66"/>
      <c r="CS10" s="66"/>
      <c r="CT10" s="66"/>
      <c r="CU10" s="66"/>
      <c r="CV10" s="66"/>
      <c r="CW10" s="66"/>
      <c r="CX10" s="66"/>
      <c r="CY10" s="66"/>
      <c r="CZ10" s="66"/>
      <c r="DA10" s="66"/>
      <c r="DB10" s="66"/>
      <c r="DC10" s="66"/>
      <c r="DD10" s="66"/>
      <c r="DE10" s="66"/>
      <c r="DF10" s="66"/>
      <c r="DG10" s="66"/>
      <c r="DH10" s="66"/>
      <c r="DI10" s="66"/>
      <c r="DJ10" s="66"/>
      <c r="DK10" s="66"/>
      <c r="DL10" s="66"/>
      <c r="DM10" s="66"/>
      <c r="DN10" s="66"/>
      <c r="DO10" s="66"/>
      <c r="DP10" s="66"/>
      <c r="DQ10" s="66"/>
      <c r="DR10" s="66"/>
      <c r="DS10" s="66"/>
      <c r="DT10" s="66"/>
      <c r="DU10" s="66"/>
      <c r="DV10" s="66"/>
      <c r="DW10" s="66"/>
      <c r="DX10" s="66"/>
      <c r="DY10" s="66"/>
      <c r="DZ10" s="66"/>
      <c r="EA10" s="66"/>
      <c r="EB10" s="66"/>
      <c r="EC10" s="66"/>
      <c r="ED10" s="66"/>
      <c r="EE10" s="66"/>
      <c r="EF10" s="66"/>
    </row>
    <row r="11" spans="1:136" s="67" customFormat="1" ht="57.75" customHeight="1" thickBot="1" x14ac:dyDescent="0.35">
      <c r="A11" s="15"/>
      <c r="B11" s="20">
        <v>1.3</v>
      </c>
      <c r="C11" s="99" t="s">
        <v>52</v>
      </c>
      <c r="D11" s="100" t="s">
        <v>57</v>
      </c>
      <c r="E11" s="68">
        <v>1</v>
      </c>
      <c r="F11" s="21">
        <v>44446</v>
      </c>
      <c r="G11" s="21">
        <v>44450</v>
      </c>
      <c r="H11" s="69">
        <v>5</v>
      </c>
      <c r="I11" s="69" t="s">
        <v>41</v>
      </c>
      <c r="J11" s="69" t="s">
        <v>39</v>
      </c>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6"/>
      <c r="CV11" s="66"/>
      <c r="CW11" s="66"/>
      <c r="CX11" s="66"/>
      <c r="CY11" s="66"/>
      <c r="CZ11" s="66"/>
      <c r="DA11" s="66"/>
      <c r="DB11" s="66"/>
      <c r="DC11" s="66"/>
      <c r="DD11" s="66"/>
      <c r="DE11" s="66"/>
      <c r="DF11" s="66"/>
      <c r="DG11" s="66"/>
      <c r="DH11" s="66"/>
      <c r="DI11" s="66"/>
      <c r="DJ11" s="66"/>
      <c r="DK11" s="66"/>
      <c r="DL11" s="66"/>
      <c r="DM11" s="66"/>
      <c r="DN11" s="66"/>
      <c r="DO11" s="66"/>
      <c r="DP11" s="66"/>
      <c r="DQ11" s="66"/>
      <c r="DR11" s="66"/>
      <c r="DS11" s="66"/>
      <c r="DT11" s="66"/>
      <c r="DU11" s="66"/>
      <c r="DV11" s="66"/>
      <c r="DW11" s="66"/>
      <c r="DX11" s="66"/>
      <c r="DY11" s="66"/>
      <c r="DZ11" s="66"/>
      <c r="EA11" s="66"/>
      <c r="EB11" s="66"/>
      <c r="EC11" s="66"/>
      <c r="ED11" s="66"/>
      <c r="EE11" s="66"/>
      <c r="EF11" s="66"/>
    </row>
    <row r="12" spans="1:136" s="67" customFormat="1" ht="57.75" customHeight="1" thickBot="1" x14ac:dyDescent="0.35">
      <c r="A12" s="15"/>
      <c r="B12" s="20">
        <v>1.4</v>
      </c>
      <c r="C12" s="99" t="s">
        <v>54</v>
      </c>
      <c r="D12" s="100" t="s">
        <v>57</v>
      </c>
      <c r="E12" s="68">
        <v>0</v>
      </c>
      <c r="F12" s="21">
        <f t="shared" ref="F12:F13" si="14">G11</f>
        <v>44450</v>
      </c>
      <c r="G12" s="21">
        <v>44453</v>
      </c>
      <c r="H12" s="69">
        <v>3</v>
      </c>
      <c r="I12" s="69" t="s">
        <v>64</v>
      </c>
      <c r="J12" s="69" t="s">
        <v>39</v>
      </c>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c r="BM12" s="66"/>
      <c r="BN12" s="66"/>
      <c r="BO12" s="66"/>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6"/>
      <c r="CV12" s="66"/>
      <c r="CW12" s="66"/>
      <c r="CX12" s="66"/>
      <c r="CY12" s="66"/>
      <c r="CZ12" s="66"/>
      <c r="DA12" s="66"/>
      <c r="DB12" s="66"/>
      <c r="DC12" s="66"/>
      <c r="DD12" s="66"/>
      <c r="DE12" s="66"/>
      <c r="DF12" s="66"/>
      <c r="DG12" s="66"/>
      <c r="DH12" s="66"/>
      <c r="DI12" s="66"/>
      <c r="DJ12" s="66"/>
      <c r="DK12" s="66"/>
      <c r="DL12" s="66"/>
      <c r="DM12" s="66"/>
      <c r="DN12" s="66"/>
      <c r="DO12" s="66"/>
      <c r="DP12" s="66"/>
      <c r="DQ12" s="66"/>
      <c r="DR12" s="66"/>
      <c r="DS12" s="66"/>
      <c r="DT12" s="66"/>
      <c r="DU12" s="66"/>
      <c r="DV12" s="66"/>
      <c r="DW12" s="66"/>
      <c r="DX12" s="66"/>
      <c r="DY12" s="66"/>
      <c r="DZ12" s="66"/>
      <c r="EA12" s="66"/>
      <c r="EB12" s="66"/>
      <c r="EC12" s="66"/>
      <c r="ED12" s="66"/>
      <c r="EE12" s="66"/>
      <c r="EF12" s="66"/>
    </row>
    <row r="13" spans="1:136" s="67" customFormat="1" ht="57.75" customHeight="1" thickBot="1" x14ac:dyDescent="0.35">
      <c r="A13" s="15"/>
      <c r="B13" s="20">
        <v>1.5</v>
      </c>
      <c r="C13" s="99" t="s">
        <v>53</v>
      </c>
      <c r="D13" s="100" t="s">
        <v>59</v>
      </c>
      <c r="E13" s="68">
        <v>0</v>
      </c>
      <c r="F13" s="21">
        <f t="shared" si="14"/>
        <v>44453</v>
      </c>
      <c r="G13" s="21">
        <v>44483</v>
      </c>
      <c r="H13" s="69">
        <v>31</v>
      </c>
      <c r="I13" s="69" t="s">
        <v>64</v>
      </c>
      <c r="J13" s="69" t="s">
        <v>39</v>
      </c>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66"/>
      <c r="DS13" s="66"/>
      <c r="DT13" s="66"/>
      <c r="DU13" s="66"/>
      <c r="DV13" s="66"/>
      <c r="DW13" s="66"/>
      <c r="DX13" s="66"/>
      <c r="DY13" s="66"/>
      <c r="DZ13" s="66"/>
      <c r="EA13" s="66"/>
      <c r="EB13" s="66"/>
      <c r="EC13" s="66"/>
      <c r="ED13" s="66"/>
      <c r="EE13" s="66"/>
      <c r="EF13" s="66"/>
    </row>
    <row r="14" spans="1:136" s="67" customFormat="1" ht="48.75" customHeight="1" thickBot="1" x14ac:dyDescent="0.35">
      <c r="A14" s="15"/>
      <c r="B14" s="20">
        <v>1.6</v>
      </c>
      <c r="C14" s="99" t="s">
        <v>55</v>
      </c>
      <c r="D14" s="100" t="s">
        <v>58</v>
      </c>
      <c r="E14" s="68">
        <v>0</v>
      </c>
      <c r="F14" s="21">
        <v>44483</v>
      </c>
      <c r="G14" s="21">
        <v>44487</v>
      </c>
      <c r="H14" s="69">
        <v>4</v>
      </c>
      <c r="I14" s="69" t="s">
        <v>64</v>
      </c>
      <c r="J14" s="69" t="s">
        <v>39</v>
      </c>
      <c r="K14" s="66"/>
      <c r="L14" s="66"/>
      <c r="M14" s="66"/>
      <c r="N14" s="66"/>
      <c r="O14" s="66"/>
      <c r="P14" s="66"/>
      <c r="Q14" s="66"/>
      <c r="R14" s="66"/>
      <c r="S14" s="66"/>
      <c r="T14" s="66"/>
      <c r="U14" s="66"/>
      <c r="V14" s="66"/>
      <c r="W14" s="66"/>
      <c r="X14" s="66"/>
      <c r="Y14" s="66"/>
      <c r="Z14" s="66"/>
      <c r="AA14" s="71"/>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6"/>
      <c r="CV14" s="66"/>
      <c r="CW14" s="66"/>
      <c r="CX14" s="66"/>
      <c r="CY14" s="66"/>
      <c r="CZ14" s="66"/>
      <c r="DA14" s="66"/>
      <c r="DB14" s="66"/>
      <c r="DC14" s="66"/>
      <c r="DD14" s="66"/>
      <c r="DE14" s="66"/>
      <c r="DF14" s="66"/>
      <c r="DG14" s="66"/>
      <c r="DH14" s="66"/>
      <c r="DI14" s="66"/>
      <c r="DJ14" s="66"/>
      <c r="DK14" s="66"/>
      <c r="DL14" s="66"/>
      <c r="DM14" s="66"/>
      <c r="DN14" s="66"/>
      <c r="DO14" s="66"/>
      <c r="DP14" s="66"/>
      <c r="DQ14" s="66"/>
      <c r="DR14" s="66"/>
      <c r="DS14" s="66"/>
      <c r="DT14" s="66"/>
      <c r="DU14" s="66"/>
      <c r="DV14" s="66"/>
      <c r="DW14" s="66"/>
      <c r="DX14" s="66"/>
      <c r="DY14" s="66"/>
      <c r="DZ14" s="66"/>
      <c r="EA14" s="66"/>
      <c r="EB14" s="66"/>
      <c r="EC14" s="66"/>
      <c r="ED14" s="66"/>
      <c r="EE14" s="66"/>
      <c r="EF14" s="66"/>
    </row>
    <row r="15" spans="1:136" s="67" customFormat="1" ht="30" customHeight="1" thickBot="1" x14ac:dyDescent="0.35">
      <c r="A15" s="15"/>
      <c r="B15" s="20">
        <v>1.7</v>
      </c>
      <c r="C15" s="99" t="s">
        <v>56</v>
      </c>
      <c r="D15" s="100" t="s">
        <v>59</v>
      </c>
      <c r="E15" s="68">
        <v>0</v>
      </c>
      <c r="F15" s="21">
        <f>G14</f>
        <v>44487</v>
      </c>
      <c r="G15" s="21">
        <f>F15+H15</f>
        <v>44491</v>
      </c>
      <c r="H15" s="69">
        <v>4</v>
      </c>
      <c r="I15" s="69" t="s">
        <v>64</v>
      </c>
      <c r="J15" s="69" t="s">
        <v>39</v>
      </c>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c r="BD15" s="66"/>
      <c r="BE15" s="66"/>
      <c r="BF15" s="66"/>
      <c r="BG15" s="66"/>
      <c r="BH15" s="66"/>
      <c r="BI15" s="66"/>
      <c r="BJ15" s="66"/>
      <c r="BK15" s="66"/>
      <c r="BL15" s="66"/>
      <c r="BM15" s="66"/>
      <c r="BN15" s="66"/>
      <c r="BO15" s="66"/>
      <c r="BP15" s="66"/>
      <c r="BQ15" s="66"/>
      <c r="BR15" s="66"/>
      <c r="BS15" s="66"/>
      <c r="BT15" s="66"/>
      <c r="BU15" s="66"/>
      <c r="BV15" s="66"/>
      <c r="BW15" s="66"/>
      <c r="BX15" s="66"/>
      <c r="BY15" s="66"/>
      <c r="BZ15" s="66"/>
      <c r="CA15" s="66"/>
      <c r="CB15" s="66"/>
      <c r="CC15" s="66"/>
      <c r="CD15" s="66"/>
      <c r="CE15" s="66"/>
      <c r="CF15" s="66"/>
      <c r="CG15" s="66"/>
      <c r="CH15" s="66"/>
      <c r="CI15" s="66"/>
      <c r="CJ15" s="66"/>
      <c r="CK15" s="66"/>
      <c r="CL15" s="66"/>
      <c r="CM15" s="66"/>
      <c r="CN15" s="66"/>
      <c r="CO15" s="66"/>
      <c r="CP15" s="66"/>
      <c r="CQ15" s="66"/>
      <c r="CR15" s="66"/>
      <c r="CS15" s="66"/>
      <c r="CT15" s="66"/>
      <c r="CU15" s="66"/>
      <c r="CV15" s="66"/>
      <c r="CW15" s="66"/>
      <c r="CX15" s="66"/>
      <c r="CY15" s="66"/>
      <c r="CZ15" s="66"/>
      <c r="DA15" s="66"/>
      <c r="DB15" s="66"/>
      <c r="DC15" s="66"/>
      <c r="DD15" s="66"/>
      <c r="DE15" s="66"/>
      <c r="DF15" s="66"/>
      <c r="DG15" s="66"/>
      <c r="DH15" s="66"/>
      <c r="DI15" s="66"/>
      <c r="DJ15" s="66"/>
      <c r="DK15" s="66"/>
      <c r="DL15" s="66"/>
      <c r="DM15" s="66"/>
      <c r="DN15" s="66"/>
      <c r="DO15" s="66"/>
      <c r="DP15" s="66"/>
      <c r="DQ15" s="66"/>
      <c r="DR15" s="66"/>
      <c r="DS15" s="66"/>
      <c r="DT15" s="66"/>
      <c r="DU15" s="66"/>
      <c r="DV15" s="66"/>
      <c r="DW15" s="66"/>
      <c r="DX15" s="66"/>
      <c r="DY15" s="66"/>
      <c r="DZ15" s="66"/>
      <c r="EA15" s="66"/>
      <c r="EB15" s="66"/>
      <c r="EC15" s="66"/>
      <c r="ED15" s="66"/>
      <c r="EE15" s="66"/>
      <c r="EF15" s="66"/>
    </row>
    <row r="16" spans="1:136" s="67" customFormat="1" ht="47.45" customHeight="1" thickBot="1" x14ac:dyDescent="0.35">
      <c r="A16" s="17" t="s">
        <v>43</v>
      </c>
      <c r="B16" s="72">
        <v>2</v>
      </c>
      <c r="C16" s="101" t="s">
        <v>60</v>
      </c>
      <c r="D16" s="22"/>
      <c r="E16" s="73">
        <f ca="1">AVERAGE(E17:E21)</f>
        <v>0.2</v>
      </c>
      <c r="F16" s="109">
        <f>F17</f>
        <v>44488</v>
      </c>
      <c r="G16" s="109">
        <f>G21</f>
        <v>44513</v>
      </c>
      <c r="H16" s="110">
        <f t="shared" ref="H16:H35" si="15">IF(OR(ISBLANK(task_start),ISBLANK(task_end)),"",task_end-task_start+1)</f>
        <v>26</v>
      </c>
      <c r="I16" s="74"/>
      <c r="J16" s="74"/>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c r="BC16" s="66"/>
      <c r="BD16" s="66"/>
      <c r="BE16" s="66"/>
      <c r="BF16" s="66"/>
      <c r="BG16" s="66"/>
      <c r="BH16" s="66"/>
      <c r="BI16" s="66"/>
      <c r="BJ16" s="66"/>
      <c r="BK16" s="66"/>
      <c r="BL16" s="66"/>
      <c r="BM16" s="66"/>
      <c r="BN16" s="66"/>
      <c r="BO16" s="66"/>
      <c r="BP16" s="66"/>
      <c r="BQ16" s="66"/>
      <c r="BR16" s="66"/>
      <c r="BS16" s="66"/>
      <c r="BT16" s="66"/>
      <c r="BU16" s="66"/>
      <c r="BV16" s="66"/>
      <c r="BW16" s="66"/>
      <c r="BX16" s="66"/>
      <c r="BY16" s="66"/>
      <c r="BZ16" s="66"/>
      <c r="CA16" s="66"/>
      <c r="CB16" s="66"/>
      <c r="CC16" s="66"/>
      <c r="CD16" s="66"/>
      <c r="CE16" s="66"/>
      <c r="CF16" s="66"/>
      <c r="CG16" s="66"/>
      <c r="CH16" s="66"/>
      <c r="CI16" s="66"/>
      <c r="CJ16" s="66"/>
      <c r="CK16" s="66"/>
      <c r="CL16" s="66"/>
      <c r="CM16" s="66"/>
      <c r="CN16" s="66"/>
      <c r="CO16" s="66"/>
      <c r="CP16" s="66"/>
      <c r="CQ16" s="66"/>
      <c r="CR16" s="66"/>
      <c r="CS16" s="66"/>
      <c r="CT16" s="66"/>
      <c r="CU16" s="66"/>
      <c r="CV16" s="66"/>
      <c r="CW16" s="66"/>
      <c r="CX16" s="66"/>
      <c r="CY16" s="66"/>
      <c r="CZ16" s="66"/>
      <c r="DA16" s="66"/>
      <c r="DB16" s="66"/>
      <c r="DC16" s="66"/>
      <c r="DD16" s="66"/>
      <c r="DE16" s="66"/>
      <c r="DF16" s="66"/>
      <c r="DG16" s="66"/>
      <c r="DH16" s="66"/>
      <c r="DI16" s="66"/>
      <c r="DJ16" s="66"/>
      <c r="DK16" s="66"/>
      <c r="DL16" s="66"/>
      <c r="DM16" s="66"/>
      <c r="DN16" s="66"/>
      <c r="DO16" s="66"/>
      <c r="DP16" s="66"/>
      <c r="DQ16" s="66"/>
      <c r="DR16" s="66"/>
      <c r="DS16" s="66"/>
      <c r="DT16" s="66"/>
      <c r="DU16" s="66"/>
      <c r="DV16" s="66"/>
      <c r="DW16" s="66"/>
      <c r="DX16" s="66"/>
      <c r="DY16" s="66"/>
      <c r="DZ16" s="66"/>
      <c r="EA16" s="66"/>
      <c r="EB16" s="66"/>
      <c r="EC16" s="66"/>
      <c r="ED16" s="66"/>
      <c r="EE16" s="66"/>
      <c r="EF16" s="66"/>
    </row>
    <row r="17" spans="1:136" s="67" customFormat="1" ht="30" customHeight="1" thickBot="1" x14ac:dyDescent="0.35">
      <c r="A17" s="17"/>
      <c r="B17" s="23">
        <v>2.1</v>
      </c>
      <c r="C17" s="104" t="s">
        <v>63</v>
      </c>
      <c r="D17" s="25"/>
      <c r="E17" s="75">
        <v>1</v>
      </c>
      <c r="F17" s="107">
        <f>F15+1</f>
        <v>44488</v>
      </c>
      <c r="G17" s="107">
        <f>F17+H17</f>
        <v>44493</v>
      </c>
      <c r="H17" s="108">
        <v>5</v>
      </c>
      <c r="I17" s="76"/>
      <c r="J17" s="7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c r="BM17" s="66"/>
      <c r="BN17" s="66"/>
      <c r="BO17" s="66"/>
      <c r="BP17" s="66"/>
      <c r="BQ17" s="66"/>
      <c r="BR17" s="66"/>
      <c r="BS17" s="66"/>
      <c r="BT17" s="66"/>
      <c r="BU17" s="66"/>
      <c r="BV17" s="66"/>
      <c r="BW17" s="66"/>
      <c r="BX17" s="66"/>
      <c r="BY17" s="66"/>
      <c r="BZ17" s="66"/>
      <c r="CA17" s="66"/>
      <c r="CB17" s="66"/>
      <c r="CC17" s="66"/>
      <c r="CD17" s="66"/>
      <c r="CE17" s="66"/>
      <c r="CF17" s="66"/>
      <c r="CG17" s="66"/>
      <c r="CH17" s="66"/>
      <c r="CI17" s="66"/>
      <c r="CJ17" s="66"/>
      <c r="CK17" s="66"/>
      <c r="CL17" s="66"/>
      <c r="CM17" s="66"/>
      <c r="CN17" s="66"/>
      <c r="CO17" s="66"/>
      <c r="CP17" s="66"/>
      <c r="CQ17" s="66"/>
      <c r="CR17" s="66"/>
      <c r="CS17" s="66"/>
      <c r="CT17" s="66"/>
      <c r="CU17" s="66"/>
      <c r="CV17" s="66"/>
      <c r="CW17" s="66"/>
      <c r="CX17" s="66"/>
      <c r="CY17" s="66"/>
      <c r="CZ17" s="66"/>
      <c r="DA17" s="66"/>
      <c r="DB17" s="66"/>
      <c r="DC17" s="66"/>
      <c r="DD17" s="66"/>
      <c r="DE17" s="66"/>
      <c r="DF17" s="66"/>
      <c r="DG17" s="66"/>
      <c r="DH17" s="66"/>
      <c r="DI17" s="66"/>
      <c r="DJ17" s="66"/>
      <c r="DK17" s="66"/>
      <c r="DL17" s="66"/>
      <c r="DM17" s="66"/>
      <c r="DN17" s="66"/>
      <c r="DO17" s="66"/>
      <c r="DP17" s="66"/>
      <c r="DQ17" s="66"/>
      <c r="DR17" s="66"/>
      <c r="DS17" s="66"/>
      <c r="DT17" s="66"/>
      <c r="DU17" s="66"/>
      <c r="DV17" s="66"/>
      <c r="DW17" s="66"/>
      <c r="DX17" s="66"/>
      <c r="DY17" s="66"/>
      <c r="DZ17" s="66"/>
      <c r="EA17" s="66"/>
      <c r="EB17" s="66"/>
      <c r="EC17" s="66"/>
      <c r="ED17" s="66"/>
      <c r="EE17" s="66"/>
      <c r="EF17" s="66"/>
    </row>
    <row r="18" spans="1:136" s="67" customFormat="1" ht="30" customHeight="1" thickBot="1" x14ac:dyDescent="0.35">
      <c r="A18" s="15"/>
      <c r="B18" s="23">
        <v>2.2000000000000002</v>
      </c>
      <c r="C18" s="24"/>
      <c r="D18" s="25"/>
      <c r="E18" s="75">
        <v>0</v>
      </c>
      <c r="F18" s="107">
        <f>G17</f>
        <v>44493</v>
      </c>
      <c r="G18" s="107">
        <f>F18+H18</f>
        <v>44498</v>
      </c>
      <c r="H18" s="108">
        <v>5</v>
      </c>
      <c r="I18" s="76"/>
      <c r="J18" s="76"/>
      <c r="K18" s="66"/>
      <c r="L18" s="66"/>
      <c r="M18" s="66"/>
      <c r="N18" s="66"/>
      <c r="O18" s="66"/>
      <c r="P18" s="66"/>
      <c r="Q18" s="66"/>
      <c r="R18" s="66"/>
      <c r="S18" s="66"/>
      <c r="T18" s="66"/>
      <c r="U18" s="66"/>
      <c r="V18" s="66"/>
      <c r="W18" s="71"/>
      <c r="X18" s="71"/>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c r="CV18" s="66"/>
      <c r="CW18" s="66"/>
      <c r="CX18" s="66"/>
      <c r="CY18" s="66"/>
      <c r="CZ18" s="66"/>
      <c r="DA18" s="66"/>
      <c r="DB18" s="66"/>
      <c r="DC18" s="66"/>
      <c r="DD18" s="66"/>
      <c r="DE18" s="66"/>
      <c r="DF18" s="66"/>
      <c r="DG18" s="66"/>
      <c r="DH18" s="66"/>
      <c r="DI18" s="66"/>
      <c r="DJ18" s="66"/>
      <c r="DK18" s="66"/>
      <c r="DL18" s="66"/>
      <c r="DM18" s="66"/>
      <c r="DN18" s="66"/>
      <c r="DO18" s="66"/>
      <c r="DP18" s="66"/>
      <c r="DQ18" s="66"/>
      <c r="DR18" s="66"/>
      <c r="DS18" s="66"/>
      <c r="DT18" s="66"/>
      <c r="DU18" s="66"/>
      <c r="DV18" s="66"/>
      <c r="DW18" s="66"/>
      <c r="DX18" s="66"/>
      <c r="DY18" s="66"/>
      <c r="DZ18" s="66"/>
      <c r="EA18" s="66"/>
      <c r="EB18" s="66"/>
      <c r="EC18" s="66"/>
      <c r="ED18" s="66"/>
      <c r="EE18" s="66"/>
      <c r="EF18" s="66"/>
    </row>
    <row r="19" spans="1:136" s="67" customFormat="1" ht="30" customHeight="1" thickBot="1" x14ac:dyDescent="0.35">
      <c r="A19" s="15"/>
      <c r="B19" s="23">
        <v>2.3000000000000003</v>
      </c>
      <c r="C19" s="24"/>
      <c r="D19" s="25"/>
      <c r="E19" s="75">
        <f ca="1">IF((F19-F4)&lt;0,(F4-F19)/H19,0)</f>
        <v>0</v>
      </c>
      <c r="F19" s="107">
        <f t="shared" ref="F19:F21" si="16">G18</f>
        <v>44498</v>
      </c>
      <c r="G19" s="107">
        <f>F19+H19</f>
        <v>44503</v>
      </c>
      <c r="H19" s="108">
        <v>5</v>
      </c>
      <c r="I19" s="76"/>
      <c r="J19" s="7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c r="BM19" s="66"/>
      <c r="BN19" s="66"/>
      <c r="BO19" s="66"/>
      <c r="BP19" s="66"/>
      <c r="BQ19" s="66"/>
      <c r="BR19" s="66"/>
      <c r="BS19" s="66"/>
      <c r="BT19" s="66"/>
      <c r="BU19" s="66"/>
      <c r="BV19" s="66"/>
      <c r="BW19" s="66"/>
      <c r="BX19" s="66"/>
      <c r="BY19" s="66"/>
      <c r="BZ19" s="66"/>
      <c r="CA19" s="66"/>
      <c r="CB19" s="66"/>
      <c r="CC19" s="66"/>
      <c r="CD19" s="66"/>
      <c r="CE19" s="66"/>
      <c r="CF19" s="66"/>
      <c r="CG19" s="66"/>
      <c r="CH19" s="66"/>
      <c r="CI19" s="66"/>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66"/>
      <c r="DH19" s="66"/>
      <c r="DI19" s="66"/>
      <c r="DJ19" s="66"/>
      <c r="DK19" s="66"/>
      <c r="DL19" s="66"/>
      <c r="DM19" s="66"/>
      <c r="DN19" s="66"/>
      <c r="DO19" s="66"/>
      <c r="DP19" s="66"/>
      <c r="DQ19" s="66"/>
      <c r="DR19" s="66"/>
      <c r="DS19" s="66"/>
      <c r="DT19" s="66"/>
      <c r="DU19" s="66"/>
      <c r="DV19" s="66"/>
      <c r="DW19" s="66"/>
      <c r="DX19" s="66"/>
      <c r="DY19" s="66"/>
      <c r="DZ19" s="66"/>
      <c r="EA19" s="66"/>
      <c r="EB19" s="66"/>
      <c r="EC19" s="66"/>
      <c r="ED19" s="66"/>
      <c r="EE19" s="66"/>
      <c r="EF19" s="66"/>
    </row>
    <row r="20" spans="1:136" s="67" customFormat="1" ht="30" customHeight="1" thickBot="1" x14ac:dyDescent="0.35">
      <c r="A20" s="15"/>
      <c r="B20" s="23">
        <v>2.4000000000000004</v>
      </c>
      <c r="C20" s="24"/>
      <c r="D20" s="25"/>
      <c r="E20" s="75">
        <f ca="1">IF((F20-F4)&lt;0,(F4-F20)/H20,0)</f>
        <v>0</v>
      </c>
      <c r="F20" s="107">
        <f t="shared" si="16"/>
        <v>44503</v>
      </c>
      <c r="G20" s="107">
        <f>F20+H20</f>
        <v>44508</v>
      </c>
      <c r="H20" s="108">
        <v>5</v>
      </c>
      <c r="I20" s="76"/>
      <c r="J20" s="76"/>
      <c r="K20" s="66"/>
      <c r="L20" s="66"/>
      <c r="M20" s="66"/>
      <c r="N20" s="66"/>
      <c r="O20" s="66"/>
      <c r="P20" s="66"/>
      <c r="Q20" s="66"/>
      <c r="R20" s="66"/>
      <c r="S20" s="66"/>
      <c r="T20" s="66"/>
      <c r="U20" s="66"/>
      <c r="V20" s="66"/>
      <c r="W20" s="66"/>
      <c r="X20" s="66"/>
      <c r="Y20" s="66"/>
      <c r="Z20" s="66"/>
      <c r="AA20" s="71"/>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c r="BM20" s="66"/>
      <c r="BN20" s="66"/>
      <c r="BO20" s="66"/>
      <c r="BP20" s="66"/>
      <c r="BQ20" s="66"/>
      <c r="BR20" s="66"/>
      <c r="BS20" s="66"/>
      <c r="BT20" s="66"/>
      <c r="BU20" s="66"/>
      <c r="BV20" s="66"/>
      <c r="BW20" s="66"/>
      <c r="BX20" s="66"/>
      <c r="BY20" s="66"/>
      <c r="BZ20" s="66"/>
      <c r="CA20" s="66"/>
      <c r="CB20" s="66"/>
      <c r="CC20" s="66"/>
      <c r="CD20" s="66"/>
      <c r="CE20" s="66"/>
      <c r="CF20" s="66"/>
      <c r="CG20" s="66"/>
      <c r="CH20" s="66"/>
      <c r="CI20" s="66"/>
      <c r="CJ20" s="66"/>
      <c r="CK20" s="66"/>
      <c r="CL20" s="66"/>
      <c r="CM20" s="66"/>
      <c r="CN20" s="66"/>
      <c r="CO20" s="66"/>
      <c r="CP20" s="66"/>
      <c r="CQ20" s="66"/>
      <c r="CR20" s="66"/>
      <c r="CS20" s="66"/>
      <c r="CT20" s="66"/>
      <c r="CU20" s="66"/>
      <c r="CV20" s="66"/>
      <c r="CW20" s="66"/>
      <c r="CX20" s="66"/>
      <c r="CY20" s="66"/>
      <c r="CZ20" s="66"/>
      <c r="DA20" s="66"/>
      <c r="DB20" s="66"/>
      <c r="DC20" s="66"/>
      <c r="DD20" s="66"/>
      <c r="DE20" s="66"/>
      <c r="DF20" s="66"/>
      <c r="DG20" s="66"/>
      <c r="DH20" s="66"/>
      <c r="DI20" s="66"/>
      <c r="DJ20" s="66"/>
      <c r="DK20" s="66"/>
      <c r="DL20" s="66"/>
      <c r="DM20" s="66"/>
      <c r="DN20" s="66"/>
      <c r="DO20" s="66"/>
      <c r="DP20" s="66"/>
      <c r="DQ20" s="66"/>
      <c r="DR20" s="66"/>
      <c r="DS20" s="66"/>
      <c r="DT20" s="66"/>
      <c r="DU20" s="66"/>
      <c r="DV20" s="66"/>
      <c r="DW20" s="66"/>
      <c r="DX20" s="66"/>
      <c r="DY20" s="66"/>
      <c r="DZ20" s="66"/>
      <c r="EA20" s="66"/>
      <c r="EB20" s="66"/>
      <c r="EC20" s="66"/>
      <c r="ED20" s="66"/>
      <c r="EE20" s="66"/>
      <c r="EF20" s="66"/>
    </row>
    <row r="21" spans="1:136" s="67" customFormat="1" ht="30" customHeight="1" thickBot="1" x14ac:dyDescent="0.35">
      <c r="A21" s="15"/>
      <c r="B21" s="23">
        <v>2.5</v>
      </c>
      <c r="C21" s="24"/>
      <c r="D21" s="25"/>
      <c r="E21" s="75">
        <f ca="1">IF((F21-F4)&lt;0,(F4-F21)/H21,0)</f>
        <v>0</v>
      </c>
      <c r="F21" s="107">
        <f t="shared" si="16"/>
        <v>44508</v>
      </c>
      <c r="G21" s="107">
        <f>F21+H21</f>
        <v>44513</v>
      </c>
      <c r="H21" s="108">
        <v>5</v>
      </c>
      <c r="I21" s="76"/>
      <c r="J21" s="7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c r="BV21" s="66"/>
      <c r="BW21" s="66"/>
      <c r="BX21" s="66"/>
      <c r="BY21" s="66"/>
      <c r="BZ21" s="66"/>
      <c r="CA21" s="66"/>
      <c r="CB21" s="66"/>
      <c r="CC21" s="66"/>
      <c r="CD21" s="66"/>
      <c r="CE21" s="66"/>
      <c r="CF21" s="66"/>
      <c r="CG21" s="66"/>
      <c r="CH21" s="66"/>
      <c r="CI21" s="66"/>
      <c r="CJ21" s="66"/>
      <c r="CK21" s="66"/>
      <c r="CL21" s="66"/>
      <c r="CM21" s="66"/>
      <c r="CN21" s="66"/>
      <c r="CO21" s="66"/>
      <c r="CP21" s="66"/>
      <c r="CQ21" s="66"/>
      <c r="CR21" s="66"/>
      <c r="CS21" s="66"/>
      <c r="CT21" s="66"/>
      <c r="CU21" s="66"/>
      <c r="CV21" s="66"/>
      <c r="CW21" s="66"/>
      <c r="CX21" s="66"/>
      <c r="CY21" s="66"/>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row>
    <row r="22" spans="1:136" s="67" customFormat="1" ht="30" customHeight="1" thickBot="1" x14ac:dyDescent="0.35">
      <c r="A22" s="15" t="s">
        <v>44</v>
      </c>
      <c r="B22" s="77">
        <v>3</v>
      </c>
      <c r="C22" s="102" t="s">
        <v>61</v>
      </c>
      <c r="D22" s="26"/>
      <c r="E22" s="78">
        <f ca="1">AVERAGE(E23:E27)</f>
        <v>0.2</v>
      </c>
      <c r="F22" s="111">
        <f>F23</f>
        <v>44513</v>
      </c>
      <c r="G22" s="111">
        <f>G27</f>
        <v>44543</v>
      </c>
      <c r="H22" s="112">
        <f t="shared" si="15"/>
        <v>31</v>
      </c>
      <c r="I22" s="79"/>
      <c r="J22" s="79"/>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6"/>
      <c r="BK22" s="66"/>
      <c r="BL22" s="66"/>
      <c r="BM22" s="66"/>
      <c r="BN22" s="66"/>
      <c r="BO22" s="66"/>
      <c r="BP22" s="66"/>
      <c r="BQ22" s="66"/>
      <c r="BR22" s="66"/>
      <c r="BS22" s="66"/>
      <c r="BT22" s="66"/>
      <c r="BU22" s="66"/>
      <c r="BV22" s="66"/>
      <c r="BW22" s="66"/>
      <c r="BX22" s="66"/>
      <c r="BY22" s="66"/>
      <c r="BZ22" s="66"/>
      <c r="CA22" s="66"/>
      <c r="CB22" s="66"/>
      <c r="CC22" s="66"/>
      <c r="CD22" s="66"/>
      <c r="CE22" s="66"/>
      <c r="CF22" s="66"/>
      <c r="CG22" s="66"/>
      <c r="CH22" s="66"/>
      <c r="CI22" s="66"/>
      <c r="CJ22" s="66"/>
      <c r="CK22" s="66"/>
      <c r="CL22" s="66"/>
      <c r="CM22" s="66"/>
      <c r="CN22" s="66"/>
      <c r="CO22" s="66"/>
      <c r="CP22" s="66"/>
      <c r="CQ22" s="66"/>
      <c r="CR22" s="66"/>
      <c r="CS22" s="66"/>
      <c r="CT22" s="66"/>
      <c r="CU22" s="66"/>
      <c r="CV22" s="66"/>
      <c r="CW22" s="66"/>
      <c r="CX22" s="66"/>
      <c r="CY22" s="66"/>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row>
    <row r="23" spans="1:136" s="67" customFormat="1" ht="30" customHeight="1" thickBot="1" x14ac:dyDescent="0.35">
      <c r="A23" s="15"/>
      <c r="B23" s="27">
        <v>3.1</v>
      </c>
      <c r="C23" s="105" t="s">
        <v>63</v>
      </c>
      <c r="D23" s="29"/>
      <c r="E23" s="80">
        <v>1</v>
      </c>
      <c r="F23" s="113">
        <f>G21</f>
        <v>44513</v>
      </c>
      <c r="G23" s="113">
        <f>F23+H23</f>
        <v>44519</v>
      </c>
      <c r="H23" s="114">
        <v>6</v>
      </c>
      <c r="I23" s="81"/>
      <c r="J23" s="81"/>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c r="BN23" s="66"/>
      <c r="BO23" s="66"/>
      <c r="BP23" s="66"/>
      <c r="BQ23" s="66"/>
      <c r="BR23" s="66"/>
      <c r="BS23" s="66"/>
      <c r="BT23" s="66"/>
      <c r="BU23" s="66"/>
      <c r="BV23" s="66"/>
      <c r="BW23" s="66"/>
      <c r="BX23" s="66"/>
      <c r="BY23" s="66"/>
      <c r="BZ23" s="66"/>
      <c r="CA23" s="66"/>
      <c r="CB23" s="66"/>
      <c r="CC23" s="66"/>
      <c r="CD23" s="66"/>
      <c r="CE23" s="66"/>
      <c r="CF23" s="66"/>
      <c r="CG23" s="66"/>
      <c r="CH23" s="66"/>
      <c r="CI23" s="66"/>
      <c r="CJ23" s="66"/>
      <c r="CK23" s="66"/>
      <c r="CL23" s="66"/>
      <c r="CM23" s="66"/>
      <c r="CN23" s="66"/>
      <c r="CO23" s="66"/>
      <c r="CP23" s="66"/>
      <c r="CQ23" s="66"/>
      <c r="CR23" s="66"/>
      <c r="CS23" s="66"/>
      <c r="CT23" s="66"/>
      <c r="CU23" s="66"/>
      <c r="CV23" s="66"/>
      <c r="CW23" s="66"/>
      <c r="CX23" s="66"/>
      <c r="CY23" s="66"/>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row>
    <row r="24" spans="1:136" s="67" customFormat="1" ht="30" customHeight="1" thickBot="1" x14ac:dyDescent="0.35">
      <c r="A24" s="15"/>
      <c r="B24" s="27">
        <v>3.2</v>
      </c>
      <c r="C24" s="28"/>
      <c r="D24" s="29"/>
      <c r="E24" s="80">
        <f ca="1">IF((F24-F4)&lt;0,(F4-F24)/H24,0)</f>
        <v>0</v>
      </c>
      <c r="F24" s="113">
        <f>G23</f>
        <v>44519</v>
      </c>
      <c r="G24" s="113">
        <f>F24+H24</f>
        <v>44525</v>
      </c>
      <c r="H24" s="114">
        <v>6</v>
      </c>
      <c r="I24" s="81"/>
      <c r="J24" s="81"/>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c r="BN24" s="66"/>
      <c r="BO24" s="66"/>
      <c r="BP24" s="66"/>
      <c r="BQ24" s="66"/>
      <c r="BR24" s="66"/>
      <c r="BS24" s="66"/>
      <c r="BT24" s="66"/>
      <c r="BU24" s="66"/>
      <c r="BV24" s="66"/>
      <c r="BW24" s="66"/>
      <c r="BX24" s="66"/>
      <c r="BY24" s="66"/>
      <c r="BZ24" s="66"/>
      <c r="CA24" s="66"/>
      <c r="CB24" s="66"/>
      <c r="CC24" s="66"/>
      <c r="CD24" s="66"/>
      <c r="CE24" s="66"/>
      <c r="CF24" s="66"/>
      <c r="CG24" s="66"/>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row>
    <row r="25" spans="1:136" s="67" customFormat="1" ht="30" customHeight="1" thickBot="1" x14ac:dyDescent="0.35">
      <c r="A25" s="15"/>
      <c r="B25" s="27">
        <v>3.3000000000000003</v>
      </c>
      <c r="C25" s="28"/>
      <c r="D25" s="29"/>
      <c r="E25" s="80">
        <f ca="1">IF((F25-F4)&lt;0,(F4-F25)/H25,0)</f>
        <v>0</v>
      </c>
      <c r="F25" s="113">
        <f t="shared" ref="F25:F27" si="17">G24</f>
        <v>44525</v>
      </c>
      <c r="G25" s="113">
        <f>F25+H25</f>
        <v>44531</v>
      </c>
      <c r="H25" s="114">
        <v>6</v>
      </c>
      <c r="I25" s="81"/>
      <c r="J25" s="81"/>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row>
    <row r="26" spans="1:136" s="67" customFormat="1" ht="30" customHeight="1" thickBot="1" x14ac:dyDescent="0.35">
      <c r="A26" s="15"/>
      <c r="B26" s="27">
        <v>3.4000000000000004</v>
      </c>
      <c r="C26" s="28"/>
      <c r="D26" s="29"/>
      <c r="E26" s="80">
        <f ca="1">IF((F26-F4)&lt;0,(F4-F26)/H26,0)</f>
        <v>0</v>
      </c>
      <c r="F26" s="113">
        <f t="shared" si="17"/>
        <v>44531</v>
      </c>
      <c r="G26" s="113">
        <f>F26+H26</f>
        <v>44537</v>
      </c>
      <c r="H26" s="114">
        <v>6</v>
      </c>
      <c r="I26" s="81"/>
      <c r="J26" s="81"/>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6"/>
      <c r="BE26" s="66"/>
      <c r="BF26" s="66"/>
      <c r="BG26" s="66"/>
      <c r="BH26" s="66"/>
      <c r="BI26" s="66"/>
      <c r="BJ26" s="66"/>
      <c r="BK26" s="66"/>
      <c r="BL26" s="66"/>
      <c r="BM26" s="66"/>
      <c r="BN26" s="66"/>
      <c r="BO26" s="66"/>
      <c r="BP26" s="66"/>
      <c r="BQ26" s="66"/>
      <c r="BR26" s="66"/>
      <c r="BS26" s="66"/>
      <c r="BT26" s="66"/>
      <c r="BU26" s="66"/>
      <c r="BV26" s="66"/>
      <c r="BW26" s="66"/>
      <c r="BX26" s="66"/>
      <c r="BY26" s="66"/>
      <c r="BZ26" s="66"/>
      <c r="CA26" s="66"/>
      <c r="CB26" s="66"/>
      <c r="CC26" s="66"/>
      <c r="CD26" s="66"/>
      <c r="CE26" s="66"/>
      <c r="CF26" s="66"/>
      <c r="CG26" s="66"/>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row>
    <row r="27" spans="1:136" s="67" customFormat="1" ht="30" customHeight="1" thickBot="1" x14ac:dyDescent="0.35">
      <c r="A27" s="15"/>
      <c r="B27" s="27">
        <v>3.5</v>
      </c>
      <c r="C27" s="28"/>
      <c r="D27" s="29"/>
      <c r="E27" s="80">
        <f ca="1">IF((F27-F4)&lt;0,(F4-F27)/H27,0)</f>
        <v>0</v>
      </c>
      <c r="F27" s="113">
        <f t="shared" si="17"/>
        <v>44537</v>
      </c>
      <c r="G27" s="113">
        <f>F27+H27</f>
        <v>44543</v>
      </c>
      <c r="H27" s="114">
        <v>6</v>
      </c>
      <c r="I27" s="81"/>
      <c r="J27" s="81"/>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c r="BF27" s="66"/>
      <c r="BG27" s="66"/>
      <c r="BH27" s="66"/>
      <c r="BI27" s="66"/>
      <c r="BJ27" s="66"/>
      <c r="BK27" s="66"/>
      <c r="BL27" s="66"/>
      <c r="BM27" s="66"/>
      <c r="BN27" s="66"/>
      <c r="BO27" s="66"/>
      <c r="BP27" s="66"/>
      <c r="BQ27" s="66"/>
      <c r="BR27" s="66"/>
      <c r="BS27" s="66"/>
      <c r="BT27" s="66"/>
      <c r="BU27" s="66"/>
      <c r="BV27" s="66"/>
      <c r="BW27" s="66"/>
      <c r="BX27" s="66"/>
      <c r="BY27" s="66"/>
      <c r="BZ27" s="66"/>
      <c r="CA27" s="66"/>
      <c r="CB27" s="66"/>
      <c r="CC27" s="66"/>
      <c r="CD27" s="66"/>
      <c r="CE27" s="66"/>
      <c r="CF27" s="66"/>
      <c r="CG27" s="66"/>
      <c r="CH27" s="66"/>
      <c r="CI27" s="66"/>
      <c r="CJ27" s="66"/>
      <c r="CK27" s="66"/>
      <c r="CL27" s="66"/>
      <c r="CM27" s="66"/>
      <c r="CN27" s="66"/>
      <c r="CO27" s="66"/>
      <c r="CP27" s="66"/>
      <c r="CQ27" s="66"/>
      <c r="CR27" s="66"/>
      <c r="CS27" s="66"/>
      <c r="CT27" s="66"/>
      <c r="CU27" s="66"/>
      <c r="CV27" s="66"/>
      <c r="CW27" s="66"/>
      <c r="CX27" s="66"/>
      <c r="CY27" s="66"/>
      <c r="CZ27" s="66"/>
      <c r="DA27" s="66"/>
      <c r="DB27" s="66"/>
      <c r="DC27" s="66"/>
      <c r="DD27" s="66"/>
      <c r="DE27" s="66"/>
      <c r="DF27" s="66"/>
      <c r="DG27" s="66"/>
      <c r="DH27" s="66"/>
      <c r="DI27" s="66"/>
      <c r="DJ27" s="66"/>
      <c r="DK27" s="66"/>
      <c r="DL27" s="66"/>
      <c r="DM27" s="66"/>
      <c r="DN27" s="66"/>
      <c r="DO27" s="66"/>
      <c r="DP27" s="66"/>
      <c r="DQ27" s="66"/>
      <c r="DR27" s="66"/>
      <c r="DS27" s="66"/>
      <c r="DT27" s="66"/>
      <c r="DU27" s="66"/>
      <c r="DV27" s="66"/>
      <c r="DW27" s="66"/>
      <c r="DX27" s="66"/>
      <c r="DY27" s="66"/>
      <c r="DZ27" s="66"/>
      <c r="EA27" s="66"/>
      <c r="EB27" s="66"/>
      <c r="EC27" s="66"/>
      <c r="ED27" s="66"/>
      <c r="EE27" s="66"/>
      <c r="EF27" s="66"/>
    </row>
    <row r="28" spans="1:136" s="67" customFormat="1" ht="30" customHeight="1" thickBot="1" x14ac:dyDescent="0.35">
      <c r="A28" s="15" t="s">
        <v>44</v>
      </c>
      <c r="B28" s="82">
        <v>4</v>
      </c>
      <c r="C28" s="103" t="s">
        <v>62</v>
      </c>
      <c r="D28" s="30"/>
      <c r="E28" s="83">
        <f ca="1">AVERAGE(E29:E33)</f>
        <v>0.2</v>
      </c>
      <c r="F28" s="117">
        <f>F29</f>
        <v>44543</v>
      </c>
      <c r="G28" s="117">
        <f>G33</f>
        <v>44553</v>
      </c>
      <c r="H28" s="118">
        <f t="shared" si="15"/>
        <v>11</v>
      </c>
      <c r="I28" s="84"/>
      <c r="J28" s="84"/>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66"/>
      <c r="AU28" s="66"/>
      <c r="AV28" s="66"/>
      <c r="AW28" s="66"/>
      <c r="AX28" s="66"/>
      <c r="AY28" s="66"/>
      <c r="AZ28" s="66"/>
      <c r="BA28" s="66"/>
      <c r="BB28" s="66"/>
      <c r="BC28" s="66"/>
      <c r="BD28" s="66"/>
      <c r="BE28" s="66"/>
      <c r="BF28" s="66"/>
      <c r="BG28" s="66"/>
      <c r="BH28" s="66"/>
      <c r="BI28" s="66"/>
      <c r="BJ28" s="66"/>
      <c r="BK28" s="66"/>
      <c r="BL28" s="66"/>
      <c r="BM28" s="66"/>
      <c r="BN28" s="66"/>
      <c r="BO28" s="66"/>
      <c r="BP28" s="66"/>
      <c r="BQ28" s="66"/>
      <c r="BR28" s="66"/>
      <c r="BS28" s="66"/>
      <c r="BT28" s="66"/>
      <c r="BU28" s="66"/>
      <c r="BV28" s="66"/>
      <c r="BW28" s="66"/>
      <c r="BX28" s="66"/>
      <c r="BY28" s="66"/>
      <c r="BZ28" s="66"/>
      <c r="CA28" s="66"/>
      <c r="CB28" s="66"/>
      <c r="CC28" s="66"/>
      <c r="CD28" s="66"/>
      <c r="CE28" s="66"/>
      <c r="CF28" s="66"/>
      <c r="CG28" s="66"/>
      <c r="CH28" s="66"/>
      <c r="CI28" s="66"/>
      <c r="CJ28" s="66"/>
      <c r="CK28" s="66"/>
      <c r="CL28" s="66"/>
      <c r="CM28" s="66"/>
      <c r="CN28" s="66"/>
      <c r="CO28" s="66"/>
      <c r="CP28" s="66"/>
      <c r="CQ28" s="66"/>
      <c r="CR28" s="66"/>
      <c r="CS28" s="66"/>
      <c r="CT28" s="66"/>
      <c r="CU28" s="66"/>
      <c r="CV28" s="66"/>
      <c r="CW28" s="66"/>
      <c r="CX28" s="66"/>
      <c r="CY28" s="66"/>
      <c r="CZ28" s="66"/>
      <c r="DA28" s="66"/>
      <c r="DB28" s="66"/>
      <c r="DC28" s="66"/>
      <c r="DD28" s="66"/>
      <c r="DE28" s="66"/>
      <c r="DF28" s="66"/>
      <c r="DG28" s="66"/>
      <c r="DH28" s="66"/>
      <c r="DI28" s="66"/>
      <c r="DJ28" s="66"/>
      <c r="DK28" s="66"/>
      <c r="DL28" s="66"/>
      <c r="DM28" s="66"/>
      <c r="DN28" s="66"/>
      <c r="DO28" s="66"/>
      <c r="DP28" s="66"/>
      <c r="DQ28" s="66"/>
      <c r="DR28" s="66"/>
      <c r="DS28" s="66"/>
      <c r="DT28" s="66"/>
      <c r="DU28" s="66"/>
      <c r="DV28" s="66"/>
      <c r="DW28" s="66"/>
      <c r="DX28" s="66"/>
      <c r="DY28" s="66"/>
      <c r="DZ28" s="66"/>
      <c r="EA28" s="66"/>
      <c r="EB28" s="66"/>
      <c r="EC28" s="66"/>
      <c r="ED28" s="66"/>
      <c r="EE28" s="66"/>
      <c r="EF28" s="66"/>
    </row>
    <row r="29" spans="1:136" s="67" customFormat="1" ht="30" customHeight="1" thickBot="1" x14ac:dyDescent="0.35">
      <c r="A29" s="15"/>
      <c r="B29" s="31">
        <v>4.0999999999999996</v>
      </c>
      <c r="C29" s="106" t="s">
        <v>63</v>
      </c>
      <c r="D29" s="33"/>
      <c r="E29" s="85">
        <v>1</v>
      </c>
      <c r="F29" s="115">
        <f>G27</f>
        <v>44543</v>
      </c>
      <c r="G29" s="115">
        <f>F29+H29</f>
        <v>44545</v>
      </c>
      <c r="H29" s="116">
        <v>2</v>
      </c>
      <c r="I29" s="86"/>
      <c r="J29" s="8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6"/>
      <c r="CV29" s="66"/>
      <c r="CW29" s="66"/>
      <c r="CX29" s="66"/>
      <c r="CY29" s="66"/>
      <c r="CZ29" s="66"/>
      <c r="DA29" s="66"/>
      <c r="DB29" s="66"/>
      <c r="DC29" s="66"/>
      <c r="DD29" s="66"/>
      <c r="DE29" s="66"/>
      <c r="DF29" s="66"/>
      <c r="DG29" s="66"/>
      <c r="DH29" s="66"/>
      <c r="DI29" s="66"/>
      <c r="DJ29" s="66"/>
      <c r="DK29" s="66"/>
      <c r="DL29" s="66"/>
      <c r="DM29" s="66"/>
      <c r="DN29" s="66"/>
      <c r="DO29" s="66"/>
      <c r="DP29" s="66"/>
      <c r="DQ29" s="66"/>
      <c r="DR29" s="66"/>
      <c r="DS29" s="66"/>
      <c r="DT29" s="66"/>
      <c r="DU29" s="66"/>
      <c r="DV29" s="66"/>
      <c r="DW29" s="66"/>
      <c r="DX29" s="66"/>
      <c r="DY29" s="66"/>
      <c r="DZ29" s="66"/>
      <c r="EA29" s="66"/>
      <c r="EB29" s="66"/>
      <c r="EC29" s="66"/>
      <c r="ED29" s="66"/>
      <c r="EE29" s="66"/>
      <c r="EF29" s="66"/>
    </row>
    <row r="30" spans="1:136" s="67" customFormat="1" ht="30" customHeight="1" thickBot="1" x14ac:dyDescent="0.35">
      <c r="A30" s="15"/>
      <c r="B30" s="31">
        <v>4.1999999999999993</v>
      </c>
      <c r="C30" s="32"/>
      <c r="D30" s="33"/>
      <c r="E30" s="85">
        <f ca="1">IF((F30-F4)&lt;0,(F4-F30)/H30,0)</f>
        <v>0</v>
      </c>
      <c r="F30" s="115">
        <f>G29</f>
        <v>44545</v>
      </c>
      <c r="G30" s="115">
        <f>F30+H30</f>
        <v>44547</v>
      </c>
      <c r="H30" s="116">
        <v>2</v>
      </c>
      <c r="I30" s="86"/>
      <c r="J30" s="8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6"/>
      <c r="CV30" s="66"/>
      <c r="CW30" s="66"/>
      <c r="CX30" s="66"/>
      <c r="CY30" s="66"/>
      <c r="CZ30" s="66"/>
      <c r="DA30" s="66"/>
      <c r="DB30" s="66"/>
      <c r="DC30" s="66"/>
      <c r="DD30" s="66"/>
      <c r="DE30" s="66"/>
      <c r="DF30" s="66"/>
      <c r="DG30" s="66"/>
      <c r="DH30" s="66"/>
      <c r="DI30" s="66"/>
      <c r="DJ30" s="66"/>
      <c r="DK30" s="66"/>
      <c r="DL30" s="66"/>
      <c r="DM30" s="66"/>
      <c r="DN30" s="66"/>
      <c r="DO30" s="66"/>
      <c r="DP30" s="66"/>
      <c r="DQ30" s="66"/>
      <c r="DR30" s="66"/>
      <c r="DS30" s="66"/>
      <c r="DT30" s="66"/>
      <c r="DU30" s="66"/>
      <c r="DV30" s="66"/>
      <c r="DW30" s="66"/>
      <c r="DX30" s="66"/>
      <c r="DY30" s="66"/>
      <c r="DZ30" s="66"/>
      <c r="EA30" s="66"/>
      <c r="EB30" s="66"/>
      <c r="EC30" s="66"/>
      <c r="ED30" s="66"/>
      <c r="EE30" s="66"/>
      <c r="EF30" s="66"/>
    </row>
    <row r="31" spans="1:136" s="67" customFormat="1" ht="30" customHeight="1" thickBot="1" x14ac:dyDescent="0.35">
      <c r="A31" s="15"/>
      <c r="B31" s="31">
        <v>4.3</v>
      </c>
      <c r="C31" s="32"/>
      <c r="D31" s="33"/>
      <c r="E31" s="85">
        <f ca="1">IF((F31-F4)&lt;0,(F4-F31)/H31,0)</f>
        <v>0</v>
      </c>
      <c r="F31" s="115">
        <f t="shared" ref="F31:F33" si="18">G30</f>
        <v>44547</v>
      </c>
      <c r="G31" s="115">
        <f>F31+H31</f>
        <v>44549</v>
      </c>
      <c r="H31" s="116">
        <v>2</v>
      </c>
      <c r="I31" s="86"/>
      <c r="J31" s="8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c r="CJ31" s="66"/>
      <c r="CK31" s="66"/>
      <c r="CL31" s="66"/>
      <c r="CM31" s="66"/>
      <c r="CN31" s="66"/>
      <c r="CO31" s="66"/>
      <c r="CP31" s="66"/>
      <c r="CQ31" s="66"/>
      <c r="CR31" s="66"/>
      <c r="CS31" s="66"/>
      <c r="CT31" s="66"/>
      <c r="CU31" s="66"/>
      <c r="CV31" s="66"/>
      <c r="CW31" s="66"/>
      <c r="CX31" s="66"/>
      <c r="CY31" s="66"/>
      <c r="CZ31" s="66"/>
      <c r="DA31" s="66"/>
      <c r="DB31" s="66"/>
      <c r="DC31" s="66"/>
      <c r="DD31" s="66"/>
      <c r="DE31" s="66"/>
      <c r="DF31" s="66"/>
      <c r="DG31" s="66"/>
      <c r="DH31" s="66"/>
      <c r="DI31" s="66"/>
      <c r="DJ31" s="66"/>
      <c r="DK31" s="66"/>
      <c r="DL31" s="66"/>
      <c r="DM31" s="66"/>
      <c r="DN31" s="66"/>
      <c r="DO31" s="66"/>
      <c r="DP31" s="66"/>
      <c r="DQ31" s="66"/>
      <c r="DR31" s="66"/>
      <c r="DS31" s="66"/>
      <c r="DT31" s="66"/>
      <c r="DU31" s="66"/>
      <c r="DV31" s="66"/>
      <c r="DW31" s="66"/>
      <c r="DX31" s="66"/>
      <c r="DY31" s="66"/>
      <c r="DZ31" s="66"/>
      <c r="EA31" s="66"/>
      <c r="EB31" s="66"/>
      <c r="EC31" s="66"/>
      <c r="ED31" s="66"/>
      <c r="EE31" s="66"/>
      <c r="EF31" s="66"/>
    </row>
    <row r="32" spans="1:136" s="67" customFormat="1" ht="30" customHeight="1" thickBot="1" x14ac:dyDescent="0.35">
      <c r="A32" s="15"/>
      <c r="B32" s="31">
        <v>4.3999999999999995</v>
      </c>
      <c r="C32" s="32"/>
      <c r="D32" s="33"/>
      <c r="E32" s="85">
        <f ca="1">IF((F32-F4)&lt;0,(F4-F32)/H32,0)</f>
        <v>0</v>
      </c>
      <c r="F32" s="115">
        <f t="shared" si="18"/>
        <v>44549</v>
      </c>
      <c r="G32" s="115">
        <f>F32+H32</f>
        <v>44551</v>
      </c>
      <c r="H32" s="116">
        <v>2</v>
      </c>
      <c r="I32" s="86"/>
      <c r="J32" s="8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c r="BF32" s="66"/>
      <c r="BG32" s="66"/>
      <c r="BH32" s="66"/>
      <c r="BI32" s="66"/>
      <c r="BJ32" s="66"/>
      <c r="BK32" s="66"/>
      <c r="BL32" s="66"/>
      <c r="BM32" s="66"/>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6"/>
      <c r="CV32" s="66"/>
      <c r="CW32" s="66"/>
      <c r="CX32" s="66"/>
      <c r="CY32" s="66"/>
      <c r="CZ32" s="66"/>
      <c r="DA32" s="66"/>
      <c r="DB32" s="66"/>
      <c r="DC32" s="66"/>
      <c r="DD32" s="66"/>
      <c r="DE32" s="66"/>
      <c r="DF32" s="66"/>
      <c r="DG32" s="66"/>
      <c r="DH32" s="66"/>
      <c r="DI32" s="66"/>
      <c r="DJ32" s="66"/>
      <c r="DK32" s="66"/>
      <c r="DL32" s="66"/>
      <c r="DM32" s="66"/>
      <c r="DN32" s="66"/>
      <c r="DO32" s="66"/>
      <c r="DP32" s="66"/>
      <c r="DQ32" s="66"/>
      <c r="DR32" s="66"/>
      <c r="DS32" s="66"/>
      <c r="DT32" s="66"/>
      <c r="DU32" s="66"/>
      <c r="DV32" s="66"/>
      <c r="DW32" s="66"/>
      <c r="DX32" s="66"/>
      <c r="DY32" s="66"/>
      <c r="DZ32" s="66"/>
      <c r="EA32" s="66"/>
      <c r="EB32" s="66"/>
      <c r="EC32" s="66"/>
      <c r="ED32" s="66"/>
      <c r="EE32" s="66"/>
      <c r="EF32" s="66"/>
    </row>
    <row r="33" spans="1:136" s="67" customFormat="1" ht="30" customHeight="1" thickBot="1" x14ac:dyDescent="0.35">
      <c r="A33" s="15"/>
      <c r="B33" s="31">
        <v>4.5</v>
      </c>
      <c r="C33" s="32"/>
      <c r="D33" s="33"/>
      <c r="E33" s="85">
        <f ca="1">IF((F33-F4)&lt;0,(F4-F33)/H33,0)</f>
        <v>0</v>
      </c>
      <c r="F33" s="115">
        <f t="shared" si="18"/>
        <v>44551</v>
      </c>
      <c r="G33" s="115">
        <f>F33+H33</f>
        <v>44553</v>
      </c>
      <c r="H33" s="116">
        <v>2</v>
      </c>
      <c r="I33" s="86"/>
      <c r="J33" s="8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c r="BE33" s="66"/>
      <c r="BF33" s="66"/>
      <c r="BG33" s="66"/>
      <c r="BH33" s="66"/>
      <c r="BI33" s="66"/>
      <c r="BJ33" s="66"/>
      <c r="BK33" s="66"/>
      <c r="BL33" s="66"/>
      <c r="BM33" s="66"/>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6"/>
      <c r="CV33" s="66"/>
      <c r="CW33" s="66"/>
      <c r="CX33" s="66"/>
      <c r="CY33" s="66"/>
      <c r="CZ33" s="66"/>
      <c r="DA33" s="66"/>
      <c r="DB33" s="66"/>
      <c r="DC33" s="66"/>
      <c r="DD33" s="66"/>
      <c r="DE33" s="66"/>
      <c r="DF33" s="66"/>
      <c r="DG33" s="66"/>
      <c r="DH33" s="66"/>
      <c r="DI33" s="66"/>
      <c r="DJ33" s="66"/>
      <c r="DK33" s="66"/>
      <c r="DL33" s="66"/>
      <c r="DM33" s="66"/>
      <c r="DN33" s="66"/>
      <c r="DO33" s="66"/>
      <c r="DP33" s="66"/>
      <c r="DQ33" s="66"/>
      <c r="DR33" s="66"/>
      <c r="DS33" s="66"/>
      <c r="DT33" s="66"/>
      <c r="DU33" s="66"/>
      <c r="DV33" s="66"/>
      <c r="DW33" s="66"/>
      <c r="DX33" s="66"/>
      <c r="DY33" s="66"/>
      <c r="DZ33" s="66"/>
      <c r="EA33" s="66"/>
      <c r="EB33" s="66"/>
      <c r="EC33" s="66"/>
      <c r="ED33" s="66"/>
      <c r="EE33" s="66"/>
      <c r="EF33" s="66"/>
    </row>
    <row r="34" spans="1:136" s="67" customFormat="1" ht="30" customHeight="1" thickBot="1" x14ac:dyDescent="0.35">
      <c r="A34" s="15" t="s">
        <v>45</v>
      </c>
      <c r="B34" s="16"/>
      <c r="C34" s="35"/>
      <c r="D34" s="36"/>
      <c r="E34" s="87"/>
      <c r="F34" s="37"/>
      <c r="G34" s="37"/>
      <c r="H34" s="88" t="str">
        <f t="shared" si="15"/>
        <v/>
      </c>
      <c r="I34" s="88"/>
      <c r="J34" s="88"/>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6"/>
      <c r="AU34" s="66"/>
      <c r="AV34" s="66"/>
      <c r="AW34" s="66"/>
      <c r="AX34" s="66"/>
      <c r="AY34" s="66"/>
      <c r="AZ34" s="66"/>
      <c r="BA34" s="66"/>
      <c r="BB34" s="66"/>
      <c r="BC34" s="66"/>
      <c r="BD34" s="66"/>
      <c r="BE34" s="66"/>
      <c r="BF34" s="66"/>
      <c r="BG34" s="66"/>
      <c r="BH34" s="66"/>
      <c r="BI34" s="66"/>
      <c r="BJ34" s="66"/>
      <c r="BK34" s="66"/>
      <c r="BL34" s="66"/>
      <c r="BM34" s="66"/>
      <c r="BN34" s="66"/>
      <c r="BO34" s="66"/>
      <c r="BP34" s="66"/>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6"/>
      <c r="CV34" s="66"/>
      <c r="CW34" s="66"/>
      <c r="CX34" s="66"/>
      <c r="CY34" s="66"/>
      <c r="CZ34" s="66"/>
      <c r="DA34" s="66"/>
      <c r="DB34" s="66"/>
      <c r="DC34" s="66"/>
      <c r="DD34" s="66"/>
      <c r="DE34" s="66"/>
      <c r="DF34" s="66"/>
      <c r="DG34" s="66"/>
      <c r="DH34" s="66"/>
      <c r="DI34" s="66"/>
      <c r="DJ34" s="66"/>
      <c r="DK34" s="66"/>
      <c r="DL34" s="66"/>
      <c r="DM34" s="66"/>
      <c r="DN34" s="66"/>
      <c r="DO34" s="66"/>
      <c r="DP34" s="66"/>
      <c r="DQ34" s="66"/>
      <c r="DR34" s="66"/>
      <c r="DS34" s="66"/>
      <c r="DT34" s="66"/>
      <c r="DU34" s="66"/>
      <c r="DV34" s="66"/>
      <c r="DW34" s="66"/>
      <c r="DX34" s="66"/>
      <c r="DY34" s="66"/>
      <c r="DZ34" s="66"/>
      <c r="EA34" s="66"/>
      <c r="EB34" s="66"/>
      <c r="EC34" s="66"/>
      <c r="ED34" s="66"/>
      <c r="EE34" s="66"/>
      <c r="EF34" s="66"/>
    </row>
    <row r="35" spans="1:136" s="67" customFormat="1" ht="30" customHeight="1" thickBot="1" x14ac:dyDescent="0.35">
      <c r="A35" s="17" t="s">
        <v>46</v>
      </c>
      <c r="B35" s="18"/>
      <c r="C35" s="89" t="s">
        <v>47</v>
      </c>
      <c r="D35" s="90"/>
      <c r="E35" s="91"/>
      <c r="F35" s="92"/>
      <c r="G35" s="93"/>
      <c r="H35" s="94" t="str">
        <f t="shared" si="15"/>
        <v/>
      </c>
      <c r="I35" s="94"/>
      <c r="J35" s="94"/>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5"/>
      <c r="EB35" s="95"/>
      <c r="EC35" s="95"/>
      <c r="ED35" s="95"/>
      <c r="EE35" s="95"/>
      <c r="EF35" s="95"/>
    </row>
    <row r="37" spans="1:136" ht="30" customHeight="1" x14ac:dyDescent="0.3">
      <c r="D37" s="96"/>
      <c r="G37" s="97"/>
    </row>
    <row r="38" spans="1:136" ht="30" customHeight="1" x14ac:dyDescent="0.35">
      <c r="D38" s="38"/>
    </row>
  </sheetData>
  <mergeCells count="25">
    <mergeCell ref="C6:G6"/>
    <mergeCell ref="CQ5:CW5"/>
    <mergeCell ref="CX5:DD5"/>
    <mergeCell ref="DE5:DK5"/>
    <mergeCell ref="DL5:DR5"/>
    <mergeCell ref="K5:Q5"/>
    <mergeCell ref="R5:X5"/>
    <mergeCell ref="Y5:AE5"/>
    <mergeCell ref="AF5:AL5"/>
    <mergeCell ref="AM5:AS5"/>
    <mergeCell ref="AT5:AZ5"/>
    <mergeCell ref="D5:E5"/>
    <mergeCell ref="DS5:DY5"/>
    <mergeCell ref="DZ5:EF5"/>
    <mergeCell ref="BA5:BG5"/>
    <mergeCell ref="BH5:BN5"/>
    <mergeCell ref="BO5:BU5"/>
    <mergeCell ref="BV5:CB5"/>
    <mergeCell ref="CC5:CI5"/>
    <mergeCell ref="CJ5:CP5"/>
    <mergeCell ref="H2:I3"/>
    <mergeCell ref="J2:J3"/>
    <mergeCell ref="F4:G4"/>
    <mergeCell ref="H4:I5"/>
    <mergeCell ref="J4:J5"/>
  </mergeCells>
  <phoneticPr fontId="1" type="noConversion"/>
  <conditionalFormatting sqref="E8:E35">
    <cfRule type="dataBar" priority="10">
      <dataBar>
        <cfvo type="num" val="0"/>
        <cfvo type="num" val="1"/>
        <color theme="0" tint="-0.249977111117893"/>
      </dataBar>
      <extLst>
        <ext xmlns:x14="http://schemas.microsoft.com/office/spreadsheetml/2009/9/main" uri="{B025F937-C7B1-47D3-B67F-A62EFF666E3E}">
          <x14:id>{F62AF7F9-203C-444F-B07B-61B70C3E98B2}</x14:id>
        </ext>
      </extLst>
    </cfRule>
  </conditionalFormatting>
  <conditionalFormatting sqref="K6:BN35 BO6:EC6 BO7:EF7">
    <cfRule type="expression" dxfId="12" priority="13">
      <formula>AND(TODAY()&gt;=K$6,TODAY()&lt;L$6)</formula>
    </cfRule>
  </conditionalFormatting>
  <conditionalFormatting sqref="K8:BN35">
    <cfRule type="expression" dxfId="11" priority="11">
      <formula>AND(task_start&lt;=K$6,ROUNDDOWN((task_end-task_start+1)*task_progress,0)+task_start-1&gt;=K$6)</formula>
    </cfRule>
    <cfRule type="expression" dxfId="10" priority="12" stopIfTrue="1">
      <formula>AND(task_end&gt;=K$6,task_start&lt;L$6)</formula>
    </cfRule>
  </conditionalFormatting>
  <conditionalFormatting sqref="ED6:EF6">
    <cfRule type="expression" dxfId="9" priority="14">
      <formula>AND(TODAY()&gt;=ED$6,TODAY()&lt;#REF!)</formula>
    </cfRule>
  </conditionalFormatting>
  <conditionalFormatting sqref="BO8:EF25">
    <cfRule type="expression" dxfId="8" priority="6">
      <formula>AND(TODAY()&gt;=BO$6,TODAY()&lt;BP$6)</formula>
    </cfRule>
  </conditionalFormatting>
  <conditionalFormatting sqref="BO8:EF25">
    <cfRule type="expression" dxfId="7" priority="4">
      <formula>AND(task_start&lt;=BO$6,ROUNDDOWN((task_end-task_start+1)*task_progress,0)+task_start-1&gt;=BO$6)</formula>
    </cfRule>
    <cfRule type="expression" dxfId="6" priority="5" stopIfTrue="1">
      <formula>AND(task_end&gt;=BO$6,task_start&lt;BP$6)</formula>
    </cfRule>
  </conditionalFormatting>
  <conditionalFormatting sqref="BO26:EF34">
    <cfRule type="expression" dxfId="5" priority="9">
      <formula>AND(TODAY()&gt;=BO$6,TODAY()&lt;BP$6)</formula>
    </cfRule>
  </conditionalFormatting>
  <conditionalFormatting sqref="BO26:EF34">
    <cfRule type="expression" dxfId="4" priority="7">
      <formula>AND(task_start&lt;=BO$6,ROUNDDOWN((task_end-task_start+1)*task_progress,0)+task_start-1&gt;=BO$6)</formula>
    </cfRule>
    <cfRule type="expression" dxfId="3" priority="8" stopIfTrue="1">
      <formula>AND(task_end&gt;=BO$6,task_start&lt;BP$6)</formula>
    </cfRule>
  </conditionalFormatting>
  <conditionalFormatting sqref="BO35:EF35">
    <cfRule type="expression" dxfId="2" priority="3">
      <formula>AND(TODAY()&gt;=BO$6,TODAY()&lt;BP$6)</formula>
    </cfRule>
  </conditionalFormatting>
  <conditionalFormatting sqref="BO35:EF35">
    <cfRule type="expression" dxfId="1" priority="1">
      <formula>AND(task_start&lt;=BO$6,ROUNDDOWN((task_end-task_start+1)*task_progress,0)+task_start-1&gt;=BO$6)</formula>
    </cfRule>
    <cfRule type="expression" dxfId="0" priority="2" stopIfTrue="1">
      <formula>AND(task_end&gt;=BO$6,task_start&lt;BP$6)</formula>
    </cfRule>
  </conditionalFormatting>
  <dataValidations count="2">
    <dataValidation type="list" allowBlank="1" showInputMessage="1" showErrorMessage="1" sqref="I8:I33" xr:uid="{B8BC8F10-ACC1-453C-92FC-129054F3BFAD}">
      <formula1>"On Track,Closed,No Started,Low Risk,High Risk"</formula1>
    </dataValidation>
    <dataValidation type="whole" operator="greaterThanOrEqual" allowBlank="1" showInputMessage="1" promptTitle="显示周数" prompt="更改此数字将滚动甘特图视图。" sqref="F5" xr:uid="{E09DC1A3-ACEE-47CB-A43A-FC8A3252E381}">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62AF7F9-203C-444F-B07B-61B70C3E98B2}">
            <x14:dataBar minLength="0" maxLength="100" gradient="0">
              <x14:cfvo type="num">
                <xm:f>0</xm:f>
              </x14:cfvo>
              <x14:cfvo type="num">
                <xm:f>1</xm:f>
              </x14:cfvo>
              <x14:negativeFillColor rgb="FFFF0000"/>
              <x14:axisColor rgb="FF000000"/>
            </x14:dataBar>
          </x14:cfRule>
          <xm:sqref>E8:E35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6</vt:i4>
      </vt:variant>
    </vt:vector>
  </HeadingPairs>
  <TitlesOfParts>
    <vt:vector size="11" baseType="lpstr">
      <vt:lpstr>Sheet1</vt:lpstr>
      <vt:lpstr>出勤表</vt:lpstr>
      <vt:lpstr>实现自动发报告功能</vt:lpstr>
      <vt:lpstr>Report1</vt:lpstr>
      <vt:lpstr>e-Audit Schedule Plan Chart</vt:lpstr>
      <vt:lpstr>'e-Audit Schedule Plan Chart'!Print_Titles</vt:lpstr>
      <vt:lpstr>'e-Audit Schedule Plan Chart'!task_end</vt:lpstr>
      <vt:lpstr>'e-Audit Schedule Plan Chart'!task_progress</vt:lpstr>
      <vt:lpstr>'e-Audit Schedule Plan Chart'!task_start</vt:lpstr>
      <vt:lpstr>'e-Audit Schedule Plan Chart'!显示周数</vt:lpstr>
      <vt:lpstr>'e-Audit Schedule Plan Chart'!项目开始</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Shuxiu Zhou</dc:creator>
  <cp:keywords/>
  <dc:description/>
  <cp:lastModifiedBy>Administrator</cp:lastModifiedBy>
  <cp:revision/>
  <dcterms:created xsi:type="dcterms:W3CDTF">2015-06-05T18:19:34Z</dcterms:created>
  <dcterms:modified xsi:type="dcterms:W3CDTF">2021-10-21T03:13:48Z</dcterms:modified>
  <cp:category/>
  <cp:contentStatus/>
</cp:coreProperties>
</file>