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E:\PythonProjects\OEE\"/>
    </mc:Choice>
  </mc:AlternateContent>
  <xr:revisionPtr revIDLastSave="0" documentId="13_ncr:1_{FA64DAB2-76EB-433F-979E-8FB252CDCEC9}" xr6:coauthVersionLast="47" xr6:coauthVersionMax="47" xr10:uidLastSave="{00000000-0000-0000-0000-000000000000}"/>
  <bookViews>
    <workbookView xWindow="-120" yWindow="-120" windowWidth="29040" windowHeight="16440" xr2:uid="{00000000-000D-0000-FFFF-FFFF00000000}"/>
  </bookViews>
  <sheets>
    <sheet name="DDS" sheetId="8" r:id="rId1"/>
    <sheet name="e-Audit Schedule Plan Chart" sheetId="6" state="hidden" r:id="rId2"/>
  </sheets>
  <definedNames>
    <definedName name="_xlnm._FilterDatabase" localSheetId="0" hidden="1">DDS!$A$2:$U$161</definedName>
    <definedName name="_xlnm.Print_Titles" localSheetId="1">'e-Audit Schedule Plan Chart'!$5:$7</definedName>
    <definedName name="task_end" localSheetId="1">'e-Audit Schedule Plan Chart'!$G1</definedName>
    <definedName name="task_progress" localSheetId="1">'e-Audit Schedule Plan Chart'!$E1</definedName>
    <definedName name="task_start" localSheetId="1">'e-Audit Schedule Plan Chart'!$F1</definedName>
    <definedName name="今天" localSheetId="1">TODAY()</definedName>
    <definedName name="显示周数" localSheetId="1">'e-Audit Schedule Plan Chart'!$F$5</definedName>
    <definedName name="显示周数">#REF!</definedName>
    <definedName name="项目开始" localSheetId="1">'e-Audit Schedule Plan Chart'!$F$4</definedName>
    <definedName name="项目开始">#REF!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7" i="6" l="1"/>
  <c r="G17" i="6" s="1"/>
  <c r="F18" i="6" s="1"/>
  <c r="G18" i="6" s="1"/>
  <c r="F19" i="6" s="1"/>
  <c r="G19" i="6" s="1"/>
  <c r="F20" i="6" s="1"/>
  <c r="G20" i="6" s="1"/>
  <c r="F21" i="6" s="1"/>
  <c r="G21" i="6" s="1"/>
  <c r="F23" i="6" s="1"/>
  <c r="G10" i="6"/>
  <c r="F10" i="6"/>
  <c r="F8" i="6"/>
  <c r="H35" i="6"/>
  <c r="H34" i="6"/>
  <c r="F4" i="6"/>
  <c r="K6" i="6" s="1"/>
  <c r="G23" i="6" l="1"/>
  <c r="F24" i="6" s="1"/>
  <c r="G24" i="6" s="1"/>
  <c r="F25" i="6" s="1"/>
  <c r="G25" i="6" s="1"/>
  <c r="F26" i="6" s="1"/>
  <c r="G26" i="6" s="1"/>
  <c r="F27" i="6" s="1"/>
  <c r="G27" i="6" s="1"/>
  <c r="G22" i="6" s="1"/>
  <c r="F22" i="6"/>
  <c r="K5" i="6"/>
  <c r="K7" i="6"/>
  <c r="L6" i="6"/>
  <c r="L7" i="6" l="1"/>
  <c r="M6" i="6"/>
  <c r="M7" i="6" l="1"/>
  <c r="N6" i="6"/>
  <c r="E10" i="6"/>
  <c r="F12" i="6" l="1"/>
  <c r="F13" i="6" s="1"/>
  <c r="E8" i="6"/>
  <c r="F15" i="6"/>
  <c r="N7" i="6"/>
  <c r="O6" i="6"/>
  <c r="P6" i="6" l="1"/>
  <c r="O7" i="6"/>
  <c r="G15" i="6"/>
  <c r="G8" i="6" s="1"/>
  <c r="H8" i="6" s="1"/>
  <c r="F16" i="6" l="1"/>
  <c r="Q6" i="6"/>
  <c r="P7" i="6"/>
  <c r="R6" i="6" l="1"/>
  <c r="Q7" i="6"/>
  <c r="R5" i="6" l="1"/>
  <c r="R7" i="6"/>
  <c r="S6" i="6"/>
  <c r="E19" i="6"/>
  <c r="E20" i="6" l="1"/>
  <c r="S7" i="6"/>
  <c r="T6" i="6"/>
  <c r="T7" i="6" l="1"/>
  <c r="U6" i="6"/>
  <c r="E21" i="6"/>
  <c r="E16" i="6" s="1"/>
  <c r="G16" i="6" l="1"/>
  <c r="H16" i="6" s="1"/>
  <c r="U7" i="6"/>
  <c r="V6" i="6"/>
  <c r="V7" i="6" l="1"/>
  <c r="W6" i="6"/>
  <c r="E24" i="6" l="1"/>
  <c r="X6" i="6"/>
  <c r="W7" i="6"/>
  <c r="Y6" i="6" l="1"/>
  <c r="X7" i="6"/>
  <c r="E25" i="6"/>
  <c r="E26" i="6" l="1"/>
  <c r="J2" i="6" s="1"/>
  <c r="Z6" i="6"/>
  <c r="Y7" i="6"/>
  <c r="Y5" i="6"/>
  <c r="Z7" i="6" l="1"/>
  <c r="AA6" i="6"/>
  <c r="E27" i="6"/>
  <c r="E22" i="6" s="1"/>
  <c r="H22" i="6" l="1"/>
  <c r="F29" i="6"/>
  <c r="AA7" i="6"/>
  <c r="AB6" i="6"/>
  <c r="AB7" i="6" l="1"/>
  <c r="AC6" i="6"/>
  <c r="F28" i="6"/>
  <c r="G29" i="6"/>
  <c r="F30" i="6" s="1"/>
  <c r="G30" i="6" l="1"/>
  <c r="F31" i="6" s="1"/>
  <c r="E30" i="6"/>
  <c r="AC7" i="6"/>
  <c r="AD6" i="6"/>
  <c r="AD7" i="6" l="1"/>
  <c r="AE6" i="6"/>
  <c r="G31" i="6"/>
  <c r="F32" i="6" s="1"/>
  <c r="E31" i="6"/>
  <c r="G32" i="6" l="1"/>
  <c r="F33" i="6" s="1"/>
  <c r="E32" i="6"/>
  <c r="AF6" i="6"/>
  <c r="AE7" i="6"/>
  <c r="AG6" i="6" l="1"/>
  <c r="AF7" i="6"/>
  <c r="AF5" i="6"/>
  <c r="G33" i="6"/>
  <c r="G28" i="6" s="1"/>
  <c r="H28" i="6" s="1"/>
  <c r="E33" i="6"/>
  <c r="E28" i="6" s="1"/>
  <c r="AH6" i="6" l="1"/>
  <c r="AG7" i="6"/>
  <c r="AI6" i="6" l="1"/>
  <c r="AH7" i="6"/>
  <c r="AI7" i="6" l="1"/>
  <c r="AJ6" i="6"/>
  <c r="AJ7" i="6" l="1"/>
  <c r="AK6" i="6"/>
  <c r="AK7" i="6" l="1"/>
  <c r="AL6" i="6"/>
  <c r="AL7" i="6" l="1"/>
  <c r="AM6" i="6"/>
  <c r="AN6" i="6" l="1"/>
  <c r="AM7" i="6"/>
  <c r="AM5" i="6"/>
  <c r="AO6" i="6" l="1"/>
  <c r="AN7" i="6"/>
  <c r="AP6" i="6" l="1"/>
  <c r="AO7" i="6"/>
  <c r="AQ6" i="6" l="1"/>
  <c r="AP7" i="6"/>
  <c r="AQ7" i="6" l="1"/>
  <c r="AR6" i="6"/>
  <c r="AR7" i="6" l="1"/>
  <c r="AS6" i="6"/>
  <c r="AS7" i="6" l="1"/>
  <c r="AT6" i="6"/>
  <c r="AT7" i="6" l="1"/>
  <c r="AT5" i="6"/>
  <c r="AU6" i="6"/>
  <c r="AV6" i="6" l="1"/>
  <c r="AU7" i="6"/>
  <c r="AW6" i="6" l="1"/>
  <c r="AV7" i="6"/>
  <c r="AX6" i="6" l="1"/>
  <c r="AW7" i="6"/>
  <c r="AY6" i="6" l="1"/>
  <c r="AX7" i="6"/>
  <c r="AY7" i="6" l="1"/>
  <c r="AZ6" i="6"/>
  <c r="AZ7" i="6" l="1"/>
  <c r="BA6" i="6"/>
  <c r="BA7" i="6" l="1"/>
  <c r="BB6" i="6"/>
  <c r="BA5" i="6"/>
  <c r="BC6" i="6" l="1"/>
  <c r="BB7" i="6"/>
  <c r="BD6" i="6" l="1"/>
  <c r="BC7" i="6"/>
  <c r="BE6" i="6" l="1"/>
  <c r="BD7" i="6"/>
  <c r="BF6" i="6" l="1"/>
  <c r="BE7" i="6"/>
  <c r="BG6" i="6" l="1"/>
  <c r="BF7" i="6"/>
  <c r="BG7" i="6" l="1"/>
  <c r="BH6" i="6"/>
  <c r="BH7" i="6" l="1"/>
  <c r="BH5" i="6"/>
  <c r="BI6" i="6"/>
  <c r="BI7" i="6" l="1"/>
  <c r="BJ6" i="6"/>
  <c r="BK6" i="6" l="1"/>
  <c r="BJ7" i="6"/>
  <c r="BL6" i="6" l="1"/>
  <c r="BK7" i="6"/>
  <c r="BM6" i="6" l="1"/>
  <c r="BL7" i="6"/>
  <c r="BN6" i="6" l="1"/>
  <c r="BM7" i="6"/>
  <c r="BO6" i="6" l="1"/>
  <c r="BN7" i="6"/>
  <c r="BO7" i="6" l="1"/>
  <c r="BO5" i="6"/>
  <c r="BP6" i="6"/>
  <c r="BP7" i="6" l="1"/>
  <c r="BQ6" i="6"/>
  <c r="BQ7" i="6" l="1"/>
  <c r="BR6" i="6"/>
  <c r="BS6" i="6" l="1"/>
  <c r="BR7" i="6"/>
  <c r="BT6" i="6" l="1"/>
  <c r="BS7" i="6"/>
  <c r="BU6" i="6" l="1"/>
  <c r="BT7" i="6"/>
  <c r="BV6" i="6" l="1"/>
  <c r="BU7" i="6"/>
  <c r="BW6" i="6" l="1"/>
  <c r="BV5" i="6"/>
  <c r="BV7" i="6"/>
  <c r="BW7" i="6" l="1"/>
  <c r="BX6" i="6"/>
  <c r="BX7" i="6" l="1"/>
  <c r="BY6" i="6"/>
  <c r="BY7" i="6" l="1"/>
  <c r="BZ6" i="6"/>
  <c r="CA6" i="6" l="1"/>
  <c r="BZ7" i="6"/>
  <c r="CB6" i="6" l="1"/>
  <c r="CA7" i="6"/>
  <c r="CC6" i="6" l="1"/>
  <c r="CB7" i="6"/>
  <c r="CD6" i="6" l="1"/>
  <c r="CC7" i="6"/>
  <c r="CC5" i="6"/>
  <c r="CE6" i="6" l="1"/>
  <c r="CD7" i="6"/>
  <c r="CE7" i="6" l="1"/>
  <c r="CF6" i="6"/>
  <c r="CF7" i="6" l="1"/>
  <c r="CG6" i="6"/>
  <c r="CG7" i="6" l="1"/>
  <c r="CH6" i="6"/>
  <c r="CI6" i="6" l="1"/>
  <c r="CH7" i="6"/>
  <c r="CJ6" i="6" l="1"/>
  <c r="CI7" i="6"/>
  <c r="CK6" i="6" l="1"/>
  <c r="CJ7" i="6"/>
  <c r="CJ5" i="6"/>
  <c r="CL6" i="6" l="1"/>
  <c r="CK7" i="6"/>
  <c r="CM6" i="6" l="1"/>
  <c r="CL7" i="6"/>
  <c r="CM7" i="6" l="1"/>
  <c r="CN6" i="6"/>
  <c r="CN7" i="6" l="1"/>
  <c r="CO6" i="6"/>
  <c r="CO7" i="6" l="1"/>
  <c r="CP6" i="6"/>
  <c r="CQ6" i="6" l="1"/>
  <c r="CP7" i="6"/>
  <c r="CR6" i="6" l="1"/>
  <c r="CQ7" i="6"/>
  <c r="CQ5" i="6"/>
  <c r="CS6" i="6" l="1"/>
  <c r="CR7" i="6"/>
  <c r="CT6" i="6" l="1"/>
  <c r="CS7" i="6"/>
  <c r="CU6" i="6" l="1"/>
  <c r="CT7" i="6"/>
  <c r="CU7" i="6" l="1"/>
  <c r="CV6" i="6"/>
  <c r="CV7" i="6" l="1"/>
  <c r="CW6" i="6"/>
  <c r="CW7" i="6" l="1"/>
  <c r="CX6" i="6"/>
  <c r="CY6" i="6" l="1"/>
  <c r="CX7" i="6"/>
  <c r="CX5" i="6"/>
  <c r="CZ6" i="6" l="1"/>
  <c r="CY7" i="6"/>
  <c r="DA6" i="6" l="1"/>
  <c r="CZ7" i="6"/>
  <c r="DB6" i="6" l="1"/>
  <c r="DA7" i="6"/>
  <c r="DC6" i="6" l="1"/>
  <c r="DB7" i="6"/>
  <c r="DC7" i="6" l="1"/>
  <c r="DD6" i="6"/>
  <c r="DD7" i="6" l="1"/>
  <c r="DE6" i="6"/>
  <c r="DE7" i="6" l="1"/>
  <c r="DF6" i="6"/>
  <c r="DE5" i="6"/>
  <c r="DG6" i="6" l="1"/>
  <c r="DF7" i="6"/>
  <c r="DH6" i="6" l="1"/>
  <c r="DG7" i="6"/>
  <c r="DI6" i="6" l="1"/>
  <c r="DH7" i="6"/>
  <c r="DJ6" i="6" l="1"/>
  <c r="DI7" i="6"/>
  <c r="DK6" i="6" l="1"/>
  <c r="DJ7" i="6"/>
  <c r="DK7" i="6" l="1"/>
  <c r="DL6" i="6"/>
  <c r="DL7" i="6" l="1"/>
  <c r="DL5" i="6"/>
  <c r="DM6" i="6"/>
  <c r="DM7" i="6" l="1"/>
  <c r="DN6" i="6"/>
  <c r="DO6" i="6" l="1"/>
  <c r="DN7" i="6"/>
  <c r="DP6" i="6" l="1"/>
  <c r="DO7" i="6"/>
  <c r="DQ6" i="6" l="1"/>
  <c r="DP7" i="6"/>
  <c r="DR6" i="6" l="1"/>
  <c r="DQ7" i="6"/>
  <c r="DS6" i="6" l="1"/>
  <c r="DR7" i="6"/>
  <c r="DS5" i="6" l="1"/>
  <c r="DS7" i="6"/>
  <c r="DT6" i="6"/>
  <c r="DT7" i="6" l="1"/>
  <c r="DU6" i="6"/>
  <c r="DU7" i="6" l="1"/>
  <c r="DV6" i="6"/>
  <c r="DW6" i="6" l="1"/>
  <c r="DV7" i="6"/>
  <c r="DX6" i="6" l="1"/>
  <c r="DW7" i="6"/>
  <c r="DY6" i="6" l="1"/>
  <c r="DX7" i="6"/>
  <c r="DZ6" i="6" l="1"/>
  <c r="DY7" i="6"/>
  <c r="EA6" i="6" l="1"/>
  <c r="DZ5" i="6"/>
  <c r="DZ7" i="6"/>
  <c r="EA7" i="6" l="1"/>
  <c r="EB6" i="6"/>
  <c r="EB7" i="6" l="1"/>
  <c r="EC6" i="6"/>
  <c r="EC7" i="6" l="1"/>
  <c r="ED6" i="6"/>
  <c r="EE6" i="6" l="1"/>
  <c r="ED7" i="6"/>
  <c r="EF6" i="6" l="1"/>
  <c r="EF7" i="6" s="1"/>
  <c r="EE7" i="6"/>
</calcChain>
</file>

<file path=xl/sharedStrings.xml><?xml version="1.0" encoding="utf-8"?>
<sst xmlns="http://schemas.openxmlformats.org/spreadsheetml/2006/main" count="3130" uniqueCount="679">
  <si>
    <t>生产</t>
    <phoneticPr fontId="1" type="noConversion"/>
  </si>
  <si>
    <t>Close</t>
    <phoneticPr fontId="1" type="noConversion"/>
  </si>
  <si>
    <t>Internal</t>
    <phoneticPr fontId="1" type="noConversion"/>
  </si>
  <si>
    <t>Major</t>
    <phoneticPr fontId="1" type="noConversion"/>
  </si>
  <si>
    <t>B9-2F</t>
    <phoneticPr fontId="1" type="noConversion"/>
  </si>
  <si>
    <t>DDS</t>
    <phoneticPr fontId="1" type="noConversion"/>
  </si>
  <si>
    <t>在此工作表中创建项目日程安排。
在单元格 B1 中输入此项目的标题。
有关如何使用此工作表（包括屏幕阅读器的说明）以及此工作簿作者的信息包含在“关于”工作表中。
继续向下浏览 A 列，获取进一步指示。</t>
  </si>
  <si>
    <t>项目名称: e-Audit 稽核系统</t>
    <phoneticPr fontId="8" type="noConversion"/>
  </si>
  <si>
    <t>Overall Deployment Status 
整体部署状态</t>
    <phoneticPr fontId="8" type="noConversion"/>
  </si>
  <si>
    <t>在单元格 B2 中输入公司名称。</t>
  </si>
  <si>
    <t>在单元格 B3 中输入项目主管的姓名。在单元格 E3 中输入项目开始日期。项目开始：标签位于单元格 C3 中。</t>
  </si>
  <si>
    <t>Now is</t>
    <phoneticPr fontId="8" type="noConversion"/>
  </si>
  <si>
    <t>单元格 E4 中的显示周数表示单元格 I4 中项目日程安排内显示的起始周数。项目开始日期视为第 1 周。要更改显示周数，只需单元格 E4 中输入新的周数。
从单元格 E4 的显示周数开始，每周的开始日期从单元格 I4 开始并且说自动计算得出的。在该视图中，从单元格 I4 到单元格 BF4 共有 8 周的时间。
请勿修改这些单元格。
显示周数：标签位于单元格 C4 中。</t>
  </si>
  <si>
    <t>显示周数：</t>
  </si>
  <si>
    <t>单元格 I5 到 BL5 包含每个日期单元格上方单元格块中表示的星期的日期数字并且是自动计算得出的。
请勿修改这些单元格。
今天的日期带有红色（十六进制 #AD3815）轮廓（从第 5 行中显示今天日期的列及至项目日程安排结尾的该列）。</t>
  </si>
  <si>
    <t>此行包含其后面的项目日程安排的标题。
从 B6 浏览到 BL6 以获取内容。该标题上方日期一周中每一天的首字母，从单元格 I6 开始，直到单元格 BL6。
所有项目日程表图表都是根据输入的开始和结束日期使用条件格式自动生成的。
从单元格 I7 开始的列 I 之后，请勿修改列内单元格中的内容。</t>
  </si>
  <si>
    <t>#</t>
    <phoneticPr fontId="8" type="noConversion"/>
  </si>
  <si>
    <t>任务</t>
    <phoneticPr fontId="8" type="noConversion"/>
  </si>
  <si>
    <t>责任人</t>
    <phoneticPr fontId="8" type="noConversion"/>
  </si>
  <si>
    <t>当前进度</t>
    <phoneticPr fontId="8" type="noConversion"/>
  </si>
  <si>
    <t>开始日期</t>
  </si>
  <si>
    <t>结束日期</t>
  </si>
  <si>
    <t>工期</t>
    <phoneticPr fontId="8" type="noConversion"/>
  </si>
  <si>
    <t>状态</t>
    <phoneticPr fontId="8" type="noConversion"/>
  </si>
  <si>
    <t>备注</t>
    <phoneticPr fontId="8" type="noConversion"/>
  </si>
  <si>
    <t>单元格 B8 包含第 1 阶段示例标题。
在单元格 B8 中输入新标题。
如果适用于你的项目，请在单元格 C8 中输入名称以指定阶段。
如果适用于你的项目，请在单元格 D8 中输入整个阶段的进度。
如果适用于你的项目，请在单元格 E8 和 F8 中输入整个阶段的开始和结束日期。
甘特图将根据输入的进度自动填充适当的日期和着色。
要仅从任务中删除阶段和工作，只需删除此行即可。</t>
  </si>
  <si>
    <t>姓名</t>
    <phoneticPr fontId="8" type="noConversion"/>
  </si>
  <si>
    <t>On Track</t>
  </si>
  <si>
    <t>进行中的项目</t>
    <phoneticPr fontId="8" type="noConversion"/>
  </si>
  <si>
    <t xml:space="preserve">单元格 B9 包含示例任务“任务 1”。
在单元格 B9 中输入新的任务名称。
在单元格 C9 中输入任务负责人。
在单元格 D9 中输入任务进度。进度条出现在单元格中，并根据单元格中的数字进行着色。例如，50% 的进度将着色一半的单元格。
在单元格 E9 中输入任务开始日期。
在单元格 F9 中输入任务结束日期。
从单元格 I9 到 BL9 的块中显示输入日期的已着色状态栏。 </t>
  </si>
  <si>
    <t>Closed</t>
  </si>
  <si>
    <t>第 10 行到第 13 行重复第 9 行的模式。
请对此工作表中的所有任务行重复单元格 A9 中的指令。覆盖任何示例数据。
另一个阶段的示例从单元格 A14 开始。
继续在单元格 A10 到 A13 中输入任务或转到单元格 A14 了解详细信息。</t>
  </si>
  <si>
    <t>右侧的单元格包含第 2 阶段示例标题。
可随时在 B 列中创建新阶段。此项目日程安排不需要阶段。要删除阶段，只需删除该行即可。
要在此行中创建新的阶段块，请在右侧的单元格中输入新的标题。
要继续向上述阶段添加任务，请在此行上方输入一个新行，并按照单元格 A9 的指令填写任务数据。
根据单元格 A8 的指令更新右侧单元格中的阶段详细信息。
继续向下浏览 A 列单元格，了解更多信息。
如果尚未在此工作表中添加任何新行，将在单元格 B20 和 B26 中找到已创建的 2 个其他示例阶段块。否则，请浏览 A 列单元格以查找其他块。
在需要时重复单元格 A8 和 A9 的说明进行操作。</t>
  </si>
  <si>
    <t>示例阶段标题块</t>
  </si>
  <si>
    <t>这是一个空行</t>
  </si>
  <si>
    <t>此行标记项目日程安排的结尾。请勿在此行中输入任何内容。
在此行上方插入新行，以继续构建项目日程安排。</t>
  </si>
  <si>
    <t>在此行上方插入新行</t>
    <phoneticPr fontId="8" type="noConversion"/>
  </si>
  <si>
    <t>Project Leader:Shuxiu Zhou</t>
    <phoneticPr fontId="8" type="noConversion"/>
  </si>
  <si>
    <t xml:space="preserve">阶段 1 ：Summarize company all audit in system to have overall performance status </t>
    <phoneticPr fontId="1" type="noConversion"/>
  </si>
  <si>
    <t>Wuxi Meta所有稽核领域数据源模板设计</t>
    <phoneticPr fontId="1" type="noConversion"/>
  </si>
  <si>
    <t>区分稽核领域中已导入系统和未导入系统的作业模式</t>
    <phoneticPr fontId="1" type="noConversion"/>
  </si>
  <si>
    <t>后台大数据库的图表信息设计</t>
    <phoneticPr fontId="1" type="noConversion"/>
  </si>
  <si>
    <t>提交FOF团队建立报表后台自动生成数据库</t>
    <phoneticPr fontId="1" type="noConversion"/>
  </si>
  <si>
    <t>召集各家稽核窗口展开说明会</t>
    <phoneticPr fontId="1" type="noConversion"/>
  </si>
  <si>
    <t>用户验证测试</t>
    <phoneticPr fontId="1" type="noConversion"/>
  </si>
  <si>
    <t>正式上线使用</t>
    <phoneticPr fontId="1" type="noConversion"/>
  </si>
  <si>
    <t>周蜀秀</t>
    <phoneticPr fontId="1" type="noConversion"/>
  </si>
  <si>
    <t>稽核窗口</t>
    <phoneticPr fontId="1" type="noConversion"/>
  </si>
  <si>
    <t>张聪/韦清元</t>
    <phoneticPr fontId="1" type="noConversion"/>
  </si>
  <si>
    <t xml:space="preserve">阶段 2 ：Set up Gemba Walk e-Audit System </t>
    <phoneticPr fontId="1" type="noConversion"/>
  </si>
  <si>
    <t xml:space="preserve">阶段 2 ：Set up DDS  e-Audit System </t>
    <phoneticPr fontId="1" type="noConversion"/>
  </si>
  <si>
    <t xml:space="preserve">阶段 4：Set up MFG e-Audit System </t>
    <phoneticPr fontId="1" type="noConversion"/>
  </si>
  <si>
    <t>业务需求单的提供及后台参数的配置</t>
    <phoneticPr fontId="1" type="noConversion"/>
  </si>
  <si>
    <t>No Started</t>
  </si>
  <si>
    <t>Zurich</t>
  </si>
  <si>
    <t>日期</t>
    <phoneticPr fontId="1" type="noConversion"/>
  </si>
  <si>
    <t>异常分类</t>
  </si>
  <si>
    <t>风险判定</t>
  </si>
  <si>
    <t>问题描述</t>
  </si>
  <si>
    <t>发生次数</t>
  </si>
  <si>
    <t>DRI</t>
    <phoneticPr fontId="1" type="noConversion"/>
  </si>
  <si>
    <t>发生时间</t>
  </si>
  <si>
    <t>确认人</t>
    <phoneticPr fontId="1" type="noConversion"/>
  </si>
  <si>
    <t>改善状况</t>
  </si>
  <si>
    <t>B5-1F</t>
    <phoneticPr fontId="1" type="noConversion"/>
  </si>
  <si>
    <t>干冰去毛刺</t>
  </si>
  <si>
    <t>违反三伤标准化</t>
    <phoneticPr fontId="1" type="noConversion"/>
  </si>
  <si>
    <t>已发生风险</t>
  </si>
  <si>
    <t>王毛毛</t>
    <phoneticPr fontId="1" type="noConversion"/>
  </si>
  <si>
    <t>单
立
强</t>
    <phoneticPr fontId="1" type="noConversion"/>
  </si>
  <si>
    <t>已改善</t>
    <phoneticPr fontId="1" type="noConversion"/>
  </si>
  <si>
    <t>手动修毛刺4</t>
  </si>
  <si>
    <t xml:space="preserve">执行违反SOP </t>
  </si>
  <si>
    <t>潜在风险</t>
  </si>
  <si>
    <t>IPQC3</t>
    <phoneticPr fontId="1" type="noConversion"/>
  </si>
  <si>
    <t>梁二虎</t>
    <phoneticPr fontId="1" type="noConversion"/>
  </si>
  <si>
    <t>招秀芝</t>
    <phoneticPr fontId="1" type="noConversion"/>
  </si>
  <si>
    <t>B8-1F</t>
    <phoneticPr fontId="1" type="noConversion"/>
  </si>
  <si>
    <t>Grinding</t>
  </si>
  <si>
    <t>治具</t>
  </si>
  <si>
    <t>徐曼</t>
    <phoneticPr fontId="1" type="noConversion"/>
  </si>
  <si>
    <t>徐
勤
柱</t>
    <phoneticPr fontId="1" type="noConversion"/>
  </si>
  <si>
    <t>Grinding</t>
    <phoneticPr fontId="1" type="noConversion"/>
  </si>
  <si>
    <t>杨飞</t>
    <phoneticPr fontId="1" type="noConversion"/>
  </si>
  <si>
    <t>CNC4-1</t>
  </si>
  <si>
    <t>崔立新</t>
    <phoneticPr fontId="1" type="noConversion"/>
  </si>
  <si>
    <t>CNC6拆夹</t>
  </si>
  <si>
    <t>陈光光</t>
    <phoneticPr fontId="1" type="noConversion"/>
  </si>
  <si>
    <t>唐秀志</t>
    <phoneticPr fontId="1" type="noConversion"/>
  </si>
  <si>
    <t>孟健康</t>
    <phoneticPr fontId="1" type="noConversion"/>
  </si>
  <si>
    <t>生技</t>
    <phoneticPr fontId="1" type="noConversion"/>
  </si>
  <si>
    <t>钱门高</t>
    <phoneticPr fontId="1" type="noConversion"/>
  </si>
  <si>
    <t>刘士强</t>
    <phoneticPr fontId="1" type="noConversion"/>
  </si>
  <si>
    <t>防护类</t>
  </si>
  <si>
    <t>B6-1F</t>
    <phoneticPr fontId="1" type="noConversion"/>
  </si>
  <si>
    <t>张新桃</t>
    <phoneticPr fontId="1" type="noConversion"/>
  </si>
  <si>
    <t>王玲</t>
    <phoneticPr fontId="1" type="noConversion"/>
  </si>
  <si>
    <t>记录</t>
  </si>
  <si>
    <t>张永河</t>
    <phoneticPr fontId="1" type="noConversion"/>
  </si>
  <si>
    <t>时
长
流</t>
    <phoneticPr fontId="1" type="noConversion"/>
  </si>
  <si>
    <t>CNC</t>
    <phoneticPr fontId="1" type="noConversion"/>
  </si>
  <si>
    <t>CNC7</t>
  </si>
  <si>
    <t>CNC6</t>
  </si>
  <si>
    <t>违反三伤标准化</t>
  </si>
  <si>
    <t>丁正春</t>
    <phoneticPr fontId="1" type="noConversion"/>
  </si>
  <si>
    <t>梁阳阳</t>
    <phoneticPr fontId="1" type="noConversion"/>
  </si>
  <si>
    <t>苏敬</t>
    <phoneticPr fontId="1" type="noConversion"/>
  </si>
  <si>
    <t>未落实改善对策</t>
  </si>
  <si>
    <t>CNC5</t>
  </si>
  <si>
    <t>张广义</t>
    <phoneticPr fontId="1" type="noConversion"/>
  </si>
  <si>
    <t>清洗13</t>
    <phoneticPr fontId="1" type="noConversion"/>
  </si>
  <si>
    <t>罗君</t>
    <phoneticPr fontId="1" type="noConversion"/>
  </si>
  <si>
    <t>拒签</t>
    <phoneticPr fontId="1" type="noConversion"/>
  </si>
  <si>
    <t>B4-1F</t>
    <phoneticPr fontId="1" type="noConversion"/>
  </si>
  <si>
    <t>刘
喆</t>
    <phoneticPr fontId="1" type="noConversion"/>
  </si>
  <si>
    <t>强春辉</t>
    <phoneticPr fontId="1" type="noConversion"/>
  </si>
  <si>
    <t>白现锋</t>
    <phoneticPr fontId="1" type="noConversion"/>
  </si>
  <si>
    <t>王伟平</t>
    <phoneticPr fontId="1" type="noConversion"/>
  </si>
  <si>
    <t>物料间</t>
    <phoneticPr fontId="1" type="noConversion"/>
  </si>
  <si>
    <t>刘余法</t>
    <phoneticPr fontId="1" type="noConversion"/>
  </si>
  <si>
    <t>马
文
理</t>
    <phoneticPr fontId="1" type="noConversion"/>
  </si>
  <si>
    <t>方全</t>
    <phoneticPr fontId="1" type="noConversion"/>
  </si>
  <si>
    <t>尹彦虎</t>
    <phoneticPr fontId="1" type="noConversion"/>
  </si>
  <si>
    <t>C8-2F</t>
    <phoneticPr fontId="1" type="noConversion"/>
  </si>
  <si>
    <t>王锡峰</t>
    <phoneticPr fontId="1" type="noConversion"/>
  </si>
  <si>
    <t>黄鹏</t>
    <phoneticPr fontId="1" type="noConversion"/>
  </si>
  <si>
    <t>CNC4-0</t>
  </si>
  <si>
    <t>杨甲振</t>
    <phoneticPr fontId="1" type="noConversion"/>
  </si>
  <si>
    <t>刘昆鹏</t>
    <phoneticPr fontId="1" type="noConversion"/>
  </si>
  <si>
    <t>戴帮超</t>
    <phoneticPr fontId="1" type="noConversion"/>
  </si>
  <si>
    <t>袁艳琴</t>
    <phoneticPr fontId="1" type="noConversion"/>
  </si>
  <si>
    <t>李北方</t>
    <phoneticPr fontId="1" type="noConversion"/>
  </si>
  <si>
    <t>郑泽明</t>
    <phoneticPr fontId="1" type="noConversion"/>
  </si>
  <si>
    <t>祝怡成</t>
    <phoneticPr fontId="1" type="noConversion"/>
  </si>
  <si>
    <t>陈永可</t>
    <phoneticPr fontId="1" type="noConversion"/>
  </si>
  <si>
    <t>刘鹏飞</t>
    <phoneticPr fontId="1" type="noConversion"/>
  </si>
  <si>
    <t>张东旭</t>
    <phoneticPr fontId="1" type="noConversion"/>
  </si>
  <si>
    <t>陈方</t>
    <phoneticPr fontId="1" type="noConversion"/>
  </si>
  <si>
    <t>IPQC3</t>
  </si>
  <si>
    <t>机台</t>
  </si>
  <si>
    <t>徐海刚</t>
    <phoneticPr fontId="1" type="noConversion"/>
  </si>
  <si>
    <t>伍小卫</t>
    <phoneticPr fontId="1" type="noConversion"/>
  </si>
  <si>
    <t>/</t>
    <phoneticPr fontId="1" type="noConversion"/>
  </si>
  <si>
    <t>刘志波</t>
    <phoneticPr fontId="1" type="noConversion"/>
  </si>
  <si>
    <t>单云波</t>
    <phoneticPr fontId="1" type="noConversion"/>
  </si>
  <si>
    <t>上岗资质</t>
  </si>
  <si>
    <t xml:space="preserve">执行违反SOP </t>
    <phoneticPr fontId="1" type="noConversion"/>
  </si>
  <si>
    <t>生技人员站立使用检具检测产品</t>
    <phoneticPr fontId="1" type="noConversion"/>
  </si>
  <si>
    <t>王园</t>
    <phoneticPr fontId="1" type="noConversion"/>
  </si>
  <si>
    <t>武清前</t>
    <phoneticPr fontId="1" type="noConversion"/>
  </si>
  <si>
    <t>欧有军</t>
    <phoneticPr fontId="1" type="noConversion"/>
  </si>
  <si>
    <t>徐爱</t>
    <phoneticPr fontId="1" type="noConversion"/>
  </si>
  <si>
    <t>方载科</t>
    <phoneticPr fontId="1" type="noConversion"/>
  </si>
  <si>
    <t>王玉良</t>
    <phoneticPr fontId="1" type="noConversion"/>
  </si>
  <si>
    <t>物料架上装有产品的泡棉托盘未错盘放置</t>
    <phoneticPr fontId="1" type="noConversion"/>
  </si>
  <si>
    <t>黄福山</t>
    <phoneticPr fontId="1" type="noConversion"/>
  </si>
  <si>
    <t>CNC7工作站说明书《85-MN40-ZC-00400-A》第3项定义将治具盖板清洗干净，实际H08#机旁放置的已检验的盖板,盖板与产品承靠面位置残留钢屑</t>
    <phoneticPr fontId="1" type="noConversion"/>
  </si>
  <si>
    <t>已发生风险</t>
    <phoneticPr fontId="1" type="noConversion"/>
  </si>
  <si>
    <t>CNC4-1工站说明《85-MN40-ZC-00396-A》定义往治具内放产品时需使用防护胶套，实际人员从治具上拿取已加工产品时未使用防护胶套</t>
    <phoneticPr fontId="1" type="noConversion"/>
  </si>
  <si>
    <t>Grinding工作站说明书《85-MN40-ZC-00401-A》第6项定义将清洁干净的防护套放在治具上，实际M18#机台人员从治具上取产品，未使用防护套</t>
    <phoneticPr fontId="1" type="noConversion"/>
  </si>
  <si>
    <t>H38#机台正常生产时，机台内治具底座无硅胶垫做防护</t>
    <phoneticPr fontId="1" type="noConversion"/>
  </si>
  <si>
    <t>待追踪</t>
    <phoneticPr fontId="1" type="noConversion"/>
  </si>
  <si>
    <t>Open</t>
    <phoneticPr fontId="1" type="noConversion"/>
  </si>
  <si>
    <t>CNC4-1工站说明《85-MN40-ZC-00396-A》定义往治具内放产品时需使用保护套，实际H35#人员往治具内放产品时未使用保护套</t>
    <phoneticPr fontId="1" type="noConversion"/>
  </si>
  <si>
    <t>9/25N</t>
    <phoneticPr fontId="1" type="noConversion"/>
  </si>
  <si>
    <t>CNC5工作站说明《85-MN-ZC-00398-A》第8项定义放产品，BG面朝下放置托盘中，注意产品箭头与托盘箭头方向一致，实际物料车上装有产品的托盘，产品箭头与托盘箭头相反</t>
    <phoneticPr fontId="1" type="noConversion"/>
  </si>
  <si>
    <t>CNC5工作站说明书《85-MN40-ZC-00398-A》第4项定义用气枪用气枪吹洁刀具及残屑，目视刀具无缠屑等异物，实际E13#机人员未清洁刀盘残屑，直接放入待加工产品启动机台</t>
    <phoneticPr fontId="1" type="noConversion"/>
  </si>
  <si>
    <t>CNC6工作站说明书《85-MN40-ZC-00399-A》第4项定义用气枪用气枪吹洁刀具及残屑，目视刀具无缠屑等异物，实际G27#,G28#机人员未清洁刀盘残屑，直接放入待加工产品启动机台</t>
    <phoneticPr fontId="1" type="noConversion"/>
  </si>
  <si>
    <t>CNC6工作站说明书《85-MN40-ZC-00399-A》定义放产品：将加工完成的产品放入已加工放置区，实际G27#机旁物料车上放置装有产品的托盘待加工和已加工产品同盘放置</t>
    <phoneticPr fontId="1" type="noConversion"/>
  </si>
  <si>
    <t>正在使用的机台H03，H48，H50，H38，治具底座未垫防护垫，人员仍继续作业</t>
    <phoneticPr fontId="1" type="noConversion"/>
  </si>
  <si>
    <t>G28#机人员单手端装有已加工产品的托盘，导致1PCS产品滑落，斜放/悬放在定位柱上，产品3D面触碰托盘</t>
    <phoneticPr fontId="1" type="noConversion"/>
  </si>
  <si>
    <t>CNC5工站说明书《85-MN40-ZC-00398》第6项定义将以加工完成的产品及料盘双手从作业平台取出，实际人员单手从机台内取出料盘</t>
    <phoneticPr fontId="1" type="noConversion"/>
  </si>
  <si>
    <t>CNC7夹工作站说明书《85-MN40-ZC-00401-A》定义轻拿轻放，实际A01#机已加工放置区物料桌上最下面一层1PCS产品被夹压</t>
    <phoneticPr fontId="1" type="noConversion"/>
  </si>
  <si>
    <t>M15#机正在生产的机台内治具下方缺少硅胶防护垫，人员仍继续作业</t>
    <phoneticPr fontId="1" type="noConversion"/>
  </si>
  <si>
    <t>CNC7工作站说明书《85-MN40-ZC-00400-A》第3项定义将治具盖板清洗干净，实际G10#机旁放置的已检验的盖板,盖板与产品承靠面位置残留钢屑</t>
    <phoneticPr fontId="1" type="noConversion"/>
  </si>
  <si>
    <t>G10#机右I 3D面位置拉丁保护套缺失</t>
    <phoneticPr fontId="1" type="noConversion"/>
  </si>
  <si>
    <t>人员拆夹作业时厂牌悬挂胸前作业</t>
    <phoneticPr fontId="1" type="noConversion"/>
  </si>
  <si>
    <t>手动拆内支撑板治具工作站说明说《85-MN40-ZC-00489-A》第6项定义垂直向上取出中板已拆卸OK的产品轻拿轻放，不可滑落，实际3#3号工位人员从治具底座上取产品时，将产品掉落在治具底座下</t>
    <phoneticPr fontId="1" type="noConversion"/>
  </si>
  <si>
    <t>9/26D</t>
    <phoneticPr fontId="1" type="noConversion"/>
  </si>
  <si>
    <t>CNC4-1工站作业指导书《85-MN40-ZC-00396-A》第5项定义检查刀具是否缠屑，实际I15#机台人员开机加工产品时，未将刀具上的钢屑清理干净</t>
    <phoneticPr fontId="1" type="noConversion"/>
  </si>
  <si>
    <t>CNC6工站说明书《85-MN40-ZC-00399-A》第8项定义将产品放入托盘中，实际人员将1PCS产品放置在有钢屑的海绵上</t>
    <phoneticPr fontId="1" type="noConversion"/>
  </si>
  <si>
    <t>CNC4-1工站说明《85-MN40-ZC-00396-A》定义往治具内放产品时需使用保护套，实际H06#人员往治具内放产品时未使用保护套</t>
    <phoneticPr fontId="1" type="noConversion"/>
  </si>
  <si>
    <t>现场stand work班长工作表9/26白班未执行</t>
    <phoneticPr fontId="1" type="noConversion"/>
  </si>
  <si>
    <t>赵建存</t>
    <phoneticPr fontId="1" type="noConversion"/>
  </si>
  <si>
    <t>9/26N</t>
    <phoneticPr fontId="1" type="noConversion"/>
  </si>
  <si>
    <t>正在使用的H37 H05 H50 H44 H38 H03 H08 H45 I20#机台治具底座未垫防护垫，仍继续作业</t>
    <phoneticPr fontId="1" type="noConversion"/>
  </si>
  <si>
    <t>K26#机物料桌上装有产品的托盘，产品箭头与托盘箭头相反</t>
    <phoneticPr fontId="1" type="noConversion"/>
  </si>
  <si>
    <t>CNC4-1工站说明《85-MN40-ZC-00396-A》定义往治具内放产品时需使用保护套，实际N13#人员往治具内放产品时未使用保护套</t>
    <phoneticPr fontId="1" type="noConversion"/>
  </si>
  <si>
    <t>1#机台人员正常作业时，人员无三伤上岗证</t>
    <phoneticPr fontId="1" type="noConversion"/>
  </si>
  <si>
    <t>毛刺4-2作业指导书《85-MN40-ZC-00611-A》第1项自检每PCS产品放置到位，实际C13#机台内1PCS待加工产品悬放到定位柱上，导致机械手夹取产品时，铁质部位碰撞到产品RT面</t>
    <phoneticPr fontId="1" type="noConversion"/>
  </si>
  <si>
    <t>W07#机环形喷嘴漏铁，未防护到位</t>
    <phoneticPr fontId="1" type="noConversion"/>
  </si>
  <si>
    <t>CNC4-1工站说明书《85-MN40-ZC-00396-A》第5项定义用气枪清洁刀具后再清洁治具，防止刀具缠屑，掉到治具上，实际N22#人员放置待加工产品时未使用气枪吹试刀具，放完待加工产品关安全门时吹试刀盘</t>
    <phoneticPr fontId="1" type="noConversion"/>
  </si>
  <si>
    <t>现场班长工作职能表9/26夜班未填写</t>
    <phoneticPr fontId="1" type="noConversion"/>
  </si>
  <si>
    <t>L37#机台人员单手从机台内将装有产品的四格托盘取出</t>
    <phoneticPr fontId="1" type="noConversion"/>
  </si>
  <si>
    <t>CNC7工作站说明书《85-MN40-ZC-00400-A》第3项定义将治具盖板清洗干净，实际M25#机旁放置的已检验的盖板,残留3个钢屑</t>
    <phoneticPr fontId="1" type="noConversion"/>
  </si>
  <si>
    <t>CNC内部三伤人员在清洗13使用无尘布来回擦拭右I 3D面</t>
    <phoneticPr fontId="1" type="noConversion"/>
  </si>
  <si>
    <t>CNC7工站说明书《85-MN40-ZC-00400-A》第2项定义放产品时打开内支撑，实际G09#人员将产品放入治具底座后，未打开内支撑，直接将盖板放到治具底座上</t>
    <phoneticPr fontId="1" type="noConversion"/>
  </si>
  <si>
    <t>2#机4工位因治具底座感应器松动取完中板后，导致底座弹起的同时时松开产品</t>
    <phoneticPr fontId="1" type="noConversion"/>
  </si>
  <si>
    <t>9/27D</t>
    <phoneticPr fontId="1" type="noConversion"/>
  </si>
  <si>
    <t>毛刺4工站说明书《85-ME40-MTL-ABC-ZC-00171》定义保护套需完全包裹产品，实际CNC5夹生技人员在返修5夹产品毛刺时，未使用防护套，且硅胶垫残上方残留钢屑</t>
    <phoneticPr fontId="1" type="noConversion"/>
  </si>
  <si>
    <t>9/27N</t>
    <phoneticPr fontId="1" type="noConversion"/>
  </si>
  <si>
    <t>CNC7工站说明书《85-MN40-ZC-00400-A》定义将待加工产品使用风枪清洁干净，实际M15#，M16#机人员放置待加工产品时，未吹拭待加工产品</t>
    <phoneticPr fontId="1" type="noConversion"/>
  </si>
  <si>
    <t>Grinding工作站说明书《85-MN40-ZC-00401-A》定义把清洁干净的防护套垂直放置在底座治具上，实际G05#机台人员从治具底座上拿取产品时，未使用防护套</t>
    <phoneticPr fontId="1" type="noConversion"/>
  </si>
  <si>
    <t>Grinding工作站说明书《85-MN40-ZC-00401-A》第6项定义将清洁干净的防护套放在治具上，实际M01#机台生技人员往机台放置待加工产品时，未使用防护套</t>
    <phoneticPr fontId="1" type="noConversion"/>
  </si>
  <si>
    <t>沈书洋</t>
    <phoneticPr fontId="1" type="noConversion"/>
  </si>
  <si>
    <t>CNC4-1工站说明《85-MN40-ZC-00396-A》定义往治具内放产品时需使用保护套，实际H32#机人员拿取产品时未使用保护套</t>
    <phoneticPr fontId="1" type="noConversion"/>
  </si>
  <si>
    <t>武靖前</t>
    <phoneticPr fontId="1" type="noConversion"/>
  </si>
  <si>
    <t>正在使用的机台H03,H38，H40，H45,I20，I28#机无治具底座防护垫</t>
    <phoneticPr fontId="1" type="noConversion"/>
  </si>
  <si>
    <t>Grinding工作站说明书《85-MN40-ZC-00401-A》定义把清洁干净的防护套垂直放置在底座治具上，实际K区人员取产品一直未使用保护套</t>
    <phoneticPr fontId="1" type="noConversion"/>
  </si>
  <si>
    <t>Grinding工作站说明书《85-MN40-ZC-00402-A》第8项定义将产品放置托盘内，不可放反，实际M13#机旁物料桌上放置的产品箭头与托盘箭头相反</t>
    <phoneticPr fontId="1" type="noConversion"/>
  </si>
  <si>
    <t>毛刺4工站说明《85-ME40-MTL-ABC-ZC-00171》定义产品轻拿轻放，注意三伤，实际2线人员从托盘内拿起产品时未一次性拿起，导致产品磕碰到定位柱，产品掉落至托盘内</t>
    <phoneticPr fontId="1" type="noConversion"/>
  </si>
  <si>
    <t>CNC4-1工站说明《85-MN40-ZC-00396-A》定义往治具内放产品时需使用保护套，实际L09#人员从治具内拿取产品时未使用保护套</t>
    <phoneticPr fontId="1" type="noConversion"/>
  </si>
  <si>
    <t>4-0工站说明《85-MN40-ZC-00395-A》定义产品轻拿轻放，实际人员一只手拿取5PCS产品</t>
    <phoneticPr fontId="1" type="noConversion"/>
  </si>
  <si>
    <t>王宏兵</t>
    <phoneticPr fontId="1" type="noConversion"/>
  </si>
  <si>
    <t>4-1工站说明《85-MN40-ZC-00346-A》第8项定义将加工完成的产品按照由远到近顺序放置托盘内，托盘放置不可悬空，托盘不可超出放置区域面，谨防滑落，实际N10#，N24#机放置的产品箭头与托盘箭头相反，且产品悬放</t>
    <phoneticPr fontId="1" type="noConversion"/>
  </si>
  <si>
    <t>CNC4-1工站说明《85-MN40-ZC-00396-A》定义往治具内放产品时需使用保护套，实际N10#人员取已加工产品及放待加工产品均未使用保护套</t>
    <phoneticPr fontId="1" type="noConversion"/>
  </si>
  <si>
    <t>CNC4-1工站说明《85-MN40-ZC-00346-A》第1项定义拿起防护胶套用气枪吹洁干净，把清洁干净的防护胶套放置1#底座治具上，实际N24#机人员放置待加工产品时，未吹拭保护套</t>
    <phoneticPr fontId="1" type="noConversion"/>
  </si>
  <si>
    <t>Grinding工作站说明书《85-MN40-ZC-00402-A》第8项定义将产品放置托盘内，不可放反，实际S14#机物料桌上放置的装有产品的托盘箭头与产品箭头相反</t>
    <phoneticPr fontId="1" type="noConversion"/>
  </si>
  <si>
    <t>Grinding工作站说明书《85-MN40-ZC-00401-A》定义把清洁干净的防护套垂直放置在底座治具上，实际T04#机人员取产品时未使用保护套</t>
    <phoneticPr fontId="1" type="noConversion"/>
  </si>
  <si>
    <t>CNC7工站说明《85-MN40-ZC-00400-A》定义接触产品佩戴防护手套，实际G07#人员裸手从机台治具上拿取产品</t>
    <phoneticPr fontId="1" type="noConversion"/>
  </si>
  <si>
    <t>黄飞杨</t>
    <phoneticPr fontId="1" type="noConversion"/>
  </si>
  <si>
    <t>CNC7工站说明书《85-MN40-ZC-00401-A》第5项定义用气枪将产品清洁干净，实际机台人员未清洁产品直接放入机台治具内</t>
    <phoneticPr fontId="1" type="noConversion"/>
  </si>
  <si>
    <t>CNC7工作站说明书《85-MN40-ZC-00400-A》第8项定义将加工完成的产品按照由远到近顺序放置托盘内，注意轻拿轻放，注意产品三伤，实际H11#机旁放置已加工的1pcs产品被夹压</t>
    <phoneticPr fontId="1" type="noConversion"/>
  </si>
  <si>
    <t>CNC7工作站说明书《85-MN40-ZC-00400-A》第3项定义将治具盖板清洗干净，实际H14#机旁放置的已检验的2个盖板与产品承靠位置残留钢屑</t>
    <phoneticPr fontId="1" type="noConversion"/>
  </si>
  <si>
    <t>从B6-1F发往C8-2F PVD物料箱装有产品的托盘内，2PCS产品被夹压</t>
    <phoneticPr fontId="1" type="noConversion"/>
  </si>
  <si>
    <t>杨浩杰</t>
    <phoneticPr fontId="1" type="noConversion"/>
  </si>
  <si>
    <t>站别</t>
    <phoneticPr fontId="1" type="noConversion"/>
  </si>
  <si>
    <t>制程</t>
    <phoneticPr fontId="1" type="noConversion"/>
  </si>
  <si>
    <t>专案
Project*</t>
    <phoneticPr fontId="1" type="noConversion"/>
  </si>
  <si>
    <t>Audit  Level
审核级别*</t>
    <phoneticPr fontId="1" type="noConversion"/>
  </si>
  <si>
    <t>Audit Category
审核类别*</t>
    <phoneticPr fontId="1" type="noConversion"/>
  </si>
  <si>
    <t>Lead for audit
审核Lead*</t>
    <phoneticPr fontId="1" type="noConversion"/>
  </si>
  <si>
    <t>FindingNo
问题单号*</t>
    <phoneticPr fontId="1" type="noConversion"/>
  </si>
  <si>
    <t>风险等级*</t>
    <phoneticPr fontId="1" type="noConversion"/>
  </si>
  <si>
    <t>Function
WCM*</t>
    <phoneticPr fontId="1" type="noConversion"/>
  </si>
  <si>
    <t>责任单位*</t>
    <phoneticPr fontId="1" type="noConversion"/>
  </si>
  <si>
    <t>状态*</t>
    <phoneticPr fontId="1" type="noConversion"/>
  </si>
  <si>
    <t>出料检</t>
  </si>
  <si>
    <t>自动组BG</t>
  </si>
  <si>
    <t>半自动Rcam</t>
    <phoneticPr fontId="1" type="noConversion"/>
  </si>
  <si>
    <t>擦拭3D面工站分解表《85-HR80-GEN-00061-A》定义产品轻拿轻放，实际人员检验产品时，产品掉落至桌面</t>
    <phoneticPr fontId="1" type="noConversion"/>
  </si>
  <si>
    <t>1#线右工位成品抛料区，机械手往传送带放置产品时，感应器未感应到产品，产品与传送带尾端挡板发生碰撞</t>
    <phoneticPr fontId="1" type="noConversion"/>
  </si>
  <si>
    <t>1-3#点胶机右工位滑台1PCS BG未放置到位（竖向放置）</t>
    <phoneticPr fontId="1" type="noConversion"/>
  </si>
  <si>
    <t>1#贴合机内抛料治具上方2PCS BG重叠</t>
    <phoneticPr fontId="1" type="noConversion"/>
  </si>
  <si>
    <t>3-3#点胶机右工位滑台旁掉落1PCS BG</t>
    <phoneticPr fontId="1" type="noConversion"/>
  </si>
  <si>
    <t>3#正在使用的治具编码不一致，盖板编号：ZU-AAF-AG14-500387，底座编号：ZU-AAF-AG14-500394</t>
    <phoneticPr fontId="1" type="noConversion"/>
  </si>
  <si>
    <t>治具人员在传送上取治具载盘时将1PCS装有产品的治具掉落地面上</t>
    <phoneticPr fontId="1" type="noConversion"/>
  </si>
  <si>
    <t>1#机流水线上1pcs产品右I 3D面一截3cm长左右无膜，3D面裸漏在外且裸漏处大量脏污</t>
    <phoneticPr fontId="1" type="noConversion"/>
  </si>
  <si>
    <t>组Side Fire Window-贴补丁膜工作站说明书《85-MN40-ZC-00497-A》第1项定义检查SFW贴膜治具，检查治具表面是否有脏污，异物，如有需要用无尘布擦拭干净，实际人员使用的治具上方残留大量残膜/脏污</t>
    <phoneticPr fontId="1" type="noConversion"/>
  </si>
  <si>
    <t>3#线抛料区机械手抛料时未放置到位1pcsBG悬放在治具外</t>
    <phoneticPr fontId="1" type="noConversion"/>
  </si>
  <si>
    <t>3#线装有产品的黄色泡棉托盘未错盘放置</t>
    <phoneticPr fontId="1" type="noConversion"/>
  </si>
  <si>
    <t>Rcam拆夹工作站说明书《85-MN40-ZC-00518-A》定义将防护治具放置到定位孔，实际4#线生技人员拆夹时未使用防护治具框</t>
    <phoneticPr fontId="1" type="noConversion"/>
  </si>
  <si>
    <t>陈峰</t>
    <phoneticPr fontId="1" type="noConversion"/>
  </si>
  <si>
    <t>焦
敬
科</t>
    <phoneticPr fontId="1" type="noConversion"/>
  </si>
  <si>
    <t>赵彩彩</t>
    <phoneticPr fontId="1" type="noConversion"/>
  </si>
  <si>
    <t>许沂淮</t>
    <phoneticPr fontId="1" type="noConversion"/>
  </si>
  <si>
    <t>崔红林</t>
    <phoneticPr fontId="1" type="noConversion"/>
  </si>
  <si>
    <t>曹猛</t>
    <phoneticPr fontId="1" type="noConversion"/>
  </si>
  <si>
    <t>杨正跃</t>
    <phoneticPr fontId="1" type="noConversion"/>
  </si>
  <si>
    <t>谷俊辉</t>
    <phoneticPr fontId="1" type="noConversion"/>
  </si>
  <si>
    <t>邓宏</t>
    <phoneticPr fontId="1" type="noConversion"/>
  </si>
  <si>
    <t>王新为</t>
    <phoneticPr fontId="1" type="noConversion"/>
  </si>
  <si>
    <t>周恒</t>
    <phoneticPr fontId="1" type="noConversion"/>
  </si>
  <si>
    <t>程本虎</t>
    <phoneticPr fontId="1" type="noConversion"/>
  </si>
  <si>
    <t>闫雄飞</t>
    <phoneticPr fontId="1" type="noConversion"/>
  </si>
  <si>
    <t>朱自洋</t>
    <phoneticPr fontId="1" type="noConversion"/>
  </si>
  <si>
    <t>胡晓英</t>
    <phoneticPr fontId="1" type="noConversion"/>
  </si>
  <si>
    <t>史家运</t>
    <phoneticPr fontId="1" type="noConversion"/>
  </si>
  <si>
    <t>ASSY2</t>
    <phoneticPr fontId="1" type="noConversion"/>
  </si>
  <si>
    <t>DDS20210927001</t>
    <phoneticPr fontId="1" type="noConversion"/>
  </si>
  <si>
    <t>DDS20210927002</t>
    <phoneticPr fontId="1" type="noConversion"/>
  </si>
  <si>
    <t>DDS20210927003</t>
    <phoneticPr fontId="1" type="noConversion"/>
  </si>
  <si>
    <t>DDS20210927004</t>
    <phoneticPr fontId="1" type="noConversion"/>
  </si>
  <si>
    <t>DDS20210927005</t>
    <phoneticPr fontId="1" type="noConversion"/>
  </si>
  <si>
    <t>DDS20210927006</t>
    <phoneticPr fontId="1" type="noConversion"/>
  </si>
  <si>
    <t>DDS20210927007</t>
    <phoneticPr fontId="1" type="noConversion"/>
  </si>
  <si>
    <t>DDS20210927008</t>
    <phoneticPr fontId="1" type="noConversion"/>
  </si>
  <si>
    <t>DDS20210927009</t>
    <phoneticPr fontId="1" type="noConversion"/>
  </si>
  <si>
    <t>DDS20210927010</t>
    <phoneticPr fontId="1" type="noConversion"/>
  </si>
  <si>
    <t>DDS20210927011</t>
    <phoneticPr fontId="1" type="noConversion"/>
  </si>
  <si>
    <t>DDS20210927012</t>
    <phoneticPr fontId="1" type="noConversion"/>
  </si>
  <si>
    <t>DDS20210927013</t>
    <phoneticPr fontId="1" type="noConversion"/>
  </si>
  <si>
    <t>DDS20210927014</t>
    <phoneticPr fontId="1" type="noConversion"/>
  </si>
  <si>
    <t>DDS20210927015</t>
    <phoneticPr fontId="1" type="noConversion"/>
  </si>
  <si>
    <t>DDS20210927016</t>
    <phoneticPr fontId="1" type="noConversion"/>
  </si>
  <si>
    <t>DDS20210927017</t>
    <phoneticPr fontId="1" type="noConversion"/>
  </si>
  <si>
    <t>DDS20210927018</t>
    <phoneticPr fontId="1" type="noConversion"/>
  </si>
  <si>
    <t>DDS20210927019</t>
    <phoneticPr fontId="1" type="noConversion"/>
  </si>
  <si>
    <t>DDS20210927020</t>
    <phoneticPr fontId="1" type="noConversion"/>
  </si>
  <si>
    <t>DDS20210927021</t>
    <phoneticPr fontId="1" type="noConversion"/>
  </si>
  <si>
    <t>DDS20210927022</t>
    <phoneticPr fontId="1" type="noConversion"/>
  </si>
  <si>
    <t>DDS20210927023</t>
    <phoneticPr fontId="1" type="noConversion"/>
  </si>
  <si>
    <t>DDS20210927024</t>
    <phoneticPr fontId="1" type="noConversion"/>
  </si>
  <si>
    <t>DDS20210927025</t>
    <phoneticPr fontId="1" type="noConversion"/>
  </si>
  <si>
    <t>DDS20210927026</t>
    <phoneticPr fontId="1" type="noConversion"/>
  </si>
  <si>
    <t>DDS20210927027</t>
    <phoneticPr fontId="1" type="noConversion"/>
  </si>
  <si>
    <t>DDS20210927028</t>
    <phoneticPr fontId="1" type="noConversion"/>
  </si>
  <si>
    <t>DDS20210927029</t>
    <phoneticPr fontId="1" type="noConversion"/>
  </si>
  <si>
    <t>DDS20210927030</t>
    <phoneticPr fontId="1" type="noConversion"/>
  </si>
  <si>
    <t>DDS20210927031</t>
    <phoneticPr fontId="1" type="noConversion"/>
  </si>
  <si>
    <t>DDS20210927032</t>
    <phoneticPr fontId="1" type="noConversion"/>
  </si>
  <si>
    <t>DDS20210927033</t>
    <phoneticPr fontId="1" type="noConversion"/>
  </si>
  <si>
    <t>DDS20210926001</t>
    <phoneticPr fontId="1" type="noConversion"/>
  </si>
  <si>
    <t>DDS20210926002</t>
    <phoneticPr fontId="1" type="noConversion"/>
  </si>
  <si>
    <t>DDS20210926003</t>
    <phoneticPr fontId="1" type="noConversion"/>
  </si>
  <si>
    <t>DDS20210926004</t>
    <phoneticPr fontId="1" type="noConversion"/>
  </si>
  <si>
    <t>DDS20210926005</t>
    <phoneticPr fontId="1" type="noConversion"/>
  </si>
  <si>
    <t>DDS20210926006</t>
    <phoneticPr fontId="1" type="noConversion"/>
  </si>
  <si>
    <t>DDS20210926007</t>
    <phoneticPr fontId="1" type="noConversion"/>
  </si>
  <si>
    <t>DDS20210926008</t>
    <phoneticPr fontId="1" type="noConversion"/>
  </si>
  <si>
    <t>DDS20210926009</t>
    <phoneticPr fontId="1" type="noConversion"/>
  </si>
  <si>
    <t>DDS20210926010</t>
    <phoneticPr fontId="1" type="noConversion"/>
  </si>
  <si>
    <t>DDS20210926011</t>
    <phoneticPr fontId="1" type="noConversion"/>
  </si>
  <si>
    <t>DDS20210926012</t>
    <phoneticPr fontId="1" type="noConversion"/>
  </si>
  <si>
    <t>DDS20210926013</t>
    <phoneticPr fontId="1" type="noConversion"/>
  </si>
  <si>
    <t>DDS20210926014</t>
    <phoneticPr fontId="1" type="noConversion"/>
  </si>
  <si>
    <t>DDS20210926015</t>
    <phoneticPr fontId="1" type="noConversion"/>
  </si>
  <si>
    <t>DDS20210926016</t>
    <phoneticPr fontId="1" type="noConversion"/>
  </si>
  <si>
    <t>DDS20210926017</t>
    <phoneticPr fontId="1" type="noConversion"/>
  </si>
  <si>
    <t>DDS20210926018</t>
    <phoneticPr fontId="1" type="noConversion"/>
  </si>
  <si>
    <t>DDS20210926019</t>
    <phoneticPr fontId="1" type="noConversion"/>
  </si>
  <si>
    <t>DDS20210926020</t>
    <phoneticPr fontId="1" type="noConversion"/>
  </si>
  <si>
    <t>DDS20210926021</t>
    <phoneticPr fontId="1" type="noConversion"/>
  </si>
  <si>
    <t>DDS20210925001</t>
    <phoneticPr fontId="1" type="noConversion"/>
  </si>
  <si>
    <t>DDS20210925002</t>
    <phoneticPr fontId="1" type="noConversion"/>
  </si>
  <si>
    <t>DDS20210925003</t>
    <phoneticPr fontId="1" type="noConversion"/>
  </si>
  <si>
    <t>DDS20210925004</t>
    <phoneticPr fontId="1" type="noConversion"/>
  </si>
  <si>
    <t>DDS20210925005</t>
    <phoneticPr fontId="1" type="noConversion"/>
  </si>
  <si>
    <t>DDS20210925006</t>
    <phoneticPr fontId="1" type="noConversion"/>
  </si>
  <si>
    <t>DDS20210925007</t>
    <phoneticPr fontId="1" type="noConversion"/>
  </si>
  <si>
    <t>DDS20210925008</t>
    <phoneticPr fontId="1" type="noConversion"/>
  </si>
  <si>
    <t>DDS20210925009</t>
    <phoneticPr fontId="1" type="noConversion"/>
  </si>
  <si>
    <t>DDS20210925010</t>
    <phoneticPr fontId="1" type="noConversion"/>
  </si>
  <si>
    <t>DDS20210925011</t>
    <phoneticPr fontId="1" type="noConversion"/>
  </si>
  <si>
    <t>DDS20210925012</t>
    <phoneticPr fontId="1" type="noConversion"/>
  </si>
  <si>
    <t>DDS20210925013</t>
    <phoneticPr fontId="1" type="noConversion"/>
  </si>
  <si>
    <t>DDS20210925014</t>
    <phoneticPr fontId="1" type="noConversion"/>
  </si>
  <si>
    <t>DDS20210925015</t>
    <phoneticPr fontId="1" type="noConversion"/>
  </si>
  <si>
    <t>DDS20210925016</t>
    <phoneticPr fontId="1" type="noConversion"/>
  </si>
  <si>
    <t>DDS20210925017</t>
    <phoneticPr fontId="1" type="noConversion"/>
  </si>
  <si>
    <t>A3-2F</t>
    <phoneticPr fontId="1" type="noConversion"/>
  </si>
  <si>
    <t>出料检</t>
    <phoneticPr fontId="1" type="noConversion"/>
  </si>
  <si>
    <t>自动组BG</t>
    <phoneticPr fontId="1" type="noConversion"/>
  </si>
  <si>
    <t>自动 Brace&amp;Bracket</t>
    <phoneticPr fontId="1" type="noConversion"/>
  </si>
  <si>
    <t>清洁焊烟焊渣</t>
    <phoneticPr fontId="1" type="noConversion"/>
  </si>
  <si>
    <t>polish2后清洗-上治具工站说明书《83-ME40-MTL-ABC-ZC-00202》第5项定义治具一侧上满产品后，卡紧滑动限位块，并自检卡扣是否上到位，实际上挂区，装有产品的挂具内1PCS产品下U塑胶位置碰撞到铁质卡扣</t>
    <phoneticPr fontId="1" type="noConversion"/>
  </si>
  <si>
    <t>赵建猛</t>
    <phoneticPr fontId="1" type="noConversion"/>
  </si>
  <si>
    <t>高
柯</t>
    <phoneticPr fontId="1" type="noConversion"/>
  </si>
  <si>
    <t>肖宇航</t>
    <phoneticPr fontId="1" type="noConversion"/>
  </si>
  <si>
    <t>机械手粗抛</t>
  </si>
  <si>
    <t>包材</t>
  </si>
  <si>
    <t>44#机已加工的1pcs产品因托盘中间定位柱破损导致产品斜放且悬放在中间定位柱上</t>
    <phoneticPr fontId="1" type="noConversion"/>
  </si>
  <si>
    <t>龚晓庆</t>
    <phoneticPr fontId="1" type="noConversion"/>
  </si>
  <si>
    <t>清洗9上治具工站说明《85-MN40-C-00628-A》定义将白色硅胶垫放入挂具下方作业，实际人员上挂时，下方未使用硅胶垫</t>
    <phoneticPr fontId="1" type="noConversion"/>
  </si>
  <si>
    <t>陈德友</t>
    <phoneticPr fontId="1" type="noConversion"/>
  </si>
  <si>
    <t>苏本卿</t>
    <phoneticPr fontId="1" type="noConversion"/>
  </si>
  <si>
    <t>DDS20210927034</t>
    <phoneticPr fontId="1" type="noConversion"/>
  </si>
  <si>
    <t>DDS20210927035</t>
    <phoneticPr fontId="1" type="noConversion"/>
  </si>
  <si>
    <t>DDS20210927036</t>
    <phoneticPr fontId="1" type="noConversion"/>
  </si>
  <si>
    <t>Surface</t>
    <phoneticPr fontId="1" type="noConversion"/>
  </si>
  <si>
    <t>机械手粗抛</t>
    <phoneticPr fontId="1" type="noConversion"/>
  </si>
  <si>
    <t>清洗9</t>
    <phoneticPr fontId="1" type="noConversion"/>
  </si>
  <si>
    <t>自动组遮蔽治具</t>
    <phoneticPr fontId="1" type="noConversion"/>
  </si>
  <si>
    <t>DE-PVD</t>
    <phoneticPr fontId="1" type="noConversion"/>
  </si>
  <si>
    <t>VI-擦拭</t>
    <phoneticPr fontId="1" type="noConversion"/>
  </si>
  <si>
    <t>DE-PVD1</t>
    <phoneticPr fontId="1" type="noConversion"/>
  </si>
  <si>
    <t>镭雕网格后上挂</t>
    <phoneticPr fontId="1" type="noConversion"/>
  </si>
  <si>
    <t>自动化测阻抗</t>
    <phoneticPr fontId="1" type="noConversion"/>
  </si>
  <si>
    <t>1#机台内机械手夹爪未将遮蔽治具卡扣锁住，产品与治具易碰撞</t>
    <phoneticPr fontId="1" type="noConversion"/>
  </si>
  <si>
    <t>BG镭雕网格工站说明书《85-MN40-ZC-00334-B》定义BG面朝下，依照托盘定位方式将产品准确放入定位凸台中，实际1-1#机台托盘内1PCS待加工产品未完全放入定位凸台中</t>
    <phoneticPr fontId="1" type="noConversion"/>
  </si>
  <si>
    <t>DE-PVD镭雕工站说明书《85-MN40-ZC-00356-A》定义双手垂直将产品从机台治具上拿出，实际1-2-5人员单手将产品从机台治具内拿出</t>
    <phoneticPr fontId="1" type="noConversion"/>
  </si>
  <si>
    <t>VI擦拭《85-MN40-ZC-00334-B》定义不可来回擦拭，实际人员使用无尘布来回擦拭产品3D面</t>
    <phoneticPr fontId="1" type="noConversion"/>
  </si>
  <si>
    <t>I/O镭雕工站说明《85-MN40-00351-C》定义双手垂直 将产品放入机台内治具上，实际人员单手放置产品</t>
    <phoneticPr fontId="1" type="noConversion"/>
  </si>
  <si>
    <t>已上挂完成的产品，1PCS产品锁扣触碰产品中板</t>
    <phoneticPr fontId="1" type="noConversion"/>
  </si>
  <si>
    <t>2#机械手加工完产品往托盘内放置产品时，左吸嘴将产品掉落在托盘格子上并下压到中板(观察了20盘，8PCS左吸嘴将产品掉落在托盘格子上）</t>
    <phoneticPr fontId="1" type="noConversion"/>
  </si>
  <si>
    <t>谢文君</t>
    <phoneticPr fontId="1" type="noConversion"/>
  </si>
  <si>
    <t>高峰杨</t>
    <phoneticPr fontId="1" type="noConversion"/>
  </si>
  <si>
    <t>PAE</t>
    <phoneticPr fontId="1" type="noConversion"/>
  </si>
  <si>
    <t>阮益平</t>
    <phoneticPr fontId="1" type="noConversion"/>
  </si>
  <si>
    <t>王小飞</t>
    <phoneticPr fontId="1" type="noConversion"/>
  </si>
  <si>
    <t>李蒙蒙</t>
    <phoneticPr fontId="1" type="noConversion"/>
  </si>
  <si>
    <t>肖风成</t>
    <phoneticPr fontId="1" type="noConversion"/>
  </si>
  <si>
    <t>张桂才</t>
    <phoneticPr fontId="1" type="noConversion"/>
  </si>
  <si>
    <t>谈小伟</t>
    <phoneticPr fontId="1" type="noConversion"/>
  </si>
  <si>
    <t>曹红利</t>
    <phoneticPr fontId="1" type="noConversion"/>
  </si>
  <si>
    <t>肖
寒
冬</t>
    <phoneticPr fontId="1" type="noConversion"/>
  </si>
  <si>
    <t>PVD</t>
    <phoneticPr fontId="1" type="noConversion"/>
  </si>
  <si>
    <t>VI</t>
    <phoneticPr fontId="1" type="noConversion"/>
  </si>
  <si>
    <t>DDS20210927037</t>
    <phoneticPr fontId="1" type="noConversion"/>
  </si>
  <si>
    <t>镭雕网格</t>
    <phoneticPr fontId="1" type="noConversion"/>
  </si>
  <si>
    <t>DDS20210927038</t>
    <phoneticPr fontId="1" type="noConversion"/>
  </si>
  <si>
    <t>DDS20210927039</t>
    <phoneticPr fontId="1" type="noConversion"/>
  </si>
  <si>
    <t>DDS20210927040</t>
    <phoneticPr fontId="1" type="noConversion"/>
  </si>
  <si>
    <t>DDS20210927041</t>
    <phoneticPr fontId="1" type="noConversion"/>
  </si>
  <si>
    <t>DDS20210927042</t>
    <phoneticPr fontId="1" type="noConversion"/>
  </si>
  <si>
    <t>DDS20210927043</t>
    <phoneticPr fontId="1" type="noConversion"/>
  </si>
  <si>
    <t>IPQC2</t>
  </si>
  <si>
    <t>IPQC2检验指导书《85-QE40-ZC-00004-D》定义无尘布擦拭产品，实际人员使用手指套擦拭产品3D面</t>
    <phoneticPr fontId="1" type="noConversion"/>
  </si>
  <si>
    <t>IPQC2检验指导书《85-QE40-ZC-00004-D》定义产品轻拿轻放，实际装有产品的托盘内1PCS产品被夹压</t>
    <phoneticPr fontId="1" type="noConversion"/>
  </si>
  <si>
    <t>IPQC0-2工站说明书《85-QE40-ZC-00002-B》第3项定义使用无尘布擦拭产品，四周孔预留孔位置使用无尘布点擦，实际人员擦拭产品下U时一擦到底，未避开四周孔</t>
    <phoneticPr fontId="1" type="noConversion"/>
  </si>
  <si>
    <t>IPQC</t>
    <phoneticPr fontId="1" type="noConversion"/>
  </si>
  <si>
    <t>赵涛</t>
    <phoneticPr fontId="1" type="noConversion"/>
  </si>
  <si>
    <t>汪
涛</t>
    <phoneticPr fontId="1" type="noConversion"/>
  </si>
  <si>
    <t>许驹</t>
    <phoneticPr fontId="1" type="noConversion"/>
  </si>
  <si>
    <t>赵俊伟</t>
    <phoneticPr fontId="1" type="noConversion"/>
  </si>
  <si>
    <t>王克娜</t>
    <phoneticPr fontId="1" type="noConversion"/>
  </si>
  <si>
    <t>A3-3F</t>
    <phoneticPr fontId="1" type="noConversion"/>
  </si>
  <si>
    <t>EMD</t>
    <phoneticPr fontId="1" type="noConversion"/>
  </si>
  <si>
    <t>3D贴膜</t>
  </si>
  <si>
    <t>机台内机械手夹取托盘时，将托盘内3PCS产品压至报废</t>
    <phoneticPr fontId="1" type="noConversion"/>
  </si>
  <si>
    <t>PU-couting内腔二次点漆工站说明书《85-MN40-ZC-00443》定义双手将Band从定位治具内取出，实际5#机人员单手从机台治具内拿取产品</t>
    <phoneticPr fontId="1" type="noConversion"/>
  </si>
  <si>
    <t>9盘装有产品的10格托盘悬放/倾斜放在物料车上且下方一根精益管断开，导致其中2盘产品悬放精益管下方</t>
    <phoneticPr fontId="1" type="noConversion"/>
  </si>
  <si>
    <t>杨雷</t>
    <phoneticPr fontId="1" type="noConversion"/>
  </si>
  <si>
    <t>沈
利</t>
    <phoneticPr fontId="1" type="noConversion"/>
  </si>
  <si>
    <t>张北京</t>
    <phoneticPr fontId="1" type="noConversion"/>
  </si>
  <si>
    <t>ASSY1</t>
    <phoneticPr fontId="1" type="noConversion"/>
  </si>
  <si>
    <t>DDS20210927044</t>
    <phoneticPr fontId="1" type="noConversion"/>
  </si>
  <si>
    <t>DDS20210927045</t>
    <phoneticPr fontId="1" type="noConversion"/>
  </si>
  <si>
    <t>DDS20210927046</t>
    <phoneticPr fontId="1" type="noConversion"/>
  </si>
  <si>
    <t>DDS20210927047</t>
    <phoneticPr fontId="1" type="noConversion"/>
  </si>
  <si>
    <t>DDS20210927048</t>
    <phoneticPr fontId="1" type="noConversion"/>
  </si>
  <si>
    <t>DDS20210927049</t>
    <phoneticPr fontId="1" type="noConversion"/>
  </si>
  <si>
    <t>IPQC2</t>
    <phoneticPr fontId="1" type="noConversion"/>
  </si>
  <si>
    <t>IPQC0-2</t>
    <phoneticPr fontId="1" type="noConversion"/>
  </si>
  <si>
    <t>点漆2（CG2）</t>
    <phoneticPr fontId="1" type="noConversion"/>
  </si>
  <si>
    <t>3D贴膜</t>
    <phoneticPr fontId="1" type="noConversion"/>
  </si>
  <si>
    <t>9/25D</t>
    <phoneticPr fontId="1" type="noConversion"/>
  </si>
  <si>
    <t>宇环粗抛</t>
    <phoneticPr fontId="1" type="noConversion"/>
  </si>
  <si>
    <t>镭雕去刀纹</t>
    <phoneticPr fontId="1" type="noConversion"/>
  </si>
  <si>
    <t>清洗9上治具《85-MN40-ZC-00628-A》定义作业时轻拿轻放，实际人员往挂具上放产品时，产品3D面与挂具碰撞</t>
    <phoneticPr fontId="1" type="noConversion"/>
  </si>
  <si>
    <t>潜在风险</t>
    <phoneticPr fontId="1" type="noConversion"/>
  </si>
  <si>
    <t>清洗9上治具《85-MN40-ZC-00628-A》定义作业时轻拿轻放，实际龙门口母篮车内装有产品的挂具内1PCS产品未挂到位</t>
    <phoneticPr fontId="1" type="noConversion"/>
  </si>
  <si>
    <t>宇环抛光底座治具点检记录表《85-MN80-MTL-ABC-00408》第5项定义使用标准块检验承靠面是否磨损，磨损需更换，（标准块可放入底座视为NG，标准块无法放入视为OK），实际现场无标准块，无法测量</t>
    <phoneticPr fontId="1" type="noConversion"/>
  </si>
  <si>
    <t>83#机因托盘定位柱破损机械手往托盘内放置产品时，将产品斜放且悬放在托盘上</t>
    <phoneticPr fontId="1" type="noConversion"/>
  </si>
  <si>
    <t>12#机机械手将加工完成的产品悬放在托盘格上</t>
    <phoneticPr fontId="1" type="noConversion"/>
  </si>
  <si>
    <t>高宝龙</t>
    <phoneticPr fontId="1" type="noConversion"/>
  </si>
  <si>
    <t>手动拆遮蔽治具</t>
  </si>
  <si>
    <t>镭雕网格后下挂</t>
    <phoneticPr fontId="1" type="noConversion"/>
  </si>
  <si>
    <t>VI擦拭</t>
    <phoneticPr fontId="1" type="noConversion"/>
  </si>
  <si>
    <t>自检5</t>
  </si>
  <si>
    <t>PVD烤炉</t>
  </si>
  <si>
    <t>上挂篮</t>
  </si>
  <si>
    <t>退镀上挂</t>
  </si>
  <si>
    <t>自动拆遮蔽治具</t>
  </si>
  <si>
    <t>测阻抗</t>
    <phoneticPr fontId="1" type="noConversion"/>
  </si>
  <si>
    <t>PVD上挂篮工站说明《85-MN40-ZC-00212-A》定义滑动挡杆，将档杆卡入卡扣内自检挂具是否卡扣到位，实际物料架上装有产品的子蓝一侧卡扣未锁</t>
    <phoneticPr fontId="1" type="noConversion"/>
  </si>
  <si>
    <t>4#机台内机械手从串杆上夹取产品时，将下方产品带起4CM左右，掉落到串杆上</t>
    <phoneticPr fontId="1" type="noConversion"/>
  </si>
  <si>
    <t>镭雕网格清洗上治具工站说明书《85-MN40-ZC-00747-A》定义产品需轻拿轻放，实际人员周转装有产品的托盘时，将下方托盘带起，导致托盘内3PCS产品弹起掉落至托盘内</t>
    <phoneticPr fontId="1" type="noConversion"/>
  </si>
  <si>
    <t>镭雕网格清洗上治具《85-MN40-ZC-00747-A》定义上挂时需使用保护套，实际人员往挂具内放产品时未使用保护套</t>
    <phoneticPr fontId="1" type="noConversion"/>
  </si>
  <si>
    <t>镭雕网格清洗下治具《85-MN40-ZC-00750-A》定义下挂时需使用保护套，实际人员下挂时未使用保护套</t>
    <phoneticPr fontId="1" type="noConversion"/>
  </si>
  <si>
    <t>VI擦拭《85-MN40-ZC-00334-B》定义采用一擦到底，不可来回擦拭，实际人员检验产品时来回擦拭产品四周孔</t>
    <phoneticPr fontId="1" type="noConversion"/>
  </si>
  <si>
    <t>DE-PVD镭雕I/O工站说明书《85-MN40-000351-C》定义双手拿取产品对角两侧，将产品垂直放置到上料位治具上，放置产品需双手轻按，以确保产品放置到位，实际3-1-1#机人员单手捏产品单边3D面往治具底座内放置产品</t>
    <phoneticPr fontId="1" type="noConversion"/>
  </si>
  <si>
    <t>已上挂完成的产品，1PCS产品锁扣触碰产品内腔</t>
    <phoneticPr fontId="1" type="noConversion"/>
  </si>
  <si>
    <t>8#机已加工完成的4PCS产品悬放在托盘定位柱上</t>
    <phoneticPr fontId="1" type="noConversion"/>
  </si>
  <si>
    <t>流水线日常点检表《83-MN80-MTL-ABC-00010》定义每班点检1次，实际9/25N,9/26D均未点检</t>
    <phoneticPr fontId="1" type="noConversion"/>
  </si>
  <si>
    <t>PVD上挂篮工站说明书《85-MN40-ZC-00212》定义单手撑产品内腔将产品I/O孔向下，产品上U挂于挂钩上，挂齿插入I/O孔内，实际现场人员上挂时未将产品插入挂齿</t>
    <phoneticPr fontId="1" type="noConversion"/>
  </si>
  <si>
    <t>物料车装有产品的挂具，挂齿与1PCS产品中板碰撞</t>
    <phoneticPr fontId="1" type="noConversion"/>
  </si>
  <si>
    <t>PVD产品上挂杆工作站说明书《85-MN40-ZC-00215-A》第10项定义双手垂直拿取挂杆两端先把挂杆下端放入小推车下定位销，再将挂杆上端用锁扣扣好，注意三伤，实际5#线人员单手周转装有产品的串杆到小推车上</t>
    <phoneticPr fontId="1" type="noConversion"/>
  </si>
  <si>
    <t>PVD上挂篮工站说明书《85-MN40-ZC-00212》第3项定义用手扳动挂齿自检是否有松动，如有松动立即使用内六角扳手拧紧，实际人员正在上挂的子蓝，下方I/O孔挂齿4个螺丝松动</t>
    <phoneticPr fontId="1" type="noConversion"/>
  </si>
  <si>
    <t>PVD退镀上挂篮工站说明书《85-MN40-ZC-00304》定义不可佩戴厂牌作业，实际人员佩戴厂牌作业</t>
    <phoneticPr fontId="1" type="noConversion"/>
  </si>
  <si>
    <t>1#机台内机械手夹爪往托盘内放置产品时，1PCS产品掉落至机台内</t>
    <phoneticPr fontId="1" type="noConversion"/>
  </si>
  <si>
    <t>4#机台右工位治具定位柱有毛刺</t>
    <phoneticPr fontId="1" type="noConversion"/>
  </si>
  <si>
    <t>DE-PVD镭雕工站说明书《85-MN40-ZC-00357-B》定义接触产品需佩戴医用手套或橡胶手套，实际人员佩戴棉布手套拿取产品</t>
    <phoneticPr fontId="1" type="noConversion"/>
  </si>
  <si>
    <t>已上挂完成的产品，4PCS产品锁扣触碰产品内腔</t>
    <phoneticPr fontId="1" type="noConversion"/>
  </si>
  <si>
    <t>李文学</t>
    <phoneticPr fontId="1" type="noConversion"/>
  </si>
  <si>
    <t>赵汝齐</t>
    <phoneticPr fontId="1" type="noConversion"/>
  </si>
  <si>
    <t>魏新犬</t>
    <phoneticPr fontId="1" type="noConversion"/>
  </si>
  <si>
    <t>刘海斌</t>
    <phoneticPr fontId="1" type="noConversion"/>
  </si>
  <si>
    <t>刘鑫</t>
    <phoneticPr fontId="1" type="noConversion"/>
  </si>
  <si>
    <t>张文利</t>
    <phoneticPr fontId="1" type="noConversion"/>
  </si>
  <si>
    <t>胡万鹏</t>
    <phoneticPr fontId="1" type="noConversion"/>
  </si>
  <si>
    <t>林鲁</t>
    <phoneticPr fontId="1" type="noConversion"/>
  </si>
  <si>
    <t>杨艳龙</t>
    <phoneticPr fontId="1" type="noConversion"/>
  </si>
  <si>
    <t>IPQC4</t>
  </si>
  <si>
    <t>B6巡检</t>
  </si>
  <si>
    <t>B4巡检</t>
    <phoneticPr fontId="1" type="noConversion"/>
  </si>
  <si>
    <t>B5巡检</t>
  </si>
  <si>
    <t>IPQC3工站说明《85-QE40-ZC-00125-D》定义产品轻拿轻放，实际1PCS产品卡入流水线缝隙</t>
    <phoneticPr fontId="1" type="noConversion"/>
  </si>
  <si>
    <t>IPQC4工站说明《85-QE40-ZC-00005-C》定义无尘布蘸酒精单方向擦拭产品，实际人员使用手指套擦拭产品</t>
    <phoneticPr fontId="1" type="noConversion"/>
  </si>
  <si>
    <t>宇环精抛擦拭工站说明《85-QE40-ZC-00142-B》第3项定义单方向擦拭产品，四周孔位置使用无尘布点擦，实际人员擦拭产品3D面下U时，未避开I/O孔，一擦到底</t>
    <phoneticPr fontId="1" type="noConversion"/>
  </si>
  <si>
    <t>CNC6检具检验作业指导书《85-QE40-ZC-JIAN-00106》定义作业时手势轻拿轻放，实际人员测试6夹后产品时，来回晃动检具</t>
    <phoneticPr fontId="1" type="noConversion"/>
  </si>
  <si>
    <t>无尘布擦拭作业指导书《85-QE40-ZC-00142》定义使用无尘布棱边朝向手心，实际人员使用无尘布棱边擦拭精抛后产品</t>
    <phoneticPr fontId="1" type="noConversion"/>
  </si>
  <si>
    <t>IPQC2检验作业指导书《85-QE40-ZC-00002-B》第1项定义一次单手只可拿1片产品，轻拿轻放手套脏了立即更换，实际人员放置产品时动作粗鲁，摔产品</t>
    <phoneticPr fontId="1" type="noConversion"/>
  </si>
  <si>
    <t>CNC6工站说明书《85-QE40-ZC-JIAN-00154-A》定义轻拿轻放，实际物料车上装有产品的托盘内1PSC产品悬放，导致夹压</t>
    <phoneticPr fontId="1" type="noConversion"/>
  </si>
  <si>
    <t>IPQC2投料工站说明书《85-QE40-ZC-00004-D》第2项定义作业时轻拿轻放避免碰伤产品，实际2#线投料工位人员将1PCS产品掉落至线头平台上</t>
    <phoneticPr fontId="1" type="noConversion"/>
  </si>
  <si>
    <t>IPQC3作业指导书《85-QE40-ZC-00125-D》第4项定义擦拭产品单方向擦拭，不可擦拭四周孔，实际人员擦拭产品左I 3D面时，竖向擦拭一擦到底，未避开四周孔</t>
    <phoneticPr fontId="1" type="noConversion"/>
  </si>
  <si>
    <t>尹静静</t>
    <phoneticPr fontId="1" type="noConversion"/>
  </si>
  <si>
    <t>于飞飞</t>
    <phoneticPr fontId="1" type="noConversion"/>
  </si>
  <si>
    <t>吉祥</t>
    <phoneticPr fontId="1" type="noConversion"/>
  </si>
  <si>
    <t>孟军伟</t>
    <phoneticPr fontId="1" type="noConversion"/>
  </si>
  <si>
    <t>宋现清</t>
    <phoneticPr fontId="1" type="noConversion"/>
  </si>
  <si>
    <t>查振锋</t>
    <phoneticPr fontId="1" type="noConversion"/>
  </si>
  <si>
    <t>王海红</t>
    <phoneticPr fontId="1" type="noConversion"/>
  </si>
  <si>
    <t>屈君立</t>
    <phoneticPr fontId="1" type="noConversion"/>
  </si>
  <si>
    <t>陈彦旭</t>
    <phoneticPr fontId="1" type="noConversion"/>
  </si>
  <si>
    <t>曹海礼</t>
    <phoneticPr fontId="1" type="noConversion"/>
  </si>
  <si>
    <t>邓爱萍</t>
    <phoneticPr fontId="1" type="noConversion"/>
  </si>
  <si>
    <t>C8-3F</t>
    <phoneticPr fontId="1" type="noConversion"/>
  </si>
  <si>
    <t>点漆2</t>
    <phoneticPr fontId="1" type="noConversion"/>
  </si>
  <si>
    <t>CO2除溢漆</t>
  </si>
  <si>
    <t>点漆3（CG3）</t>
  </si>
  <si>
    <t>点漆1（CG1）</t>
  </si>
  <si>
    <t>PU-couting内腔二次点漆工站说明书《85-MN40-ZC-00443》定义双手将Band从定位治具内取出，实际3#机台生技人员单手从治具内拿取产品</t>
    <phoneticPr fontId="1" type="noConversion"/>
  </si>
  <si>
    <t>2#机台正常生产时，机械手夹爪三伤防护破损</t>
    <phoneticPr fontId="1" type="noConversion"/>
  </si>
  <si>
    <t>PU-coatingCO2除内腔溢漆工站说明书《85-MN40-ZC-00451》定义物料做好标识区分，实际现场物料桌装有产品的托盘无状态标识</t>
    <phoneticPr fontId="1" type="noConversion"/>
  </si>
  <si>
    <t>1PCS产品掉落至机台内治具旁</t>
    <phoneticPr fontId="1" type="noConversion"/>
  </si>
  <si>
    <t>Pu coating side fire window 区域点漆工作站说明书《85-MN40-ZC-00449-C》第10项定义将检验OK的Band放到静置篮内-2放料顺序从远到近，实际 7#机人员未按照由远到近放置，跨越产品作业</t>
    <phoneticPr fontId="1" type="noConversion"/>
  </si>
  <si>
    <t>人员从机台治具底座上取产品时，手扣SP中板拿取</t>
    <phoneticPr fontId="1" type="noConversion"/>
  </si>
  <si>
    <t>机械手往质疑品放置区托盘内放置产品时，1PCS产品悬放在托盘格上方导致产品夹压</t>
    <phoneticPr fontId="1" type="noConversion"/>
  </si>
  <si>
    <t>刘东良</t>
    <phoneticPr fontId="1" type="noConversion"/>
  </si>
  <si>
    <t>焦仁峰</t>
    <phoneticPr fontId="1" type="noConversion"/>
  </si>
  <si>
    <t>何文海</t>
    <phoneticPr fontId="1" type="noConversion"/>
  </si>
  <si>
    <t>王业钊</t>
    <phoneticPr fontId="1" type="noConversion"/>
  </si>
  <si>
    <t>周帅</t>
    <phoneticPr fontId="1" type="noConversion"/>
  </si>
  <si>
    <t>刘嘉航</t>
    <phoneticPr fontId="1" type="noConversion"/>
  </si>
  <si>
    <t>李智深</t>
    <phoneticPr fontId="1" type="noConversion"/>
  </si>
  <si>
    <t>刘
贺
涛</t>
    <phoneticPr fontId="1" type="noConversion"/>
  </si>
  <si>
    <t>C6-2F</t>
    <phoneticPr fontId="1" type="noConversion"/>
  </si>
  <si>
    <t>自动Snap</t>
    <phoneticPr fontId="1" type="noConversion"/>
  </si>
  <si>
    <t>自动喷涂</t>
  </si>
  <si>
    <t>检测Rcam气密</t>
  </si>
  <si>
    <t>半自动镭雕2D</t>
  </si>
  <si>
    <t>SFW</t>
  </si>
  <si>
    <t>Housing贴膜</t>
  </si>
  <si>
    <t>治具室</t>
    <phoneticPr fontId="1" type="noConversion"/>
  </si>
  <si>
    <t>Trim小件</t>
    <phoneticPr fontId="1" type="noConversion"/>
  </si>
  <si>
    <t>自动Snap</t>
  </si>
  <si>
    <t>Brace清洁焊烟焊渣</t>
    <phoneticPr fontId="1" type="noConversion"/>
  </si>
  <si>
    <t>1#机台内机械手往治具上放置产品时，1PCS产品掉落至地面</t>
    <phoneticPr fontId="1" type="noConversion"/>
  </si>
  <si>
    <t>1#机台内已加工放置区托盘内已有产品，机械手仍继续放置产品，导致4个托盘格内2PCS产品重叠</t>
    <phoneticPr fontId="1" type="noConversion"/>
  </si>
  <si>
    <t>1-3#点胶机左工位治具上2PCS BG重叠，且BG掉落至地面</t>
    <phoneticPr fontId="1" type="noConversion"/>
  </si>
  <si>
    <t>正在使用的机台气密机台清洁记录表《85-QE80-GEN-00273-E》定义每1H/1次清洁并记录，实际9/14夜班2:00-4:00未清洁保养记录</t>
    <phoneticPr fontId="1" type="noConversion"/>
  </si>
  <si>
    <t>2-1点胶机右工位1PCS BG膜翘导致掉落至地面</t>
    <phoneticPr fontId="1" type="noConversion"/>
  </si>
  <si>
    <t>镭雕2D码工作站说明书《85-MN40-ZC-00530-A》定义检查大圆盘膜是否遮挡镭雕区域，实际1#机台内托盘内1PCS产品无圆盘膜</t>
    <phoneticPr fontId="1" type="noConversion"/>
  </si>
  <si>
    <t>2#机台旁物料桌已加工区域装有产品的托盘内1PCS产品内腔上留有一颗铁质螺丝</t>
    <phoneticPr fontId="1" type="noConversion"/>
  </si>
  <si>
    <t>人员擦拭产品右I 3D面时，竖向擦拭，未避开四周孔擦拭</t>
    <phoneticPr fontId="1" type="noConversion"/>
  </si>
  <si>
    <t>2#机上料口托盘夹持气缸定位块少螺丝</t>
    <phoneticPr fontId="1" type="noConversion"/>
  </si>
  <si>
    <t>2#线生技人员从治具内取产品时未使用防护中框</t>
    <phoneticPr fontId="1" type="noConversion"/>
  </si>
  <si>
    <t>1#机台右贴合机内抛料治具上2PCS BG重叠放置</t>
    <phoneticPr fontId="1" type="noConversion"/>
  </si>
  <si>
    <t>4#现场正在使用的治具ZU-AAF-AG14-500591底座螺丝松动</t>
    <phoneticPr fontId="1" type="noConversion"/>
  </si>
  <si>
    <t>机台内机械手往托盘内放置产品时，1PCS产品悬放，导致夹压</t>
    <phoneticPr fontId="1" type="noConversion"/>
  </si>
  <si>
    <t>生技人员裸手拿产品</t>
    <phoneticPr fontId="1" type="noConversion"/>
  </si>
  <si>
    <t>BG工站-BG上料工站说明书《85-MN40-ZC-00417-B》定义检查托盘内BG RCAM孔方向是否一致，实际人员上料前未自检，产品方向放反，导致机械手拿取BG时，BG掉落至地面</t>
    <phoneticPr fontId="1" type="noConversion"/>
  </si>
  <si>
    <t>1#线BG上料口，1PCS  BG悬放在托盘定位柱上，机械手夹取产品时，将BG下压变形</t>
    <phoneticPr fontId="1" type="noConversion"/>
  </si>
  <si>
    <r>
      <t>1#线BG上料口，托盘内2PCS产品Rcam孔方向不一致，导致机械手夹取产品往点胶机放置时，将产品掉落地面</t>
    </r>
    <r>
      <rPr>
        <sz val="14"/>
        <color rgb="FFFF0000"/>
        <rFont val="微软雅黑"/>
        <family val="2"/>
        <charset val="134"/>
      </rPr>
      <t>（SOP更新中）</t>
    </r>
    <phoneticPr fontId="1" type="noConversion"/>
  </si>
  <si>
    <t>3#线机械手往左工位1#穴点胶机放置产品时，将产品悬放在侧推块上，导致点胶机将产品按压变形</t>
    <phoneticPr fontId="1" type="noConversion"/>
  </si>
  <si>
    <t>3#线机械手夹取空托盘时将下1盘装有产品的托盘带起，导致1PCS产品悬放在托盘横格上，机械手仍在作业，错位悬放在二次周转平台上，未放置到位，机械手下压BG变形</t>
    <phoneticPr fontId="1" type="noConversion"/>
  </si>
  <si>
    <t>2#线机械手夹取空托盘时带起下一盘装有产品的托盘，导致3PCS产品悬放托盘横格上且空托盘与产品碰撞</t>
    <phoneticPr fontId="1" type="noConversion"/>
  </si>
  <si>
    <t>1#线机械手往点胶机上放置BG时未放置到位，导致1PCSBG掉落地面</t>
    <phoneticPr fontId="1" type="noConversion"/>
  </si>
  <si>
    <t>1#线机械手往点胶机上放置BG时未放置到位，导致1PCSBG掉落机台治具底座旁</t>
    <phoneticPr fontId="1" type="noConversion"/>
  </si>
  <si>
    <t>1#线正在使用的治具底座和上方压头型号不一致，治具底座编号：ZU-AAF-AG14-500110，治具上方压头编号：ZU-AAF-AG14-500111</t>
    <phoneticPr fontId="1" type="noConversion"/>
  </si>
  <si>
    <t>Weld Piece trim-贴内膜（DB）工站说明书《85-MN40-ZC-00457-A》第10项定义自检有无三伤，保护膜是否平整，无错位现象，再放入物料托盘内（胶塞朝下）放料顺序由远至近，实际人员放置小料摆盘时，一直未按照由远至近的顺序摆放</t>
    <phoneticPr fontId="1" type="noConversion"/>
  </si>
  <si>
    <t>2#机台内上料工位吸取产品时因油墨区大圆盘膜偏机械手未一次性将产品吸起，导致将1PCS产品吸起又掉落在治具平台上</t>
    <phoneticPr fontId="1" type="noConversion"/>
  </si>
  <si>
    <t>机械手夹取产品时，2PCS产品悬放在机台边缘</t>
    <phoneticPr fontId="1" type="noConversion"/>
  </si>
  <si>
    <t>BG上料口机械手将空托盘夹走后，下方托盘内2PCS产品未放置到位，机械手继续下压，导致1PCSBG被压变形</t>
    <phoneticPr fontId="1" type="noConversion"/>
  </si>
  <si>
    <t>预组Rcam工站说明书《85-MN40-ZC-00542-B》第2项定义将防护中框放置在治具底座上，实际2#线拆夹区，人员往治具上放产品时，未使用防护中框</t>
    <phoneticPr fontId="1" type="noConversion"/>
  </si>
  <si>
    <t>除焊烟焊渣工站说明《85-MN40-ZC-00404-B》第4项定义双手拿取产品，垂直放到防护治具内，实际人员单手将产品放入防护治具</t>
    <phoneticPr fontId="1" type="noConversion"/>
  </si>
  <si>
    <t>1#线正在使用的侧焊机台治具9/26夜班未点检保养</t>
    <phoneticPr fontId="1" type="noConversion"/>
  </si>
  <si>
    <t>人员一只手在物料架上摆放托盘，另一只手用手臂托着8盘装有产品的托盘</t>
    <phoneticPr fontId="1" type="noConversion"/>
  </si>
  <si>
    <t>孙效东</t>
    <phoneticPr fontId="1" type="noConversion"/>
  </si>
  <si>
    <t>曹军</t>
    <phoneticPr fontId="1" type="noConversion"/>
  </si>
  <si>
    <t>陈敏</t>
    <phoneticPr fontId="1" type="noConversion"/>
  </si>
  <si>
    <t>贾志华</t>
    <phoneticPr fontId="1" type="noConversion"/>
  </si>
  <si>
    <t>薛景珊</t>
    <phoneticPr fontId="1" type="noConversion"/>
  </si>
  <si>
    <t>周才华</t>
    <phoneticPr fontId="1" type="noConversion"/>
  </si>
  <si>
    <t>夏得胜</t>
    <phoneticPr fontId="1" type="noConversion"/>
  </si>
  <si>
    <t>许永会</t>
    <phoneticPr fontId="1" type="noConversion"/>
  </si>
  <si>
    <t>张洋洋</t>
    <phoneticPr fontId="1" type="noConversion"/>
  </si>
  <si>
    <t>杨霄飞</t>
    <phoneticPr fontId="1" type="noConversion"/>
  </si>
  <si>
    <t>皋磊</t>
    <phoneticPr fontId="1" type="noConversion"/>
  </si>
  <si>
    <t>索壮</t>
    <phoneticPr fontId="1" type="noConversion"/>
  </si>
  <si>
    <t>孟玲</t>
    <phoneticPr fontId="1" type="noConversion"/>
  </si>
  <si>
    <t>慧珍</t>
    <phoneticPr fontId="1" type="noConversion"/>
  </si>
  <si>
    <t>周建东</t>
    <phoneticPr fontId="1" type="noConversion"/>
  </si>
  <si>
    <t>张先锋</t>
    <phoneticPr fontId="1" type="noConversion"/>
  </si>
  <si>
    <t>付德超</t>
    <phoneticPr fontId="1" type="noConversion"/>
  </si>
  <si>
    <t>深海滨</t>
    <phoneticPr fontId="1" type="noConversion"/>
  </si>
  <si>
    <t>张雷</t>
    <phoneticPr fontId="1" type="noConversion"/>
  </si>
  <si>
    <t>朱全敏</t>
    <phoneticPr fontId="1" type="noConversion"/>
  </si>
  <si>
    <t>李付娟</t>
    <phoneticPr fontId="1" type="noConversion"/>
  </si>
  <si>
    <t>刘
金</t>
    <phoneticPr fontId="1" type="noConversion"/>
  </si>
  <si>
    <t>刘孝检</t>
    <phoneticPr fontId="1" type="noConversion"/>
  </si>
  <si>
    <t>盛伟</t>
    <phoneticPr fontId="1" type="noConversion"/>
  </si>
  <si>
    <t>李莉川</t>
    <phoneticPr fontId="1" type="noConversion"/>
  </si>
  <si>
    <t>谢祥</t>
    <phoneticPr fontId="1" type="noConversion"/>
  </si>
  <si>
    <t>王炼</t>
    <phoneticPr fontId="1" type="noConversion"/>
  </si>
  <si>
    <t>DDS20210925050</t>
    <phoneticPr fontId="1" type="noConversion"/>
  </si>
  <si>
    <t>DDS20210925051</t>
    <phoneticPr fontId="1" type="noConversion"/>
  </si>
  <si>
    <t>DDS20210925052</t>
    <phoneticPr fontId="1" type="noConversion"/>
  </si>
  <si>
    <t>DDS20210926050</t>
    <phoneticPr fontId="1" type="noConversion"/>
  </si>
  <si>
    <t>DDS20210926051</t>
    <phoneticPr fontId="1" type="noConversion"/>
  </si>
  <si>
    <t>DDS20210926052</t>
    <phoneticPr fontId="1" type="noConversion"/>
  </si>
  <si>
    <t>DDS20210926053</t>
    <phoneticPr fontId="1" type="noConversion"/>
  </si>
  <si>
    <t>DDS20210926054</t>
    <phoneticPr fontId="1" type="noConversion"/>
  </si>
  <si>
    <t>DDS20210926055</t>
    <phoneticPr fontId="1" type="noConversion"/>
  </si>
  <si>
    <t>DDS20210926056</t>
    <phoneticPr fontId="1" type="noConversion"/>
  </si>
  <si>
    <t>DDS20210926057</t>
    <phoneticPr fontId="1" type="noConversion"/>
  </si>
  <si>
    <t>DDS20210926022</t>
    <phoneticPr fontId="1" type="noConversion"/>
  </si>
  <si>
    <t>DDS20210926023</t>
    <phoneticPr fontId="1" type="noConversion"/>
  </si>
  <si>
    <t>DDS20210926024</t>
    <phoneticPr fontId="1" type="noConversion"/>
  </si>
  <si>
    <t>DDS20210926025</t>
    <phoneticPr fontId="1" type="noConversion"/>
  </si>
  <si>
    <t>DDS20210926026</t>
    <phoneticPr fontId="1" type="noConversion"/>
  </si>
  <si>
    <t>DDS20210926028</t>
    <phoneticPr fontId="1" type="noConversion"/>
  </si>
  <si>
    <t>DDS20210926029</t>
    <phoneticPr fontId="1" type="noConversion"/>
  </si>
  <si>
    <t>DDS20210926030</t>
    <phoneticPr fontId="1" type="noConversion"/>
  </si>
  <si>
    <t>DDS20210926031</t>
    <phoneticPr fontId="1" type="noConversion"/>
  </si>
  <si>
    <t>DDS20210926032</t>
    <phoneticPr fontId="1" type="noConversion"/>
  </si>
  <si>
    <t>DDS20210926033</t>
    <phoneticPr fontId="1" type="noConversion"/>
  </si>
  <si>
    <t>DDS20210926034</t>
    <phoneticPr fontId="1" type="noConversion"/>
  </si>
  <si>
    <t>DDS20210926035</t>
    <phoneticPr fontId="1" type="noConversion"/>
  </si>
  <si>
    <t>DDS20210926036</t>
    <phoneticPr fontId="1" type="noConversion"/>
  </si>
  <si>
    <t>DDS20210926037</t>
    <phoneticPr fontId="1" type="noConversion"/>
  </si>
  <si>
    <t>DDS20210926038</t>
    <phoneticPr fontId="1" type="noConversion"/>
  </si>
  <si>
    <t>DDS20210926039</t>
    <phoneticPr fontId="1" type="noConversion"/>
  </si>
  <si>
    <t>DDS20210926040</t>
    <phoneticPr fontId="1" type="noConversion"/>
  </si>
  <si>
    <t>DDS20210926041</t>
    <phoneticPr fontId="1" type="noConversion"/>
  </si>
  <si>
    <t>DDS20210926042</t>
    <phoneticPr fontId="1" type="noConversion"/>
  </si>
  <si>
    <t>DDS20210926043</t>
    <phoneticPr fontId="1" type="noConversion"/>
  </si>
  <si>
    <t>DDS20210926044</t>
    <phoneticPr fontId="1" type="noConversion"/>
  </si>
  <si>
    <t>DDS20210926045</t>
    <phoneticPr fontId="1" type="noConversion"/>
  </si>
  <si>
    <t>DDS20210926046</t>
    <phoneticPr fontId="1" type="noConversion"/>
  </si>
  <si>
    <t>DDS20210926047</t>
    <phoneticPr fontId="1" type="noConversion"/>
  </si>
  <si>
    <t>DDS20210926048</t>
    <phoneticPr fontId="1" type="noConversion"/>
  </si>
  <si>
    <t>DDS20210926049</t>
    <phoneticPr fontId="1" type="noConversion"/>
  </si>
  <si>
    <t>DDS20210925018</t>
    <phoneticPr fontId="1" type="noConversion"/>
  </si>
  <si>
    <t>DDS20210925019</t>
    <phoneticPr fontId="1" type="noConversion"/>
  </si>
  <si>
    <t>DDS20210925020</t>
    <phoneticPr fontId="1" type="noConversion"/>
  </si>
  <si>
    <t>DDS20210925021</t>
    <phoneticPr fontId="1" type="noConversion"/>
  </si>
  <si>
    <t>DDS20210925022</t>
    <phoneticPr fontId="1" type="noConversion"/>
  </si>
  <si>
    <t>DDS20210925023</t>
    <phoneticPr fontId="1" type="noConversion"/>
  </si>
  <si>
    <t>DDS20210925024</t>
    <phoneticPr fontId="1" type="noConversion"/>
  </si>
  <si>
    <t>DDS20210925025</t>
    <phoneticPr fontId="1" type="noConversion"/>
  </si>
  <si>
    <t>DDS20210925028</t>
    <phoneticPr fontId="1" type="noConversion"/>
  </si>
  <si>
    <t>DDS20210925029</t>
    <phoneticPr fontId="1" type="noConversion"/>
  </si>
  <si>
    <t>DDS20210925030</t>
    <phoneticPr fontId="1" type="noConversion"/>
  </si>
  <si>
    <t>DDS20210925031</t>
    <phoneticPr fontId="1" type="noConversion"/>
  </si>
  <si>
    <t>DDS20210925032</t>
    <phoneticPr fontId="1" type="noConversion"/>
  </si>
  <si>
    <t>DDS20210925033</t>
    <phoneticPr fontId="1" type="noConversion"/>
  </si>
  <si>
    <t>DDS20210925034</t>
    <phoneticPr fontId="1" type="noConversion"/>
  </si>
  <si>
    <t>DDS20210925035</t>
    <phoneticPr fontId="1" type="noConversion"/>
  </si>
  <si>
    <t>DDS20210925036</t>
    <phoneticPr fontId="1" type="noConversion"/>
  </si>
  <si>
    <t>DDS20210925037</t>
    <phoneticPr fontId="1" type="noConversion"/>
  </si>
  <si>
    <t>DDS20210925038</t>
    <phoneticPr fontId="1" type="noConversion"/>
  </si>
  <si>
    <t>DDS20210925039</t>
    <phoneticPr fontId="1" type="noConversion"/>
  </si>
  <si>
    <t>DDS20210925040</t>
    <phoneticPr fontId="1" type="noConversion"/>
  </si>
  <si>
    <t>DDS20210925041</t>
    <phoneticPr fontId="1" type="noConversion"/>
  </si>
  <si>
    <t>DDS20210925042</t>
    <phoneticPr fontId="1" type="noConversion"/>
  </si>
  <si>
    <t>DDS20210925043</t>
    <phoneticPr fontId="1" type="noConversion"/>
  </si>
  <si>
    <t>DDS20210925044</t>
    <phoneticPr fontId="1" type="noConversion"/>
  </si>
  <si>
    <t>DDS20210925045</t>
    <phoneticPr fontId="1" type="noConversion"/>
  </si>
  <si>
    <t>DDS20210925046</t>
    <phoneticPr fontId="1" type="noConversion"/>
  </si>
  <si>
    <t>DDS20210925047</t>
    <phoneticPr fontId="1" type="noConversion"/>
  </si>
  <si>
    <t>DDS20210925048</t>
    <phoneticPr fontId="1" type="noConversion"/>
  </si>
  <si>
    <t>DDS20210925049</t>
    <phoneticPr fontId="1" type="noConversion"/>
  </si>
  <si>
    <t>Zurich</t>
    <phoneticPr fontId="1" type="noConversion"/>
  </si>
  <si>
    <t>位置</t>
    <phoneticPr fontId="1" type="noConversion"/>
  </si>
  <si>
    <t>Critical</t>
    <phoneticPr fontId="1" type="noConversion"/>
  </si>
  <si>
    <t>Minor</t>
    <phoneticPr fontId="1" type="noConversion"/>
  </si>
  <si>
    <t>risk_determination</t>
  </si>
  <si>
    <t>improve_status</t>
  </si>
  <si>
    <t>risk_level</t>
    <phoneticPr fontId="1" type="noConversion"/>
  </si>
  <si>
    <t>lead_for_audit</t>
  </si>
  <si>
    <t>audit_category</t>
  </si>
  <si>
    <t>audit_level</t>
  </si>
  <si>
    <t>project</t>
  </si>
  <si>
    <t>station_number</t>
  </si>
  <si>
    <t>ipqa_status</t>
  </si>
  <si>
    <t>personincharge</t>
  </si>
  <si>
    <t>findingno</t>
  </si>
  <si>
    <t>process</t>
  </si>
  <si>
    <t>preventivedate</t>
    <phoneticPr fontId="1" type="noConversion"/>
  </si>
  <si>
    <t>site</t>
    <phoneticPr fontId="1" type="noConversion"/>
  </si>
  <si>
    <t>issue</t>
    <phoneticPr fontId="1" type="noConversion"/>
  </si>
  <si>
    <t>rootcause</t>
    <phoneticPr fontId="1" type="noConversion"/>
  </si>
  <si>
    <t>rejectcount</t>
    <phoneticPr fontId="1" type="noConversion"/>
  </si>
  <si>
    <t>department</t>
    <phoneticPr fontId="1" type="noConversion"/>
  </si>
  <si>
    <t>pic</t>
    <phoneticPr fontId="1" type="noConversion"/>
  </si>
  <si>
    <t>pic_supervisor</t>
    <phoneticPr fontId="1" type="noConversion"/>
  </si>
  <si>
    <t>issue_date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</si>
</sst>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409]d\-mmm;@"/>
    <numFmt numFmtId="177" formatCode="ddd\,\ m/d/yyyy"/>
    <numFmt numFmtId="178" formatCode="m/d;@"/>
    <numFmt numFmtId="179" formatCode="m/d/yy;@"/>
    <numFmt numFmtId="180" formatCode="yyyy&quot;年&quot;m&quot;月&quot;d&quot;日&quot;;@"/>
    <numFmt numFmtId="181" formatCode="d"/>
  </numFmts>
  <fonts count="43" x14ac:knownFonts="1">
    <font>
      <sz val="11"/>
      <color theme="1"/>
      <name val="等线"/>
      <family val="2"/>
      <scheme val="minor"/>
    </font>
    <font>
      <sz val="9"/>
      <name val="等线"/>
      <family val="3"/>
      <charset val="134"/>
      <scheme val="minor"/>
    </font>
    <font>
      <sz val="11"/>
      <color theme="1"/>
      <name val="等线"/>
      <family val="2"/>
      <scheme val="minor"/>
    </font>
    <font>
      <sz val="10"/>
      <name val="Microsoft YaHei UI"/>
      <family val="2"/>
      <charset val="134"/>
    </font>
    <font>
      <sz val="11"/>
      <color theme="0"/>
      <name val="Microsoft YaHei UI"/>
      <family val="2"/>
      <charset val="134"/>
    </font>
    <font>
      <sz val="11"/>
      <color theme="1"/>
      <name val="Microsoft YaHei UI"/>
      <family val="2"/>
      <charset val="134"/>
    </font>
    <font>
      <b/>
      <sz val="22"/>
      <color theme="1" tint="0.34998626667073579"/>
      <name val="Microsoft YaHei UI"/>
      <family val="2"/>
      <charset val="134"/>
    </font>
    <font>
      <b/>
      <sz val="22"/>
      <name val="Microsoft YaHei UI"/>
      <family val="2"/>
      <charset val="134"/>
    </font>
    <font>
      <sz val="9"/>
      <name val="Microsoft YaHei UI"/>
      <family val="2"/>
      <charset val="134"/>
    </font>
    <font>
      <b/>
      <sz val="20"/>
      <color theme="4" tint="-0.249977111117893"/>
      <name val="Microsoft YaHei UI"/>
      <family val="2"/>
      <charset val="134"/>
    </font>
    <font>
      <b/>
      <sz val="14"/>
      <name val="Microsoft YaHei UI"/>
      <family val="2"/>
      <charset val="134"/>
    </font>
    <font>
      <sz val="24"/>
      <color theme="1"/>
      <name val="Microsoft YaHei UI"/>
      <family val="2"/>
      <charset val="134"/>
    </font>
    <font>
      <sz val="14"/>
      <color theme="1"/>
      <name val="Microsoft YaHei UI"/>
      <family val="2"/>
      <charset val="134"/>
    </font>
    <font>
      <b/>
      <sz val="16"/>
      <color theme="1"/>
      <name val="Microsoft YaHei UI"/>
      <family val="2"/>
      <charset val="134"/>
    </font>
    <font>
      <b/>
      <sz val="14"/>
      <color theme="1"/>
      <name val="Microsoft YaHei UI"/>
      <family val="2"/>
      <charset val="134"/>
    </font>
    <font>
      <b/>
      <sz val="18"/>
      <color theme="1"/>
      <name val="Microsoft YaHei UI"/>
      <family val="2"/>
      <charset val="134"/>
    </font>
    <font>
      <b/>
      <sz val="18"/>
      <color theme="1"/>
      <name val="Century Gothic"/>
      <family val="2"/>
    </font>
    <font>
      <sz val="16"/>
      <color theme="1"/>
      <name val="Microsoft YaHei UI"/>
      <family val="2"/>
      <charset val="134"/>
    </font>
    <font>
      <b/>
      <sz val="12"/>
      <color theme="0"/>
      <name val="Microsoft YaHei UI"/>
      <family val="2"/>
      <charset val="134"/>
    </font>
    <font>
      <b/>
      <sz val="11"/>
      <color theme="0"/>
      <name val="Microsoft YaHei UI"/>
      <family val="2"/>
      <charset val="134"/>
    </font>
    <font>
      <b/>
      <sz val="12"/>
      <color theme="1"/>
      <name val="Microsoft YaHei UI"/>
      <family val="2"/>
      <charset val="134"/>
    </font>
    <font>
      <b/>
      <sz val="11"/>
      <color theme="1"/>
      <name val="Microsoft YaHei UI"/>
      <family val="2"/>
      <charset val="134"/>
    </font>
    <font>
      <b/>
      <sz val="11"/>
      <name val="Microsoft YaHei UI"/>
      <family val="2"/>
      <charset val="134"/>
    </font>
    <font>
      <sz val="12"/>
      <color theme="1"/>
      <name val="Microsoft YaHei UI"/>
      <family val="2"/>
      <charset val="134"/>
    </font>
    <font>
      <sz val="12"/>
      <name val="Microsoft YaHei UI"/>
      <family val="2"/>
      <charset val="134"/>
    </font>
    <font>
      <b/>
      <sz val="11"/>
      <color theme="1" tint="0.499984740745262"/>
      <name val="Microsoft YaHei UI"/>
      <family val="2"/>
      <charset val="134"/>
    </font>
    <font>
      <u/>
      <sz val="11"/>
      <color indexed="12"/>
      <name val="Microsoft YaHei UI"/>
      <family val="2"/>
      <charset val="134"/>
    </font>
    <font>
      <sz val="10"/>
      <color theme="1" tint="0.499984740745262"/>
      <name val="Microsoft YaHei UI"/>
      <family val="2"/>
      <charset val="134"/>
    </font>
    <font>
      <sz val="8"/>
      <color theme="0"/>
      <name val="Microsoft YaHei UI"/>
      <family val="2"/>
      <charset val="134"/>
    </font>
    <font>
      <sz val="11"/>
      <color rgb="FF427FC2"/>
      <name val="Microsoft YaHei UI"/>
      <family val="2"/>
      <charset val="134"/>
    </font>
    <font>
      <sz val="11"/>
      <name val="Microsoft YaHei UI"/>
      <family val="2"/>
      <charset val="134"/>
    </font>
    <font>
      <i/>
      <sz val="9"/>
      <color theme="1"/>
      <name val="Microsoft YaHei UI"/>
      <family val="2"/>
      <charset val="134"/>
    </font>
    <font>
      <sz val="12"/>
      <color theme="5" tint="0.79998168889431442"/>
      <name val="Microsoft YaHei UI"/>
      <family val="2"/>
      <charset val="134"/>
    </font>
    <font>
      <b/>
      <sz val="11"/>
      <color theme="5" tint="0.59999389629810485"/>
      <name val="Microsoft YaHei UI"/>
      <family val="2"/>
      <charset val="134"/>
    </font>
    <font>
      <sz val="12"/>
      <color theme="2" tint="-9.9978637043366805E-2"/>
      <name val="Microsoft YaHei UI"/>
      <family val="2"/>
      <charset val="134"/>
    </font>
    <font>
      <sz val="12"/>
      <color theme="2"/>
      <name val="Microsoft YaHei UI"/>
      <family val="2"/>
      <charset val="134"/>
    </font>
    <font>
      <sz val="12"/>
      <color theme="7" tint="0.79998168889431442"/>
      <name val="Microsoft YaHei UI"/>
      <family val="2"/>
      <charset val="134"/>
    </font>
    <font>
      <sz val="12"/>
      <color theme="7" tint="0.59999389629810485"/>
      <name val="Microsoft YaHei UI"/>
      <family val="2"/>
      <charset val="134"/>
    </font>
    <font>
      <sz val="14"/>
      <color rgb="FFFF0000"/>
      <name val="微软雅黑"/>
      <family val="2"/>
      <charset val="134"/>
    </font>
    <font>
      <sz val="12"/>
      <name val="微软雅黑"/>
      <family val="2"/>
      <charset val="134"/>
    </font>
    <font>
      <sz val="12"/>
      <color theme="1"/>
      <name val="等线"/>
      <family val="2"/>
      <scheme val="minor"/>
    </font>
    <font>
      <b/>
      <sz val="12"/>
      <color theme="1"/>
      <name val="等线"/>
      <family val="3"/>
      <charset val="134"/>
      <scheme val="minor"/>
    </font>
    <font>
      <sz val="14"/>
      <color theme="1"/>
      <name val="等线"/>
      <family val="3"/>
      <charset val="134"/>
      <scheme val="minor"/>
    </font>
  </fonts>
  <fills count="19">
    <fill>
      <patternFill patternType="none"/>
    </fill>
    <fill>
      <patternFill patternType="gray125"/>
    </fill>
    <fill>
      <patternFill patternType="solid">
        <fgColor theme="8"/>
        <bgColor indexed="64"/>
      </patternFill>
    </fill>
    <fill>
      <patternFill patternType="solid">
        <fgColor theme="8" tint="0.79998168889431442"/>
        <bgColor indexed="64"/>
      </patternFill>
    </fill>
    <fill>
      <patternFill patternType="solid">
        <fgColor theme="1" tint="0.34998626667073579"/>
        <bgColor theme="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theme="2"/>
        <bgColor indexed="64"/>
      </patternFill>
    </fill>
    <fill>
      <patternFill patternType="solid">
        <fgColor rgb="FF00B050"/>
        <bgColor indexed="64"/>
      </patternFill>
    </fill>
    <fill>
      <patternFill patternType="solid">
        <fgColor rgb="FFFFFF00"/>
        <bgColor indexed="64"/>
      </patternFill>
    </fill>
  </fills>
  <borders count="18">
    <border>
      <left/>
      <right/>
      <top/>
      <bottom/>
      <diagonal/>
    </border>
    <border>
      <left style="medium">
        <color theme="0"/>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right/>
      <top/>
      <bottom style="thin">
        <color theme="0" tint="-0.34998626667073579"/>
      </bottom>
      <diagonal/>
    </border>
    <border>
      <left/>
      <right/>
      <top style="thin">
        <color theme="0" tint="-0.34998626667073579"/>
      </top>
      <bottom/>
      <diagonal/>
    </border>
    <border>
      <left/>
      <right style="medium">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15">
    <xf numFmtId="0" fontId="0" fillId="0" borderId="0"/>
    <xf numFmtId="176" fontId="2" fillId="0" borderId="0"/>
    <xf numFmtId="9" fontId="2" fillId="0" borderId="0" applyFont="0" applyFill="0" applyBorder="0" applyAlignment="0" applyProtection="0">
      <alignment vertical="center"/>
    </xf>
    <xf numFmtId="0" fontId="4" fillId="0" borderId="0"/>
    <xf numFmtId="177" fontId="5" fillId="0" borderId="2">
      <alignment horizontal="center" vertical="center"/>
    </xf>
    <xf numFmtId="0" fontId="5" fillId="0" borderId="10" applyFill="0">
      <alignment horizontal="center" vertical="center"/>
    </xf>
    <xf numFmtId="0" fontId="5" fillId="0" borderId="10" applyFill="0">
      <alignment horizontal="left" vertical="center" indent="2"/>
    </xf>
    <xf numFmtId="179" fontId="5" fillId="0" borderId="10" applyFill="0">
      <alignment horizontal="center" vertical="center"/>
    </xf>
    <xf numFmtId="0" fontId="26" fillId="0" borderId="0" applyNumberFormat="0" applyFill="0" applyBorder="0" applyAlignment="0" applyProtection="0">
      <alignment vertical="top"/>
      <protection locked="0"/>
    </xf>
    <xf numFmtId="0" fontId="6" fillId="0" borderId="0" applyNumberFormat="0" applyFill="0" applyBorder="0" applyAlignment="0" applyProtection="0"/>
    <xf numFmtId="0" fontId="5" fillId="0" borderId="0"/>
    <xf numFmtId="0" fontId="12" fillId="0" borderId="0" applyNumberFormat="0" applyFill="0" applyAlignment="0" applyProtection="0"/>
    <xf numFmtId="0" fontId="12" fillId="0" borderId="0" applyNumberFormat="0" applyFill="0" applyProtection="0">
      <alignment vertical="top"/>
    </xf>
    <xf numFmtId="0" fontId="5" fillId="0" borderId="0" applyNumberFormat="0" applyFill="0" applyProtection="0">
      <alignment horizontal="right" indent="1"/>
    </xf>
    <xf numFmtId="9" fontId="5" fillId="0" borderId="0" applyFont="0" applyFill="0" applyBorder="0" applyAlignment="0" applyProtection="0"/>
  </cellStyleXfs>
  <cellXfs count="132">
    <xf numFmtId="0" fontId="0" fillId="0" borderId="0" xfId="0"/>
    <xf numFmtId="0" fontId="4" fillId="0" borderId="0" xfId="3"/>
    <xf numFmtId="0" fontId="4" fillId="0" borderId="0" xfId="3" applyAlignment="1">
      <alignment horizontal="center" vertical="center"/>
    </xf>
    <xf numFmtId="0" fontId="4" fillId="0" borderId="0" xfId="3" applyAlignment="1">
      <alignment wrapText="1"/>
    </xf>
    <xf numFmtId="0" fontId="4" fillId="0" borderId="0" xfId="3" applyAlignment="1">
      <alignment horizontal="center" vertical="center" wrapText="1"/>
    </xf>
    <xf numFmtId="0" fontId="21" fillId="5" borderId="10" xfId="5" applyFont="1" applyFill="1" applyAlignment="1">
      <alignment horizontal="center" vertical="center" wrapText="1"/>
    </xf>
    <xf numFmtId="0" fontId="23" fillId="6" borderId="9" xfId="6" applyFont="1" applyFill="1" applyBorder="1" applyAlignment="1">
      <alignment horizontal="center" vertical="center"/>
    </xf>
    <xf numFmtId="178" fontId="23" fillId="6" borderId="10" xfId="7" applyNumberFormat="1" applyFont="1" applyFill="1">
      <alignment horizontal="center" vertical="center"/>
    </xf>
    <xf numFmtId="0" fontId="21" fillId="7" borderId="10" xfId="5" applyFont="1" applyFill="1" applyAlignment="1">
      <alignment horizontal="center" vertical="center" wrapText="1"/>
    </xf>
    <xf numFmtId="0" fontId="23" fillId="8" borderId="9" xfId="6" applyFont="1" applyFill="1" applyBorder="1" applyAlignment="1">
      <alignment horizontal="center" vertical="center"/>
    </xf>
    <xf numFmtId="0" fontId="23" fillId="8" borderId="9" xfId="6" applyFont="1" applyFill="1" applyBorder="1" applyAlignment="1">
      <alignment horizontal="left" vertical="center" wrapText="1"/>
    </xf>
    <xf numFmtId="0" fontId="23" fillId="8" borderId="10" xfId="5" applyFont="1" applyFill="1" applyAlignment="1">
      <alignment horizontal="center" vertical="center" wrapText="1"/>
    </xf>
    <xf numFmtId="0" fontId="23" fillId="9" borderId="10" xfId="5" applyFont="1" applyFill="1" applyAlignment="1">
      <alignment horizontal="center" vertical="center" wrapText="1"/>
    </xf>
    <xf numFmtId="0" fontId="23" fillId="10" borderId="9" xfId="6" applyFont="1" applyFill="1" applyBorder="1" applyAlignment="1">
      <alignment horizontal="center" vertical="center"/>
    </xf>
    <xf numFmtId="0" fontId="23" fillId="10" borderId="9" xfId="6" applyFont="1" applyFill="1" applyBorder="1" applyAlignment="1">
      <alignment horizontal="left" vertical="center" wrapText="1"/>
    </xf>
    <xf numFmtId="0" fontId="23" fillId="10" borderId="10" xfId="5" applyFont="1" applyFill="1" applyAlignment="1">
      <alignment horizontal="center" vertical="center" wrapText="1"/>
    </xf>
    <xf numFmtId="0" fontId="23" fillId="11" borderId="10" xfId="5" applyFont="1" applyFill="1" applyAlignment="1">
      <alignment horizontal="center" vertical="center" wrapText="1"/>
    </xf>
    <xf numFmtId="0" fontId="23" fillId="12" borderId="9" xfId="6" applyFont="1" applyFill="1" applyBorder="1" applyAlignment="1">
      <alignment horizontal="center" vertical="center"/>
    </xf>
    <xf numFmtId="0" fontId="23" fillId="12" borderId="9" xfId="6" applyFont="1" applyFill="1" applyBorder="1" applyAlignment="1">
      <alignment horizontal="left" vertical="center" wrapText="1"/>
    </xf>
    <xf numFmtId="0" fontId="23" fillId="12" borderId="10" xfId="5" applyFont="1" applyFill="1" applyAlignment="1">
      <alignment horizontal="center" vertical="center" wrapText="1"/>
    </xf>
    <xf numFmtId="0" fontId="27" fillId="0" borderId="0" xfId="8" applyFont="1" applyProtection="1">
      <alignment vertical="top"/>
    </xf>
    <xf numFmtId="0" fontId="5" fillId="0" borderId="10" xfId="6" applyAlignment="1">
      <alignment horizontal="left" vertical="center" wrapText="1"/>
    </xf>
    <xf numFmtId="0" fontId="5" fillId="0" borderId="10" xfId="5" applyAlignment="1">
      <alignment horizontal="center" vertical="center" wrapText="1"/>
    </xf>
    <xf numFmtId="179" fontId="5" fillId="0" borderId="10" xfId="7">
      <alignment horizontal="center" vertical="center"/>
    </xf>
    <xf numFmtId="0" fontId="27" fillId="0" borderId="0" xfId="8" applyFont="1" applyAlignment="1" applyProtection="1">
      <alignment wrapText="1"/>
    </xf>
    <xf numFmtId="0" fontId="7" fillId="0" borderId="0" xfId="9" applyFont="1" applyAlignment="1">
      <alignment horizontal="left" wrapText="1"/>
    </xf>
    <xf numFmtId="0" fontId="9" fillId="0" borderId="0" xfId="10" applyFont="1" applyAlignment="1">
      <alignment horizontal="left" wrapText="1"/>
    </xf>
    <xf numFmtId="0" fontId="3" fillId="0" borderId="0" xfId="10" applyFont="1"/>
    <xf numFmtId="0" fontId="3" fillId="0" borderId="0" xfId="10" applyFont="1" applyAlignment="1">
      <alignment horizontal="center"/>
    </xf>
    <xf numFmtId="0" fontId="3" fillId="0" borderId="0" xfId="10" applyFont="1" applyAlignment="1">
      <alignment horizontal="center" vertical="center"/>
    </xf>
    <xf numFmtId="0" fontId="25" fillId="0" borderId="0" xfId="10" applyFont="1"/>
    <xf numFmtId="0" fontId="5" fillId="0" borderId="0" xfId="10"/>
    <xf numFmtId="0" fontId="13" fillId="0" borderId="0" xfId="11" applyFont="1" applyAlignment="1">
      <alignment wrapText="1"/>
    </xf>
    <xf numFmtId="0" fontId="5" fillId="0" borderId="0" xfId="10" applyAlignment="1">
      <alignment wrapText="1"/>
    </xf>
    <xf numFmtId="0" fontId="5" fillId="0" borderId="0" xfId="10" applyAlignment="1">
      <alignment horizontal="center"/>
    </xf>
    <xf numFmtId="0" fontId="14" fillId="0" borderId="0" xfId="12" applyFont="1" applyAlignment="1">
      <alignment vertical="top" wrapText="1"/>
    </xf>
    <xf numFmtId="0" fontId="5" fillId="0" borderId="0" xfId="13" applyAlignment="1">
      <alignment vertical="center" wrapText="1"/>
    </xf>
    <xf numFmtId="0" fontId="15" fillId="0" borderId="0" xfId="13" applyFont="1" applyAlignment="1">
      <alignment horizontal="center" vertical="center"/>
    </xf>
    <xf numFmtId="0" fontId="17" fillId="0" borderId="6" xfId="10" applyFont="1" applyBorder="1" applyAlignment="1">
      <alignment horizontal="center" vertical="center"/>
    </xf>
    <xf numFmtId="181" fontId="3" fillId="13" borderId="13" xfId="10" applyNumberFormat="1" applyFont="1" applyFill="1" applyBorder="1" applyAlignment="1">
      <alignment horizontal="center" vertical="center"/>
    </xf>
    <xf numFmtId="181" fontId="3" fillId="13" borderId="0" xfId="10" applyNumberFormat="1" applyFont="1" applyFill="1" applyAlignment="1">
      <alignment horizontal="center" vertical="center"/>
    </xf>
    <xf numFmtId="181" fontId="3" fillId="13" borderId="5" xfId="10" applyNumberFormat="1" applyFont="1" applyFill="1" applyBorder="1" applyAlignment="1">
      <alignment horizontal="center" vertical="center"/>
    </xf>
    <xf numFmtId="0" fontId="18" fillId="4" borderId="8" xfId="10" applyFont="1" applyFill="1" applyBorder="1" applyAlignment="1">
      <alignment horizontal="center" vertical="center"/>
    </xf>
    <xf numFmtId="0" fontId="19" fillId="4" borderId="8" xfId="10" applyFont="1" applyFill="1" applyBorder="1" applyAlignment="1">
      <alignment horizontal="left" vertical="center" wrapText="1"/>
    </xf>
    <xf numFmtId="0" fontId="19" fillId="4" borderId="8" xfId="10" applyFont="1" applyFill="1" applyBorder="1" applyAlignment="1">
      <alignment horizontal="center" vertical="center" wrapText="1"/>
    </xf>
    <xf numFmtId="0" fontId="19" fillId="4" borderId="0" xfId="10" applyFont="1" applyFill="1" applyAlignment="1">
      <alignment horizontal="center" vertical="center" wrapText="1"/>
    </xf>
    <xf numFmtId="0" fontId="28" fillId="14" borderId="14" xfId="10" applyFont="1" applyFill="1" applyBorder="1" applyAlignment="1">
      <alignment horizontal="center" vertical="center" shrinkToFit="1"/>
    </xf>
    <xf numFmtId="0" fontId="20" fillId="5" borderId="9" xfId="10" applyFont="1" applyFill="1" applyBorder="1" applyAlignment="1">
      <alignment horizontal="center" vertical="center"/>
    </xf>
    <xf numFmtId="9" fontId="22" fillId="5" borderId="10" xfId="14" applyFont="1" applyFill="1" applyBorder="1" applyAlignment="1">
      <alignment horizontal="center" vertical="center"/>
    </xf>
    <xf numFmtId="178" fontId="21" fillId="5" borderId="10" xfId="10" applyNumberFormat="1" applyFont="1" applyFill="1" applyBorder="1" applyAlignment="1">
      <alignment horizontal="center" vertical="center"/>
    </xf>
    <xf numFmtId="178" fontId="22" fillId="5" borderId="10" xfId="10" applyNumberFormat="1" applyFont="1" applyFill="1" applyBorder="1" applyAlignment="1">
      <alignment horizontal="center" vertical="center"/>
    </xf>
    <xf numFmtId="0" fontId="22" fillId="5" borderId="10" xfId="10" applyFont="1" applyFill="1" applyBorder="1" applyAlignment="1">
      <alignment horizontal="center" vertical="center"/>
    </xf>
    <xf numFmtId="0" fontId="5" fillId="0" borderId="15" xfId="10" applyBorder="1" applyAlignment="1">
      <alignment vertical="center"/>
    </xf>
    <xf numFmtId="0" fontId="5" fillId="0" borderId="0" xfId="10" applyAlignment="1">
      <alignment vertical="center"/>
    </xf>
    <xf numFmtId="9" fontId="24" fillId="6" borderId="10" xfId="14" applyFont="1" applyFill="1" applyBorder="1" applyAlignment="1">
      <alignment horizontal="center" vertical="center"/>
    </xf>
    <xf numFmtId="0" fontId="24" fillId="6" borderId="10" xfId="10" applyFont="1" applyFill="1" applyBorder="1" applyAlignment="1">
      <alignment horizontal="center" vertical="center"/>
    </xf>
    <xf numFmtId="0" fontId="29" fillId="0" borderId="15" xfId="10" applyFont="1" applyBorder="1" applyAlignment="1">
      <alignment vertical="center"/>
    </xf>
    <xf numFmtId="0" fontId="5" fillId="0" borderId="15" xfId="10" applyBorder="1" applyAlignment="1">
      <alignment horizontal="right" vertical="center"/>
    </xf>
    <xf numFmtId="0" fontId="20" fillId="7" borderId="9" xfId="10" applyFont="1" applyFill="1" applyBorder="1" applyAlignment="1">
      <alignment horizontal="center" vertical="center"/>
    </xf>
    <xf numFmtId="9" fontId="22" fillId="7" borderId="10" xfId="14" applyFont="1" applyFill="1" applyBorder="1" applyAlignment="1">
      <alignment horizontal="center" vertical="center"/>
    </xf>
    <xf numFmtId="0" fontId="22" fillId="7" borderId="10" xfId="10" applyFont="1" applyFill="1" applyBorder="1" applyAlignment="1">
      <alignment horizontal="center" vertical="center"/>
    </xf>
    <xf numFmtId="9" fontId="24" fillId="8" borderId="10" xfId="14" applyFont="1" applyFill="1" applyBorder="1" applyAlignment="1">
      <alignment horizontal="center" vertical="center"/>
    </xf>
    <xf numFmtId="0" fontId="24" fillId="8" borderId="10" xfId="10" applyFont="1" applyFill="1" applyBorder="1" applyAlignment="1">
      <alignment horizontal="center" vertical="center"/>
    </xf>
    <xf numFmtId="0" fontId="20" fillId="9" borderId="9" xfId="10" applyFont="1" applyFill="1" applyBorder="1" applyAlignment="1">
      <alignment horizontal="center" vertical="center"/>
    </xf>
    <xf numFmtId="9" fontId="24" fillId="9" borderId="10" xfId="14" applyFont="1" applyFill="1" applyBorder="1" applyAlignment="1">
      <alignment horizontal="center" vertical="center"/>
    </xf>
    <xf numFmtId="0" fontId="24" fillId="9" borderId="10" xfId="10" applyFont="1" applyFill="1" applyBorder="1" applyAlignment="1">
      <alignment horizontal="center" vertical="center"/>
    </xf>
    <xf numFmtId="9" fontId="24" fillId="10" borderId="10" xfId="14" applyFont="1" applyFill="1" applyBorder="1" applyAlignment="1">
      <alignment horizontal="center" vertical="center"/>
    </xf>
    <xf numFmtId="0" fontId="24" fillId="10" borderId="10" xfId="10" applyFont="1" applyFill="1" applyBorder="1" applyAlignment="1">
      <alignment horizontal="center" vertical="center"/>
    </xf>
    <xf numFmtId="0" fontId="20" fillId="11" borderId="9" xfId="10" applyFont="1" applyFill="1" applyBorder="1" applyAlignment="1">
      <alignment horizontal="center" vertical="center"/>
    </xf>
    <xf numFmtId="9" fontId="24" fillId="11" borderId="10" xfId="14" applyFont="1" applyFill="1" applyBorder="1" applyAlignment="1">
      <alignment horizontal="center" vertical="center"/>
    </xf>
    <xf numFmtId="0" fontId="24" fillId="11" borderId="10" xfId="10" applyFont="1" applyFill="1" applyBorder="1" applyAlignment="1">
      <alignment horizontal="center" vertical="center"/>
    </xf>
    <xf numFmtId="9" fontId="24" fillId="12" borderId="10" xfId="14" applyFont="1" applyFill="1" applyBorder="1" applyAlignment="1">
      <alignment horizontal="center" vertical="center"/>
    </xf>
    <xf numFmtId="0" fontId="24" fillId="12" borderId="10" xfId="10" applyFont="1" applyFill="1" applyBorder="1" applyAlignment="1">
      <alignment horizontal="center" vertical="center"/>
    </xf>
    <xf numFmtId="9" fontId="30" fillId="0" borderId="10" xfId="14" applyFont="1" applyBorder="1" applyAlignment="1">
      <alignment horizontal="center" vertical="center"/>
    </xf>
    <xf numFmtId="0" fontId="30" fillId="0" borderId="10" xfId="10" applyFont="1" applyBorder="1" applyAlignment="1">
      <alignment horizontal="center" vertical="center"/>
    </xf>
    <xf numFmtId="0" fontId="31" fillId="15" borderId="10" xfId="10" applyFont="1" applyFill="1" applyBorder="1" applyAlignment="1">
      <alignment horizontal="left" vertical="center" wrapText="1"/>
    </xf>
    <xf numFmtId="0" fontId="31" fillId="15" borderId="10" xfId="10" applyFont="1" applyFill="1" applyBorder="1" applyAlignment="1">
      <alignment horizontal="center" vertical="center" wrapText="1"/>
    </xf>
    <xf numFmtId="9" fontId="30" fillId="15" borderId="10" xfId="14" applyFont="1" applyFill="1" applyBorder="1" applyAlignment="1">
      <alignment horizontal="center" vertical="center"/>
    </xf>
    <xf numFmtId="179" fontId="27" fillId="15" borderId="10" xfId="10" applyNumberFormat="1" applyFont="1" applyFill="1" applyBorder="1" applyAlignment="1">
      <alignment horizontal="left" vertical="center"/>
    </xf>
    <xf numFmtId="179" fontId="30" fillId="15" borderId="10" xfId="10" applyNumberFormat="1" applyFont="1" applyFill="1" applyBorder="1" applyAlignment="1">
      <alignment horizontal="center" vertical="center"/>
    </xf>
    <xf numFmtId="0" fontId="30" fillId="15" borderId="10" xfId="10" applyFont="1" applyFill="1" applyBorder="1" applyAlignment="1">
      <alignment horizontal="center" vertical="center"/>
    </xf>
    <xf numFmtId="0" fontId="5" fillId="15" borderId="15" xfId="10" applyFill="1" applyBorder="1" applyAlignment="1">
      <alignment vertical="center"/>
    </xf>
    <xf numFmtId="0" fontId="25" fillId="0" borderId="0" xfId="10" applyFont="1" applyAlignment="1">
      <alignment wrapText="1"/>
    </xf>
    <xf numFmtId="0" fontId="4" fillId="0" borderId="0" xfId="10" applyFont="1" applyAlignment="1">
      <alignment horizontal="center"/>
    </xf>
    <xf numFmtId="0" fontId="15" fillId="5" borderId="9" xfId="10" applyFont="1" applyFill="1" applyBorder="1" applyAlignment="1">
      <alignment horizontal="left" vertical="center" wrapText="1"/>
    </xf>
    <xf numFmtId="0" fontId="17" fillId="6" borderId="9" xfId="6" applyFont="1" applyFill="1" applyBorder="1" applyAlignment="1">
      <alignment horizontal="left" vertical="center" wrapText="1"/>
    </xf>
    <xf numFmtId="0" fontId="17" fillId="6" borderId="9" xfId="6" applyFont="1" applyFill="1" applyBorder="1" applyAlignment="1">
      <alignment horizontal="center" vertical="center" wrapText="1"/>
    </xf>
    <xf numFmtId="0" fontId="15" fillId="7" borderId="9" xfId="10" applyFont="1" applyFill="1" applyBorder="1" applyAlignment="1">
      <alignment horizontal="left" vertical="center" wrapText="1"/>
    </xf>
    <xf numFmtId="0" fontId="15" fillId="9" borderId="9" xfId="10" applyFont="1" applyFill="1" applyBorder="1" applyAlignment="1">
      <alignment horizontal="left" vertical="center" wrapText="1"/>
    </xf>
    <xf numFmtId="0" fontId="15" fillId="11" borderId="9" xfId="10" applyFont="1" applyFill="1" applyBorder="1" applyAlignment="1">
      <alignment horizontal="left" vertical="center" wrapText="1"/>
    </xf>
    <xf numFmtId="0" fontId="17" fillId="8" borderId="9" xfId="6" applyFont="1" applyFill="1" applyBorder="1" applyAlignment="1">
      <alignment horizontal="left" vertical="center" wrapText="1"/>
    </xf>
    <xf numFmtId="0" fontId="17" fillId="10" borderId="9" xfId="6" applyFont="1" applyFill="1" applyBorder="1" applyAlignment="1">
      <alignment horizontal="left" vertical="center" wrapText="1"/>
    </xf>
    <xf numFmtId="0" fontId="17" fillId="12" borderId="9" xfId="6" applyFont="1" applyFill="1" applyBorder="1" applyAlignment="1">
      <alignment horizontal="left" vertical="center" wrapText="1"/>
    </xf>
    <xf numFmtId="178" fontId="32" fillId="8" borderId="10" xfId="7" applyNumberFormat="1" applyFont="1" applyFill="1">
      <alignment horizontal="center" vertical="center"/>
    </xf>
    <xf numFmtId="0" fontId="32" fillId="8" borderId="10" xfId="10" applyFont="1" applyFill="1" applyBorder="1" applyAlignment="1">
      <alignment horizontal="center" vertical="center"/>
    </xf>
    <xf numFmtId="178" fontId="33" fillId="7" borderId="10" xfId="10" applyNumberFormat="1" applyFont="1" applyFill="1" applyBorder="1" applyAlignment="1">
      <alignment horizontal="center" vertical="center"/>
    </xf>
    <xf numFmtId="0" fontId="33" fillId="7" borderId="10" xfId="10" applyFont="1" applyFill="1" applyBorder="1" applyAlignment="1">
      <alignment horizontal="center" vertical="center"/>
    </xf>
    <xf numFmtId="178" fontId="34" fillId="9" borderId="10" xfId="10" applyNumberFormat="1" applyFont="1" applyFill="1" applyBorder="1" applyAlignment="1">
      <alignment horizontal="center" vertical="center"/>
    </xf>
    <xf numFmtId="0" fontId="34" fillId="9" borderId="10" xfId="10" applyFont="1" applyFill="1" applyBorder="1" applyAlignment="1">
      <alignment horizontal="center" vertical="center"/>
    </xf>
    <xf numFmtId="178" fontId="35" fillId="10" borderId="10" xfId="7" applyNumberFormat="1" applyFont="1" applyFill="1">
      <alignment horizontal="center" vertical="center"/>
    </xf>
    <xf numFmtId="0" fontId="35" fillId="10" borderId="10" xfId="10" applyFont="1" applyFill="1" applyBorder="1" applyAlignment="1">
      <alignment horizontal="center" vertical="center"/>
    </xf>
    <xf numFmtId="178" fontId="36" fillId="12" borderId="10" xfId="7" applyNumberFormat="1" applyFont="1" applyFill="1">
      <alignment horizontal="center" vertical="center"/>
    </xf>
    <xf numFmtId="0" fontId="36" fillId="12" borderId="10" xfId="10" applyFont="1" applyFill="1" applyBorder="1" applyAlignment="1">
      <alignment horizontal="center" vertical="center"/>
    </xf>
    <xf numFmtId="178" fontId="37" fillId="11" borderId="10" xfId="10" applyNumberFormat="1" applyFont="1" applyFill="1" applyBorder="1" applyAlignment="1">
      <alignment horizontal="center" vertical="center"/>
    </xf>
    <xf numFmtId="0" fontId="37" fillId="11" borderId="10" xfId="10" applyFont="1" applyFill="1" applyBorder="1" applyAlignment="1">
      <alignment horizontal="center" vertical="center"/>
    </xf>
    <xf numFmtId="0" fontId="0" fillId="0" borderId="0" xfId="0" applyAlignment="1">
      <alignment horizontal="center"/>
    </xf>
    <xf numFmtId="0" fontId="39" fillId="16" borderId="16" xfId="0" applyFont="1" applyFill="1" applyBorder="1" applyAlignment="1">
      <alignment horizontal="center" vertical="center" wrapText="1"/>
    </xf>
    <xf numFmtId="0" fontId="40" fillId="0" borderId="16" xfId="0" applyFont="1" applyBorder="1" applyAlignment="1">
      <alignment horizontal="center" vertical="center"/>
    </xf>
    <xf numFmtId="0" fontId="41" fillId="0" borderId="16" xfId="0" applyFont="1" applyBorder="1" applyAlignment="1">
      <alignment horizontal="center" vertical="center"/>
    </xf>
    <xf numFmtId="0" fontId="39" fillId="0" borderId="16" xfId="0" applyFont="1" applyBorder="1" applyAlignment="1">
      <alignment horizontal="center" vertical="center" wrapText="1"/>
    </xf>
    <xf numFmtId="20" fontId="39" fillId="0" borderId="16" xfId="0" applyNumberFormat="1" applyFont="1" applyBorder="1" applyAlignment="1">
      <alignment horizontal="center" vertical="center" wrapText="1"/>
    </xf>
    <xf numFmtId="0" fontId="39" fillId="17" borderId="16" xfId="0" applyFont="1" applyFill="1" applyBorder="1" applyAlignment="1">
      <alignment horizontal="center" vertical="center" wrapText="1"/>
    </xf>
    <xf numFmtId="0" fontId="39" fillId="0" borderId="17" xfId="0" applyFont="1" applyBorder="1" applyAlignment="1">
      <alignment horizontal="center" vertical="center" wrapText="1"/>
    </xf>
    <xf numFmtId="0" fontId="39" fillId="18" borderId="16" xfId="0" applyFont="1" applyFill="1" applyBorder="1" applyAlignment="1">
      <alignment horizontal="center" vertical="center" wrapText="1"/>
    </xf>
    <xf numFmtId="0" fontId="42" fillId="0" borderId="0" xfId="0" applyFont="1" applyAlignment="1">
      <alignment horizontal="center"/>
    </xf>
    <xf numFmtId="0" fontId="42" fillId="0" borderId="0" xfId="0" applyFont="1"/>
    <xf numFmtId="0" fontId="10" fillId="2" borderId="0" xfId="10" applyFont="1" applyFill="1" applyAlignment="1">
      <alignment horizontal="center" vertical="center" wrapText="1"/>
    </xf>
    <xf numFmtId="0" fontId="10" fillId="2" borderId="0" xfId="10" applyFont="1" applyFill="1" applyAlignment="1">
      <alignment horizontal="center" vertical="center"/>
    </xf>
    <xf numFmtId="9" fontId="11" fillId="2" borderId="1" xfId="10" applyNumberFormat="1" applyFont="1" applyFill="1" applyBorder="1" applyAlignment="1">
      <alignment horizontal="center" vertical="center"/>
    </xf>
    <xf numFmtId="0" fontId="11" fillId="2" borderId="1" xfId="10" applyFont="1" applyFill="1" applyBorder="1" applyAlignment="1">
      <alignment horizontal="center" vertical="center"/>
    </xf>
    <xf numFmtId="14" fontId="16" fillId="3" borderId="3" xfId="4" applyNumberFormat="1" applyFont="1" applyFill="1" applyBorder="1">
      <alignment horizontal="center" vertical="center"/>
    </xf>
    <xf numFmtId="14" fontId="16" fillId="3" borderId="4" xfId="4" applyNumberFormat="1" applyFont="1" applyFill="1" applyBorder="1">
      <alignment horizontal="center" vertical="center"/>
    </xf>
    <xf numFmtId="0" fontId="10" fillId="0" borderId="0" xfId="10" applyFont="1" applyAlignment="1">
      <alignment horizontal="center" vertical="center" wrapText="1"/>
    </xf>
    <xf numFmtId="0" fontId="10" fillId="0" borderId="0" xfId="10" applyFont="1" applyAlignment="1">
      <alignment horizontal="center" vertical="center"/>
    </xf>
    <xf numFmtId="9" fontId="5" fillId="0" borderId="0" xfId="10" applyNumberFormat="1" applyAlignment="1">
      <alignment horizontal="center"/>
    </xf>
    <xf numFmtId="0" fontId="5" fillId="0" borderId="0" xfId="10" applyAlignment="1">
      <alignment horizontal="center"/>
    </xf>
    <xf numFmtId="180" fontId="23" fillId="13" borderId="11" xfId="10" applyNumberFormat="1" applyFont="1" applyFill="1" applyBorder="1" applyAlignment="1">
      <alignment horizontal="left" vertical="center" wrapText="1" indent="1"/>
    </xf>
    <xf numFmtId="180" fontId="23" fillId="13" borderId="8" xfId="10" applyNumberFormat="1" applyFont="1" applyFill="1" applyBorder="1" applyAlignment="1">
      <alignment horizontal="left" vertical="center" wrapText="1" indent="1"/>
    </xf>
    <xf numFmtId="180" fontId="23" fillId="13" borderId="12" xfId="10" applyNumberFormat="1" applyFont="1" applyFill="1" applyBorder="1" applyAlignment="1">
      <alignment horizontal="left" vertical="center" wrapText="1" indent="1"/>
    </xf>
    <xf numFmtId="0" fontId="5" fillId="0" borderId="7" xfId="10" applyBorder="1"/>
    <xf numFmtId="0" fontId="17" fillId="0" borderId="0" xfId="13" applyFont="1" applyAlignment="1">
      <alignment horizontal="right" vertical="center" indent="1"/>
    </xf>
    <xf numFmtId="0" fontId="17" fillId="0" borderId="5" xfId="13" applyFont="1" applyBorder="1" applyAlignment="1">
      <alignment horizontal="right" vertical="center" indent="1"/>
    </xf>
  </cellXfs>
  <cellStyles count="15">
    <cellStyle name="Normal 3" xfId="1" xr:uid="{CAD1EBC4-D0FA-4D21-8831-746C5E6758F5}"/>
    <cellStyle name="Percent 2" xfId="2" xr:uid="{6160C2E3-D486-4EBD-8976-D8ECAD2B8CAC}"/>
    <cellStyle name="z隐藏文本" xfId="3" xr:uid="{68FC35CD-7039-4FD9-ADD7-DC95F76FA0B0}"/>
    <cellStyle name="百分比 2" xfId="14" xr:uid="{3CBB8A92-6E26-4A7D-818E-C3A2D2717100}"/>
    <cellStyle name="标题 1 2" xfId="11" xr:uid="{8DEF0B75-7BC3-4542-B1EC-8C16DCE8F98C}"/>
    <cellStyle name="标题 2 2" xfId="12" xr:uid="{787CF578-CD75-47CB-9F6E-4D815687357C}"/>
    <cellStyle name="标题 3 2" xfId="13" xr:uid="{E5FF87CD-9F26-4E23-B4BB-B74B8C2ED1AF}"/>
    <cellStyle name="标题 5" xfId="9" xr:uid="{A72DFF54-07DE-4B8F-A4AB-397D507F03E1}"/>
    <cellStyle name="常规" xfId="0" builtinId="0"/>
    <cellStyle name="常规 2" xfId="10" xr:uid="{C3E07269-24F0-46FC-8559-107DC07F5287}"/>
    <cellStyle name="超链接" xfId="8" builtinId="8"/>
    <cellStyle name="任务" xfId="6" xr:uid="{587BB986-D798-4905-9BD1-884BEDD382C3}"/>
    <cellStyle name="日期" xfId="7" xr:uid="{57D2933E-1035-4092-B6A0-C9608E2B032D}"/>
    <cellStyle name="项目开始" xfId="4" xr:uid="{289C4D8A-5942-4F9C-94D1-CB5513886B67}"/>
    <cellStyle name="姓名" xfId="5" xr:uid="{823806CF-B884-4FC6-87EC-F4ED46287DE3}"/>
  </cellStyles>
  <dxfs count="13">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FA162-45F0-44C3-AB2D-5402E722F2BF}">
  <dimension ref="A1:U161"/>
  <sheetViews>
    <sheetView tabSelected="1" zoomScale="76" zoomScaleNormal="76" workbookViewId="0">
      <selection activeCell="H1" sqref="H1:H1048576"/>
    </sheetView>
  </sheetViews>
  <sheetFormatPr defaultRowHeight="14.25" x14ac:dyDescent="0.2"/>
  <cols>
    <col min="1" max="6" width="15.875" customWidth="1"/>
    <col min="7" max="7" width="17.875" bestFit="1" customWidth="1"/>
    <col min="9" max="9" width="19.125" bestFit="1" customWidth="1"/>
    <col min="11" max="11" width="21.625" bestFit="1" customWidth="1"/>
    <col min="13" max="13" width="51.5" customWidth="1"/>
    <col min="15" max="15" width="14.125" bestFit="1" customWidth="1"/>
    <col min="16" max="16" width="10.625" bestFit="1" customWidth="1"/>
    <col min="17" max="17" width="17.75" style="105" bestFit="1" customWidth="1"/>
    <col min="18" max="18" width="13.125" bestFit="1" customWidth="1"/>
    <col min="19" max="19" width="19" bestFit="1" customWidth="1"/>
    <col min="20" max="21" width="14.5" bestFit="1" customWidth="1"/>
  </cols>
  <sheetData>
    <row r="1" spans="1:21" s="115" customFormat="1" ht="35.25" customHeight="1" x14ac:dyDescent="0.25">
      <c r="A1" s="115" t="s">
        <v>664</v>
      </c>
      <c r="B1" s="115" t="s">
        <v>663</v>
      </c>
      <c r="C1" s="115" t="s">
        <v>662</v>
      </c>
      <c r="D1" s="115" t="s">
        <v>661</v>
      </c>
      <c r="E1" s="115" t="s">
        <v>668</v>
      </c>
      <c r="F1" s="115" t="s">
        <v>669</v>
      </c>
      <c r="G1" s="115" t="s">
        <v>670</v>
      </c>
      <c r="H1" s="115" t="s">
        <v>671</v>
      </c>
      <c r="I1" s="115" t="s">
        <v>665</v>
      </c>
      <c r="J1" s="115" t="s">
        <v>672</v>
      </c>
      <c r="K1" s="115" t="s">
        <v>658</v>
      </c>
      <c r="L1" s="115" t="s">
        <v>660</v>
      </c>
      <c r="M1" s="115" t="s">
        <v>673</v>
      </c>
      <c r="N1" s="115" t="s">
        <v>674</v>
      </c>
      <c r="O1" s="115" t="s">
        <v>675</v>
      </c>
      <c r="P1" s="115" t="s">
        <v>676</v>
      </c>
      <c r="Q1" s="114" t="s">
        <v>677</v>
      </c>
      <c r="R1" s="115" t="s">
        <v>678</v>
      </c>
      <c r="S1" s="115" t="s">
        <v>667</v>
      </c>
      <c r="T1" s="115" t="s">
        <v>659</v>
      </c>
      <c r="U1" s="115" t="s">
        <v>666</v>
      </c>
    </row>
    <row r="2" spans="1:21" ht="34.5" x14ac:dyDescent="0.2">
      <c r="A2" s="106" t="s">
        <v>228</v>
      </c>
      <c r="B2" s="106" t="s">
        <v>229</v>
      </c>
      <c r="C2" s="106" t="s">
        <v>230</v>
      </c>
      <c r="D2" s="106" t="s">
        <v>231</v>
      </c>
      <c r="E2" s="106" t="s">
        <v>232</v>
      </c>
      <c r="F2" s="106" t="s">
        <v>227</v>
      </c>
      <c r="G2" s="106" t="s">
        <v>55</v>
      </c>
      <c r="H2" s="113" t="s">
        <v>655</v>
      </c>
      <c r="I2" s="106" t="s">
        <v>226</v>
      </c>
      <c r="J2" s="106" t="s">
        <v>56</v>
      </c>
      <c r="K2" s="106" t="s">
        <v>57</v>
      </c>
      <c r="L2" s="113" t="s">
        <v>233</v>
      </c>
      <c r="M2" s="106" t="s">
        <v>58</v>
      </c>
      <c r="N2" s="106" t="s">
        <v>59</v>
      </c>
      <c r="O2" s="106" t="s">
        <v>235</v>
      </c>
      <c r="P2" s="106" t="s">
        <v>60</v>
      </c>
      <c r="Q2" s="106" t="s">
        <v>234</v>
      </c>
      <c r="R2" s="106" t="s">
        <v>61</v>
      </c>
      <c r="S2" s="106" t="s">
        <v>62</v>
      </c>
      <c r="T2" s="106" t="s">
        <v>63</v>
      </c>
      <c r="U2" s="106" t="s">
        <v>236</v>
      </c>
    </row>
    <row r="3" spans="1:21" ht="50.1" customHeight="1" x14ac:dyDescent="0.2">
      <c r="A3" s="107" t="s">
        <v>54</v>
      </c>
      <c r="B3" s="108" t="s">
        <v>2</v>
      </c>
      <c r="C3" s="107" t="s">
        <v>5</v>
      </c>
      <c r="D3" s="107" t="s">
        <v>5</v>
      </c>
      <c r="E3" s="107" t="s">
        <v>269</v>
      </c>
      <c r="F3" s="107" t="s">
        <v>100</v>
      </c>
      <c r="G3" s="109" t="s">
        <v>198</v>
      </c>
      <c r="H3" s="109" t="s">
        <v>94</v>
      </c>
      <c r="I3" s="109" t="s">
        <v>108</v>
      </c>
      <c r="J3" s="109" t="s">
        <v>72</v>
      </c>
      <c r="K3" s="109" t="s">
        <v>73</v>
      </c>
      <c r="L3" s="109" t="s">
        <v>656</v>
      </c>
      <c r="M3" s="109" t="s">
        <v>199</v>
      </c>
      <c r="N3" s="109">
        <v>1</v>
      </c>
      <c r="O3" s="109" t="s">
        <v>90</v>
      </c>
      <c r="P3" s="109" t="s">
        <v>104</v>
      </c>
      <c r="Q3" s="112" t="s">
        <v>99</v>
      </c>
      <c r="R3" s="110">
        <v>0.4375</v>
      </c>
      <c r="S3" s="109" t="s">
        <v>117</v>
      </c>
      <c r="T3" s="109" t="s">
        <v>70</v>
      </c>
      <c r="U3" s="111" t="s">
        <v>1</v>
      </c>
    </row>
    <row r="4" spans="1:21" ht="50.1" customHeight="1" x14ac:dyDescent="0.2">
      <c r="A4" s="107" t="s">
        <v>54</v>
      </c>
      <c r="B4" s="108" t="s">
        <v>2</v>
      </c>
      <c r="C4" s="107" t="s">
        <v>5</v>
      </c>
      <c r="D4" s="107" t="s">
        <v>5</v>
      </c>
      <c r="E4" s="107" t="s">
        <v>270</v>
      </c>
      <c r="F4" s="107" t="s">
        <v>100</v>
      </c>
      <c r="G4" s="109" t="s">
        <v>200</v>
      </c>
      <c r="H4" s="109" t="s">
        <v>94</v>
      </c>
      <c r="I4" s="109" t="s">
        <v>101</v>
      </c>
      <c r="J4" s="109" t="s">
        <v>72</v>
      </c>
      <c r="K4" s="109" t="s">
        <v>73</v>
      </c>
      <c r="L4" s="109" t="s">
        <v>656</v>
      </c>
      <c r="M4" s="109" t="s">
        <v>201</v>
      </c>
      <c r="N4" s="109">
        <v>1</v>
      </c>
      <c r="O4" s="109" t="s">
        <v>0</v>
      </c>
      <c r="P4" s="109" t="s">
        <v>105</v>
      </c>
      <c r="Q4" s="112" t="s">
        <v>99</v>
      </c>
      <c r="R4" s="110">
        <v>6.9444444444444447E-4</v>
      </c>
      <c r="S4" s="109" t="s">
        <v>109</v>
      </c>
      <c r="T4" s="109" t="s">
        <v>70</v>
      </c>
      <c r="U4" s="111" t="s">
        <v>1</v>
      </c>
    </row>
    <row r="5" spans="1:21" ht="50.1" customHeight="1" x14ac:dyDescent="0.2">
      <c r="A5" s="107" t="s">
        <v>654</v>
      </c>
      <c r="B5" s="108" t="s">
        <v>2</v>
      </c>
      <c r="C5" s="107" t="s">
        <v>5</v>
      </c>
      <c r="D5" s="107" t="s">
        <v>5</v>
      </c>
      <c r="E5" s="107" t="s">
        <v>271</v>
      </c>
      <c r="F5" s="107" t="s">
        <v>100</v>
      </c>
      <c r="G5" s="109" t="s">
        <v>198</v>
      </c>
      <c r="H5" s="109" t="s">
        <v>113</v>
      </c>
      <c r="I5" s="109" t="s">
        <v>78</v>
      </c>
      <c r="J5" s="109" t="s">
        <v>72</v>
      </c>
      <c r="K5" s="109" t="s">
        <v>73</v>
      </c>
      <c r="L5" s="109" t="s">
        <v>3</v>
      </c>
      <c r="M5" s="109" t="s">
        <v>202</v>
      </c>
      <c r="N5" s="109">
        <v>1</v>
      </c>
      <c r="O5" s="109" t="s">
        <v>0</v>
      </c>
      <c r="P5" s="109" t="s">
        <v>136</v>
      </c>
      <c r="Q5" s="112" t="s">
        <v>114</v>
      </c>
      <c r="R5" s="110">
        <v>0.39583333333333331</v>
      </c>
      <c r="S5" s="109" t="s">
        <v>152</v>
      </c>
      <c r="T5" s="109" t="s">
        <v>70</v>
      </c>
      <c r="U5" s="111" t="s">
        <v>1</v>
      </c>
    </row>
    <row r="6" spans="1:21" ht="50.1" customHeight="1" x14ac:dyDescent="0.2">
      <c r="A6" s="107" t="s">
        <v>654</v>
      </c>
      <c r="B6" s="108" t="s">
        <v>2</v>
      </c>
      <c r="C6" s="107" t="s">
        <v>5</v>
      </c>
      <c r="D6" s="107" t="s">
        <v>5</v>
      </c>
      <c r="E6" s="107" t="s">
        <v>272</v>
      </c>
      <c r="F6" s="107" t="s">
        <v>100</v>
      </c>
      <c r="G6" s="109" t="s">
        <v>198</v>
      </c>
      <c r="H6" s="109" t="s">
        <v>113</v>
      </c>
      <c r="I6" s="109" t="s">
        <v>82</v>
      </c>
      <c r="J6" s="109" t="s">
        <v>72</v>
      </c>
      <c r="K6" s="109" t="s">
        <v>73</v>
      </c>
      <c r="L6" s="109" t="s">
        <v>656</v>
      </c>
      <c r="M6" s="109" t="s">
        <v>203</v>
      </c>
      <c r="N6" s="109">
        <v>1</v>
      </c>
      <c r="O6" s="109" t="s">
        <v>90</v>
      </c>
      <c r="P6" s="109" t="s">
        <v>91</v>
      </c>
      <c r="Q6" s="112" t="s">
        <v>114</v>
      </c>
      <c r="R6" s="110">
        <v>0.40625</v>
      </c>
      <c r="S6" s="109" t="s">
        <v>204</v>
      </c>
      <c r="T6" s="109" t="s">
        <v>70</v>
      </c>
      <c r="U6" s="111" t="s">
        <v>1</v>
      </c>
    </row>
    <row r="7" spans="1:21" ht="50.1" customHeight="1" x14ac:dyDescent="0.2">
      <c r="A7" s="107" t="s">
        <v>54</v>
      </c>
      <c r="B7" s="108" t="s">
        <v>2</v>
      </c>
      <c r="C7" s="107" t="s">
        <v>5</v>
      </c>
      <c r="D7" s="107" t="s">
        <v>5</v>
      </c>
      <c r="E7" s="107" t="s">
        <v>273</v>
      </c>
      <c r="F7" s="107" t="s">
        <v>100</v>
      </c>
      <c r="G7" s="109" t="s">
        <v>200</v>
      </c>
      <c r="H7" s="109" t="s">
        <v>113</v>
      </c>
      <c r="I7" s="109" t="s">
        <v>84</v>
      </c>
      <c r="J7" s="109" t="s">
        <v>72</v>
      </c>
      <c r="K7" s="109" t="s">
        <v>73</v>
      </c>
      <c r="L7" s="109" t="s">
        <v>656</v>
      </c>
      <c r="M7" s="109" t="s">
        <v>205</v>
      </c>
      <c r="N7" s="109">
        <v>1</v>
      </c>
      <c r="O7" s="109" t="s">
        <v>0</v>
      </c>
      <c r="P7" s="109" t="s">
        <v>133</v>
      </c>
      <c r="Q7" s="112" t="s">
        <v>114</v>
      </c>
      <c r="R7" s="110">
        <v>0.94097222222222221</v>
      </c>
      <c r="S7" s="109" t="s">
        <v>206</v>
      </c>
      <c r="T7" s="109" t="s">
        <v>70</v>
      </c>
      <c r="U7" s="111" t="s">
        <v>1</v>
      </c>
    </row>
    <row r="8" spans="1:21" ht="50.1" customHeight="1" x14ac:dyDescent="0.2">
      <c r="A8" s="107" t="s">
        <v>54</v>
      </c>
      <c r="B8" s="108" t="s">
        <v>2</v>
      </c>
      <c r="C8" s="107" t="s">
        <v>5</v>
      </c>
      <c r="D8" s="107" t="s">
        <v>5</v>
      </c>
      <c r="E8" s="107" t="s">
        <v>274</v>
      </c>
      <c r="F8" s="107" t="s">
        <v>100</v>
      </c>
      <c r="G8" s="109" t="s">
        <v>200</v>
      </c>
      <c r="H8" s="109" t="s">
        <v>113</v>
      </c>
      <c r="I8" s="109" t="s">
        <v>84</v>
      </c>
      <c r="J8" s="109" t="s">
        <v>93</v>
      </c>
      <c r="K8" s="109" t="s">
        <v>73</v>
      </c>
      <c r="L8" s="109" t="s">
        <v>656</v>
      </c>
      <c r="M8" s="109" t="s">
        <v>207</v>
      </c>
      <c r="N8" s="109">
        <v>1</v>
      </c>
      <c r="O8" s="109" t="s">
        <v>0</v>
      </c>
      <c r="P8" s="109" t="s">
        <v>133</v>
      </c>
      <c r="Q8" s="112" t="s">
        <v>114</v>
      </c>
      <c r="R8" s="110">
        <v>0.95486111111111116</v>
      </c>
      <c r="S8" s="109" t="s">
        <v>134</v>
      </c>
      <c r="T8" s="109" t="s">
        <v>70</v>
      </c>
      <c r="U8" s="111" t="s">
        <v>1</v>
      </c>
    </row>
    <row r="9" spans="1:21" ht="50.1" customHeight="1" x14ac:dyDescent="0.2">
      <c r="A9" s="107" t="s">
        <v>54</v>
      </c>
      <c r="B9" s="108" t="s">
        <v>2</v>
      </c>
      <c r="C9" s="107" t="s">
        <v>5</v>
      </c>
      <c r="D9" s="107" t="s">
        <v>5</v>
      </c>
      <c r="E9" s="107" t="s">
        <v>275</v>
      </c>
      <c r="F9" s="107" t="s">
        <v>100</v>
      </c>
      <c r="G9" s="109" t="s">
        <v>200</v>
      </c>
      <c r="H9" s="109" t="s">
        <v>113</v>
      </c>
      <c r="I9" s="109" t="s">
        <v>78</v>
      </c>
      <c r="J9" s="109" t="s">
        <v>72</v>
      </c>
      <c r="K9" s="109" t="s">
        <v>73</v>
      </c>
      <c r="L9" s="109" t="s">
        <v>656</v>
      </c>
      <c r="M9" s="109" t="s">
        <v>208</v>
      </c>
      <c r="N9" s="109">
        <v>1</v>
      </c>
      <c r="O9" s="109" t="s">
        <v>0</v>
      </c>
      <c r="P9" s="109" t="s">
        <v>133</v>
      </c>
      <c r="Q9" s="112" t="s">
        <v>114</v>
      </c>
      <c r="R9" s="110">
        <v>0.96527777777777779</v>
      </c>
      <c r="S9" s="109" t="s">
        <v>137</v>
      </c>
      <c r="T9" s="109" t="s">
        <v>70</v>
      </c>
      <c r="U9" s="111" t="s">
        <v>1</v>
      </c>
    </row>
    <row r="10" spans="1:21" ht="50.1" customHeight="1" x14ac:dyDescent="0.2">
      <c r="A10" s="107" t="s">
        <v>54</v>
      </c>
      <c r="B10" s="108" t="s">
        <v>2</v>
      </c>
      <c r="C10" s="107" t="s">
        <v>5</v>
      </c>
      <c r="D10" s="107" t="s">
        <v>5</v>
      </c>
      <c r="E10" s="107" t="s">
        <v>276</v>
      </c>
      <c r="F10" s="107" t="s">
        <v>100</v>
      </c>
      <c r="G10" s="109" t="s">
        <v>200</v>
      </c>
      <c r="H10" s="109" t="s">
        <v>113</v>
      </c>
      <c r="I10" s="109" t="s">
        <v>78</v>
      </c>
      <c r="J10" s="109" t="s">
        <v>72</v>
      </c>
      <c r="K10" s="109" t="s">
        <v>73</v>
      </c>
      <c r="L10" s="109" t="s">
        <v>3</v>
      </c>
      <c r="M10" s="109" t="s">
        <v>209</v>
      </c>
      <c r="N10" s="109">
        <v>1</v>
      </c>
      <c r="O10" s="109" t="s">
        <v>0</v>
      </c>
      <c r="P10" s="109" t="s">
        <v>133</v>
      </c>
      <c r="Q10" s="112" t="s">
        <v>114</v>
      </c>
      <c r="R10" s="110">
        <v>0.97361111111111109</v>
      </c>
      <c r="S10" s="109" t="s">
        <v>137</v>
      </c>
      <c r="T10" s="109" t="s">
        <v>70</v>
      </c>
      <c r="U10" s="111" t="s">
        <v>1</v>
      </c>
    </row>
    <row r="11" spans="1:21" ht="50.1" customHeight="1" x14ac:dyDescent="0.2">
      <c r="A11" s="107" t="s">
        <v>54</v>
      </c>
      <c r="B11" s="108" t="s">
        <v>2</v>
      </c>
      <c r="C11" s="107" t="s">
        <v>5</v>
      </c>
      <c r="D11" s="107" t="s">
        <v>5</v>
      </c>
      <c r="E11" s="107" t="s">
        <v>277</v>
      </c>
      <c r="F11" s="107" t="s">
        <v>100</v>
      </c>
      <c r="G11" s="109" t="s">
        <v>198</v>
      </c>
      <c r="H11" s="109" t="s">
        <v>77</v>
      </c>
      <c r="I11" s="109" t="s">
        <v>71</v>
      </c>
      <c r="J11" s="109" t="s">
        <v>72</v>
      </c>
      <c r="K11" s="109" t="s">
        <v>157</v>
      </c>
      <c r="L11" s="109" t="s">
        <v>656</v>
      </c>
      <c r="M11" s="109" t="s">
        <v>210</v>
      </c>
      <c r="N11" s="109">
        <v>1</v>
      </c>
      <c r="O11" s="109" t="s">
        <v>0</v>
      </c>
      <c r="P11" s="109" t="s">
        <v>127</v>
      </c>
      <c r="Q11" s="112" t="s">
        <v>81</v>
      </c>
      <c r="R11" s="110">
        <v>0.45833333333333331</v>
      </c>
      <c r="S11" s="109" t="s">
        <v>130</v>
      </c>
      <c r="T11" s="109" t="s">
        <v>70</v>
      </c>
      <c r="U11" s="111" t="s">
        <v>1</v>
      </c>
    </row>
    <row r="12" spans="1:21" ht="50.1" customHeight="1" x14ac:dyDescent="0.2">
      <c r="A12" s="107" t="s">
        <v>54</v>
      </c>
      <c r="B12" s="108" t="s">
        <v>2</v>
      </c>
      <c r="C12" s="107" t="s">
        <v>5</v>
      </c>
      <c r="D12" s="107" t="s">
        <v>5</v>
      </c>
      <c r="E12" s="107" t="s">
        <v>278</v>
      </c>
      <c r="F12" s="107" t="s">
        <v>100</v>
      </c>
      <c r="G12" s="109" t="s">
        <v>198</v>
      </c>
      <c r="H12" s="109" t="s">
        <v>77</v>
      </c>
      <c r="I12" s="109" t="s">
        <v>84</v>
      </c>
      <c r="J12" s="109" t="s">
        <v>72</v>
      </c>
      <c r="K12" s="109" t="s">
        <v>73</v>
      </c>
      <c r="L12" s="109" t="s">
        <v>656</v>
      </c>
      <c r="M12" s="109" t="s">
        <v>211</v>
      </c>
      <c r="N12" s="109">
        <v>1</v>
      </c>
      <c r="O12" s="109" t="s">
        <v>0</v>
      </c>
      <c r="P12" s="109" t="s">
        <v>80</v>
      </c>
      <c r="Q12" s="112" t="s">
        <v>81</v>
      </c>
      <c r="R12" s="110">
        <v>0.58333333333333337</v>
      </c>
      <c r="S12" s="109" t="s">
        <v>85</v>
      </c>
      <c r="T12" s="109" t="s">
        <v>70</v>
      </c>
      <c r="U12" s="111" t="s">
        <v>1</v>
      </c>
    </row>
    <row r="13" spans="1:21" ht="50.1" customHeight="1" x14ac:dyDescent="0.2">
      <c r="A13" s="107" t="s">
        <v>54</v>
      </c>
      <c r="B13" s="108" t="s">
        <v>2</v>
      </c>
      <c r="C13" s="107" t="s">
        <v>5</v>
      </c>
      <c r="D13" s="107" t="s">
        <v>5</v>
      </c>
      <c r="E13" s="107" t="s">
        <v>279</v>
      </c>
      <c r="F13" s="107" t="s">
        <v>100</v>
      </c>
      <c r="G13" s="109" t="s">
        <v>198</v>
      </c>
      <c r="H13" s="109" t="s">
        <v>77</v>
      </c>
      <c r="I13" s="109" t="s">
        <v>126</v>
      </c>
      <c r="J13" s="109" t="s">
        <v>72</v>
      </c>
      <c r="K13" s="109" t="s">
        <v>157</v>
      </c>
      <c r="L13" s="109" t="s">
        <v>656</v>
      </c>
      <c r="M13" s="109" t="s">
        <v>212</v>
      </c>
      <c r="N13" s="109">
        <v>1</v>
      </c>
      <c r="O13" s="109" t="s">
        <v>0</v>
      </c>
      <c r="P13" s="109" t="s">
        <v>87</v>
      </c>
      <c r="Q13" s="112" t="s">
        <v>81</v>
      </c>
      <c r="R13" s="110">
        <v>0.68402777777777779</v>
      </c>
      <c r="S13" s="109" t="s">
        <v>213</v>
      </c>
      <c r="T13" s="109" t="s">
        <v>70</v>
      </c>
      <c r="U13" s="111" t="s">
        <v>1</v>
      </c>
    </row>
    <row r="14" spans="1:21" ht="50.1" customHeight="1" x14ac:dyDescent="0.2">
      <c r="A14" s="107" t="s">
        <v>54</v>
      </c>
      <c r="B14" s="108" t="s">
        <v>2</v>
      </c>
      <c r="C14" s="107" t="s">
        <v>5</v>
      </c>
      <c r="D14" s="107" t="s">
        <v>5</v>
      </c>
      <c r="E14" s="107" t="s">
        <v>280</v>
      </c>
      <c r="F14" s="107" t="s">
        <v>100</v>
      </c>
      <c r="G14" s="109" t="s">
        <v>200</v>
      </c>
      <c r="H14" s="109" t="s">
        <v>77</v>
      </c>
      <c r="I14" s="109" t="s">
        <v>84</v>
      </c>
      <c r="J14" s="109" t="s">
        <v>72</v>
      </c>
      <c r="K14" s="109" t="s">
        <v>73</v>
      </c>
      <c r="L14" s="109" t="s">
        <v>3</v>
      </c>
      <c r="M14" s="109" t="s">
        <v>214</v>
      </c>
      <c r="N14" s="109">
        <v>1</v>
      </c>
      <c r="O14" s="109" t="s">
        <v>0</v>
      </c>
      <c r="P14" s="109" t="s">
        <v>88</v>
      </c>
      <c r="Q14" s="112" t="s">
        <v>81</v>
      </c>
      <c r="R14" s="110">
        <v>0.15277777777777776</v>
      </c>
      <c r="S14" s="109" t="s">
        <v>125</v>
      </c>
      <c r="T14" s="109" t="s">
        <v>70</v>
      </c>
      <c r="U14" s="111" t="s">
        <v>1</v>
      </c>
    </row>
    <row r="15" spans="1:21" ht="50.1" customHeight="1" x14ac:dyDescent="0.2">
      <c r="A15" s="107" t="s">
        <v>54</v>
      </c>
      <c r="B15" s="108" t="s">
        <v>2</v>
      </c>
      <c r="C15" s="107" t="s">
        <v>5</v>
      </c>
      <c r="D15" s="107" t="s">
        <v>5</v>
      </c>
      <c r="E15" s="107" t="s">
        <v>281</v>
      </c>
      <c r="F15" s="107" t="s">
        <v>100</v>
      </c>
      <c r="G15" s="109" t="s">
        <v>200</v>
      </c>
      <c r="H15" s="109" t="s">
        <v>77</v>
      </c>
      <c r="I15" s="109" t="s">
        <v>84</v>
      </c>
      <c r="J15" s="109" t="s">
        <v>72</v>
      </c>
      <c r="K15" s="109" t="s">
        <v>73</v>
      </c>
      <c r="L15" s="109" t="s">
        <v>656</v>
      </c>
      <c r="M15" s="109" t="s">
        <v>215</v>
      </c>
      <c r="N15" s="109">
        <v>1</v>
      </c>
      <c r="O15" s="109" t="s">
        <v>0</v>
      </c>
      <c r="P15" s="109" t="s">
        <v>88</v>
      </c>
      <c r="Q15" s="112" t="s">
        <v>81</v>
      </c>
      <c r="R15" s="110">
        <v>0.15625</v>
      </c>
      <c r="S15" s="109" t="s">
        <v>125</v>
      </c>
      <c r="T15" s="109" t="s">
        <v>70</v>
      </c>
      <c r="U15" s="111" t="s">
        <v>1</v>
      </c>
    </row>
    <row r="16" spans="1:21" ht="50.1" customHeight="1" x14ac:dyDescent="0.2">
      <c r="A16" s="107" t="s">
        <v>54</v>
      </c>
      <c r="B16" s="108" t="s">
        <v>2</v>
      </c>
      <c r="C16" s="107" t="s">
        <v>5</v>
      </c>
      <c r="D16" s="107" t="s">
        <v>5</v>
      </c>
      <c r="E16" s="107" t="s">
        <v>282</v>
      </c>
      <c r="F16" s="107" t="s">
        <v>100</v>
      </c>
      <c r="G16" s="109" t="s">
        <v>200</v>
      </c>
      <c r="H16" s="109" t="s">
        <v>77</v>
      </c>
      <c r="I16" s="109" t="s">
        <v>84</v>
      </c>
      <c r="J16" s="109" t="s">
        <v>72</v>
      </c>
      <c r="K16" s="109" t="s">
        <v>73</v>
      </c>
      <c r="L16" s="109" t="s">
        <v>656</v>
      </c>
      <c r="M16" s="109" t="s">
        <v>216</v>
      </c>
      <c r="N16" s="109">
        <v>1</v>
      </c>
      <c r="O16" s="109" t="s">
        <v>0</v>
      </c>
      <c r="P16" s="109" t="s">
        <v>88</v>
      </c>
      <c r="Q16" s="112" t="s">
        <v>81</v>
      </c>
      <c r="R16" s="110">
        <v>0.15486111111111112</v>
      </c>
      <c r="S16" s="109" t="s">
        <v>125</v>
      </c>
      <c r="T16" s="109" t="s">
        <v>70</v>
      </c>
      <c r="U16" s="111" t="s">
        <v>1</v>
      </c>
    </row>
    <row r="17" spans="1:21" ht="50.1" customHeight="1" x14ac:dyDescent="0.2">
      <c r="A17" s="107" t="s">
        <v>54</v>
      </c>
      <c r="B17" s="108" t="s">
        <v>2</v>
      </c>
      <c r="C17" s="107" t="s">
        <v>5</v>
      </c>
      <c r="D17" s="107" t="s">
        <v>5</v>
      </c>
      <c r="E17" s="107" t="s">
        <v>283</v>
      </c>
      <c r="F17" s="107" t="s">
        <v>100</v>
      </c>
      <c r="G17" s="109" t="s">
        <v>200</v>
      </c>
      <c r="H17" s="109" t="s">
        <v>77</v>
      </c>
      <c r="I17" s="109" t="s">
        <v>78</v>
      </c>
      <c r="J17" s="109" t="s">
        <v>72</v>
      </c>
      <c r="K17" s="109" t="s">
        <v>73</v>
      </c>
      <c r="L17" s="109" t="s">
        <v>3</v>
      </c>
      <c r="M17" s="109" t="s">
        <v>217</v>
      </c>
      <c r="N17" s="109">
        <v>1</v>
      </c>
      <c r="O17" s="109" t="s">
        <v>0</v>
      </c>
      <c r="P17" s="109" t="s">
        <v>88</v>
      </c>
      <c r="Q17" s="112" t="s">
        <v>81</v>
      </c>
      <c r="R17" s="110">
        <v>0.17222222222222225</v>
      </c>
      <c r="S17" s="109" t="s">
        <v>92</v>
      </c>
      <c r="T17" s="109" t="s">
        <v>70</v>
      </c>
      <c r="U17" s="111" t="s">
        <v>1</v>
      </c>
    </row>
    <row r="18" spans="1:21" ht="50.1" customHeight="1" x14ac:dyDescent="0.2">
      <c r="A18" s="107" t="s">
        <v>54</v>
      </c>
      <c r="B18" s="108" t="s">
        <v>2</v>
      </c>
      <c r="C18" s="107" t="s">
        <v>5</v>
      </c>
      <c r="D18" s="107" t="s">
        <v>5</v>
      </c>
      <c r="E18" s="107" t="s">
        <v>284</v>
      </c>
      <c r="F18" s="107" t="s">
        <v>100</v>
      </c>
      <c r="G18" s="109" t="s">
        <v>200</v>
      </c>
      <c r="H18" s="109" t="s">
        <v>77</v>
      </c>
      <c r="I18" s="109" t="s">
        <v>78</v>
      </c>
      <c r="J18" s="109" t="s">
        <v>72</v>
      </c>
      <c r="K18" s="109" t="s">
        <v>73</v>
      </c>
      <c r="L18" s="109" t="s">
        <v>3</v>
      </c>
      <c r="M18" s="109" t="s">
        <v>218</v>
      </c>
      <c r="N18" s="109">
        <v>1</v>
      </c>
      <c r="O18" s="109" t="s">
        <v>0</v>
      </c>
      <c r="P18" s="109" t="s">
        <v>88</v>
      </c>
      <c r="Q18" s="112" t="s">
        <v>81</v>
      </c>
      <c r="R18" s="110">
        <v>0.17708333333333334</v>
      </c>
      <c r="S18" s="109" t="s">
        <v>92</v>
      </c>
      <c r="T18" s="109" t="s">
        <v>70</v>
      </c>
      <c r="U18" s="111" t="s">
        <v>1</v>
      </c>
    </row>
    <row r="19" spans="1:21" ht="50.1" customHeight="1" x14ac:dyDescent="0.2">
      <c r="A19" s="107" t="s">
        <v>54</v>
      </c>
      <c r="B19" s="108" t="s">
        <v>2</v>
      </c>
      <c r="C19" s="107" t="s">
        <v>5</v>
      </c>
      <c r="D19" s="107" t="s">
        <v>5</v>
      </c>
      <c r="E19" s="107" t="s">
        <v>285</v>
      </c>
      <c r="F19" s="107" t="s">
        <v>100</v>
      </c>
      <c r="G19" s="109" t="s">
        <v>198</v>
      </c>
      <c r="H19" s="109" t="s">
        <v>64</v>
      </c>
      <c r="I19" s="109" t="s">
        <v>101</v>
      </c>
      <c r="J19" s="109" t="s">
        <v>72</v>
      </c>
      <c r="K19" s="109" t="s">
        <v>73</v>
      </c>
      <c r="L19" s="109" t="s">
        <v>657</v>
      </c>
      <c r="M19" s="109" t="s">
        <v>219</v>
      </c>
      <c r="N19" s="109">
        <v>1</v>
      </c>
      <c r="O19" s="109" t="s">
        <v>0</v>
      </c>
      <c r="P19" s="109" t="s">
        <v>68</v>
      </c>
      <c r="Q19" s="112" t="s">
        <v>69</v>
      </c>
      <c r="R19" s="110">
        <v>0.57638888888888895</v>
      </c>
      <c r="S19" s="109" t="s">
        <v>220</v>
      </c>
      <c r="T19" s="109" t="s">
        <v>70</v>
      </c>
      <c r="U19" s="111" t="s">
        <v>1</v>
      </c>
    </row>
    <row r="20" spans="1:21" ht="50.1" customHeight="1" x14ac:dyDescent="0.2">
      <c r="A20" s="107" t="s">
        <v>54</v>
      </c>
      <c r="B20" s="108" t="s">
        <v>2</v>
      </c>
      <c r="C20" s="107" t="s">
        <v>5</v>
      </c>
      <c r="D20" s="107" t="s">
        <v>5</v>
      </c>
      <c r="E20" s="107" t="s">
        <v>286</v>
      </c>
      <c r="F20" s="107" t="s">
        <v>100</v>
      </c>
      <c r="G20" s="109" t="s">
        <v>198</v>
      </c>
      <c r="H20" s="109" t="s">
        <v>64</v>
      </c>
      <c r="I20" s="109" t="s">
        <v>101</v>
      </c>
      <c r="J20" s="109" t="s">
        <v>72</v>
      </c>
      <c r="K20" s="109" t="s">
        <v>73</v>
      </c>
      <c r="L20" s="109" t="s">
        <v>3</v>
      </c>
      <c r="M20" s="109" t="s">
        <v>221</v>
      </c>
      <c r="N20" s="109">
        <v>1</v>
      </c>
      <c r="O20" s="109" t="s">
        <v>0</v>
      </c>
      <c r="P20" s="109" t="s">
        <v>68</v>
      </c>
      <c r="Q20" s="112" t="s">
        <v>69</v>
      </c>
      <c r="R20" s="110">
        <v>0.3888888888888889</v>
      </c>
      <c r="S20" s="109" t="s">
        <v>76</v>
      </c>
      <c r="T20" s="109" t="s">
        <v>70</v>
      </c>
      <c r="U20" s="111" t="s">
        <v>1</v>
      </c>
    </row>
    <row r="21" spans="1:21" ht="50.1" customHeight="1" x14ac:dyDescent="0.2">
      <c r="A21" s="107" t="s">
        <v>54</v>
      </c>
      <c r="B21" s="108" t="s">
        <v>2</v>
      </c>
      <c r="C21" s="107" t="s">
        <v>5</v>
      </c>
      <c r="D21" s="107" t="s">
        <v>5</v>
      </c>
      <c r="E21" s="107" t="s">
        <v>287</v>
      </c>
      <c r="F21" s="107" t="s">
        <v>100</v>
      </c>
      <c r="G21" s="109" t="s">
        <v>200</v>
      </c>
      <c r="H21" s="109" t="s">
        <v>64</v>
      </c>
      <c r="I21" s="109" t="s">
        <v>101</v>
      </c>
      <c r="J21" s="109" t="s">
        <v>72</v>
      </c>
      <c r="K21" s="109" t="s">
        <v>67</v>
      </c>
      <c r="L21" s="109" t="s">
        <v>656</v>
      </c>
      <c r="M21" s="109" t="s">
        <v>222</v>
      </c>
      <c r="N21" s="109">
        <v>1</v>
      </c>
      <c r="O21" s="109" t="s">
        <v>0</v>
      </c>
      <c r="P21" s="109" t="s">
        <v>75</v>
      </c>
      <c r="Q21" s="112" t="s">
        <v>69</v>
      </c>
      <c r="R21" s="110">
        <v>0.93819444444444444</v>
      </c>
      <c r="S21" s="109" t="s">
        <v>140</v>
      </c>
      <c r="T21" s="109" t="s">
        <v>70</v>
      </c>
      <c r="U21" s="111" t="s">
        <v>1</v>
      </c>
    </row>
    <row r="22" spans="1:21" ht="50.1" customHeight="1" x14ac:dyDescent="0.2">
      <c r="A22" s="107" t="s">
        <v>54</v>
      </c>
      <c r="B22" s="108" t="s">
        <v>2</v>
      </c>
      <c r="C22" s="107" t="s">
        <v>5</v>
      </c>
      <c r="D22" s="107" t="s">
        <v>5</v>
      </c>
      <c r="E22" s="107" t="s">
        <v>288</v>
      </c>
      <c r="F22" s="107" t="s">
        <v>100</v>
      </c>
      <c r="G22" s="109" t="s">
        <v>200</v>
      </c>
      <c r="H22" s="109" t="s">
        <v>64</v>
      </c>
      <c r="I22" s="109" t="s">
        <v>101</v>
      </c>
      <c r="J22" s="109" t="s">
        <v>72</v>
      </c>
      <c r="K22" s="109" t="s">
        <v>73</v>
      </c>
      <c r="L22" s="109" t="s">
        <v>656</v>
      </c>
      <c r="M22" s="109" t="s">
        <v>223</v>
      </c>
      <c r="N22" s="109">
        <v>1</v>
      </c>
      <c r="O22" s="109" t="s">
        <v>0</v>
      </c>
      <c r="P22" s="109" t="s">
        <v>75</v>
      </c>
      <c r="Q22" s="112" t="s">
        <v>69</v>
      </c>
      <c r="R22" s="110">
        <v>0.93958333333333333</v>
      </c>
      <c r="S22" s="109" t="s">
        <v>140</v>
      </c>
      <c r="T22" s="109" t="s">
        <v>70</v>
      </c>
      <c r="U22" s="111" t="s">
        <v>1</v>
      </c>
    </row>
    <row r="23" spans="1:21" ht="50.1" customHeight="1" x14ac:dyDescent="0.2">
      <c r="A23" s="107" t="s">
        <v>54</v>
      </c>
      <c r="B23" s="108" t="s">
        <v>2</v>
      </c>
      <c r="C23" s="107" t="s">
        <v>5</v>
      </c>
      <c r="D23" s="107" t="s">
        <v>5</v>
      </c>
      <c r="E23" s="107" t="s">
        <v>289</v>
      </c>
      <c r="F23" s="107" t="s">
        <v>100</v>
      </c>
      <c r="G23" s="109" t="s">
        <v>198</v>
      </c>
      <c r="H23" s="109" t="s">
        <v>123</v>
      </c>
      <c r="I23" s="109" t="s">
        <v>118</v>
      </c>
      <c r="J23" s="109" t="s">
        <v>72</v>
      </c>
      <c r="K23" s="109" t="s">
        <v>67</v>
      </c>
      <c r="L23" s="109" t="s">
        <v>656</v>
      </c>
      <c r="M23" s="109" t="s">
        <v>224</v>
      </c>
      <c r="N23" s="109">
        <v>1</v>
      </c>
      <c r="O23" s="109" t="s">
        <v>0</v>
      </c>
      <c r="P23" s="109" t="s">
        <v>119</v>
      </c>
      <c r="Q23" s="112" t="s">
        <v>120</v>
      </c>
      <c r="R23" s="110">
        <v>0.47916666666666669</v>
      </c>
      <c r="S23" s="109" t="s">
        <v>225</v>
      </c>
      <c r="T23" s="109" t="s">
        <v>70</v>
      </c>
      <c r="U23" s="111" t="s">
        <v>1</v>
      </c>
    </row>
    <row r="24" spans="1:21" ht="50.1" customHeight="1" x14ac:dyDescent="0.2">
      <c r="A24" s="107" t="s">
        <v>54</v>
      </c>
      <c r="B24" s="108" t="s">
        <v>2</v>
      </c>
      <c r="C24" s="107" t="s">
        <v>5</v>
      </c>
      <c r="D24" s="107" t="s">
        <v>5</v>
      </c>
      <c r="E24" s="107" t="s">
        <v>290</v>
      </c>
      <c r="F24" s="107" t="s">
        <v>268</v>
      </c>
      <c r="G24" s="109" t="s">
        <v>198</v>
      </c>
      <c r="H24" s="109" t="s">
        <v>340</v>
      </c>
      <c r="I24" s="109" t="s">
        <v>341</v>
      </c>
      <c r="J24" s="109" t="s">
        <v>72</v>
      </c>
      <c r="K24" s="109" t="s">
        <v>67</v>
      </c>
      <c r="L24" s="109" t="s">
        <v>656</v>
      </c>
      <c r="M24" s="109" t="s">
        <v>240</v>
      </c>
      <c r="N24" s="109">
        <v>1</v>
      </c>
      <c r="O24" s="109" t="s">
        <v>0</v>
      </c>
      <c r="P24" s="109" t="s">
        <v>252</v>
      </c>
      <c r="Q24" s="112" t="s">
        <v>253</v>
      </c>
      <c r="R24" s="110">
        <v>0.41250000000000003</v>
      </c>
      <c r="S24" s="109" t="s">
        <v>254</v>
      </c>
      <c r="T24" s="109" t="s">
        <v>70</v>
      </c>
      <c r="U24" s="111" t="s">
        <v>1</v>
      </c>
    </row>
    <row r="25" spans="1:21" ht="50.1" customHeight="1" x14ac:dyDescent="0.2">
      <c r="A25" s="107" t="s">
        <v>54</v>
      </c>
      <c r="B25" s="108" t="s">
        <v>2</v>
      </c>
      <c r="C25" s="107" t="s">
        <v>5</v>
      </c>
      <c r="D25" s="107" t="s">
        <v>5</v>
      </c>
      <c r="E25" s="107" t="s">
        <v>291</v>
      </c>
      <c r="F25" s="107" t="s">
        <v>268</v>
      </c>
      <c r="G25" s="109" t="s">
        <v>198</v>
      </c>
      <c r="H25" s="109" t="s">
        <v>340</v>
      </c>
      <c r="I25" s="109" t="s">
        <v>342</v>
      </c>
      <c r="J25" s="109" t="s">
        <v>139</v>
      </c>
      <c r="K25" s="109" t="s">
        <v>67</v>
      </c>
      <c r="L25" s="109" t="s">
        <v>656</v>
      </c>
      <c r="M25" s="109" t="s">
        <v>241</v>
      </c>
      <c r="N25" s="109">
        <v>1</v>
      </c>
      <c r="O25" s="109" t="s">
        <v>90</v>
      </c>
      <c r="P25" s="109" t="s">
        <v>255</v>
      </c>
      <c r="Q25" s="112" t="s">
        <v>253</v>
      </c>
      <c r="R25" s="110">
        <v>0.67013888888888884</v>
      </c>
      <c r="S25" s="109" t="s">
        <v>256</v>
      </c>
      <c r="T25" s="109" t="s">
        <v>70</v>
      </c>
      <c r="U25" s="111" t="s">
        <v>1</v>
      </c>
    </row>
    <row r="26" spans="1:21" ht="50.1" customHeight="1" x14ac:dyDescent="0.2">
      <c r="A26" s="107" t="s">
        <v>54</v>
      </c>
      <c r="B26" s="108" t="s">
        <v>2</v>
      </c>
      <c r="C26" s="107" t="s">
        <v>5</v>
      </c>
      <c r="D26" s="107" t="s">
        <v>5</v>
      </c>
      <c r="E26" s="107" t="s">
        <v>292</v>
      </c>
      <c r="F26" s="107" t="s">
        <v>268</v>
      </c>
      <c r="G26" s="109" t="s">
        <v>198</v>
      </c>
      <c r="H26" s="109" t="s">
        <v>340</v>
      </c>
      <c r="I26" s="109" t="s">
        <v>342</v>
      </c>
      <c r="J26" s="109" t="s">
        <v>139</v>
      </c>
      <c r="K26" s="109" t="s">
        <v>67</v>
      </c>
      <c r="L26" s="109" t="s">
        <v>656</v>
      </c>
      <c r="M26" s="109" t="s">
        <v>242</v>
      </c>
      <c r="N26" s="109">
        <v>1</v>
      </c>
      <c r="O26" s="109" t="s">
        <v>90</v>
      </c>
      <c r="P26" s="109" t="s">
        <v>255</v>
      </c>
      <c r="Q26" s="112" t="s">
        <v>253</v>
      </c>
      <c r="R26" s="110">
        <v>0.43124999999999997</v>
      </c>
      <c r="S26" s="109" t="s">
        <v>257</v>
      </c>
      <c r="T26" s="109" t="s">
        <v>70</v>
      </c>
      <c r="U26" s="111" t="s">
        <v>1</v>
      </c>
    </row>
    <row r="27" spans="1:21" ht="50.1" customHeight="1" x14ac:dyDescent="0.2">
      <c r="A27" s="107" t="s">
        <v>54</v>
      </c>
      <c r="B27" s="108" t="s">
        <v>2</v>
      </c>
      <c r="C27" s="107" t="s">
        <v>5</v>
      </c>
      <c r="D27" s="107" t="s">
        <v>5</v>
      </c>
      <c r="E27" s="107" t="s">
        <v>293</v>
      </c>
      <c r="F27" s="107" t="s">
        <v>268</v>
      </c>
      <c r="G27" s="109" t="s">
        <v>198</v>
      </c>
      <c r="H27" s="109" t="s">
        <v>340</v>
      </c>
      <c r="I27" s="109" t="s">
        <v>342</v>
      </c>
      <c r="J27" s="109" t="s">
        <v>139</v>
      </c>
      <c r="K27" s="109" t="s">
        <v>67</v>
      </c>
      <c r="L27" s="109" t="s">
        <v>656</v>
      </c>
      <c r="M27" s="109" t="s">
        <v>243</v>
      </c>
      <c r="N27" s="109">
        <v>1</v>
      </c>
      <c r="O27" s="109" t="s">
        <v>90</v>
      </c>
      <c r="P27" s="109" t="s">
        <v>255</v>
      </c>
      <c r="Q27" s="112" t="s">
        <v>253</v>
      </c>
      <c r="R27" s="110">
        <v>0.43888888888888888</v>
      </c>
      <c r="S27" s="109" t="s">
        <v>257</v>
      </c>
      <c r="T27" s="109" t="s">
        <v>70</v>
      </c>
      <c r="U27" s="111" t="s">
        <v>1</v>
      </c>
    </row>
    <row r="28" spans="1:21" ht="50.1" customHeight="1" x14ac:dyDescent="0.2">
      <c r="A28" s="107" t="s">
        <v>54</v>
      </c>
      <c r="B28" s="108" t="s">
        <v>2</v>
      </c>
      <c r="C28" s="107" t="s">
        <v>5</v>
      </c>
      <c r="D28" s="107" t="s">
        <v>5</v>
      </c>
      <c r="E28" s="107" t="s">
        <v>294</v>
      </c>
      <c r="F28" s="107" t="s">
        <v>268</v>
      </c>
      <c r="G28" s="109" t="s">
        <v>198</v>
      </c>
      <c r="H28" s="109" t="s">
        <v>340</v>
      </c>
      <c r="I28" s="109" t="s">
        <v>342</v>
      </c>
      <c r="J28" s="109" t="s">
        <v>139</v>
      </c>
      <c r="K28" s="109" t="s">
        <v>67</v>
      </c>
      <c r="L28" s="109" t="s">
        <v>656</v>
      </c>
      <c r="M28" s="109" t="s">
        <v>244</v>
      </c>
      <c r="N28" s="109">
        <v>1</v>
      </c>
      <c r="O28" s="109" t="s">
        <v>90</v>
      </c>
      <c r="P28" s="109" t="s">
        <v>255</v>
      </c>
      <c r="Q28" s="112" t="s">
        <v>253</v>
      </c>
      <c r="R28" s="110">
        <v>0.62708333333333333</v>
      </c>
      <c r="S28" s="109" t="s">
        <v>258</v>
      </c>
      <c r="T28" s="109" t="s">
        <v>70</v>
      </c>
      <c r="U28" s="111" t="s">
        <v>1</v>
      </c>
    </row>
    <row r="29" spans="1:21" ht="50.1" customHeight="1" x14ac:dyDescent="0.2">
      <c r="A29" s="107" t="s">
        <v>54</v>
      </c>
      <c r="B29" s="108" t="s">
        <v>2</v>
      </c>
      <c r="C29" s="107" t="s">
        <v>5</v>
      </c>
      <c r="D29" s="107" t="s">
        <v>5</v>
      </c>
      <c r="E29" s="107" t="s">
        <v>295</v>
      </c>
      <c r="F29" s="107" t="s">
        <v>268</v>
      </c>
      <c r="G29" s="109" t="s">
        <v>198</v>
      </c>
      <c r="H29" s="109" t="s">
        <v>340</v>
      </c>
      <c r="I29" s="109" t="s">
        <v>239</v>
      </c>
      <c r="J29" s="109" t="s">
        <v>79</v>
      </c>
      <c r="K29" s="109" t="s">
        <v>73</v>
      </c>
      <c r="L29" s="109" t="s">
        <v>3</v>
      </c>
      <c r="M29" s="109" t="s">
        <v>245</v>
      </c>
      <c r="N29" s="109">
        <v>1</v>
      </c>
      <c r="O29" s="109" t="s">
        <v>90</v>
      </c>
      <c r="P29" s="109" t="s">
        <v>259</v>
      </c>
      <c r="Q29" s="112" t="s">
        <v>253</v>
      </c>
      <c r="R29" s="110">
        <v>0.44027777777777777</v>
      </c>
      <c r="S29" s="109" t="s">
        <v>260</v>
      </c>
      <c r="T29" s="109" t="s">
        <v>70</v>
      </c>
      <c r="U29" s="111" t="s">
        <v>1</v>
      </c>
    </row>
    <row r="30" spans="1:21" ht="50.1" customHeight="1" x14ac:dyDescent="0.2">
      <c r="A30" s="107" t="s">
        <v>54</v>
      </c>
      <c r="B30" s="108" t="s">
        <v>2</v>
      </c>
      <c r="C30" s="107" t="s">
        <v>5</v>
      </c>
      <c r="D30" s="107" t="s">
        <v>5</v>
      </c>
      <c r="E30" s="107" t="s">
        <v>296</v>
      </c>
      <c r="F30" s="107" t="s">
        <v>268</v>
      </c>
      <c r="G30" s="109" t="s">
        <v>198</v>
      </c>
      <c r="H30" s="109" t="s">
        <v>340</v>
      </c>
      <c r="I30" s="109" t="s">
        <v>239</v>
      </c>
      <c r="J30" s="109" t="s">
        <v>72</v>
      </c>
      <c r="K30" s="109" t="s">
        <v>67</v>
      </c>
      <c r="L30" s="109" t="s">
        <v>656</v>
      </c>
      <c r="M30" s="109" t="s">
        <v>246</v>
      </c>
      <c r="N30" s="109">
        <v>1</v>
      </c>
      <c r="O30" s="109" t="s">
        <v>90</v>
      </c>
      <c r="P30" s="109" t="s">
        <v>259</v>
      </c>
      <c r="Q30" s="112" t="s">
        <v>253</v>
      </c>
      <c r="R30" s="110">
        <v>0.67361111111111116</v>
      </c>
      <c r="S30" s="109" t="s">
        <v>260</v>
      </c>
      <c r="T30" s="109" t="s">
        <v>70</v>
      </c>
      <c r="U30" s="111" t="s">
        <v>1</v>
      </c>
    </row>
    <row r="31" spans="1:21" ht="50.1" customHeight="1" x14ac:dyDescent="0.2">
      <c r="A31" s="107" t="s">
        <v>54</v>
      </c>
      <c r="B31" s="108" t="s">
        <v>2</v>
      </c>
      <c r="C31" s="107" t="s">
        <v>5</v>
      </c>
      <c r="D31" s="107" t="s">
        <v>5</v>
      </c>
      <c r="E31" s="107" t="s">
        <v>297</v>
      </c>
      <c r="F31" s="107" t="s">
        <v>268</v>
      </c>
      <c r="G31" s="109" t="s">
        <v>200</v>
      </c>
      <c r="H31" s="109" t="s">
        <v>340</v>
      </c>
      <c r="I31" s="109" t="s">
        <v>343</v>
      </c>
      <c r="J31" s="109" t="s">
        <v>72</v>
      </c>
      <c r="K31" s="109" t="s">
        <v>73</v>
      </c>
      <c r="L31" s="109" t="s">
        <v>656</v>
      </c>
      <c r="M31" s="109" t="s">
        <v>247</v>
      </c>
      <c r="N31" s="109">
        <v>1</v>
      </c>
      <c r="O31" s="109" t="s">
        <v>0</v>
      </c>
      <c r="P31" s="109" t="s">
        <v>261</v>
      </c>
      <c r="Q31" s="112" t="s">
        <v>253</v>
      </c>
      <c r="R31" s="110">
        <v>0.91666666666666663</v>
      </c>
      <c r="S31" s="109" t="s">
        <v>262</v>
      </c>
      <c r="T31" s="109" t="s">
        <v>70</v>
      </c>
      <c r="U31" s="111" t="s">
        <v>1</v>
      </c>
    </row>
    <row r="32" spans="1:21" ht="50.1" customHeight="1" x14ac:dyDescent="0.2">
      <c r="A32" s="107" t="s">
        <v>54</v>
      </c>
      <c r="B32" s="108" t="s">
        <v>2</v>
      </c>
      <c r="C32" s="107" t="s">
        <v>5</v>
      </c>
      <c r="D32" s="107" t="s">
        <v>5</v>
      </c>
      <c r="E32" s="107" t="s">
        <v>298</v>
      </c>
      <c r="F32" s="107" t="s">
        <v>268</v>
      </c>
      <c r="G32" s="109" t="s">
        <v>200</v>
      </c>
      <c r="H32" s="109" t="s">
        <v>340</v>
      </c>
      <c r="I32" s="109" t="s">
        <v>344</v>
      </c>
      <c r="J32" s="109" t="s">
        <v>72</v>
      </c>
      <c r="K32" s="109" t="s">
        <v>73</v>
      </c>
      <c r="L32" s="109" t="s">
        <v>3</v>
      </c>
      <c r="M32" s="109" t="s">
        <v>248</v>
      </c>
      <c r="N32" s="109">
        <v>1</v>
      </c>
      <c r="O32" s="109" t="s">
        <v>0</v>
      </c>
      <c r="P32" s="109" t="s">
        <v>261</v>
      </c>
      <c r="Q32" s="112" t="s">
        <v>253</v>
      </c>
      <c r="R32" s="110">
        <v>0.9375</v>
      </c>
      <c r="S32" s="109" t="s">
        <v>263</v>
      </c>
      <c r="T32" s="109" t="s">
        <v>70</v>
      </c>
      <c r="U32" s="111" t="s">
        <v>1</v>
      </c>
    </row>
    <row r="33" spans="1:21" ht="50.1" customHeight="1" x14ac:dyDescent="0.2">
      <c r="A33" s="107" t="s">
        <v>54</v>
      </c>
      <c r="B33" s="108" t="s">
        <v>2</v>
      </c>
      <c r="C33" s="107" t="s">
        <v>5</v>
      </c>
      <c r="D33" s="107" t="s">
        <v>5</v>
      </c>
      <c r="E33" s="107" t="s">
        <v>299</v>
      </c>
      <c r="F33" s="107" t="s">
        <v>268</v>
      </c>
      <c r="G33" s="109" t="s">
        <v>200</v>
      </c>
      <c r="H33" s="109" t="s">
        <v>340</v>
      </c>
      <c r="I33" s="109" t="s">
        <v>342</v>
      </c>
      <c r="J33" s="109" t="s">
        <v>139</v>
      </c>
      <c r="K33" s="109" t="s">
        <v>67</v>
      </c>
      <c r="L33" s="109" t="s">
        <v>656</v>
      </c>
      <c r="M33" s="109" t="s">
        <v>249</v>
      </c>
      <c r="N33" s="109">
        <v>1</v>
      </c>
      <c r="O33" s="109" t="s">
        <v>90</v>
      </c>
      <c r="P33" s="109" t="s">
        <v>255</v>
      </c>
      <c r="Q33" s="112" t="s">
        <v>253</v>
      </c>
      <c r="R33" s="110">
        <v>6.0416666666666667E-2</v>
      </c>
      <c r="S33" s="109" t="s">
        <v>264</v>
      </c>
      <c r="T33" s="109" t="s">
        <v>70</v>
      </c>
      <c r="U33" s="111" t="s">
        <v>1</v>
      </c>
    </row>
    <row r="34" spans="1:21" ht="50.1" customHeight="1" x14ac:dyDescent="0.2">
      <c r="A34" s="107" t="s">
        <v>54</v>
      </c>
      <c r="B34" s="108" t="s">
        <v>2</v>
      </c>
      <c r="C34" s="107" t="s">
        <v>5</v>
      </c>
      <c r="D34" s="107" t="s">
        <v>5</v>
      </c>
      <c r="E34" s="107" t="s">
        <v>300</v>
      </c>
      <c r="F34" s="107" t="s">
        <v>268</v>
      </c>
      <c r="G34" s="109" t="s">
        <v>200</v>
      </c>
      <c r="H34" s="109" t="s">
        <v>340</v>
      </c>
      <c r="I34" s="109" t="s">
        <v>342</v>
      </c>
      <c r="J34" s="109" t="s">
        <v>66</v>
      </c>
      <c r="K34" s="109" t="s">
        <v>73</v>
      </c>
      <c r="L34" s="109" t="s">
        <v>3</v>
      </c>
      <c r="M34" s="109" t="s">
        <v>250</v>
      </c>
      <c r="N34" s="109">
        <v>1</v>
      </c>
      <c r="O34" s="109" t="s">
        <v>0</v>
      </c>
      <c r="P34" s="109" t="s">
        <v>265</v>
      </c>
      <c r="Q34" s="112" t="s">
        <v>253</v>
      </c>
      <c r="R34" s="110">
        <v>0.11388888888888889</v>
      </c>
      <c r="S34" s="109" t="s">
        <v>266</v>
      </c>
      <c r="T34" s="109" t="s">
        <v>70</v>
      </c>
      <c r="U34" s="111" t="s">
        <v>1</v>
      </c>
    </row>
    <row r="35" spans="1:21" ht="50.1" customHeight="1" x14ac:dyDescent="0.2">
      <c r="A35" s="107" t="s">
        <v>54</v>
      </c>
      <c r="B35" s="108" t="s">
        <v>2</v>
      </c>
      <c r="C35" s="107" t="s">
        <v>5</v>
      </c>
      <c r="D35" s="107" t="s">
        <v>5</v>
      </c>
      <c r="E35" s="107" t="s">
        <v>301</v>
      </c>
      <c r="F35" s="107" t="s">
        <v>268</v>
      </c>
      <c r="G35" s="109" t="s">
        <v>200</v>
      </c>
      <c r="H35" s="109" t="s">
        <v>340</v>
      </c>
      <c r="I35" s="109" t="s">
        <v>239</v>
      </c>
      <c r="J35" s="109" t="s">
        <v>72</v>
      </c>
      <c r="K35" s="109" t="s">
        <v>73</v>
      </c>
      <c r="L35" s="109" t="s">
        <v>3</v>
      </c>
      <c r="M35" s="109" t="s">
        <v>251</v>
      </c>
      <c r="N35" s="109">
        <v>1</v>
      </c>
      <c r="O35" s="109" t="s">
        <v>90</v>
      </c>
      <c r="P35" s="109" t="s">
        <v>259</v>
      </c>
      <c r="Q35" s="112" t="s">
        <v>253</v>
      </c>
      <c r="R35" s="110">
        <v>0.15486111111111112</v>
      </c>
      <c r="S35" s="109" t="s">
        <v>267</v>
      </c>
      <c r="T35" s="109" t="s">
        <v>70</v>
      </c>
      <c r="U35" s="111" t="s">
        <v>1</v>
      </c>
    </row>
    <row r="36" spans="1:21" ht="50.1" customHeight="1" x14ac:dyDescent="0.2">
      <c r="A36" s="107" t="s">
        <v>54</v>
      </c>
      <c r="B36" s="108" t="s">
        <v>2</v>
      </c>
      <c r="C36" s="107" t="s">
        <v>5</v>
      </c>
      <c r="D36" s="107" t="s">
        <v>5</v>
      </c>
      <c r="E36" s="107" t="s">
        <v>356</v>
      </c>
      <c r="F36" s="107" t="s">
        <v>359</v>
      </c>
      <c r="G36" s="109" t="s">
        <v>198</v>
      </c>
      <c r="H36" s="109" t="s">
        <v>123</v>
      </c>
      <c r="I36" s="109" t="s">
        <v>110</v>
      </c>
      <c r="J36" s="109" t="s">
        <v>72</v>
      </c>
      <c r="K36" s="109" t="s">
        <v>67</v>
      </c>
      <c r="L36" s="109" t="s">
        <v>656</v>
      </c>
      <c r="M36" s="109" t="s">
        <v>345</v>
      </c>
      <c r="N36" s="109">
        <v>1</v>
      </c>
      <c r="O36" s="109" t="s">
        <v>0</v>
      </c>
      <c r="P36" s="109" t="s">
        <v>346</v>
      </c>
      <c r="Q36" s="112" t="s">
        <v>347</v>
      </c>
      <c r="R36" s="110">
        <v>0.45833333333333331</v>
      </c>
      <c r="S36" s="109" t="s">
        <v>348</v>
      </c>
      <c r="T36" s="109" t="s">
        <v>70</v>
      </c>
      <c r="U36" s="111" t="s">
        <v>1</v>
      </c>
    </row>
    <row r="37" spans="1:21" ht="50.1" customHeight="1" x14ac:dyDescent="0.2">
      <c r="A37" s="107" t="s">
        <v>54</v>
      </c>
      <c r="B37" s="108" t="s">
        <v>2</v>
      </c>
      <c r="C37" s="107" t="s">
        <v>5</v>
      </c>
      <c r="D37" s="107" t="s">
        <v>5</v>
      </c>
      <c r="E37" s="107" t="s">
        <v>357</v>
      </c>
      <c r="F37" s="107" t="s">
        <v>359</v>
      </c>
      <c r="G37" s="109" t="s">
        <v>200</v>
      </c>
      <c r="H37" s="109" t="s">
        <v>94</v>
      </c>
      <c r="I37" s="109" t="s">
        <v>360</v>
      </c>
      <c r="J37" s="109" t="s">
        <v>350</v>
      </c>
      <c r="K37" s="109" t="s">
        <v>67</v>
      </c>
      <c r="L37" s="109" t="s">
        <v>656</v>
      </c>
      <c r="M37" s="109" t="s">
        <v>351</v>
      </c>
      <c r="N37" s="109">
        <v>1</v>
      </c>
      <c r="O37" s="109" t="s">
        <v>0</v>
      </c>
      <c r="P37" s="109" t="s">
        <v>346</v>
      </c>
      <c r="Q37" s="112" t="s">
        <v>347</v>
      </c>
      <c r="R37" s="110">
        <v>0.13402777777777777</v>
      </c>
      <c r="S37" s="109" t="s">
        <v>352</v>
      </c>
      <c r="T37" s="109" t="s">
        <v>70</v>
      </c>
      <c r="U37" s="111" t="s">
        <v>1</v>
      </c>
    </row>
    <row r="38" spans="1:21" ht="50.1" customHeight="1" x14ac:dyDescent="0.2">
      <c r="A38" s="107" t="s">
        <v>54</v>
      </c>
      <c r="B38" s="108" t="s">
        <v>2</v>
      </c>
      <c r="C38" s="107" t="s">
        <v>5</v>
      </c>
      <c r="D38" s="107" t="s">
        <v>5</v>
      </c>
      <c r="E38" s="107" t="s">
        <v>358</v>
      </c>
      <c r="F38" s="107" t="s">
        <v>359</v>
      </c>
      <c r="G38" s="109" t="s">
        <v>200</v>
      </c>
      <c r="H38" s="109" t="s">
        <v>113</v>
      </c>
      <c r="I38" s="109" t="s">
        <v>361</v>
      </c>
      <c r="J38" s="109" t="s">
        <v>72</v>
      </c>
      <c r="K38" s="109" t="s">
        <v>73</v>
      </c>
      <c r="L38" s="109" t="s">
        <v>657</v>
      </c>
      <c r="M38" s="109" t="s">
        <v>353</v>
      </c>
      <c r="N38" s="109">
        <v>1</v>
      </c>
      <c r="O38" s="109" t="s">
        <v>0</v>
      </c>
      <c r="P38" s="109" t="s">
        <v>354</v>
      </c>
      <c r="Q38" s="112" t="s">
        <v>347</v>
      </c>
      <c r="R38" s="110">
        <v>5.2083333333333336E-2</v>
      </c>
      <c r="S38" s="109" t="s">
        <v>355</v>
      </c>
      <c r="T38" s="109" t="s">
        <v>70</v>
      </c>
      <c r="U38" s="111" t="s">
        <v>1</v>
      </c>
    </row>
    <row r="39" spans="1:21" ht="50.1" customHeight="1" x14ac:dyDescent="0.2">
      <c r="A39" s="107" t="s">
        <v>54</v>
      </c>
      <c r="B39" s="108" t="s">
        <v>2</v>
      </c>
      <c r="C39" s="107" t="s">
        <v>5</v>
      </c>
      <c r="D39" s="107" t="s">
        <v>5</v>
      </c>
      <c r="E39" s="107" t="s">
        <v>388</v>
      </c>
      <c r="F39" s="107" t="s">
        <v>386</v>
      </c>
      <c r="G39" s="109" t="s">
        <v>198</v>
      </c>
      <c r="H39" s="109" t="s">
        <v>123</v>
      </c>
      <c r="I39" s="109" t="s">
        <v>362</v>
      </c>
      <c r="J39" s="109" t="s">
        <v>139</v>
      </c>
      <c r="K39" s="109" t="s">
        <v>73</v>
      </c>
      <c r="L39" s="109" t="s">
        <v>656</v>
      </c>
      <c r="M39" s="109" t="s">
        <v>368</v>
      </c>
      <c r="N39" s="109">
        <v>1</v>
      </c>
      <c r="O39" s="109" t="s">
        <v>90</v>
      </c>
      <c r="P39" s="109" t="s">
        <v>375</v>
      </c>
      <c r="Q39" s="112" t="s">
        <v>385</v>
      </c>
      <c r="R39" s="110">
        <v>0.41666666666666669</v>
      </c>
      <c r="S39" s="109" t="s">
        <v>379</v>
      </c>
      <c r="T39" s="109" t="s">
        <v>70</v>
      </c>
      <c r="U39" s="111" t="s">
        <v>1</v>
      </c>
    </row>
    <row r="40" spans="1:21" ht="50.1" customHeight="1" x14ac:dyDescent="0.2">
      <c r="A40" s="107" t="s">
        <v>54</v>
      </c>
      <c r="B40" s="108" t="s">
        <v>2</v>
      </c>
      <c r="C40" s="107" t="s">
        <v>5</v>
      </c>
      <c r="D40" s="107" t="s">
        <v>5</v>
      </c>
      <c r="E40" s="107" t="s">
        <v>390</v>
      </c>
      <c r="F40" s="107" t="s">
        <v>387</v>
      </c>
      <c r="G40" s="109" t="s">
        <v>198</v>
      </c>
      <c r="H40" s="109" t="s">
        <v>4</v>
      </c>
      <c r="I40" s="109" t="s">
        <v>389</v>
      </c>
      <c r="J40" s="109" t="s">
        <v>72</v>
      </c>
      <c r="K40" s="109" t="s">
        <v>73</v>
      </c>
      <c r="L40" s="109" t="s">
        <v>656</v>
      </c>
      <c r="M40" s="109" t="s">
        <v>369</v>
      </c>
      <c r="N40" s="109">
        <v>1</v>
      </c>
      <c r="O40" s="109" t="s">
        <v>0</v>
      </c>
      <c r="P40" s="109" t="s">
        <v>376</v>
      </c>
      <c r="Q40" s="112" t="s">
        <v>385</v>
      </c>
      <c r="R40" s="110">
        <v>0.55972222222222223</v>
      </c>
      <c r="S40" s="109" t="s">
        <v>380</v>
      </c>
      <c r="T40" s="109" t="s">
        <v>70</v>
      </c>
      <c r="U40" s="111" t="s">
        <v>1</v>
      </c>
    </row>
    <row r="41" spans="1:21" ht="50.1" customHeight="1" x14ac:dyDescent="0.2">
      <c r="A41" s="107" t="s">
        <v>54</v>
      </c>
      <c r="B41" s="108" t="s">
        <v>2</v>
      </c>
      <c r="C41" s="107" t="s">
        <v>5</v>
      </c>
      <c r="D41" s="107" t="s">
        <v>5</v>
      </c>
      <c r="E41" s="107" t="s">
        <v>391</v>
      </c>
      <c r="F41" s="107" t="s">
        <v>363</v>
      </c>
      <c r="G41" s="109" t="s">
        <v>198</v>
      </c>
      <c r="H41" s="109" t="s">
        <v>4</v>
      </c>
      <c r="I41" s="109" t="s">
        <v>363</v>
      </c>
      <c r="J41" s="109" t="s">
        <v>72</v>
      </c>
      <c r="K41" s="109" t="s">
        <v>73</v>
      </c>
      <c r="L41" s="109" t="s">
        <v>656</v>
      </c>
      <c r="M41" s="109" t="s">
        <v>370</v>
      </c>
      <c r="N41" s="109">
        <v>1</v>
      </c>
      <c r="O41" s="109" t="s">
        <v>0</v>
      </c>
      <c r="P41" s="109" t="s">
        <v>376</v>
      </c>
      <c r="Q41" s="112" t="s">
        <v>385</v>
      </c>
      <c r="R41" s="110">
        <v>0.54861111111111105</v>
      </c>
      <c r="S41" s="109" t="s">
        <v>381</v>
      </c>
      <c r="T41" s="109" t="s">
        <v>70</v>
      </c>
      <c r="U41" s="111" t="s">
        <v>1</v>
      </c>
    </row>
    <row r="42" spans="1:21" ht="50.1" customHeight="1" x14ac:dyDescent="0.2">
      <c r="A42" s="107" t="s">
        <v>54</v>
      </c>
      <c r="B42" s="108" t="s">
        <v>2</v>
      </c>
      <c r="C42" s="107" t="s">
        <v>5</v>
      </c>
      <c r="D42" s="107" t="s">
        <v>5</v>
      </c>
      <c r="E42" s="107" t="s">
        <v>392</v>
      </c>
      <c r="F42" s="107" t="s">
        <v>387</v>
      </c>
      <c r="G42" s="109" t="s">
        <v>198</v>
      </c>
      <c r="H42" s="109" t="s">
        <v>4</v>
      </c>
      <c r="I42" s="109" t="s">
        <v>364</v>
      </c>
      <c r="J42" s="109" t="s">
        <v>72</v>
      </c>
      <c r="K42" s="109" t="s">
        <v>73</v>
      </c>
      <c r="L42" s="109" t="s">
        <v>656</v>
      </c>
      <c r="M42" s="109" t="s">
        <v>371</v>
      </c>
      <c r="N42" s="109">
        <v>1</v>
      </c>
      <c r="O42" s="109" t="s">
        <v>0</v>
      </c>
      <c r="P42" s="109" t="s">
        <v>376</v>
      </c>
      <c r="Q42" s="112" t="s">
        <v>385</v>
      </c>
      <c r="R42" s="110">
        <v>0.55208333333333337</v>
      </c>
      <c r="S42" s="109" t="s">
        <v>382</v>
      </c>
      <c r="T42" s="109" t="s">
        <v>70</v>
      </c>
      <c r="U42" s="111" t="s">
        <v>1</v>
      </c>
    </row>
    <row r="43" spans="1:21" ht="50.1" customHeight="1" x14ac:dyDescent="0.2">
      <c r="A43" s="107" t="s">
        <v>54</v>
      </c>
      <c r="B43" s="108" t="s">
        <v>2</v>
      </c>
      <c r="C43" s="107" t="s">
        <v>5</v>
      </c>
      <c r="D43" s="107" t="s">
        <v>5</v>
      </c>
      <c r="E43" s="107" t="s">
        <v>393</v>
      </c>
      <c r="F43" s="107" t="s">
        <v>363</v>
      </c>
      <c r="G43" s="109" t="s">
        <v>200</v>
      </c>
      <c r="H43" s="109" t="s">
        <v>4</v>
      </c>
      <c r="I43" s="109" t="s">
        <v>365</v>
      </c>
      <c r="J43" s="109" t="s">
        <v>72</v>
      </c>
      <c r="K43" s="109" t="s">
        <v>73</v>
      </c>
      <c r="L43" s="109" t="s">
        <v>656</v>
      </c>
      <c r="M43" s="109" t="s">
        <v>372</v>
      </c>
      <c r="N43" s="109">
        <v>1</v>
      </c>
      <c r="O43" s="109" t="s">
        <v>0</v>
      </c>
      <c r="P43" s="109" t="s">
        <v>376</v>
      </c>
      <c r="Q43" s="112" t="s">
        <v>385</v>
      </c>
      <c r="R43" s="110">
        <v>0.29791666666666666</v>
      </c>
      <c r="S43" s="109" t="s">
        <v>383</v>
      </c>
      <c r="T43" s="109" t="s">
        <v>70</v>
      </c>
      <c r="U43" s="111" t="s">
        <v>1</v>
      </c>
    </row>
    <row r="44" spans="1:21" ht="50.1" customHeight="1" x14ac:dyDescent="0.2">
      <c r="A44" s="107" t="s">
        <v>54</v>
      </c>
      <c r="B44" s="108" t="s">
        <v>2</v>
      </c>
      <c r="C44" s="107" t="s">
        <v>5</v>
      </c>
      <c r="D44" s="107" t="s">
        <v>5</v>
      </c>
      <c r="E44" s="107" t="s">
        <v>394</v>
      </c>
      <c r="F44" s="107" t="s">
        <v>387</v>
      </c>
      <c r="G44" s="109" t="s">
        <v>200</v>
      </c>
      <c r="H44" s="109" t="s">
        <v>4</v>
      </c>
      <c r="I44" s="109" t="s">
        <v>366</v>
      </c>
      <c r="J44" s="109" t="s">
        <v>66</v>
      </c>
      <c r="K44" s="109" t="s">
        <v>67</v>
      </c>
      <c r="L44" s="109" t="s">
        <v>656</v>
      </c>
      <c r="M44" s="109" t="s">
        <v>373</v>
      </c>
      <c r="N44" s="109">
        <v>1</v>
      </c>
      <c r="O44" s="109" t="s">
        <v>0</v>
      </c>
      <c r="P44" s="109" t="s">
        <v>376</v>
      </c>
      <c r="Q44" s="112" t="s">
        <v>385</v>
      </c>
      <c r="R44" s="110">
        <v>0.26805555555555555</v>
      </c>
      <c r="S44" s="109" t="s">
        <v>384</v>
      </c>
      <c r="T44" s="109" t="s">
        <v>70</v>
      </c>
      <c r="U44" s="111" t="s">
        <v>1</v>
      </c>
    </row>
    <row r="45" spans="1:21" ht="50.1" customHeight="1" x14ac:dyDescent="0.2">
      <c r="A45" s="107" t="s">
        <v>54</v>
      </c>
      <c r="B45" s="108" t="s">
        <v>2</v>
      </c>
      <c r="C45" s="107" t="s">
        <v>5</v>
      </c>
      <c r="D45" s="107" t="s">
        <v>5</v>
      </c>
      <c r="E45" s="107" t="s">
        <v>395</v>
      </c>
      <c r="F45" s="107" t="s">
        <v>387</v>
      </c>
      <c r="G45" s="109" t="s">
        <v>200</v>
      </c>
      <c r="H45" s="109" t="s">
        <v>4</v>
      </c>
      <c r="I45" s="109" t="s">
        <v>367</v>
      </c>
      <c r="J45" s="109" t="s">
        <v>139</v>
      </c>
      <c r="K45" s="109" t="s">
        <v>67</v>
      </c>
      <c r="L45" s="109" t="s">
        <v>656</v>
      </c>
      <c r="M45" s="109" t="s">
        <v>374</v>
      </c>
      <c r="N45" s="109">
        <v>1</v>
      </c>
      <c r="O45" s="109" t="s">
        <v>377</v>
      </c>
      <c r="P45" s="109" t="s">
        <v>378</v>
      </c>
      <c r="Q45" s="112" t="s">
        <v>385</v>
      </c>
      <c r="R45" s="110">
        <v>0.28263888888888888</v>
      </c>
      <c r="S45" s="109" t="s">
        <v>142</v>
      </c>
      <c r="T45" s="109" t="s">
        <v>161</v>
      </c>
      <c r="U45" s="111" t="s">
        <v>162</v>
      </c>
    </row>
    <row r="46" spans="1:21" ht="50.1" customHeight="1" x14ac:dyDescent="0.2">
      <c r="A46" s="107" t="s">
        <v>54</v>
      </c>
      <c r="B46" s="108" t="s">
        <v>2</v>
      </c>
      <c r="C46" s="107" t="s">
        <v>5</v>
      </c>
      <c r="D46" s="107" t="s">
        <v>5</v>
      </c>
      <c r="E46" s="107" t="s">
        <v>416</v>
      </c>
      <c r="F46" s="107" t="s">
        <v>400</v>
      </c>
      <c r="G46" s="109" t="s">
        <v>198</v>
      </c>
      <c r="H46" s="109" t="s">
        <v>123</v>
      </c>
      <c r="I46" s="109" t="s">
        <v>422</v>
      </c>
      <c r="J46" s="109" t="s">
        <v>72</v>
      </c>
      <c r="K46" s="109" t="s">
        <v>67</v>
      </c>
      <c r="L46" s="109" t="s">
        <v>656</v>
      </c>
      <c r="M46" s="109" t="s">
        <v>397</v>
      </c>
      <c r="N46" s="109">
        <v>1</v>
      </c>
      <c r="O46" s="109" t="s">
        <v>400</v>
      </c>
      <c r="P46" s="109" t="s">
        <v>401</v>
      </c>
      <c r="Q46" s="112" t="s">
        <v>402</v>
      </c>
      <c r="R46" s="110">
        <v>0.43541666666666662</v>
      </c>
      <c r="S46" s="109" t="s">
        <v>403</v>
      </c>
      <c r="T46" s="109" t="s">
        <v>70</v>
      </c>
      <c r="U46" s="111" t="s">
        <v>1</v>
      </c>
    </row>
    <row r="47" spans="1:21" ht="50.1" customHeight="1" x14ac:dyDescent="0.2">
      <c r="A47" s="107" t="s">
        <v>54</v>
      </c>
      <c r="B47" s="108" t="s">
        <v>2</v>
      </c>
      <c r="C47" s="107" t="s">
        <v>5</v>
      </c>
      <c r="D47" s="107" t="s">
        <v>5</v>
      </c>
      <c r="E47" s="107" t="s">
        <v>417</v>
      </c>
      <c r="F47" s="107" t="s">
        <v>400</v>
      </c>
      <c r="G47" s="109" t="s">
        <v>198</v>
      </c>
      <c r="H47" s="109" t="s">
        <v>123</v>
      </c>
      <c r="I47" s="109" t="s">
        <v>422</v>
      </c>
      <c r="J47" s="109" t="s">
        <v>72</v>
      </c>
      <c r="K47" s="109" t="s">
        <v>73</v>
      </c>
      <c r="L47" s="109" t="s">
        <v>656</v>
      </c>
      <c r="M47" s="109" t="s">
        <v>398</v>
      </c>
      <c r="N47" s="109">
        <v>1</v>
      </c>
      <c r="O47" s="109" t="s">
        <v>400</v>
      </c>
      <c r="P47" s="109" t="s">
        <v>401</v>
      </c>
      <c r="Q47" s="112" t="s">
        <v>402</v>
      </c>
      <c r="R47" s="110">
        <v>0.43263888888888885</v>
      </c>
      <c r="S47" s="109" t="s">
        <v>403</v>
      </c>
      <c r="T47" s="109" t="s">
        <v>70</v>
      </c>
      <c r="U47" s="111" t="s">
        <v>1</v>
      </c>
    </row>
    <row r="48" spans="1:21" ht="50.1" customHeight="1" x14ac:dyDescent="0.2">
      <c r="A48" s="107" t="s">
        <v>54</v>
      </c>
      <c r="B48" s="108" t="s">
        <v>2</v>
      </c>
      <c r="C48" s="107" t="s">
        <v>5</v>
      </c>
      <c r="D48" s="107" t="s">
        <v>5</v>
      </c>
      <c r="E48" s="107" t="s">
        <v>418</v>
      </c>
      <c r="F48" s="107" t="s">
        <v>400</v>
      </c>
      <c r="G48" s="109" t="s">
        <v>198</v>
      </c>
      <c r="H48" s="109" t="s">
        <v>113</v>
      </c>
      <c r="I48" s="109" t="s">
        <v>423</v>
      </c>
      <c r="J48" s="109" t="s">
        <v>72</v>
      </c>
      <c r="K48" s="109" t="s">
        <v>73</v>
      </c>
      <c r="L48" s="109" t="s">
        <v>656</v>
      </c>
      <c r="M48" s="109" t="s">
        <v>399</v>
      </c>
      <c r="N48" s="109">
        <v>1</v>
      </c>
      <c r="O48" s="109" t="s">
        <v>400</v>
      </c>
      <c r="P48" s="109" t="s">
        <v>404</v>
      </c>
      <c r="Q48" s="112" t="s">
        <v>402</v>
      </c>
      <c r="R48" s="110">
        <v>0.59722222222222221</v>
      </c>
      <c r="S48" s="109" t="s">
        <v>405</v>
      </c>
      <c r="T48" s="109" t="s">
        <v>70</v>
      </c>
      <c r="U48" s="111" t="s">
        <v>1</v>
      </c>
    </row>
    <row r="49" spans="1:21" ht="50.1" customHeight="1" x14ac:dyDescent="0.2">
      <c r="A49" s="107" t="s">
        <v>54</v>
      </c>
      <c r="B49" s="108" t="s">
        <v>2</v>
      </c>
      <c r="C49" s="107" t="s">
        <v>5</v>
      </c>
      <c r="D49" s="107" t="s">
        <v>5</v>
      </c>
      <c r="E49" s="107" t="s">
        <v>419</v>
      </c>
      <c r="F49" s="107" t="s">
        <v>415</v>
      </c>
      <c r="G49" s="109" t="s">
        <v>198</v>
      </c>
      <c r="H49" s="109" t="s">
        <v>406</v>
      </c>
      <c r="I49" s="109" t="s">
        <v>407</v>
      </c>
      <c r="J49" s="109" t="s">
        <v>139</v>
      </c>
      <c r="K49" s="109" t="s">
        <v>67</v>
      </c>
      <c r="L49" s="109" t="s">
        <v>656</v>
      </c>
      <c r="M49" s="109" t="s">
        <v>409</v>
      </c>
      <c r="N49" s="109">
        <v>1</v>
      </c>
      <c r="O49" s="109" t="s">
        <v>90</v>
      </c>
      <c r="P49" s="109" t="s">
        <v>412</v>
      </c>
      <c r="Q49" s="112" t="s">
        <v>413</v>
      </c>
      <c r="R49" s="110">
        <v>0.46458333333333335</v>
      </c>
      <c r="S49" s="109" t="s">
        <v>142</v>
      </c>
      <c r="T49" s="109" t="s">
        <v>161</v>
      </c>
      <c r="U49" s="111" t="s">
        <v>162</v>
      </c>
    </row>
    <row r="50" spans="1:21" ht="50.1" customHeight="1" x14ac:dyDescent="0.2">
      <c r="A50" s="107" t="s">
        <v>54</v>
      </c>
      <c r="B50" s="108" t="s">
        <v>2</v>
      </c>
      <c r="C50" s="107" t="s">
        <v>5</v>
      </c>
      <c r="D50" s="107" t="s">
        <v>5</v>
      </c>
      <c r="E50" s="107" t="s">
        <v>420</v>
      </c>
      <c r="F50" s="107" t="s">
        <v>415</v>
      </c>
      <c r="G50" s="109" t="s">
        <v>200</v>
      </c>
      <c r="H50" s="109" t="s">
        <v>406</v>
      </c>
      <c r="I50" s="109" t="s">
        <v>424</v>
      </c>
      <c r="J50" s="109" t="s">
        <v>72</v>
      </c>
      <c r="K50" s="109" t="s">
        <v>73</v>
      </c>
      <c r="L50" s="109" t="s">
        <v>656</v>
      </c>
      <c r="M50" s="109" t="s">
        <v>410</v>
      </c>
      <c r="N50" s="109">
        <v>1</v>
      </c>
      <c r="O50" s="109" t="s">
        <v>0</v>
      </c>
      <c r="P50" s="109" t="s">
        <v>414</v>
      </c>
      <c r="Q50" s="112" t="s">
        <v>413</v>
      </c>
      <c r="R50" s="110">
        <v>9.0277777777777787E-3</v>
      </c>
      <c r="S50" s="109" t="s">
        <v>142</v>
      </c>
      <c r="T50" s="109" t="s">
        <v>70</v>
      </c>
      <c r="U50" s="111" t="s">
        <v>1</v>
      </c>
    </row>
    <row r="51" spans="1:21" ht="50.1" customHeight="1" x14ac:dyDescent="0.2">
      <c r="A51" s="107" t="s">
        <v>54</v>
      </c>
      <c r="B51" s="108" t="s">
        <v>2</v>
      </c>
      <c r="C51" s="107" t="s">
        <v>5</v>
      </c>
      <c r="D51" s="107" t="s">
        <v>5</v>
      </c>
      <c r="E51" s="107" t="s">
        <v>421</v>
      </c>
      <c r="F51" s="107" t="s">
        <v>415</v>
      </c>
      <c r="G51" s="109" t="s">
        <v>200</v>
      </c>
      <c r="H51" s="109" t="s">
        <v>406</v>
      </c>
      <c r="I51" s="109" t="s">
        <v>425</v>
      </c>
      <c r="J51" s="109" t="s">
        <v>66</v>
      </c>
      <c r="K51" s="109" t="s">
        <v>73</v>
      </c>
      <c r="L51" s="109" t="s">
        <v>656</v>
      </c>
      <c r="M51" s="109" t="s">
        <v>411</v>
      </c>
      <c r="N51" s="109">
        <v>1</v>
      </c>
      <c r="O51" s="109" t="s">
        <v>0</v>
      </c>
      <c r="P51" s="109" t="s">
        <v>414</v>
      </c>
      <c r="Q51" s="112" t="s">
        <v>413</v>
      </c>
      <c r="R51" s="110">
        <v>2.9861111111111113E-2</v>
      </c>
      <c r="S51" s="109" t="s">
        <v>142</v>
      </c>
      <c r="T51" s="109" t="s">
        <v>70</v>
      </c>
      <c r="U51" s="111" t="s">
        <v>1</v>
      </c>
    </row>
    <row r="52" spans="1:21" ht="50.1" customHeight="1" x14ac:dyDescent="0.2">
      <c r="A52" s="107" t="s">
        <v>54</v>
      </c>
      <c r="B52" s="108" t="s">
        <v>2</v>
      </c>
      <c r="C52" s="107" t="s">
        <v>5</v>
      </c>
      <c r="D52" s="107" t="s">
        <v>5</v>
      </c>
      <c r="E52" s="107" t="s">
        <v>302</v>
      </c>
      <c r="F52" s="107" t="s">
        <v>100</v>
      </c>
      <c r="G52" s="109" t="s">
        <v>178</v>
      </c>
      <c r="H52" s="109" t="s">
        <v>113</v>
      </c>
      <c r="I52" s="109" t="s">
        <v>84</v>
      </c>
      <c r="J52" s="109" t="s">
        <v>72</v>
      </c>
      <c r="K52" s="109" t="s">
        <v>73</v>
      </c>
      <c r="L52" s="109" t="s">
        <v>656</v>
      </c>
      <c r="M52" s="109" t="s">
        <v>179</v>
      </c>
      <c r="N52" s="109">
        <v>1</v>
      </c>
      <c r="O52" s="109" t="s">
        <v>0</v>
      </c>
      <c r="P52" s="109" t="s">
        <v>136</v>
      </c>
      <c r="Q52" s="112" t="s">
        <v>114</v>
      </c>
      <c r="R52" s="110">
        <v>0.47847222222222219</v>
      </c>
      <c r="S52" s="109" t="s">
        <v>151</v>
      </c>
      <c r="T52" s="109" t="s">
        <v>70</v>
      </c>
      <c r="U52" s="111" t="s">
        <v>1</v>
      </c>
    </row>
    <row r="53" spans="1:21" ht="50.1" customHeight="1" x14ac:dyDescent="0.2">
      <c r="A53" s="107" t="s">
        <v>54</v>
      </c>
      <c r="B53" s="108" t="s">
        <v>2</v>
      </c>
      <c r="C53" s="107" t="s">
        <v>5</v>
      </c>
      <c r="D53" s="107" t="s">
        <v>5</v>
      </c>
      <c r="E53" s="107" t="s">
        <v>303</v>
      </c>
      <c r="F53" s="107" t="s">
        <v>100</v>
      </c>
      <c r="G53" s="109" t="s">
        <v>178</v>
      </c>
      <c r="H53" s="109" t="s">
        <v>113</v>
      </c>
      <c r="I53" s="109" t="s">
        <v>102</v>
      </c>
      <c r="J53" s="109" t="s">
        <v>72</v>
      </c>
      <c r="K53" s="109" t="s">
        <v>73</v>
      </c>
      <c r="L53" s="109" t="s">
        <v>656</v>
      </c>
      <c r="M53" s="109" t="s">
        <v>180</v>
      </c>
      <c r="N53" s="109">
        <v>1</v>
      </c>
      <c r="O53" s="109" t="s">
        <v>0</v>
      </c>
      <c r="P53" s="109" t="s">
        <v>131</v>
      </c>
      <c r="Q53" s="112" t="s">
        <v>114</v>
      </c>
      <c r="R53" s="110">
        <v>0.59027777777777779</v>
      </c>
      <c r="S53" s="109" t="s">
        <v>148</v>
      </c>
      <c r="T53" s="109" t="s">
        <v>70</v>
      </c>
      <c r="U53" s="111" t="s">
        <v>1</v>
      </c>
    </row>
    <row r="54" spans="1:21" ht="50.1" customHeight="1" x14ac:dyDescent="0.2">
      <c r="A54" s="107" t="s">
        <v>54</v>
      </c>
      <c r="B54" s="108" t="s">
        <v>2</v>
      </c>
      <c r="C54" s="107" t="s">
        <v>5</v>
      </c>
      <c r="D54" s="107" t="s">
        <v>5</v>
      </c>
      <c r="E54" s="107" t="s">
        <v>304</v>
      </c>
      <c r="F54" s="107" t="s">
        <v>100</v>
      </c>
      <c r="G54" s="109" t="s">
        <v>178</v>
      </c>
      <c r="H54" s="109" t="s">
        <v>113</v>
      </c>
      <c r="I54" s="109" t="s">
        <v>84</v>
      </c>
      <c r="J54" s="109" t="s">
        <v>72</v>
      </c>
      <c r="K54" s="109" t="s">
        <v>73</v>
      </c>
      <c r="L54" s="109" t="s">
        <v>656</v>
      </c>
      <c r="M54" s="109" t="s">
        <v>181</v>
      </c>
      <c r="N54" s="109">
        <v>1</v>
      </c>
      <c r="O54" s="109" t="s">
        <v>0</v>
      </c>
      <c r="P54" s="109" t="s">
        <v>136</v>
      </c>
      <c r="Q54" s="112" t="s">
        <v>114</v>
      </c>
      <c r="R54" s="110">
        <v>0.59722222222222221</v>
      </c>
      <c r="S54" s="109" t="s">
        <v>153</v>
      </c>
      <c r="T54" s="109" t="s">
        <v>70</v>
      </c>
      <c r="U54" s="111" t="s">
        <v>1</v>
      </c>
    </row>
    <row r="55" spans="1:21" ht="50.1" customHeight="1" x14ac:dyDescent="0.2">
      <c r="A55" s="107" t="s">
        <v>54</v>
      </c>
      <c r="B55" s="108" t="s">
        <v>2</v>
      </c>
      <c r="C55" s="107" t="s">
        <v>5</v>
      </c>
      <c r="D55" s="107" t="s">
        <v>5</v>
      </c>
      <c r="E55" s="107" t="s">
        <v>305</v>
      </c>
      <c r="F55" s="107" t="s">
        <v>100</v>
      </c>
      <c r="G55" s="109" t="s">
        <v>178</v>
      </c>
      <c r="H55" s="109" t="s">
        <v>113</v>
      </c>
      <c r="I55" s="109" t="s">
        <v>102</v>
      </c>
      <c r="J55" s="109" t="s">
        <v>107</v>
      </c>
      <c r="K55" s="109" t="s">
        <v>73</v>
      </c>
      <c r="L55" s="109" t="s">
        <v>656</v>
      </c>
      <c r="M55" s="109" t="s">
        <v>182</v>
      </c>
      <c r="N55" s="109">
        <v>1</v>
      </c>
      <c r="O55" s="109" t="s">
        <v>0</v>
      </c>
      <c r="P55" s="109" t="s">
        <v>131</v>
      </c>
      <c r="Q55" s="112" t="s">
        <v>114</v>
      </c>
      <c r="R55" s="110">
        <v>0.60416666666666663</v>
      </c>
      <c r="S55" s="109" t="s">
        <v>132</v>
      </c>
      <c r="T55" s="109" t="s">
        <v>70</v>
      </c>
      <c r="U55" s="111" t="s">
        <v>1</v>
      </c>
    </row>
    <row r="56" spans="1:21" ht="50.1" customHeight="1" x14ac:dyDescent="0.2">
      <c r="A56" s="107" t="s">
        <v>54</v>
      </c>
      <c r="B56" s="108" t="s">
        <v>2</v>
      </c>
      <c r="C56" s="107" t="s">
        <v>5</v>
      </c>
      <c r="D56" s="107" t="s">
        <v>5</v>
      </c>
      <c r="E56" s="107" t="s">
        <v>306</v>
      </c>
      <c r="F56" s="107" t="s">
        <v>100</v>
      </c>
      <c r="G56" s="109" t="s">
        <v>178</v>
      </c>
      <c r="H56" s="109" t="s">
        <v>113</v>
      </c>
      <c r="I56" s="109" t="s">
        <v>102</v>
      </c>
      <c r="J56" s="109" t="s">
        <v>107</v>
      </c>
      <c r="K56" s="109" t="s">
        <v>73</v>
      </c>
      <c r="L56" s="109" t="s">
        <v>656</v>
      </c>
      <c r="M56" s="109" t="s">
        <v>147</v>
      </c>
      <c r="N56" s="109">
        <v>1</v>
      </c>
      <c r="O56" s="109" t="s">
        <v>90</v>
      </c>
      <c r="P56" s="109" t="s">
        <v>104</v>
      </c>
      <c r="Q56" s="112" t="s">
        <v>114</v>
      </c>
      <c r="R56" s="110">
        <v>0.61111111111111105</v>
      </c>
      <c r="S56" s="109" t="s">
        <v>183</v>
      </c>
      <c r="T56" s="109" t="s">
        <v>70</v>
      </c>
      <c r="U56" s="111" t="s">
        <v>1</v>
      </c>
    </row>
    <row r="57" spans="1:21" ht="50.1" customHeight="1" x14ac:dyDescent="0.2">
      <c r="A57" s="107" t="s">
        <v>54</v>
      </c>
      <c r="B57" s="108" t="s">
        <v>2</v>
      </c>
      <c r="C57" s="107" t="s">
        <v>5</v>
      </c>
      <c r="D57" s="107" t="s">
        <v>5</v>
      </c>
      <c r="E57" s="107" t="s">
        <v>307</v>
      </c>
      <c r="F57" s="107" t="s">
        <v>100</v>
      </c>
      <c r="G57" s="109" t="s">
        <v>184</v>
      </c>
      <c r="H57" s="109" t="s">
        <v>113</v>
      </c>
      <c r="I57" s="109" t="s">
        <v>84</v>
      </c>
      <c r="J57" s="109" t="s">
        <v>93</v>
      </c>
      <c r="K57" s="109" t="s">
        <v>73</v>
      </c>
      <c r="L57" s="109" t="s">
        <v>656</v>
      </c>
      <c r="M57" s="109" t="s">
        <v>185</v>
      </c>
      <c r="N57" s="109">
        <v>1</v>
      </c>
      <c r="O57" s="109" t="s">
        <v>0</v>
      </c>
      <c r="P57" s="109" t="s">
        <v>133</v>
      </c>
      <c r="Q57" s="112" t="s">
        <v>114</v>
      </c>
      <c r="R57" s="110">
        <v>0.9590277777777777</v>
      </c>
      <c r="S57" s="109" t="s">
        <v>149</v>
      </c>
      <c r="T57" s="109" t="s">
        <v>161</v>
      </c>
      <c r="U57" s="111" t="s">
        <v>162</v>
      </c>
    </row>
    <row r="58" spans="1:21" ht="50.1" customHeight="1" x14ac:dyDescent="0.2">
      <c r="A58" s="107" t="s">
        <v>54</v>
      </c>
      <c r="B58" s="108" t="s">
        <v>2</v>
      </c>
      <c r="C58" s="107" t="s">
        <v>5</v>
      </c>
      <c r="D58" s="107" t="s">
        <v>5</v>
      </c>
      <c r="E58" s="107" t="s">
        <v>308</v>
      </c>
      <c r="F58" s="107" t="s">
        <v>100</v>
      </c>
      <c r="G58" s="109" t="s">
        <v>184</v>
      </c>
      <c r="H58" s="109" t="s">
        <v>113</v>
      </c>
      <c r="I58" s="109" t="s">
        <v>78</v>
      </c>
      <c r="J58" s="109" t="s">
        <v>103</v>
      </c>
      <c r="K58" s="109" t="s">
        <v>73</v>
      </c>
      <c r="L58" s="109" t="s">
        <v>3</v>
      </c>
      <c r="M58" s="109" t="s">
        <v>186</v>
      </c>
      <c r="N58" s="109">
        <v>1</v>
      </c>
      <c r="O58" s="109" t="s">
        <v>0</v>
      </c>
      <c r="P58" s="109" t="s">
        <v>133</v>
      </c>
      <c r="Q58" s="112" t="s">
        <v>114</v>
      </c>
      <c r="R58" s="110">
        <v>0.96805555555555556</v>
      </c>
      <c r="S58" s="109" t="s">
        <v>155</v>
      </c>
      <c r="T58" s="109" t="s">
        <v>70</v>
      </c>
      <c r="U58" s="111" t="s">
        <v>1</v>
      </c>
    </row>
    <row r="59" spans="1:21" ht="50.1" customHeight="1" x14ac:dyDescent="0.2">
      <c r="A59" s="107" t="s">
        <v>54</v>
      </c>
      <c r="B59" s="108" t="s">
        <v>2</v>
      </c>
      <c r="C59" s="107" t="s">
        <v>5</v>
      </c>
      <c r="D59" s="107" t="s">
        <v>5</v>
      </c>
      <c r="E59" s="107" t="s">
        <v>309</v>
      </c>
      <c r="F59" s="107" t="s">
        <v>100</v>
      </c>
      <c r="G59" s="109" t="s">
        <v>178</v>
      </c>
      <c r="H59" s="109" t="s">
        <v>77</v>
      </c>
      <c r="I59" s="109" t="s">
        <v>84</v>
      </c>
      <c r="J59" s="109" t="s">
        <v>72</v>
      </c>
      <c r="K59" s="109" t="s">
        <v>73</v>
      </c>
      <c r="L59" s="109" t="s">
        <v>656</v>
      </c>
      <c r="M59" s="109" t="s">
        <v>187</v>
      </c>
      <c r="N59" s="109">
        <v>1</v>
      </c>
      <c r="O59" s="109" t="s">
        <v>0</v>
      </c>
      <c r="P59" s="109" t="s">
        <v>80</v>
      </c>
      <c r="Q59" s="112" t="s">
        <v>81</v>
      </c>
      <c r="R59" s="110">
        <v>0.50347222222222221</v>
      </c>
      <c r="S59" s="109" t="s">
        <v>129</v>
      </c>
      <c r="T59" s="109" t="s">
        <v>70</v>
      </c>
      <c r="U59" s="111" t="s">
        <v>1</v>
      </c>
    </row>
    <row r="60" spans="1:21" ht="50.1" customHeight="1" x14ac:dyDescent="0.2">
      <c r="A60" s="107" t="s">
        <v>54</v>
      </c>
      <c r="B60" s="108" t="s">
        <v>2</v>
      </c>
      <c r="C60" s="107" t="s">
        <v>5</v>
      </c>
      <c r="D60" s="107" t="s">
        <v>5</v>
      </c>
      <c r="E60" s="107" t="s">
        <v>310</v>
      </c>
      <c r="F60" s="107" t="s">
        <v>100</v>
      </c>
      <c r="G60" s="109" t="s">
        <v>178</v>
      </c>
      <c r="H60" s="109" t="s">
        <v>77</v>
      </c>
      <c r="I60" s="109" t="s">
        <v>86</v>
      </c>
      <c r="J60" s="109" t="s">
        <v>145</v>
      </c>
      <c r="K60" s="109" t="s">
        <v>73</v>
      </c>
      <c r="L60" s="109" t="s">
        <v>657</v>
      </c>
      <c r="M60" s="109" t="s">
        <v>188</v>
      </c>
      <c r="N60" s="109">
        <v>1</v>
      </c>
      <c r="O60" s="109" t="s">
        <v>0</v>
      </c>
      <c r="P60" s="109" t="s">
        <v>87</v>
      </c>
      <c r="Q60" s="112" t="s">
        <v>81</v>
      </c>
      <c r="R60" s="110">
        <v>0.67152777777777783</v>
      </c>
      <c r="S60" s="109" t="s">
        <v>96</v>
      </c>
      <c r="T60" s="109" t="s">
        <v>70</v>
      </c>
      <c r="U60" s="111" t="s">
        <v>1</v>
      </c>
    </row>
    <row r="61" spans="1:21" ht="50.1" customHeight="1" x14ac:dyDescent="0.2">
      <c r="A61" s="107" t="s">
        <v>54</v>
      </c>
      <c r="B61" s="108" t="s">
        <v>2</v>
      </c>
      <c r="C61" s="107" t="s">
        <v>5</v>
      </c>
      <c r="D61" s="107" t="s">
        <v>5</v>
      </c>
      <c r="E61" s="107" t="s">
        <v>311</v>
      </c>
      <c r="F61" s="107" t="s">
        <v>100</v>
      </c>
      <c r="G61" s="109" t="s">
        <v>178</v>
      </c>
      <c r="H61" s="109" t="s">
        <v>77</v>
      </c>
      <c r="I61" s="109" t="s">
        <v>65</v>
      </c>
      <c r="J61" s="109" t="s">
        <v>72</v>
      </c>
      <c r="K61" s="109" t="s">
        <v>67</v>
      </c>
      <c r="L61" s="109" t="s">
        <v>656</v>
      </c>
      <c r="M61" s="109" t="s">
        <v>189</v>
      </c>
      <c r="N61" s="109">
        <v>1</v>
      </c>
      <c r="O61" s="109" t="s">
        <v>0</v>
      </c>
      <c r="P61" s="109" t="s">
        <v>127</v>
      </c>
      <c r="Q61" s="112" t="s">
        <v>81</v>
      </c>
      <c r="R61" s="110">
        <v>0.68055555555555547</v>
      </c>
      <c r="S61" s="109" t="s">
        <v>128</v>
      </c>
      <c r="T61" s="109" t="s">
        <v>70</v>
      </c>
      <c r="U61" s="111" t="s">
        <v>1</v>
      </c>
    </row>
    <row r="62" spans="1:21" ht="50.1" customHeight="1" x14ac:dyDescent="0.2">
      <c r="A62" s="107" t="s">
        <v>54</v>
      </c>
      <c r="B62" s="108" t="s">
        <v>2</v>
      </c>
      <c r="C62" s="107" t="s">
        <v>5</v>
      </c>
      <c r="D62" s="107" t="s">
        <v>5</v>
      </c>
      <c r="E62" s="107" t="s">
        <v>312</v>
      </c>
      <c r="F62" s="107" t="s">
        <v>100</v>
      </c>
      <c r="G62" s="109" t="s">
        <v>184</v>
      </c>
      <c r="H62" s="109" t="s">
        <v>77</v>
      </c>
      <c r="I62" s="109" t="s">
        <v>78</v>
      </c>
      <c r="J62" s="109" t="s">
        <v>93</v>
      </c>
      <c r="K62" s="109" t="s">
        <v>73</v>
      </c>
      <c r="L62" s="109" t="s">
        <v>3</v>
      </c>
      <c r="M62" s="109" t="s">
        <v>190</v>
      </c>
      <c r="N62" s="109">
        <v>1</v>
      </c>
      <c r="O62" s="109" t="s">
        <v>0</v>
      </c>
      <c r="P62" s="109" t="s">
        <v>88</v>
      </c>
      <c r="Q62" s="112" t="s">
        <v>81</v>
      </c>
      <c r="R62" s="110">
        <v>0.125</v>
      </c>
      <c r="S62" s="109" t="s">
        <v>89</v>
      </c>
      <c r="T62" s="109" t="s">
        <v>70</v>
      </c>
      <c r="U62" s="111" t="s">
        <v>1</v>
      </c>
    </row>
    <row r="63" spans="1:21" ht="50.1" customHeight="1" x14ac:dyDescent="0.2">
      <c r="A63" s="107" t="s">
        <v>54</v>
      </c>
      <c r="B63" s="108" t="s">
        <v>2</v>
      </c>
      <c r="C63" s="107" t="s">
        <v>5</v>
      </c>
      <c r="D63" s="107" t="s">
        <v>5</v>
      </c>
      <c r="E63" s="107" t="s">
        <v>313</v>
      </c>
      <c r="F63" s="107" t="s">
        <v>100</v>
      </c>
      <c r="G63" s="109" t="s">
        <v>184</v>
      </c>
      <c r="H63" s="109" t="s">
        <v>77</v>
      </c>
      <c r="I63" s="109" t="s">
        <v>84</v>
      </c>
      <c r="J63" s="109" t="s">
        <v>72</v>
      </c>
      <c r="K63" s="109" t="s">
        <v>73</v>
      </c>
      <c r="L63" s="109" t="s">
        <v>3</v>
      </c>
      <c r="M63" s="109" t="s">
        <v>191</v>
      </c>
      <c r="N63" s="109">
        <v>1</v>
      </c>
      <c r="O63" s="109" t="s">
        <v>0</v>
      </c>
      <c r="P63" s="109" t="s">
        <v>88</v>
      </c>
      <c r="Q63" s="112" t="s">
        <v>81</v>
      </c>
      <c r="R63" s="110">
        <v>0.12847222222222224</v>
      </c>
      <c r="S63" s="109" t="s">
        <v>95</v>
      </c>
      <c r="T63" s="109" t="s">
        <v>70</v>
      </c>
      <c r="U63" s="111" t="s">
        <v>1</v>
      </c>
    </row>
    <row r="64" spans="1:21" ht="50.1" customHeight="1" x14ac:dyDescent="0.2">
      <c r="A64" s="107" t="s">
        <v>54</v>
      </c>
      <c r="B64" s="108" t="s">
        <v>2</v>
      </c>
      <c r="C64" s="107" t="s">
        <v>5</v>
      </c>
      <c r="D64" s="107" t="s">
        <v>5</v>
      </c>
      <c r="E64" s="107" t="s">
        <v>314</v>
      </c>
      <c r="F64" s="107" t="s">
        <v>100</v>
      </c>
      <c r="G64" s="109" t="s">
        <v>184</v>
      </c>
      <c r="H64" s="109" t="s">
        <v>77</v>
      </c>
      <c r="I64" s="109" t="s">
        <v>84</v>
      </c>
      <c r="J64" s="109" t="s">
        <v>107</v>
      </c>
      <c r="K64" s="109" t="s">
        <v>73</v>
      </c>
      <c r="L64" s="109" t="s">
        <v>656</v>
      </c>
      <c r="M64" s="109" t="s">
        <v>192</v>
      </c>
      <c r="N64" s="109">
        <v>1</v>
      </c>
      <c r="O64" s="109" t="s">
        <v>0</v>
      </c>
      <c r="P64" s="109" t="s">
        <v>88</v>
      </c>
      <c r="Q64" s="112" t="s">
        <v>81</v>
      </c>
      <c r="R64" s="110">
        <v>0.13194444444444445</v>
      </c>
      <c r="S64" s="109" t="s">
        <v>95</v>
      </c>
      <c r="T64" s="109" t="s">
        <v>70</v>
      </c>
      <c r="U64" s="111" t="s">
        <v>1</v>
      </c>
    </row>
    <row r="65" spans="1:21" ht="50.1" customHeight="1" x14ac:dyDescent="0.2">
      <c r="A65" s="107" t="s">
        <v>54</v>
      </c>
      <c r="B65" s="108" t="s">
        <v>2</v>
      </c>
      <c r="C65" s="107" t="s">
        <v>5</v>
      </c>
      <c r="D65" s="107" t="s">
        <v>5</v>
      </c>
      <c r="E65" s="107" t="s">
        <v>315</v>
      </c>
      <c r="F65" s="107" t="s">
        <v>100</v>
      </c>
      <c r="G65" s="109" t="s">
        <v>178</v>
      </c>
      <c r="H65" s="109" t="s">
        <v>94</v>
      </c>
      <c r="I65" s="109" t="s">
        <v>108</v>
      </c>
      <c r="J65" s="109" t="s">
        <v>66</v>
      </c>
      <c r="K65" s="109" t="s">
        <v>73</v>
      </c>
      <c r="L65" s="109" t="s">
        <v>3</v>
      </c>
      <c r="M65" s="109" t="s">
        <v>193</v>
      </c>
      <c r="N65" s="109">
        <v>1</v>
      </c>
      <c r="O65" s="109" t="s">
        <v>0</v>
      </c>
      <c r="P65" s="109" t="s">
        <v>98</v>
      </c>
      <c r="Q65" s="112" t="s">
        <v>99</v>
      </c>
      <c r="R65" s="110">
        <v>0.61805555555555558</v>
      </c>
      <c r="S65" s="109" t="s">
        <v>122</v>
      </c>
      <c r="T65" s="109" t="s">
        <v>70</v>
      </c>
      <c r="U65" s="111" t="s">
        <v>1</v>
      </c>
    </row>
    <row r="66" spans="1:21" ht="50.1" customHeight="1" x14ac:dyDescent="0.2">
      <c r="A66" s="107" t="s">
        <v>54</v>
      </c>
      <c r="B66" s="108" t="s">
        <v>2</v>
      </c>
      <c r="C66" s="107" t="s">
        <v>5</v>
      </c>
      <c r="D66" s="107" t="s">
        <v>5</v>
      </c>
      <c r="E66" s="107" t="s">
        <v>316</v>
      </c>
      <c r="F66" s="107" t="s">
        <v>100</v>
      </c>
      <c r="G66" s="109" t="s">
        <v>184</v>
      </c>
      <c r="H66" s="109" t="s">
        <v>94</v>
      </c>
      <c r="I66" s="109" t="s">
        <v>101</v>
      </c>
      <c r="J66" s="109" t="s">
        <v>72</v>
      </c>
      <c r="K66" s="109" t="s">
        <v>73</v>
      </c>
      <c r="L66" s="109" t="s">
        <v>656</v>
      </c>
      <c r="M66" s="109" t="s">
        <v>194</v>
      </c>
      <c r="N66" s="109">
        <v>1</v>
      </c>
      <c r="O66" s="109" t="s">
        <v>0</v>
      </c>
      <c r="P66" s="109" t="s">
        <v>105</v>
      </c>
      <c r="Q66" s="112" t="s">
        <v>99</v>
      </c>
      <c r="R66" s="110">
        <v>0.15277777777777776</v>
      </c>
      <c r="S66" s="109" t="s">
        <v>106</v>
      </c>
      <c r="T66" s="109" t="s">
        <v>70</v>
      </c>
      <c r="U66" s="111" t="s">
        <v>1</v>
      </c>
    </row>
    <row r="67" spans="1:21" ht="50.1" customHeight="1" x14ac:dyDescent="0.2">
      <c r="A67" s="107" t="s">
        <v>54</v>
      </c>
      <c r="B67" s="108" t="s">
        <v>2</v>
      </c>
      <c r="C67" s="107" t="s">
        <v>5</v>
      </c>
      <c r="D67" s="107" t="s">
        <v>5</v>
      </c>
      <c r="E67" s="107" t="s">
        <v>317</v>
      </c>
      <c r="F67" s="107" t="s">
        <v>100</v>
      </c>
      <c r="G67" s="109" t="s">
        <v>184</v>
      </c>
      <c r="H67" s="109" t="s">
        <v>94</v>
      </c>
      <c r="I67" s="109" t="s">
        <v>101</v>
      </c>
      <c r="J67" s="109" t="s">
        <v>107</v>
      </c>
      <c r="K67" s="109" t="s">
        <v>73</v>
      </c>
      <c r="L67" s="109" t="s">
        <v>656</v>
      </c>
      <c r="M67" s="109" t="s">
        <v>192</v>
      </c>
      <c r="N67" s="109">
        <v>1</v>
      </c>
      <c r="O67" s="109" t="s">
        <v>0</v>
      </c>
      <c r="P67" s="109" t="s">
        <v>105</v>
      </c>
      <c r="Q67" s="112" t="s">
        <v>99</v>
      </c>
      <c r="R67" s="110">
        <v>0.15625</v>
      </c>
      <c r="S67" s="109" t="s">
        <v>109</v>
      </c>
      <c r="T67" s="109" t="s">
        <v>70</v>
      </c>
      <c r="U67" s="111" t="s">
        <v>1</v>
      </c>
    </row>
    <row r="68" spans="1:21" ht="50.1" customHeight="1" x14ac:dyDescent="0.2">
      <c r="A68" s="107" t="s">
        <v>54</v>
      </c>
      <c r="B68" s="108" t="s">
        <v>2</v>
      </c>
      <c r="C68" s="107" t="s">
        <v>5</v>
      </c>
      <c r="D68" s="107" t="s">
        <v>5</v>
      </c>
      <c r="E68" s="107" t="s">
        <v>318</v>
      </c>
      <c r="F68" s="107" t="s">
        <v>100</v>
      </c>
      <c r="G68" s="109" t="s">
        <v>184</v>
      </c>
      <c r="H68" s="109" t="s">
        <v>94</v>
      </c>
      <c r="I68" s="109" t="s">
        <v>108</v>
      </c>
      <c r="J68" s="109" t="s">
        <v>107</v>
      </c>
      <c r="K68" s="109" t="s">
        <v>73</v>
      </c>
      <c r="L68" s="109" t="s">
        <v>656</v>
      </c>
      <c r="M68" s="109" t="s">
        <v>192</v>
      </c>
      <c r="N68" s="109">
        <v>1</v>
      </c>
      <c r="O68" s="109" t="s">
        <v>0</v>
      </c>
      <c r="P68" s="109" t="s">
        <v>105</v>
      </c>
      <c r="Q68" s="112" t="s">
        <v>99</v>
      </c>
      <c r="R68" s="110">
        <v>0.15833333333333333</v>
      </c>
      <c r="S68" s="109" t="s">
        <v>121</v>
      </c>
      <c r="T68" s="109" t="s">
        <v>70</v>
      </c>
      <c r="U68" s="111" t="s">
        <v>1</v>
      </c>
    </row>
    <row r="69" spans="1:21" ht="50.1" customHeight="1" x14ac:dyDescent="0.2">
      <c r="A69" s="107" t="s">
        <v>54</v>
      </c>
      <c r="B69" s="108" t="s">
        <v>2</v>
      </c>
      <c r="C69" s="107" t="s">
        <v>5</v>
      </c>
      <c r="D69" s="107" t="s">
        <v>5</v>
      </c>
      <c r="E69" s="107" t="s">
        <v>319</v>
      </c>
      <c r="F69" s="107" t="s">
        <v>100</v>
      </c>
      <c r="G69" s="109" t="s">
        <v>184</v>
      </c>
      <c r="H69" s="109" t="s">
        <v>123</v>
      </c>
      <c r="I69" s="109" t="s">
        <v>110</v>
      </c>
      <c r="J69" s="109" t="s">
        <v>107</v>
      </c>
      <c r="K69" s="109" t="s">
        <v>73</v>
      </c>
      <c r="L69" s="109" t="s">
        <v>656</v>
      </c>
      <c r="M69" s="109" t="s">
        <v>195</v>
      </c>
      <c r="N69" s="109">
        <v>1</v>
      </c>
      <c r="O69" s="109" t="s">
        <v>0</v>
      </c>
      <c r="P69" s="109" t="s">
        <v>111</v>
      </c>
      <c r="Q69" s="112" t="s">
        <v>99</v>
      </c>
      <c r="R69" s="110">
        <v>0.99722222222222223</v>
      </c>
      <c r="S69" s="109" t="s">
        <v>124</v>
      </c>
      <c r="T69" s="109" t="s">
        <v>70</v>
      </c>
      <c r="U69" s="111" t="s">
        <v>1</v>
      </c>
    </row>
    <row r="70" spans="1:21" ht="50.1" customHeight="1" x14ac:dyDescent="0.2">
      <c r="A70" s="107" t="s">
        <v>54</v>
      </c>
      <c r="B70" s="108" t="s">
        <v>2</v>
      </c>
      <c r="C70" s="107" t="s">
        <v>5</v>
      </c>
      <c r="D70" s="107" t="s">
        <v>5</v>
      </c>
      <c r="E70" s="107" t="s">
        <v>320</v>
      </c>
      <c r="F70" s="107" t="s">
        <v>100</v>
      </c>
      <c r="G70" s="109" t="s">
        <v>184</v>
      </c>
      <c r="H70" s="109" t="s">
        <v>64</v>
      </c>
      <c r="I70" s="109" t="s">
        <v>101</v>
      </c>
      <c r="J70" s="109" t="s">
        <v>72</v>
      </c>
      <c r="K70" s="109" t="s">
        <v>73</v>
      </c>
      <c r="L70" s="109" t="s">
        <v>656</v>
      </c>
      <c r="M70" s="109" t="s">
        <v>156</v>
      </c>
      <c r="N70" s="109">
        <v>1</v>
      </c>
      <c r="O70" s="109" t="s">
        <v>0</v>
      </c>
      <c r="P70" s="109" t="s">
        <v>75</v>
      </c>
      <c r="Q70" s="112" t="s">
        <v>69</v>
      </c>
      <c r="R70" s="110">
        <v>6.9444444444444434E-2</v>
      </c>
      <c r="S70" s="109" t="s">
        <v>140</v>
      </c>
      <c r="T70" s="109" t="s">
        <v>70</v>
      </c>
      <c r="U70" s="111" t="s">
        <v>1</v>
      </c>
    </row>
    <row r="71" spans="1:21" ht="50.1" customHeight="1" x14ac:dyDescent="0.2">
      <c r="A71" s="107" t="s">
        <v>54</v>
      </c>
      <c r="B71" s="108" t="s">
        <v>2</v>
      </c>
      <c r="C71" s="107" t="s">
        <v>5</v>
      </c>
      <c r="D71" s="107" t="s">
        <v>5</v>
      </c>
      <c r="E71" s="107" t="s">
        <v>321</v>
      </c>
      <c r="F71" s="107" t="s">
        <v>100</v>
      </c>
      <c r="G71" s="109" t="s">
        <v>184</v>
      </c>
      <c r="H71" s="109" t="s">
        <v>64</v>
      </c>
      <c r="I71" s="109" t="s">
        <v>101</v>
      </c>
      <c r="J71" s="109" t="s">
        <v>72</v>
      </c>
      <c r="K71" s="109" t="s">
        <v>73</v>
      </c>
      <c r="L71" s="109" t="s">
        <v>656</v>
      </c>
      <c r="M71" s="109" t="s">
        <v>196</v>
      </c>
      <c r="N71" s="109">
        <v>1</v>
      </c>
      <c r="O71" s="109" t="s">
        <v>0</v>
      </c>
      <c r="P71" s="109" t="s">
        <v>75</v>
      </c>
      <c r="Q71" s="112" t="s">
        <v>69</v>
      </c>
      <c r="R71" s="110">
        <v>7.3611111111111113E-2</v>
      </c>
      <c r="S71" s="109" t="s">
        <v>140</v>
      </c>
      <c r="T71" s="109" t="s">
        <v>70</v>
      </c>
      <c r="U71" s="111" t="s">
        <v>1</v>
      </c>
    </row>
    <row r="72" spans="1:21" ht="50.1" customHeight="1" x14ac:dyDescent="0.2">
      <c r="A72" s="107" t="s">
        <v>54</v>
      </c>
      <c r="B72" s="108" t="s">
        <v>2</v>
      </c>
      <c r="C72" s="107" t="s">
        <v>5</v>
      </c>
      <c r="D72" s="107" t="s">
        <v>5</v>
      </c>
      <c r="E72" s="107" t="s">
        <v>322</v>
      </c>
      <c r="F72" s="107" t="s">
        <v>100</v>
      </c>
      <c r="G72" s="109" t="s">
        <v>184</v>
      </c>
      <c r="H72" s="109" t="s">
        <v>64</v>
      </c>
      <c r="I72" s="109" t="s">
        <v>86</v>
      </c>
      <c r="J72" s="109" t="s">
        <v>139</v>
      </c>
      <c r="K72" s="109" t="s">
        <v>73</v>
      </c>
      <c r="L72" s="109" t="s">
        <v>656</v>
      </c>
      <c r="M72" s="109" t="s">
        <v>197</v>
      </c>
      <c r="N72" s="109">
        <v>1</v>
      </c>
      <c r="O72" s="109" t="s">
        <v>90</v>
      </c>
      <c r="P72" s="109" t="s">
        <v>141</v>
      </c>
      <c r="Q72" s="112" t="s">
        <v>69</v>
      </c>
      <c r="R72" s="110">
        <v>7.7083333333333337E-2</v>
      </c>
      <c r="S72" s="109" t="s">
        <v>142</v>
      </c>
      <c r="T72" s="109" t="s">
        <v>70</v>
      </c>
      <c r="U72" s="111" t="s">
        <v>1</v>
      </c>
    </row>
    <row r="73" spans="1:21" ht="50.1" customHeight="1" x14ac:dyDescent="0.2">
      <c r="A73" s="107" t="s">
        <v>54</v>
      </c>
      <c r="B73" s="108" t="s">
        <v>2</v>
      </c>
      <c r="C73" s="107" t="s">
        <v>5</v>
      </c>
      <c r="D73" s="107" t="s">
        <v>5</v>
      </c>
      <c r="E73" s="107" t="s">
        <v>597</v>
      </c>
      <c r="F73" s="107" t="s">
        <v>359</v>
      </c>
      <c r="G73" s="109" t="s">
        <v>184</v>
      </c>
      <c r="H73" s="109" t="s">
        <v>123</v>
      </c>
      <c r="I73" s="109" t="s">
        <v>428</v>
      </c>
      <c r="J73" s="109" t="s">
        <v>139</v>
      </c>
      <c r="K73" s="109" t="s">
        <v>73</v>
      </c>
      <c r="L73" s="109" t="s">
        <v>3</v>
      </c>
      <c r="M73" s="109" t="s">
        <v>434</v>
      </c>
      <c r="N73" s="109">
        <v>1</v>
      </c>
      <c r="O73" s="109" t="s">
        <v>90</v>
      </c>
      <c r="P73" s="109" t="s">
        <v>83</v>
      </c>
      <c r="Q73" s="112" t="s">
        <v>347</v>
      </c>
      <c r="R73" s="110">
        <v>0.89930555555555547</v>
      </c>
      <c r="S73" s="109" t="s">
        <v>435</v>
      </c>
      <c r="T73" s="109" t="s">
        <v>70</v>
      </c>
      <c r="U73" s="111" t="s">
        <v>1</v>
      </c>
    </row>
    <row r="74" spans="1:21" ht="50.1" customHeight="1" x14ac:dyDescent="0.2">
      <c r="A74" s="107" t="s">
        <v>54</v>
      </c>
      <c r="B74" s="108" t="s">
        <v>2</v>
      </c>
      <c r="C74" s="107" t="s">
        <v>5</v>
      </c>
      <c r="D74" s="107" t="s">
        <v>5</v>
      </c>
      <c r="E74" s="107" t="s">
        <v>598</v>
      </c>
      <c r="F74" s="107" t="s">
        <v>386</v>
      </c>
      <c r="G74" s="109" t="s">
        <v>178</v>
      </c>
      <c r="H74" s="109" t="s">
        <v>123</v>
      </c>
      <c r="I74" s="109" t="s">
        <v>439</v>
      </c>
      <c r="J74" s="109" t="s">
        <v>97</v>
      </c>
      <c r="K74" s="109" t="s">
        <v>73</v>
      </c>
      <c r="L74" s="109" t="s">
        <v>657</v>
      </c>
      <c r="M74" s="109" t="s">
        <v>454</v>
      </c>
      <c r="N74" s="109">
        <v>1</v>
      </c>
      <c r="O74" s="109" t="s">
        <v>0</v>
      </c>
      <c r="P74" s="109" t="s">
        <v>464</v>
      </c>
      <c r="Q74" s="112" t="s">
        <v>385</v>
      </c>
      <c r="R74" s="110">
        <v>0.46527777777777773</v>
      </c>
      <c r="S74" s="109" t="s">
        <v>379</v>
      </c>
      <c r="T74" s="109" t="s">
        <v>70</v>
      </c>
      <c r="U74" s="111" t="s">
        <v>1</v>
      </c>
    </row>
    <row r="75" spans="1:21" ht="50.1" customHeight="1" x14ac:dyDescent="0.2">
      <c r="A75" s="107" t="s">
        <v>54</v>
      </c>
      <c r="B75" s="108" t="s">
        <v>2</v>
      </c>
      <c r="C75" s="107" t="s">
        <v>5</v>
      </c>
      <c r="D75" s="107" t="s">
        <v>5</v>
      </c>
      <c r="E75" s="107" t="s">
        <v>599</v>
      </c>
      <c r="F75" s="107" t="s">
        <v>386</v>
      </c>
      <c r="G75" s="109" t="s">
        <v>178</v>
      </c>
      <c r="H75" s="109" t="s">
        <v>123</v>
      </c>
      <c r="I75" s="109" t="s">
        <v>439</v>
      </c>
      <c r="J75" s="109" t="s">
        <v>72</v>
      </c>
      <c r="K75" s="109" t="s">
        <v>73</v>
      </c>
      <c r="L75" s="109" t="s">
        <v>656</v>
      </c>
      <c r="M75" s="109" t="s">
        <v>455</v>
      </c>
      <c r="N75" s="109">
        <v>1</v>
      </c>
      <c r="O75" s="109" t="s">
        <v>0</v>
      </c>
      <c r="P75" s="109" t="s">
        <v>464</v>
      </c>
      <c r="Q75" s="112" t="s">
        <v>385</v>
      </c>
      <c r="R75" s="110">
        <v>0.4548611111111111</v>
      </c>
      <c r="S75" s="109" t="s">
        <v>379</v>
      </c>
      <c r="T75" s="109" t="s">
        <v>70</v>
      </c>
      <c r="U75" s="111" t="s">
        <v>1</v>
      </c>
    </row>
    <row r="76" spans="1:21" ht="50.1" customHeight="1" x14ac:dyDescent="0.2">
      <c r="A76" s="107" t="s">
        <v>54</v>
      </c>
      <c r="B76" s="108" t="s">
        <v>2</v>
      </c>
      <c r="C76" s="107" t="s">
        <v>5</v>
      </c>
      <c r="D76" s="107" t="s">
        <v>5</v>
      </c>
      <c r="E76" s="107" t="s">
        <v>600</v>
      </c>
      <c r="F76" s="107" t="s">
        <v>386</v>
      </c>
      <c r="G76" s="109" t="s">
        <v>178</v>
      </c>
      <c r="H76" s="109" t="s">
        <v>123</v>
      </c>
      <c r="I76" s="109" t="s">
        <v>440</v>
      </c>
      <c r="J76" s="109" t="s">
        <v>66</v>
      </c>
      <c r="K76" s="109" t="s">
        <v>67</v>
      </c>
      <c r="L76" s="109" t="s">
        <v>656</v>
      </c>
      <c r="M76" s="109" t="s">
        <v>456</v>
      </c>
      <c r="N76" s="109">
        <v>1</v>
      </c>
      <c r="O76" s="109" t="s">
        <v>0</v>
      </c>
      <c r="P76" s="109" t="s">
        <v>464</v>
      </c>
      <c r="Q76" s="112" t="s">
        <v>385</v>
      </c>
      <c r="R76" s="110">
        <v>0.43055555555555558</v>
      </c>
      <c r="S76" s="109" t="s">
        <v>379</v>
      </c>
      <c r="T76" s="109" t="s">
        <v>70</v>
      </c>
      <c r="U76" s="111" t="s">
        <v>1</v>
      </c>
    </row>
    <row r="77" spans="1:21" ht="50.1" customHeight="1" x14ac:dyDescent="0.2">
      <c r="A77" s="107" t="s">
        <v>54</v>
      </c>
      <c r="B77" s="108" t="s">
        <v>2</v>
      </c>
      <c r="C77" s="107" t="s">
        <v>5</v>
      </c>
      <c r="D77" s="107" t="s">
        <v>5</v>
      </c>
      <c r="E77" s="107" t="s">
        <v>601</v>
      </c>
      <c r="F77" s="107" t="s">
        <v>386</v>
      </c>
      <c r="G77" s="109" t="s">
        <v>184</v>
      </c>
      <c r="H77" s="109" t="s">
        <v>123</v>
      </c>
      <c r="I77" s="109" t="s">
        <v>439</v>
      </c>
      <c r="J77" s="109" t="s">
        <v>72</v>
      </c>
      <c r="K77" s="109" t="s">
        <v>73</v>
      </c>
      <c r="L77" s="109" t="s">
        <v>3</v>
      </c>
      <c r="M77" s="109" t="s">
        <v>457</v>
      </c>
      <c r="N77" s="109">
        <v>1</v>
      </c>
      <c r="O77" s="109" t="s">
        <v>0</v>
      </c>
      <c r="P77" s="109" t="s">
        <v>465</v>
      </c>
      <c r="Q77" s="112" t="s">
        <v>385</v>
      </c>
      <c r="R77" s="110">
        <v>0.92569444444444438</v>
      </c>
      <c r="S77" s="109" t="s">
        <v>112</v>
      </c>
      <c r="T77" s="109" t="s">
        <v>70</v>
      </c>
      <c r="U77" s="111" t="s">
        <v>1</v>
      </c>
    </row>
    <row r="78" spans="1:21" ht="50.1" customHeight="1" x14ac:dyDescent="0.2">
      <c r="A78" s="107" t="s">
        <v>54</v>
      </c>
      <c r="B78" s="108" t="s">
        <v>2</v>
      </c>
      <c r="C78" s="107" t="s">
        <v>5</v>
      </c>
      <c r="D78" s="107" t="s">
        <v>5</v>
      </c>
      <c r="E78" s="107" t="s">
        <v>601</v>
      </c>
      <c r="F78" s="107" t="s">
        <v>386</v>
      </c>
      <c r="G78" s="109" t="s">
        <v>184</v>
      </c>
      <c r="H78" s="109" t="s">
        <v>123</v>
      </c>
      <c r="I78" s="109" t="s">
        <v>441</v>
      </c>
      <c r="J78" s="109" t="s">
        <v>72</v>
      </c>
      <c r="K78" s="109" t="s">
        <v>73</v>
      </c>
      <c r="L78" s="109" t="s">
        <v>656</v>
      </c>
      <c r="M78" s="109" t="s">
        <v>458</v>
      </c>
      <c r="N78" s="109">
        <v>1</v>
      </c>
      <c r="O78" s="109" t="s">
        <v>0</v>
      </c>
      <c r="P78" s="109" t="s">
        <v>465</v>
      </c>
      <c r="Q78" s="112" t="s">
        <v>385</v>
      </c>
      <c r="R78" s="110">
        <v>0.97499999999999998</v>
      </c>
      <c r="S78" s="109" t="s">
        <v>470</v>
      </c>
      <c r="T78" s="109" t="s">
        <v>70</v>
      </c>
      <c r="U78" s="111" t="s">
        <v>1</v>
      </c>
    </row>
    <row r="79" spans="1:21" ht="50.1" customHeight="1" x14ac:dyDescent="0.2">
      <c r="A79" s="107" t="s">
        <v>54</v>
      </c>
      <c r="B79" s="108" t="s">
        <v>2</v>
      </c>
      <c r="C79" s="107" t="s">
        <v>5</v>
      </c>
      <c r="D79" s="107" t="s">
        <v>5</v>
      </c>
      <c r="E79" s="107" t="s">
        <v>602</v>
      </c>
      <c r="F79" s="107" t="s">
        <v>386</v>
      </c>
      <c r="G79" s="109" t="s">
        <v>178</v>
      </c>
      <c r="H79" s="109" t="s">
        <v>123</v>
      </c>
      <c r="I79" s="109" t="s">
        <v>442</v>
      </c>
      <c r="J79" s="109" t="s">
        <v>72</v>
      </c>
      <c r="K79" s="109" t="s">
        <v>73</v>
      </c>
      <c r="L79" s="109" t="s">
        <v>657</v>
      </c>
      <c r="M79" s="109" t="s">
        <v>459</v>
      </c>
      <c r="N79" s="109">
        <v>1</v>
      </c>
      <c r="O79" s="109" t="s">
        <v>0</v>
      </c>
      <c r="P79" s="109" t="s">
        <v>466</v>
      </c>
      <c r="Q79" s="112" t="s">
        <v>385</v>
      </c>
      <c r="R79" s="110">
        <v>0.625</v>
      </c>
      <c r="S79" s="109" t="s">
        <v>471</v>
      </c>
      <c r="T79" s="109" t="s">
        <v>70</v>
      </c>
      <c r="U79" s="111" t="s">
        <v>1</v>
      </c>
    </row>
    <row r="80" spans="1:21" ht="50.1" customHeight="1" x14ac:dyDescent="0.2">
      <c r="A80" s="107" t="s">
        <v>54</v>
      </c>
      <c r="B80" s="108" t="s">
        <v>2</v>
      </c>
      <c r="C80" s="107" t="s">
        <v>5</v>
      </c>
      <c r="D80" s="107" t="s">
        <v>5</v>
      </c>
      <c r="E80" s="107" t="s">
        <v>603</v>
      </c>
      <c r="F80" s="107" t="s">
        <v>386</v>
      </c>
      <c r="G80" s="109" t="s">
        <v>178</v>
      </c>
      <c r="H80" s="109" t="s">
        <v>123</v>
      </c>
      <c r="I80" s="109" t="s">
        <v>443</v>
      </c>
      <c r="J80" s="109" t="s">
        <v>139</v>
      </c>
      <c r="K80" s="109" t="s">
        <v>67</v>
      </c>
      <c r="L80" s="109" t="s">
        <v>656</v>
      </c>
      <c r="M80" s="109" t="s">
        <v>460</v>
      </c>
      <c r="N80" s="109">
        <v>1</v>
      </c>
      <c r="O80" s="109" t="s">
        <v>90</v>
      </c>
      <c r="P80" s="109" t="s">
        <v>375</v>
      </c>
      <c r="Q80" s="112" t="s">
        <v>385</v>
      </c>
      <c r="R80" s="110">
        <v>0.47916666666666669</v>
      </c>
      <c r="S80" s="109" t="s">
        <v>468</v>
      </c>
      <c r="T80" s="109" t="s">
        <v>70</v>
      </c>
      <c r="U80" s="111" t="s">
        <v>1</v>
      </c>
    </row>
    <row r="81" spans="1:21" ht="50.1" customHeight="1" x14ac:dyDescent="0.2">
      <c r="A81" s="107" t="s">
        <v>54</v>
      </c>
      <c r="B81" s="108" t="s">
        <v>2</v>
      </c>
      <c r="C81" s="107" t="s">
        <v>5</v>
      </c>
      <c r="D81" s="107" t="s">
        <v>5</v>
      </c>
      <c r="E81" s="107" t="s">
        <v>604</v>
      </c>
      <c r="F81" s="107" t="s">
        <v>387</v>
      </c>
      <c r="G81" s="109" t="s">
        <v>178</v>
      </c>
      <c r="H81" s="109" t="s">
        <v>4</v>
      </c>
      <c r="I81" s="109" t="s">
        <v>444</v>
      </c>
      <c r="J81" s="109" t="s">
        <v>79</v>
      </c>
      <c r="K81" s="109" t="s">
        <v>73</v>
      </c>
      <c r="L81" s="109" t="s">
        <v>3</v>
      </c>
      <c r="M81" s="109" t="s">
        <v>461</v>
      </c>
      <c r="N81" s="109">
        <v>1</v>
      </c>
      <c r="O81" s="109" t="s">
        <v>0</v>
      </c>
      <c r="P81" s="109" t="s">
        <v>376</v>
      </c>
      <c r="Q81" s="112" t="s">
        <v>385</v>
      </c>
      <c r="R81" s="110">
        <v>0.67013888888888884</v>
      </c>
      <c r="S81" s="109" t="s">
        <v>381</v>
      </c>
      <c r="T81" s="109" t="s">
        <v>70</v>
      </c>
      <c r="U81" s="111" t="s">
        <v>1</v>
      </c>
    </row>
    <row r="82" spans="1:21" ht="50.1" customHeight="1" x14ac:dyDescent="0.2">
      <c r="A82" s="107" t="s">
        <v>54</v>
      </c>
      <c r="B82" s="108" t="s">
        <v>2</v>
      </c>
      <c r="C82" s="107" t="s">
        <v>5</v>
      </c>
      <c r="D82" s="107" t="s">
        <v>5</v>
      </c>
      <c r="E82" s="107" t="s">
        <v>605</v>
      </c>
      <c r="F82" s="107" t="s">
        <v>363</v>
      </c>
      <c r="G82" s="109" t="s">
        <v>178</v>
      </c>
      <c r="H82" s="109" t="s">
        <v>4</v>
      </c>
      <c r="I82" s="109" t="s">
        <v>363</v>
      </c>
      <c r="J82" s="109" t="s">
        <v>72</v>
      </c>
      <c r="K82" s="109" t="s">
        <v>73</v>
      </c>
      <c r="L82" s="109" t="s">
        <v>656</v>
      </c>
      <c r="M82" s="109" t="s">
        <v>462</v>
      </c>
      <c r="N82" s="109">
        <v>1</v>
      </c>
      <c r="O82" s="109" t="s">
        <v>0</v>
      </c>
      <c r="P82" s="109" t="s">
        <v>376</v>
      </c>
      <c r="Q82" s="112" t="s">
        <v>385</v>
      </c>
      <c r="R82" s="110">
        <v>0.67986111111111114</v>
      </c>
      <c r="S82" s="109" t="s">
        <v>381</v>
      </c>
      <c r="T82" s="109" t="s">
        <v>70</v>
      </c>
      <c r="U82" s="111" t="s">
        <v>1</v>
      </c>
    </row>
    <row r="83" spans="1:21" ht="50.1" customHeight="1" x14ac:dyDescent="0.2">
      <c r="A83" s="107" t="s">
        <v>54</v>
      </c>
      <c r="B83" s="108" t="s">
        <v>2</v>
      </c>
      <c r="C83" s="107" t="s">
        <v>5</v>
      </c>
      <c r="D83" s="107" t="s">
        <v>5</v>
      </c>
      <c r="E83" s="107" t="s">
        <v>606</v>
      </c>
      <c r="F83" s="107" t="s">
        <v>387</v>
      </c>
      <c r="G83" s="109" t="s">
        <v>184</v>
      </c>
      <c r="H83" s="109" t="s">
        <v>4</v>
      </c>
      <c r="I83" s="109" t="s">
        <v>366</v>
      </c>
      <c r="J83" s="109" t="s">
        <v>66</v>
      </c>
      <c r="K83" s="109" t="s">
        <v>67</v>
      </c>
      <c r="L83" s="109" t="s">
        <v>656</v>
      </c>
      <c r="M83" s="109" t="s">
        <v>463</v>
      </c>
      <c r="N83" s="109">
        <v>1</v>
      </c>
      <c r="O83" s="109" t="s">
        <v>0</v>
      </c>
      <c r="P83" s="109" t="s">
        <v>376</v>
      </c>
      <c r="Q83" s="112" t="s">
        <v>385</v>
      </c>
      <c r="R83" s="110">
        <v>0.20486111111111113</v>
      </c>
      <c r="S83" s="109" t="s">
        <v>472</v>
      </c>
      <c r="T83" s="109" t="s">
        <v>70</v>
      </c>
      <c r="U83" s="111" t="s">
        <v>1</v>
      </c>
    </row>
    <row r="84" spans="1:21" ht="50.1" customHeight="1" x14ac:dyDescent="0.2">
      <c r="A84" s="107" t="s">
        <v>54</v>
      </c>
      <c r="B84" s="108" t="s">
        <v>2</v>
      </c>
      <c r="C84" s="107" t="s">
        <v>5</v>
      </c>
      <c r="D84" s="107" t="s">
        <v>5</v>
      </c>
      <c r="E84" s="107" t="s">
        <v>607</v>
      </c>
      <c r="F84" s="107" t="s">
        <v>268</v>
      </c>
      <c r="G84" s="109" t="s">
        <v>178</v>
      </c>
      <c r="H84" s="109" t="s">
        <v>64</v>
      </c>
      <c r="I84" s="109" t="s">
        <v>476</v>
      </c>
      <c r="J84" s="109" t="s">
        <v>72</v>
      </c>
      <c r="K84" s="109" t="s">
        <v>157</v>
      </c>
      <c r="L84" s="109" t="s">
        <v>656</v>
      </c>
      <c r="M84" s="109" t="s">
        <v>483</v>
      </c>
      <c r="N84" s="109">
        <v>1</v>
      </c>
      <c r="O84" s="109" t="s">
        <v>400</v>
      </c>
      <c r="P84" s="109" t="s">
        <v>404</v>
      </c>
      <c r="Q84" s="112" t="s">
        <v>402</v>
      </c>
      <c r="R84" s="110">
        <v>0.625</v>
      </c>
      <c r="S84" s="109" t="s">
        <v>493</v>
      </c>
      <c r="T84" s="109" t="s">
        <v>70</v>
      </c>
      <c r="U84" s="111" t="s">
        <v>1</v>
      </c>
    </row>
    <row r="85" spans="1:21" ht="50.1" customHeight="1" x14ac:dyDescent="0.2">
      <c r="A85" s="107" t="s">
        <v>54</v>
      </c>
      <c r="B85" s="108" t="s">
        <v>2</v>
      </c>
      <c r="C85" s="107" t="s">
        <v>5</v>
      </c>
      <c r="D85" s="107" t="s">
        <v>5</v>
      </c>
      <c r="E85" s="107" t="s">
        <v>608</v>
      </c>
      <c r="F85" s="107" t="s">
        <v>268</v>
      </c>
      <c r="G85" s="109" t="s">
        <v>184</v>
      </c>
      <c r="H85" s="109" t="s">
        <v>123</v>
      </c>
      <c r="I85" s="109" t="s">
        <v>138</v>
      </c>
      <c r="J85" s="109" t="s">
        <v>103</v>
      </c>
      <c r="K85" s="109" t="s">
        <v>73</v>
      </c>
      <c r="L85" s="109" t="s">
        <v>3</v>
      </c>
      <c r="M85" s="109" t="s">
        <v>154</v>
      </c>
      <c r="N85" s="109">
        <v>1</v>
      </c>
      <c r="O85" s="109" t="s">
        <v>400</v>
      </c>
      <c r="P85" s="109" t="s">
        <v>486</v>
      </c>
      <c r="Q85" s="112" t="s">
        <v>402</v>
      </c>
      <c r="R85" s="110">
        <v>0.90694444444444444</v>
      </c>
      <c r="S85" s="109" t="s">
        <v>494</v>
      </c>
      <c r="T85" s="109" t="s">
        <v>70</v>
      </c>
      <c r="U85" s="111" t="s">
        <v>1</v>
      </c>
    </row>
    <row r="86" spans="1:21" ht="50.1" customHeight="1" x14ac:dyDescent="0.2">
      <c r="A86" s="107" t="s">
        <v>54</v>
      </c>
      <c r="B86" s="108" t="s">
        <v>2</v>
      </c>
      <c r="C86" s="107" t="s">
        <v>5</v>
      </c>
      <c r="D86" s="107" t="s">
        <v>5</v>
      </c>
      <c r="E86" s="107" t="s">
        <v>609</v>
      </c>
      <c r="F86" s="107" t="s">
        <v>268</v>
      </c>
      <c r="G86" s="109" t="s">
        <v>184</v>
      </c>
      <c r="H86" s="109" t="s">
        <v>123</v>
      </c>
      <c r="I86" s="109" t="s">
        <v>396</v>
      </c>
      <c r="J86" s="109" t="s">
        <v>72</v>
      </c>
      <c r="K86" s="109" t="s">
        <v>67</v>
      </c>
      <c r="L86" s="109" t="s">
        <v>656</v>
      </c>
      <c r="M86" s="109" t="s">
        <v>484</v>
      </c>
      <c r="N86" s="109">
        <v>1</v>
      </c>
      <c r="O86" s="109" t="s">
        <v>400</v>
      </c>
      <c r="P86" s="109" t="s">
        <v>401</v>
      </c>
      <c r="Q86" s="112" t="s">
        <v>402</v>
      </c>
      <c r="R86" s="110">
        <v>0.93402777777777779</v>
      </c>
      <c r="S86" s="109" t="s">
        <v>495</v>
      </c>
      <c r="T86" s="109" t="s">
        <v>70</v>
      </c>
      <c r="U86" s="111" t="s">
        <v>1</v>
      </c>
    </row>
    <row r="87" spans="1:21" ht="50.1" customHeight="1" x14ac:dyDescent="0.2">
      <c r="A87" s="107" t="s">
        <v>54</v>
      </c>
      <c r="B87" s="108" t="s">
        <v>2</v>
      </c>
      <c r="C87" s="107" t="s">
        <v>5</v>
      </c>
      <c r="D87" s="107" t="s">
        <v>5</v>
      </c>
      <c r="E87" s="107" t="s">
        <v>610</v>
      </c>
      <c r="F87" s="107" t="s">
        <v>268</v>
      </c>
      <c r="G87" s="109" t="s">
        <v>184</v>
      </c>
      <c r="H87" s="109" t="s">
        <v>123</v>
      </c>
      <c r="I87" s="109" t="s">
        <v>138</v>
      </c>
      <c r="J87" s="109" t="s">
        <v>72</v>
      </c>
      <c r="K87" s="109" t="s">
        <v>73</v>
      </c>
      <c r="L87" s="109" t="s">
        <v>656</v>
      </c>
      <c r="M87" s="109" t="s">
        <v>485</v>
      </c>
      <c r="N87" s="109">
        <v>1</v>
      </c>
      <c r="O87" s="109" t="s">
        <v>400</v>
      </c>
      <c r="P87" s="109" t="s">
        <v>486</v>
      </c>
      <c r="Q87" s="112" t="s">
        <v>402</v>
      </c>
      <c r="R87" s="110">
        <v>0.96527777777777779</v>
      </c>
      <c r="S87" s="109" t="s">
        <v>496</v>
      </c>
      <c r="T87" s="109" t="s">
        <v>70</v>
      </c>
      <c r="U87" s="111" t="s">
        <v>1</v>
      </c>
    </row>
    <row r="88" spans="1:21" ht="50.1" customHeight="1" x14ac:dyDescent="0.2">
      <c r="A88" s="107" t="s">
        <v>54</v>
      </c>
      <c r="B88" s="108" t="s">
        <v>2</v>
      </c>
      <c r="C88" s="107" t="s">
        <v>5</v>
      </c>
      <c r="D88" s="107" t="s">
        <v>5</v>
      </c>
      <c r="E88" s="107" t="s">
        <v>611</v>
      </c>
      <c r="F88" s="107" t="s">
        <v>268</v>
      </c>
      <c r="G88" s="109" t="s">
        <v>178</v>
      </c>
      <c r="H88" s="109" t="s">
        <v>406</v>
      </c>
      <c r="I88" s="109" t="s">
        <v>407</v>
      </c>
      <c r="J88" s="109" t="s">
        <v>139</v>
      </c>
      <c r="K88" s="109" t="s">
        <v>67</v>
      </c>
      <c r="L88" s="109" t="s">
        <v>656</v>
      </c>
      <c r="M88" s="109" t="s">
        <v>508</v>
      </c>
      <c r="N88" s="109">
        <v>1</v>
      </c>
      <c r="O88" s="109" t="s">
        <v>90</v>
      </c>
      <c r="P88" s="109" t="s">
        <v>412</v>
      </c>
      <c r="Q88" s="112" t="s">
        <v>413</v>
      </c>
      <c r="R88" s="110">
        <v>0.54375000000000007</v>
      </c>
      <c r="S88" s="109" t="s">
        <v>515</v>
      </c>
      <c r="T88" s="109" t="s">
        <v>70</v>
      </c>
      <c r="U88" s="111" t="s">
        <v>1</v>
      </c>
    </row>
    <row r="89" spans="1:21" ht="50.1" customHeight="1" x14ac:dyDescent="0.2">
      <c r="A89" s="107" t="s">
        <v>54</v>
      </c>
      <c r="B89" s="108" t="s">
        <v>2</v>
      </c>
      <c r="C89" s="107" t="s">
        <v>5</v>
      </c>
      <c r="D89" s="107" t="s">
        <v>5</v>
      </c>
      <c r="E89" s="107" t="s">
        <v>612</v>
      </c>
      <c r="F89" s="107" t="s">
        <v>268</v>
      </c>
      <c r="G89" s="109" t="s">
        <v>178</v>
      </c>
      <c r="H89" s="109" t="s">
        <v>340</v>
      </c>
      <c r="I89" s="109" t="s">
        <v>342</v>
      </c>
      <c r="J89" s="109" t="s">
        <v>139</v>
      </c>
      <c r="K89" s="109" t="s">
        <v>67</v>
      </c>
      <c r="L89" s="109" t="s">
        <v>656</v>
      </c>
      <c r="M89" s="109" t="s">
        <v>538</v>
      </c>
      <c r="N89" s="109">
        <v>1</v>
      </c>
      <c r="O89" s="109" t="s">
        <v>90</v>
      </c>
      <c r="P89" s="109" t="s">
        <v>255</v>
      </c>
      <c r="Q89" s="112" t="s">
        <v>253</v>
      </c>
      <c r="R89" s="110">
        <v>0.42083333333333334</v>
      </c>
      <c r="S89" s="109" t="s">
        <v>257</v>
      </c>
      <c r="T89" s="109" t="s">
        <v>70</v>
      </c>
      <c r="U89" s="111" t="s">
        <v>1</v>
      </c>
    </row>
    <row r="90" spans="1:21" ht="50.1" customHeight="1" x14ac:dyDescent="0.2">
      <c r="A90" s="107" t="s">
        <v>54</v>
      </c>
      <c r="B90" s="108" t="s">
        <v>2</v>
      </c>
      <c r="C90" s="107" t="s">
        <v>5</v>
      </c>
      <c r="D90" s="107" t="s">
        <v>5</v>
      </c>
      <c r="E90" s="107" t="s">
        <v>613</v>
      </c>
      <c r="F90" s="107" t="s">
        <v>268</v>
      </c>
      <c r="G90" s="109" t="s">
        <v>178</v>
      </c>
      <c r="H90" s="109" t="s">
        <v>340</v>
      </c>
      <c r="I90" s="109" t="s">
        <v>239</v>
      </c>
      <c r="J90" s="109" t="s">
        <v>79</v>
      </c>
      <c r="K90" s="109" t="s">
        <v>73</v>
      </c>
      <c r="L90" s="109" t="s">
        <v>3</v>
      </c>
      <c r="M90" s="109" t="s">
        <v>539</v>
      </c>
      <c r="N90" s="109">
        <v>1</v>
      </c>
      <c r="O90" s="109" t="s">
        <v>90</v>
      </c>
      <c r="P90" s="109" t="s">
        <v>259</v>
      </c>
      <c r="Q90" s="112" t="s">
        <v>253</v>
      </c>
      <c r="R90" s="110">
        <v>0.40833333333333338</v>
      </c>
      <c r="S90" s="109" t="s">
        <v>260</v>
      </c>
      <c r="T90" s="109" t="s">
        <v>70</v>
      </c>
      <c r="U90" s="111" t="s">
        <v>1</v>
      </c>
    </row>
    <row r="91" spans="1:21" ht="50.1" customHeight="1" x14ac:dyDescent="0.2">
      <c r="A91" s="107" t="s">
        <v>54</v>
      </c>
      <c r="B91" s="108" t="s">
        <v>2</v>
      </c>
      <c r="C91" s="107" t="s">
        <v>5</v>
      </c>
      <c r="D91" s="107" t="s">
        <v>5</v>
      </c>
      <c r="E91" s="107" t="s">
        <v>614</v>
      </c>
      <c r="F91" s="107" t="s">
        <v>268</v>
      </c>
      <c r="G91" s="109" t="s">
        <v>178</v>
      </c>
      <c r="H91" s="109" t="s">
        <v>340</v>
      </c>
      <c r="I91" s="109" t="s">
        <v>523</v>
      </c>
      <c r="J91" s="109" t="s">
        <v>139</v>
      </c>
      <c r="K91" s="109" t="s">
        <v>67</v>
      </c>
      <c r="L91" s="109" t="s">
        <v>656</v>
      </c>
      <c r="M91" s="109" t="s">
        <v>540</v>
      </c>
      <c r="N91" s="109">
        <v>1</v>
      </c>
      <c r="O91" s="109" t="s">
        <v>90</v>
      </c>
      <c r="P91" s="109" t="s">
        <v>255</v>
      </c>
      <c r="Q91" s="112" t="s">
        <v>253</v>
      </c>
      <c r="R91" s="110">
        <v>0.45555555555555555</v>
      </c>
      <c r="S91" s="109" t="s">
        <v>256</v>
      </c>
      <c r="T91" s="109" t="s">
        <v>70</v>
      </c>
      <c r="U91" s="111" t="s">
        <v>1</v>
      </c>
    </row>
    <row r="92" spans="1:21" ht="50.1" customHeight="1" x14ac:dyDescent="0.2">
      <c r="A92" s="107" t="s">
        <v>54</v>
      </c>
      <c r="B92" s="108" t="s">
        <v>2</v>
      </c>
      <c r="C92" s="107" t="s">
        <v>5</v>
      </c>
      <c r="D92" s="107" t="s">
        <v>5</v>
      </c>
      <c r="E92" s="107" t="s">
        <v>615</v>
      </c>
      <c r="F92" s="107" t="s">
        <v>268</v>
      </c>
      <c r="G92" s="109" t="s">
        <v>178</v>
      </c>
      <c r="H92" s="109" t="s">
        <v>340</v>
      </c>
      <c r="I92" s="109" t="s">
        <v>524</v>
      </c>
      <c r="J92" s="109" t="s">
        <v>66</v>
      </c>
      <c r="K92" s="109" t="s">
        <v>73</v>
      </c>
      <c r="L92" s="109" t="s">
        <v>3</v>
      </c>
      <c r="M92" s="109" t="s">
        <v>541</v>
      </c>
      <c r="N92" s="109">
        <v>1</v>
      </c>
      <c r="O92" s="109" t="s">
        <v>90</v>
      </c>
      <c r="P92" s="109" t="s">
        <v>259</v>
      </c>
      <c r="Q92" s="112" t="s">
        <v>253</v>
      </c>
      <c r="R92" s="110">
        <v>0.53402777777777777</v>
      </c>
      <c r="S92" s="109" t="s">
        <v>572</v>
      </c>
      <c r="T92" s="109" t="s">
        <v>70</v>
      </c>
      <c r="U92" s="111" t="s">
        <v>1</v>
      </c>
    </row>
    <row r="93" spans="1:21" ht="50.1" customHeight="1" x14ac:dyDescent="0.2">
      <c r="A93" s="107" t="s">
        <v>54</v>
      </c>
      <c r="B93" s="108" t="s">
        <v>2</v>
      </c>
      <c r="C93" s="107" t="s">
        <v>5</v>
      </c>
      <c r="D93" s="107" t="s">
        <v>5</v>
      </c>
      <c r="E93" s="107" t="s">
        <v>616</v>
      </c>
      <c r="F93" s="107" t="s">
        <v>268</v>
      </c>
      <c r="G93" s="109" t="s">
        <v>178</v>
      </c>
      <c r="H93" s="109" t="s">
        <v>340</v>
      </c>
      <c r="I93" s="109" t="s">
        <v>342</v>
      </c>
      <c r="J93" s="109" t="s">
        <v>72</v>
      </c>
      <c r="K93" s="109" t="s">
        <v>67</v>
      </c>
      <c r="L93" s="109" t="s">
        <v>656</v>
      </c>
      <c r="M93" s="109" t="s">
        <v>542</v>
      </c>
      <c r="N93" s="109">
        <v>1</v>
      </c>
      <c r="O93" s="109" t="s">
        <v>0</v>
      </c>
      <c r="P93" s="109" t="s">
        <v>562</v>
      </c>
      <c r="Q93" s="112" t="s">
        <v>253</v>
      </c>
      <c r="R93" s="110">
        <v>0.57500000000000007</v>
      </c>
      <c r="S93" s="109" t="s">
        <v>573</v>
      </c>
      <c r="T93" s="109" t="s">
        <v>70</v>
      </c>
      <c r="U93" s="111" t="s">
        <v>1</v>
      </c>
    </row>
    <row r="94" spans="1:21" ht="50.1" customHeight="1" x14ac:dyDescent="0.2">
      <c r="A94" s="107" t="s">
        <v>54</v>
      </c>
      <c r="B94" s="108" t="s">
        <v>2</v>
      </c>
      <c r="C94" s="107" t="s">
        <v>5</v>
      </c>
      <c r="D94" s="107" t="s">
        <v>5</v>
      </c>
      <c r="E94" s="107" t="s">
        <v>617</v>
      </c>
      <c r="F94" s="107" t="s">
        <v>268</v>
      </c>
      <c r="G94" s="109" t="s">
        <v>184</v>
      </c>
      <c r="H94" s="109" t="s">
        <v>340</v>
      </c>
      <c r="I94" s="109" t="s">
        <v>238</v>
      </c>
      <c r="J94" s="109" t="s">
        <v>139</v>
      </c>
      <c r="K94" s="109" t="s">
        <v>67</v>
      </c>
      <c r="L94" s="109" t="s">
        <v>656</v>
      </c>
      <c r="M94" s="109" t="s">
        <v>543</v>
      </c>
      <c r="N94" s="109">
        <v>1</v>
      </c>
      <c r="O94" s="109" t="s">
        <v>0</v>
      </c>
      <c r="P94" s="109" t="s">
        <v>265</v>
      </c>
      <c r="Q94" s="112" t="s">
        <v>253</v>
      </c>
      <c r="R94" s="110">
        <v>0.92013888888888884</v>
      </c>
      <c r="S94" s="109" t="s">
        <v>574</v>
      </c>
      <c r="T94" s="109" t="s">
        <v>70</v>
      </c>
      <c r="U94" s="111" t="s">
        <v>1</v>
      </c>
    </row>
    <row r="95" spans="1:21" ht="50.1" customHeight="1" x14ac:dyDescent="0.2">
      <c r="A95" s="107" t="s">
        <v>54</v>
      </c>
      <c r="B95" s="108" t="s">
        <v>2</v>
      </c>
      <c r="C95" s="107" t="s">
        <v>5</v>
      </c>
      <c r="D95" s="107" t="s">
        <v>5</v>
      </c>
      <c r="E95" s="107" t="s">
        <v>618</v>
      </c>
      <c r="F95" s="107" t="s">
        <v>268</v>
      </c>
      <c r="G95" s="109" t="s">
        <v>184</v>
      </c>
      <c r="H95" s="109" t="s">
        <v>340</v>
      </c>
      <c r="I95" s="109" t="s">
        <v>238</v>
      </c>
      <c r="J95" s="109" t="s">
        <v>72</v>
      </c>
      <c r="K95" s="109" t="s">
        <v>67</v>
      </c>
      <c r="L95" s="109" t="s">
        <v>656</v>
      </c>
      <c r="M95" s="109" t="s">
        <v>544</v>
      </c>
      <c r="N95" s="109">
        <v>1</v>
      </c>
      <c r="O95" s="109" t="s">
        <v>0</v>
      </c>
      <c r="P95" s="109" t="s">
        <v>265</v>
      </c>
      <c r="Q95" s="112" t="s">
        <v>253</v>
      </c>
      <c r="R95" s="110">
        <v>0.92361111111111116</v>
      </c>
      <c r="S95" s="109" t="s">
        <v>574</v>
      </c>
      <c r="T95" s="109" t="s">
        <v>70</v>
      </c>
      <c r="U95" s="111" t="s">
        <v>1</v>
      </c>
    </row>
    <row r="96" spans="1:21" ht="50.1" customHeight="1" x14ac:dyDescent="0.2">
      <c r="A96" s="107" t="s">
        <v>54</v>
      </c>
      <c r="B96" s="108" t="s">
        <v>2</v>
      </c>
      <c r="C96" s="107" t="s">
        <v>5</v>
      </c>
      <c r="D96" s="107" t="s">
        <v>5</v>
      </c>
      <c r="E96" s="107" t="s">
        <v>619</v>
      </c>
      <c r="F96" s="107" t="s">
        <v>268</v>
      </c>
      <c r="G96" s="109" t="s">
        <v>184</v>
      </c>
      <c r="H96" s="109" t="s">
        <v>340</v>
      </c>
      <c r="I96" s="109" t="s">
        <v>238</v>
      </c>
      <c r="J96" s="109" t="s">
        <v>139</v>
      </c>
      <c r="K96" s="109" t="s">
        <v>67</v>
      </c>
      <c r="L96" s="109" t="s">
        <v>656</v>
      </c>
      <c r="M96" s="109" t="s">
        <v>545</v>
      </c>
      <c r="N96" s="109">
        <v>1</v>
      </c>
      <c r="O96" s="109" t="s">
        <v>90</v>
      </c>
      <c r="P96" s="109" t="s">
        <v>255</v>
      </c>
      <c r="Q96" s="112" t="s">
        <v>253</v>
      </c>
      <c r="R96" s="110">
        <v>0.9375</v>
      </c>
      <c r="S96" s="109" t="s">
        <v>264</v>
      </c>
      <c r="T96" s="109" t="s">
        <v>161</v>
      </c>
      <c r="U96" s="111" t="s">
        <v>162</v>
      </c>
    </row>
    <row r="97" spans="1:21" ht="50.1" customHeight="1" x14ac:dyDescent="0.2">
      <c r="A97" s="107" t="s">
        <v>54</v>
      </c>
      <c r="B97" s="108" t="s">
        <v>2</v>
      </c>
      <c r="C97" s="107" t="s">
        <v>5</v>
      </c>
      <c r="D97" s="107" t="s">
        <v>5</v>
      </c>
      <c r="E97" s="107" t="s">
        <v>620</v>
      </c>
      <c r="F97" s="107" t="s">
        <v>268</v>
      </c>
      <c r="G97" s="109" t="s">
        <v>184</v>
      </c>
      <c r="H97" s="109" t="s">
        <v>340</v>
      </c>
      <c r="I97" s="109" t="s">
        <v>238</v>
      </c>
      <c r="J97" s="109" t="s">
        <v>139</v>
      </c>
      <c r="K97" s="109" t="s">
        <v>67</v>
      </c>
      <c r="L97" s="109" t="s">
        <v>656</v>
      </c>
      <c r="M97" s="109" t="s">
        <v>546</v>
      </c>
      <c r="N97" s="109">
        <v>1</v>
      </c>
      <c r="O97" s="109" t="s">
        <v>90</v>
      </c>
      <c r="P97" s="109" t="s">
        <v>255</v>
      </c>
      <c r="Q97" s="112" t="s">
        <v>253</v>
      </c>
      <c r="R97" s="110">
        <v>9.0277777777777776E-2</v>
      </c>
      <c r="S97" s="109" t="s">
        <v>264</v>
      </c>
      <c r="T97" s="109" t="s">
        <v>161</v>
      </c>
      <c r="U97" s="111" t="s">
        <v>162</v>
      </c>
    </row>
    <row r="98" spans="1:21" ht="50.1" customHeight="1" x14ac:dyDescent="0.2">
      <c r="A98" s="107" t="s">
        <v>54</v>
      </c>
      <c r="B98" s="108" t="s">
        <v>2</v>
      </c>
      <c r="C98" s="107" t="s">
        <v>5</v>
      </c>
      <c r="D98" s="107" t="s">
        <v>5</v>
      </c>
      <c r="E98" s="107" t="s">
        <v>621</v>
      </c>
      <c r="F98" s="107" t="s">
        <v>268</v>
      </c>
      <c r="G98" s="109" t="s">
        <v>184</v>
      </c>
      <c r="H98" s="109" t="s">
        <v>340</v>
      </c>
      <c r="I98" s="109" t="s">
        <v>519</v>
      </c>
      <c r="J98" s="109" t="s">
        <v>139</v>
      </c>
      <c r="K98" s="109" t="s">
        <v>67</v>
      </c>
      <c r="L98" s="109" t="s">
        <v>656</v>
      </c>
      <c r="M98" s="109" t="s">
        <v>547</v>
      </c>
      <c r="N98" s="109">
        <v>1</v>
      </c>
      <c r="O98" s="109" t="s">
        <v>90</v>
      </c>
      <c r="P98" s="109" t="s">
        <v>255</v>
      </c>
      <c r="Q98" s="112" t="s">
        <v>253</v>
      </c>
      <c r="R98" s="110">
        <v>0.10625</v>
      </c>
      <c r="S98" s="109" t="s">
        <v>575</v>
      </c>
      <c r="T98" s="109" t="s">
        <v>161</v>
      </c>
      <c r="U98" s="111" t="s">
        <v>162</v>
      </c>
    </row>
    <row r="99" spans="1:21" ht="50.1" customHeight="1" x14ac:dyDescent="0.2">
      <c r="A99" s="107" t="s">
        <v>54</v>
      </c>
      <c r="B99" s="108" t="s">
        <v>2</v>
      </c>
      <c r="C99" s="107" t="s">
        <v>5</v>
      </c>
      <c r="D99" s="107" t="s">
        <v>5</v>
      </c>
      <c r="E99" s="107" t="s">
        <v>622</v>
      </c>
      <c r="F99" s="107" t="s">
        <v>268</v>
      </c>
      <c r="G99" s="109" t="s">
        <v>184</v>
      </c>
      <c r="H99" s="109" t="s">
        <v>340</v>
      </c>
      <c r="I99" s="109" t="s">
        <v>238</v>
      </c>
      <c r="J99" s="109" t="s">
        <v>139</v>
      </c>
      <c r="K99" s="109" t="s">
        <v>67</v>
      </c>
      <c r="L99" s="109" t="s">
        <v>656</v>
      </c>
      <c r="M99" s="109" t="s">
        <v>548</v>
      </c>
      <c r="N99" s="109">
        <v>1</v>
      </c>
      <c r="O99" s="109" t="s">
        <v>90</v>
      </c>
      <c r="P99" s="109" t="s">
        <v>255</v>
      </c>
      <c r="Q99" s="112" t="s">
        <v>253</v>
      </c>
      <c r="R99" s="110">
        <v>0.11805555555555557</v>
      </c>
      <c r="S99" s="109" t="s">
        <v>264</v>
      </c>
      <c r="T99" s="109" t="s">
        <v>161</v>
      </c>
      <c r="U99" s="111" t="s">
        <v>162</v>
      </c>
    </row>
    <row r="100" spans="1:21" ht="50.1" customHeight="1" x14ac:dyDescent="0.2">
      <c r="A100" s="107" t="s">
        <v>54</v>
      </c>
      <c r="B100" s="108" t="s">
        <v>2</v>
      </c>
      <c r="C100" s="107" t="s">
        <v>5</v>
      </c>
      <c r="D100" s="107" t="s">
        <v>5</v>
      </c>
      <c r="E100" s="107" t="s">
        <v>623</v>
      </c>
      <c r="F100" s="107" t="s">
        <v>268</v>
      </c>
      <c r="G100" s="109" t="s">
        <v>184</v>
      </c>
      <c r="H100" s="109" t="s">
        <v>340</v>
      </c>
      <c r="I100" s="109" t="s">
        <v>238</v>
      </c>
      <c r="J100" s="109" t="s">
        <v>139</v>
      </c>
      <c r="K100" s="109" t="s">
        <v>67</v>
      </c>
      <c r="L100" s="109" t="s">
        <v>656</v>
      </c>
      <c r="M100" s="109" t="s">
        <v>549</v>
      </c>
      <c r="N100" s="109">
        <v>1</v>
      </c>
      <c r="O100" s="109" t="s">
        <v>90</v>
      </c>
      <c r="P100" s="109" t="s">
        <v>255</v>
      </c>
      <c r="Q100" s="112" t="s">
        <v>253</v>
      </c>
      <c r="R100" s="110">
        <v>0.18333333333333335</v>
      </c>
      <c r="S100" s="109" t="s">
        <v>576</v>
      </c>
      <c r="T100" s="109" t="s">
        <v>161</v>
      </c>
      <c r="U100" s="111" t="s">
        <v>162</v>
      </c>
    </row>
    <row r="101" spans="1:21" ht="50.1" customHeight="1" x14ac:dyDescent="0.2">
      <c r="A101" s="107" t="s">
        <v>54</v>
      </c>
      <c r="B101" s="108" t="s">
        <v>2</v>
      </c>
      <c r="C101" s="107" t="s">
        <v>5</v>
      </c>
      <c r="D101" s="107" t="s">
        <v>5</v>
      </c>
      <c r="E101" s="107" t="s">
        <v>589</v>
      </c>
      <c r="F101" s="107" t="s">
        <v>268</v>
      </c>
      <c r="G101" s="109" t="s">
        <v>184</v>
      </c>
      <c r="H101" s="109" t="s">
        <v>340</v>
      </c>
      <c r="I101" s="109" t="s">
        <v>239</v>
      </c>
      <c r="J101" s="109" t="s">
        <v>79</v>
      </c>
      <c r="K101" s="109" t="s">
        <v>73</v>
      </c>
      <c r="L101" s="109" t="s">
        <v>3</v>
      </c>
      <c r="M101" s="109" t="s">
        <v>550</v>
      </c>
      <c r="N101" s="109">
        <v>1</v>
      </c>
      <c r="O101" s="109" t="s">
        <v>90</v>
      </c>
      <c r="P101" s="109" t="s">
        <v>259</v>
      </c>
      <c r="Q101" s="112" t="s">
        <v>253</v>
      </c>
      <c r="R101" s="110">
        <v>0.125</v>
      </c>
      <c r="S101" s="109" t="s">
        <v>577</v>
      </c>
      <c r="T101" s="109" t="s">
        <v>70</v>
      </c>
      <c r="U101" s="111" t="s">
        <v>1</v>
      </c>
    </row>
    <row r="102" spans="1:21" ht="50.1" customHeight="1" x14ac:dyDescent="0.2">
      <c r="A102" s="107" t="s">
        <v>54</v>
      </c>
      <c r="B102" s="108" t="s">
        <v>2</v>
      </c>
      <c r="C102" s="107" t="s">
        <v>5</v>
      </c>
      <c r="D102" s="107" t="s">
        <v>5</v>
      </c>
      <c r="E102" s="107" t="s">
        <v>590</v>
      </c>
      <c r="F102" s="107" t="s">
        <v>268</v>
      </c>
      <c r="G102" s="109" t="s">
        <v>184</v>
      </c>
      <c r="H102" s="109" t="s">
        <v>406</v>
      </c>
      <c r="I102" s="109" t="s">
        <v>525</v>
      </c>
      <c r="J102" s="109" t="s">
        <v>72</v>
      </c>
      <c r="K102" s="109" t="s">
        <v>73</v>
      </c>
      <c r="L102" s="109" t="s">
        <v>3</v>
      </c>
      <c r="M102" s="109" t="s">
        <v>551</v>
      </c>
      <c r="N102" s="109">
        <v>1</v>
      </c>
      <c r="O102" s="109" t="s">
        <v>0</v>
      </c>
      <c r="P102" s="109" t="s">
        <v>563</v>
      </c>
      <c r="Q102" s="112" t="s">
        <v>253</v>
      </c>
      <c r="R102" s="110">
        <v>4.5138888888888888E-2</v>
      </c>
      <c r="S102" s="109" t="s">
        <v>578</v>
      </c>
      <c r="T102" s="109" t="s">
        <v>70</v>
      </c>
      <c r="U102" s="111" t="s">
        <v>1</v>
      </c>
    </row>
    <row r="103" spans="1:21" ht="50.1" customHeight="1" x14ac:dyDescent="0.2">
      <c r="A103" s="107" t="s">
        <v>54</v>
      </c>
      <c r="B103" s="108" t="s">
        <v>2</v>
      </c>
      <c r="C103" s="107" t="s">
        <v>5</v>
      </c>
      <c r="D103" s="107" t="s">
        <v>5</v>
      </c>
      <c r="E103" s="107" t="s">
        <v>591</v>
      </c>
      <c r="F103" s="107" t="s">
        <v>268</v>
      </c>
      <c r="G103" s="109" t="s">
        <v>184</v>
      </c>
      <c r="H103" s="109" t="s">
        <v>340</v>
      </c>
      <c r="I103" s="109" t="s">
        <v>526</v>
      </c>
      <c r="J103" s="109" t="s">
        <v>66</v>
      </c>
      <c r="K103" s="109" t="s">
        <v>67</v>
      </c>
      <c r="L103" s="109" t="s">
        <v>656</v>
      </c>
      <c r="M103" s="109" t="s">
        <v>552</v>
      </c>
      <c r="N103" s="109">
        <v>1</v>
      </c>
      <c r="O103" s="109" t="s">
        <v>0</v>
      </c>
      <c r="P103" s="109" t="s">
        <v>261</v>
      </c>
      <c r="Q103" s="112" t="s">
        <v>253</v>
      </c>
      <c r="R103" s="110">
        <v>0.14861111111111111</v>
      </c>
      <c r="S103" s="109" t="s">
        <v>579</v>
      </c>
      <c r="T103" s="109" t="s">
        <v>70</v>
      </c>
      <c r="U103" s="111" t="s">
        <v>1</v>
      </c>
    </row>
    <row r="104" spans="1:21" ht="50.1" customHeight="1" x14ac:dyDescent="0.2">
      <c r="A104" s="107" t="s">
        <v>54</v>
      </c>
      <c r="B104" s="108" t="s">
        <v>2</v>
      </c>
      <c r="C104" s="107" t="s">
        <v>5</v>
      </c>
      <c r="D104" s="107" t="s">
        <v>5</v>
      </c>
      <c r="E104" s="107" t="s">
        <v>592</v>
      </c>
      <c r="F104" s="107" t="s">
        <v>268</v>
      </c>
      <c r="G104" s="109" t="s">
        <v>178</v>
      </c>
      <c r="H104" s="109" t="s">
        <v>517</v>
      </c>
      <c r="I104" s="109" t="s">
        <v>523</v>
      </c>
      <c r="J104" s="109" t="s">
        <v>139</v>
      </c>
      <c r="K104" s="109" t="s">
        <v>67</v>
      </c>
      <c r="L104" s="109" t="s">
        <v>656</v>
      </c>
      <c r="M104" s="109" t="s">
        <v>553</v>
      </c>
      <c r="N104" s="109">
        <v>1</v>
      </c>
      <c r="O104" s="109" t="s">
        <v>90</v>
      </c>
      <c r="P104" s="109" t="s">
        <v>560</v>
      </c>
      <c r="Q104" s="112" t="s">
        <v>580</v>
      </c>
      <c r="R104" s="110">
        <v>0.4236111111111111</v>
      </c>
      <c r="S104" s="109" t="s">
        <v>581</v>
      </c>
      <c r="T104" s="109" t="s">
        <v>70</v>
      </c>
      <c r="U104" s="111" t="s">
        <v>1</v>
      </c>
    </row>
    <row r="105" spans="1:21" ht="50.1" customHeight="1" x14ac:dyDescent="0.2">
      <c r="A105" s="107" t="s">
        <v>54</v>
      </c>
      <c r="B105" s="108" t="s">
        <v>2</v>
      </c>
      <c r="C105" s="107" t="s">
        <v>5</v>
      </c>
      <c r="D105" s="107" t="s">
        <v>5</v>
      </c>
      <c r="E105" s="107" t="s">
        <v>593</v>
      </c>
      <c r="F105" s="107" t="s">
        <v>268</v>
      </c>
      <c r="G105" s="109" t="s">
        <v>178</v>
      </c>
      <c r="H105" s="109" t="s">
        <v>517</v>
      </c>
      <c r="I105" s="109" t="s">
        <v>342</v>
      </c>
      <c r="J105" s="109" t="s">
        <v>139</v>
      </c>
      <c r="K105" s="109" t="s">
        <v>67</v>
      </c>
      <c r="L105" s="109" t="s">
        <v>656</v>
      </c>
      <c r="M105" s="109" t="s">
        <v>554</v>
      </c>
      <c r="N105" s="109">
        <v>1</v>
      </c>
      <c r="O105" s="109" t="s">
        <v>90</v>
      </c>
      <c r="P105" s="109" t="s">
        <v>560</v>
      </c>
      <c r="Q105" s="112" t="s">
        <v>580</v>
      </c>
      <c r="R105" s="110">
        <v>0.5625</v>
      </c>
      <c r="S105" s="109" t="s">
        <v>582</v>
      </c>
      <c r="T105" s="109" t="s">
        <v>70</v>
      </c>
      <c r="U105" s="111" t="s">
        <v>1</v>
      </c>
    </row>
    <row r="106" spans="1:21" ht="50.1" customHeight="1" x14ac:dyDescent="0.2">
      <c r="A106" s="107" t="s">
        <v>54</v>
      </c>
      <c r="B106" s="108" t="s">
        <v>2</v>
      </c>
      <c r="C106" s="107" t="s">
        <v>5</v>
      </c>
      <c r="D106" s="107" t="s">
        <v>5</v>
      </c>
      <c r="E106" s="107" t="s">
        <v>594</v>
      </c>
      <c r="F106" s="107" t="s">
        <v>268</v>
      </c>
      <c r="G106" s="109" t="s">
        <v>178</v>
      </c>
      <c r="H106" s="109" t="s">
        <v>517</v>
      </c>
      <c r="I106" s="109" t="s">
        <v>239</v>
      </c>
      <c r="J106" s="109" t="s">
        <v>72</v>
      </c>
      <c r="K106" s="109" t="s">
        <v>73</v>
      </c>
      <c r="L106" s="109" t="s">
        <v>656</v>
      </c>
      <c r="M106" s="109" t="s">
        <v>555</v>
      </c>
      <c r="N106" s="109">
        <v>1</v>
      </c>
      <c r="O106" s="109" t="s">
        <v>0</v>
      </c>
      <c r="P106" s="109" t="s">
        <v>564</v>
      </c>
      <c r="Q106" s="112" t="s">
        <v>580</v>
      </c>
      <c r="R106" s="110">
        <v>0.42708333333333331</v>
      </c>
      <c r="S106" s="109" t="s">
        <v>583</v>
      </c>
      <c r="T106" s="109" t="s">
        <v>70</v>
      </c>
      <c r="U106" s="111" t="s">
        <v>1</v>
      </c>
    </row>
    <row r="107" spans="1:21" ht="50.1" customHeight="1" x14ac:dyDescent="0.2">
      <c r="A107" s="107" t="s">
        <v>54</v>
      </c>
      <c r="B107" s="108" t="s">
        <v>2</v>
      </c>
      <c r="C107" s="107" t="s">
        <v>5</v>
      </c>
      <c r="D107" s="107" t="s">
        <v>5</v>
      </c>
      <c r="E107" s="107" t="s">
        <v>595</v>
      </c>
      <c r="F107" s="107" t="s">
        <v>268</v>
      </c>
      <c r="G107" s="109" t="s">
        <v>178</v>
      </c>
      <c r="H107" s="109" t="s">
        <v>517</v>
      </c>
      <c r="I107" s="109" t="s">
        <v>527</v>
      </c>
      <c r="J107" s="109" t="s">
        <v>72</v>
      </c>
      <c r="K107" s="109" t="s">
        <v>73</v>
      </c>
      <c r="L107" s="109" t="s">
        <v>3</v>
      </c>
      <c r="M107" s="109" t="s">
        <v>556</v>
      </c>
      <c r="N107" s="109">
        <v>1</v>
      </c>
      <c r="O107" s="109" t="s">
        <v>0</v>
      </c>
      <c r="P107" s="109" t="s">
        <v>565</v>
      </c>
      <c r="Q107" s="112" t="s">
        <v>580</v>
      </c>
      <c r="R107" s="110">
        <v>0.67013888888888884</v>
      </c>
      <c r="S107" s="109" t="s">
        <v>584</v>
      </c>
      <c r="T107" s="109" t="s">
        <v>70</v>
      </c>
      <c r="U107" s="111" t="s">
        <v>1</v>
      </c>
    </row>
    <row r="108" spans="1:21" ht="50.1" customHeight="1" x14ac:dyDescent="0.2">
      <c r="A108" s="107" t="s">
        <v>54</v>
      </c>
      <c r="B108" s="108" t="s">
        <v>2</v>
      </c>
      <c r="C108" s="107" t="s">
        <v>5</v>
      </c>
      <c r="D108" s="107" t="s">
        <v>5</v>
      </c>
      <c r="E108" s="107" t="s">
        <v>596</v>
      </c>
      <c r="F108" s="107" t="s">
        <v>268</v>
      </c>
      <c r="G108" s="109" t="s">
        <v>184</v>
      </c>
      <c r="H108" s="109" t="s">
        <v>517</v>
      </c>
      <c r="I108" s="109" t="s">
        <v>239</v>
      </c>
      <c r="J108" s="109" t="s">
        <v>97</v>
      </c>
      <c r="K108" s="109" t="s">
        <v>73</v>
      </c>
      <c r="L108" s="109" t="s">
        <v>657</v>
      </c>
      <c r="M108" s="109" t="s">
        <v>557</v>
      </c>
      <c r="N108" s="109">
        <v>1</v>
      </c>
      <c r="O108" s="109" t="s">
        <v>90</v>
      </c>
      <c r="P108" s="109" t="s">
        <v>559</v>
      </c>
      <c r="Q108" s="112" t="s">
        <v>580</v>
      </c>
      <c r="R108" s="110">
        <v>9.5833333333333326E-2</v>
      </c>
      <c r="S108" s="109" t="s">
        <v>585</v>
      </c>
      <c r="T108" s="109" t="s">
        <v>70</v>
      </c>
      <c r="U108" s="111" t="s">
        <v>1</v>
      </c>
    </row>
    <row r="109" spans="1:21" ht="50.1" customHeight="1" x14ac:dyDescent="0.2">
      <c r="A109" s="107" t="s">
        <v>54</v>
      </c>
      <c r="B109" s="108" t="s">
        <v>2</v>
      </c>
      <c r="C109" s="107" t="s">
        <v>5</v>
      </c>
      <c r="D109" s="107" t="s">
        <v>5</v>
      </c>
      <c r="E109" s="107" t="s">
        <v>594</v>
      </c>
      <c r="F109" s="107" t="s">
        <v>268</v>
      </c>
      <c r="G109" s="109" t="s">
        <v>184</v>
      </c>
      <c r="H109" s="109" t="s">
        <v>517</v>
      </c>
      <c r="I109" s="109" t="s">
        <v>239</v>
      </c>
      <c r="J109" s="109" t="s">
        <v>66</v>
      </c>
      <c r="K109" s="109" t="s">
        <v>73</v>
      </c>
      <c r="L109" s="109" t="s">
        <v>3</v>
      </c>
      <c r="M109" s="109" t="s">
        <v>558</v>
      </c>
      <c r="N109" s="109">
        <v>1</v>
      </c>
      <c r="O109" s="109" t="s">
        <v>0</v>
      </c>
      <c r="P109" s="109" t="s">
        <v>561</v>
      </c>
      <c r="Q109" s="112" t="s">
        <v>580</v>
      </c>
      <c r="R109" s="110">
        <v>0.1673611111111111</v>
      </c>
      <c r="S109" s="109" t="s">
        <v>569</v>
      </c>
      <c r="T109" s="109" t="s">
        <v>70</v>
      </c>
      <c r="U109" s="111" t="s">
        <v>1</v>
      </c>
    </row>
    <row r="110" spans="1:21" ht="50.1" customHeight="1" x14ac:dyDescent="0.2">
      <c r="A110" s="107" t="s">
        <v>54</v>
      </c>
      <c r="B110" s="108" t="s">
        <v>2</v>
      </c>
      <c r="C110" s="107" t="s">
        <v>5</v>
      </c>
      <c r="D110" s="107" t="s">
        <v>5</v>
      </c>
      <c r="E110" s="107" t="s">
        <v>323</v>
      </c>
      <c r="F110" s="107" t="s">
        <v>100</v>
      </c>
      <c r="G110" s="109" t="s">
        <v>426</v>
      </c>
      <c r="H110" s="109" t="s">
        <v>113</v>
      </c>
      <c r="I110" s="109" t="s">
        <v>82</v>
      </c>
      <c r="J110" s="109" t="s">
        <v>72</v>
      </c>
      <c r="K110" s="109" t="s">
        <v>73</v>
      </c>
      <c r="L110" s="109" t="s">
        <v>656</v>
      </c>
      <c r="M110" s="109" t="s">
        <v>159</v>
      </c>
      <c r="N110" s="109">
        <v>1</v>
      </c>
      <c r="O110" s="109" t="s">
        <v>0</v>
      </c>
      <c r="P110" s="109" t="s">
        <v>136</v>
      </c>
      <c r="Q110" s="112" t="s">
        <v>114</v>
      </c>
      <c r="R110" s="110">
        <v>0.44097222222222227</v>
      </c>
      <c r="S110" s="109" t="s">
        <v>152</v>
      </c>
      <c r="T110" s="109" t="s">
        <v>70</v>
      </c>
      <c r="U110" s="111" t="s">
        <v>1</v>
      </c>
    </row>
    <row r="111" spans="1:21" ht="50.1" customHeight="1" x14ac:dyDescent="0.2">
      <c r="A111" s="107" t="s">
        <v>54</v>
      </c>
      <c r="B111" s="108" t="s">
        <v>2</v>
      </c>
      <c r="C111" s="107" t="s">
        <v>5</v>
      </c>
      <c r="D111" s="107" t="s">
        <v>5</v>
      </c>
      <c r="E111" s="107" t="s">
        <v>324</v>
      </c>
      <c r="F111" s="107" t="s">
        <v>100</v>
      </c>
      <c r="G111" s="109" t="s">
        <v>426</v>
      </c>
      <c r="H111" s="109" t="s">
        <v>113</v>
      </c>
      <c r="I111" s="109" t="s">
        <v>84</v>
      </c>
      <c r="J111" s="109" t="s">
        <v>93</v>
      </c>
      <c r="K111" s="109" t="s">
        <v>73</v>
      </c>
      <c r="L111" s="109" t="s">
        <v>656</v>
      </c>
      <c r="M111" s="109" t="s">
        <v>160</v>
      </c>
      <c r="N111" s="109">
        <v>1</v>
      </c>
      <c r="O111" s="109" t="s">
        <v>0</v>
      </c>
      <c r="P111" s="109" t="s">
        <v>136</v>
      </c>
      <c r="Q111" s="112" t="s">
        <v>114</v>
      </c>
      <c r="R111" s="110">
        <v>0.4513888888888889</v>
      </c>
      <c r="S111" s="109" t="s">
        <v>151</v>
      </c>
      <c r="T111" s="109" t="s">
        <v>161</v>
      </c>
      <c r="U111" s="111" t="s">
        <v>162</v>
      </c>
    </row>
    <row r="112" spans="1:21" ht="50.1" customHeight="1" x14ac:dyDescent="0.2">
      <c r="A112" s="107" t="s">
        <v>54</v>
      </c>
      <c r="B112" s="108" t="s">
        <v>2</v>
      </c>
      <c r="C112" s="107" t="s">
        <v>5</v>
      </c>
      <c r="D112" s="107" t="s">
        <v>5</v>
      </c>
      <c r="E112" s="107" t="s">
        <v>325</v>
      </c>
      <c r="F112" s="107" t="s">
        <v>100</v>
      </c>
      <c r="G112" s="109" t="s">
        <v>426</v>
      </c>
      <c r="H112" s="109" t="s">
        <v>113</v>
      </c>
      <c r="I112" s="109" t="s">
        <v>84</v>
      </c>
      <c r="J112" s="109" t="s">
        <v>72</v>
      </c>
      <c r="K112" s="109" t="s">
        <v>73</v>
      </c>
      <c r="L112" s="109" t="s">
        <v>656</v>
      </c>
      <c r="M112" s="109" t="s">
        <v>163</v>
      </c>
      <c r="N112" s="109">
        <v>1</v>
      </c>
      <c r="O112" s="109" t="s">
        <v>0</v>
      </c>
      <c r="P112" s="109" t="s">
        <v>136</v>
      </c>
      <c r="Q112" s="112" t="s">
        <v>114</v>
      </c>
      <c r="R112" s="110">
        <v>0.56944444444444442</v>
      </c>
      <c r="S112" s="109" t="s">
        <v>150</v>
      </c>
      <c r="T112" s="109" t="s">
        <v>70</v>
      </c>
      <c r="U112" s="111" t="s">
        <v>1</v>
      </c>
    </row>
    <row r="113" spans="1:21" ht="50.1" customHeight="1" x14ac:dyDescent="0.2">
      <c r="A113" s="107" t="s">
        <v>54</v>
      </c>
      <c r="B113" s="108" t="s">
        <v>2</v>
      </c>
      <c r="C113" s="107" t="s">
        <v>5</v>
      </c>
      <c r="D113" s="107" t="s">
        <v>5</v>
      </c>
      <c r="E113" s="107" t="s">
        <v>326</v>
      </c>
      <c r="F113" s="107" t="s">
        <v>100</v>
      </c>
      <c r="G113" s="109" t="s">
        <v>164</v>
      </c>
      <c r="H113" s="109" t="s">
        <v>113</v>
      </c>
      <c r="I113" s="109" t="s">
        <v>108</v>
      </c>
      <c r="J113" s="109" t="s">
        <v>72</v>
      </c>
      <c r="K113" s="109" t="s">
        <v>73</v>
      </c>
      <c r="L113" s="109" t="s">
        <v>3</v>
      </c>
      <c r="M113" s="109" t="s">
        <v>165</v>
      </c>
      <c r="N113" s="109">
        <v>1</v>
      </c>
      <c r="O113" s="109" t="s">
        <v>0</v>
      </c>
      <c r="P113" s="109" t="s">
        <v>115</v>
      </c>
      <c r="Q113" s="112" t="s">
        <v>114</v>
      </c>
      <c r="R113" s="110">
        <v>0.91180555555555554</v>
      </c>
      <c r="S113" s="109" t="s">
        <v>116</v>
      </c>
      <c r="T113" s="109" t="s">
        <v>70</v>
      </c>
      <c r="U113" s="111" t="s">
        <v>1</v>
      </c>
    </row>
    <row r="114" spans="1:21" ht="50.1" customHeight="1" x14ac:dyDescent="0.2">
      <c r="A114" s="107" t="s">
        <v>54</v>
      </c>
      <c r="B114" s="108" t="s">
        <v>2</v>
      </c>
      <c r="C114" s="107" t="s">
        <v>5</v>
      </c>
      <c r="D114" s="107" t="s">
        <v>5</v>
      </c>
      <c r="E114" s="107" t="s">
        <v>327</v>
      </c>
      <c r="F114" s="107" t="s">
        <v>100</v>
      </c>
      <c r="G114" s="109" t="s">
        <v>164</v>
      </c>
      <c r="H114" s="109" t="s">
        <v>113</v>
      </c>
      <c r="I114" s="109" t="s">
        <v>108</v>
      </c>
      <c r="J114" s="109" t="s">
        <v>72</v>
      </c>
      <c r="K114" s="109" t="s">
        <v>73</v>
      </c>
      <c r="L114" s="109" t="s">
        <v>656</v>
      </c>
      <c r="M114" s="109" t="s">
        <v>166</v>
      </c>
      <c r="N114" s="109">
        <v>1</v>
      </c>
      <c r="O114" s="109" t="s">
        <v>0</v>
      </c>
      <c r="P114" s="109" t="s">
        <v>115</v>
      </c>
      <c r="Q114" s="112" t="s">
        <v>114</v>
      </c>
      <c r="R114" s="110">
        <v>0.91319444444444453</v>
      </c>
      <c r="S114" s="109" t="s">
        <v>116</v>
      </c>
      <c r="T114" s="109" t="s">
        <v>70</v>
      </c>
      <c r="U114" s="111" t="s">
        <v>1</v>
      </c>
    </row>
    <row r="115" spans="1:21" ht="50.1" customHeight="1" x14ac:dyDescent="0.2">
      <c r="A115" s="107" t="s">
        <v>54</v>
      </c>
      <c r="B115" s="108" t="s">
        <v>2</v>
      </c>
      <c r="C115" s="107" t="s">
        <v>5</v>
      </c>
      <c r="D115" s="107" t="s">
        <v>5</v>
      </c>
      <c r="E115" s="107" t="s">
        <v>328</v>
      </c>
      <c r="F115" s="107" t="s">
        <v>100</v>
      </c>
      <c r="G115" s="109" t="s">
        <v>164</v>
      </c>
      <c r="H115" s="109" t="s">
        <v>113</v>
      </c>
      <c r="I115" s="109" t="s">
        <v>102</v>
      </c>
      <c r="J115" s="109" t="s">
        <v>72</v>
      </c>
      <c r="K115" s="109" t="s">
        <v>73</v>
      </c>
      <c r="L115" s="109" t="s">
        <v>3</v>
      </c>
      <c r="M115" s="109" t="s">
        <v>167</v>
      </c>
      <c r="N115" s="109">
        <v>1</v>
      </c>
      <c r="O115" s="109" t="s">
        <v>0</v>
      </c>
      <c r="P115" s="109" t="s">
        <v>115</v>
      </c>
      <c r="Q115" s="112" t="s">
        <v>114</v>
      </c>
      <c r="R115" s="110">
        <v>0.92013888888888884</v>
      </c>
      <c r="S115" s="109" t="s">
        <v>135</v>
      </c>
      <c r="T115" s="109" t="s">
        <v>70</v>
      </c>
      <c r="U115" s="111" t="s">
        <v>1</v>
      </c>
    </row>
    <row r="116" spans="1:21" ht="50.1" customHeight="1" x14ac:dyDescent="0.2">
      <c r="A116" s="107" t="s">
        <v>54</v>
      </c>
      <c r="B116" s="108" t="s">
        <v>2</v>
      </c>
      <c r="C116" s="107" t="s">
        <v>5</v>
      </c>
      <c r="D116" s="107" t="s">
        <v>5</v>
      </c>
      <c r="E116" s="107" t="s">
        <v>329</v>
      </c>
      <c r="F116" s="107" t="s">
        <v>100</v>
      </c>
      <c r="G116" s="109" t="s">
        <v>164</v>
      </c>
      <c r="H116" s="109" t="s">
        <v>113</v>
      </c>
      <c r="I116" s="109" t="s">
        <v>102</v>
      </c>
      <c r="J116" s="109" t="s">
        <v>72</v>
      </c>
      <c r="K116" s="109" t="s">
        <v>73</v>
      </c>
      <c r="L116" s="109" t="s">
        <v>3</v>
      </c>
      <c r="M116" s="109" t="s">
        <v>168</v>
      </c>
      <c r="N116" s="109">
        <v>1</v>
      </c>
      <c r="O116" s="109" t="s">
        <v>0</v>
      </c>
      <c r="P116" s="109" t="s">
        <v>115</v>
      </c>
      <c r="Q116" s="112" t="s">
        <v>114</v>
      </c>
      <c r="R116" s="110">
        <v>0.92152777777777783</v>
      </c>
      <c r="S116" s="109" t="s">
        <v>135</v>
      </c>
      <c r="T116" s="109" t="s">
        <v>70</v>
      </c>
      <c r="U116" s="111" t="s">
        <v>1</v>
      </c>
    </row>
    <row r="117" spans="1:21" ht="50.1" customHeight="1" x14ac:dyDescent="0.2">
      <c r="A117" s="107" t="s">
        <v>54</v>
      </c>
      <c r="B117" s="108" t="s">
        <v>2</v>
      </c>
      <c r="C117" s="107" t="s">
        <v>5</v>
      </c>
      <c r="D117" s="107" t="s">
        <v>5</v>
      </c>
      <c r="E117" s="107" t="s">
        <v>330</v>
      </c>
      <c r="F117" s="107" t="s">
        <v>100</v>
      </c>
      <c r="G117" s="109" t="s">
        <v>164</v>
      </c>
      <c r="H117" s="109" t="s">
        <v>113</v>
      </c>
      <c r="I117" s="109" t="s">
        <v>84</v>
      </c>
      <c r="J117" s="109" t="s">
        <v>93</v>
      </c>
      <c r="K117" s="109" t="s">
        <v>73</v>
      </c>
      <c r="L117" s="109" t="s">
        <v>3</v>
      </c>
      <c r="M117" s="109" t="s">
        <v>169</v>
      </c>
      <c r="N117" s="109">
        <v>1</v>
      </c>
      <c r="O117" s="109" t="s">
        <v>0</v>
      </c>
      <c r="P117" s="109" t="s">
        <v>133</v>
      </c>
      <c r="Q117" s="112" t="s">
        <v>114</v>
      </c>
      <c r="R117" s="110">
        <v>0.95763888888888893</v>
      </c>
      <c r="S117" s="109" t="s">
        <v>134</v>
      </c>
      <c r="T117" s="109" t="s">
        <v>161</v>
      </c>
      <c r="U117" s="111" t="s">
        <v>162</v>
      </c>
    </row>
    <row r="118" spans="1:21" ht="50.1" customHeight="1" x14ac:dyDescent="0.2">
      <c r="A118" s="107" t="s">
        <v>54</v>
      </c>
      <c r="B118" s="108" t="s">
        <v>2</v>
      </c>
      <c r="C118" s="107" t="s">
        <v>5</v>
      </c>
      <c r="D118" s="107" t="s">
        <v>5</v>
      </c>
      <c r="E118" s="107" t="s">
        <v>331</v>
      </c>
      <c r="F118" s="107" t="s">
        <v>100</v>
      </c>
      <c r="G118" s="109" t="s">
        <v>164</v>
      </c>
      <c r="H118" s="109" t="s">
        <v>113</v>
      </c>
      <c r="I118" s="109" t="s">
        <v>84</v>
      </c>
      <c r="J118" s="109" t="s">
        <v>72</v>
      </c>
      <c r="K118" s="109" t="s">
        <v>73</v>
      </c>
      <c r="L118" s="109" t="s">
        <v>656</v>
      </c>
      <c r="M118" s="109" t="s">
        <v>158</v>
      </c>
      <c r="N118" s="109">
        <v>1</v>
      </c>
      <c r="O118" s="109" t="s">
        <v>0</v>
      </c>
      <c r="P118" s="109" t="s">
        <v>133</v>
      </c>
      <c r="Q118" s="112" t="s">
        <v>114</v>
      </c>
      <c r="R118" s="110">
        <v>0.93472222222222223</v>
      </c>
      <c r="S118" s="109" t="s">
        <v>134</v>
      </c>
      <c r="T118" s="109" t="s">
        <v>70</v>
      </c>
      <c r="U118" s="111" t="s">
        <v>1</v>
      </c>
    </row>
    <row r="119" spans="1:21" ht="50.1" customHeight="1" x14ac:dyDescent="0.2">
      <c r="A119" s="107" t="s">
        <v>54</v>
      </c>
      <c r="B119" s="108" t="s">
        <v>2</v>
      </c>
      <c r="C119" s="107" t="s">
        <v>5</v>
      </c>
      <c r="D119" s="107" t="s">
        <v>5</v>
      </c>
      <c r="E119" s="107" t="s">
        <v>332</v>
      </c>
      <c r="F119" s="107" t="s">
        <v>100</v>
      </c>
      <c r="G119" s="109" t="s">
        <v>164</v>
      </c>
      <c r="H119" s="109" t="s">
        <v>113</v>
      </c>
      <c r="I119" s="109" t="s">
        <v>84</v>
      </c>
      <c r="J119" s="109" t="s">
        <v>72</v>
      </c>
      <c r="K119" s="109" t="s">
        <v>67</v>
      </c>
      <c r="L119" s="109" t="s">
        <v>656</v>
      </c>
      <c r="M119" s="109" t="s">
        <v>170</v>
      </c>
      <c r="N119" s="109">
        <v>1</v>
      </c>
      <c r="O119" s="109" t="s">
        <v>0</v>
      </c>
      <c r="P119" s="109" t="s">
        <v>133</v>
      </c>
      <c r="Q119" s="112" t="s">
        <v>114</v>
      </c>
      <c r="R119" s="110">
        <v>0.94097222222222221</v>
      </c>
      <c r="S119" s="109" t="s">
        <v>134</v>
      </c>
      <c r="T119" s="109" t="s">
        <v>70</v>
      </c>
      <c r="U119" s="111" t="s">
        <v>1</v>
      </c>
    </row>
    <row r="120" spans="1:21" ht="50.1" customHeight="1" x14ac:dyDescent="0.2">
      <c r="A120" s="107" t="s">
        <v>54</v>
      </c>
      <c r="B120" s="108" t="s">
        <v>2</v>
      </c>
      <c r="C120" s="107" t="s">
        <v>5</v>
      </c>
      <c r="D120" s="107" t="s">
        <v>5</v>
      </c>
      <c r="E120" s="107" t="s">
        <v>333</v>
      </c>
      <c r="F120" s="107" t="s">
        <v>100</v>
      </c>
      <c r="G120" s="109" t="s">
        <v>426</v>
      </c>
      <c r="H120" s="109" t="s">
        <v>94</v>
      </c>
      <c r="I120" s="109" t="s">
        <v>108</v>
      </c>
      <c r="J120" s="109" t="s">
        <v>72</v>
      </c>
      <c r="K120" s="109" t="s">
        <v>73</v>
      </c>
      <c r="L120" s="109" t="s">
        <v>3</v>
      </c>
      <c r="M120" s="109" t="s">
        <v>171</v>
      </c>
      <c r="N120" s="109">
        <v>1</v>
      </c>
      <c r="O120" s="109" t="s">
        <v>0</v>
      </c>
      <c r="P120" s="109" t="s">
        <v>98</v>
      </c>
      <c r="Q120" s="112" t="s">
        <v>99</v>
      </c>
      <c r="R120" s="110">
        <v>0.41666666666666669</v>
      </c>
      <c r="S120" s="109" t="s">
        <v>122</v>
      </c>
      <c r="T120" s="109" t="s">
        <v>70</v>
      </c>
      <c r="U120" s="111" t="s">
        <v>1</v>
      </c>
    </row>
    <row r="121" spans="1:21" ht="50.1" customHeight="1" x14ac:dyDescent="0.2">
      <c r="A121" s="107" t="s">
        <v>54</v>
      </c>
      <c r="B121" s="108" t="s">
        <v>2</v>
      </c>
      <c r="C121" s="107" t="s">
        <v>5</v>
      </c>
      <c r="D121" s="107" t="s">
        <v>5</v>
      </c>
      <c r="E121" s="107" t="s">
        <v>334</v>
      </c>
      <c r="F121" s="107" t="s">
        <v>100</v>
      </c>
      <c r="G121" s="109" t="s">
        <v>164</v>
      </c>
      <c r="H121" s="109" t="s">
        <v>94</v>
      </c>
      <c r="I121" s="109" t="s">
        <v>101</v>
      </c>
      <c r="J121" s="109" t="s">
        <v>72</v>
      </c>
      <c r="K121" s="109" t="s">
        <v>67</v>
      </c>
      <c r="L121" s="109" t="s">
        <v>656</v>
      </c>
      <c r="M121" s="109" t="s">
        <v>172</v>
      </c>
      <c r="N121" s="109">
        <v>1</v>
      </c>
      <c r="O121" s="109" t="s">
        <v>0</v>
      </c>
      <c r="P121" s="109" t="s">
        <v>105</v>
      </c>
      <c r="Q121" s="112" t="s">
        <v>99</v>
      </c>
      <c r="R121" s="110">
        <v>7.9861111111111105E-2</v>
      </c>
      <c r="S121" s="109" t="s">
        <v>106</v>
      </c>
      <c r="T121" s="109" t="s">
        <v>70</v>
      </c>
      <c r="U121" s="111" t="s">
        <v>1</v>
      </c>
    </row>
    <row r="122" spans="1:21" ht="50.1" customHeight="1" x14ac:dyDescent="0.2">
      <c r="A122" s="107" t="s">
        <v>54</v>
      </c>
      <c r="B122" s="108" t="s">
        <v>2</v>
      </c>
      <c r="C122" s="107" t="s">
        <v>5</v>
      </c>
      <c r="D122" s="107" t="s">
        <v>5</v>
      </c>
      <c r="E122" s="107" t="s">
        <v>335</v>
      </c>
      <c r="F122" s="107" t="s">
        <v>100</v>
      </c>
      <c r="G122" s="109" t="s">
        <v>164</v>
      </c>
      <c r="H122" s="109" t="s">
        <v>94</v>
      </c>
      <c r="I122" s="109" t="s">
        <v>101</v>
      </c>
      <c r="J122" s="109" t="s">
        <v>93</v>
      </c>
      <c r="K122" s="109" t="s">
        <v>73</v>
      </c>
      <c r="L122" s="109" t="s">
        <v>3</v>
      </c>
      <c r="M122" s="109" t="s">
        <v>173</v>
      </c>
      <c r="N122" s="109">
        <v>1</v>
      </c>
      <c r="O122" s="109" t="s">
        <v>0</v>
      </c>
      <c r="P122" s="109" t="s">
        <v>105</v>
      </c>
      <c r="Q122" s="112" t="s">
        <v>99</v>
      </c>
      <c r="R122" s="110">
        <v>8.2638888888888887E-2</v>
      </c>
      <c r="S122" s="109" t="s">
        <v>106</v>
      </c>
      <c r="T122" s="109" t="s">
        <v>161</v>
      </c>
      <c r="U122" s="111" t="s">
        <v>162</v>
      </c>
    </row>
    <row r="123" spans="1:21" ht="50.1" customHeight="1" x14ac:dyDescent="0.2">
      <c r="A123" s="107" t="s">
        <v>54</v>
      </c>
      <c r="B123" s="108" t="s">
        <v>2</v>
      </c>
      <c r="C123" s="107" t="s">
        <v>5</v>
      </c>
      <c r="D123" s="107" t="s">
        <v>5</v>
      </c>
      <c r="E123" s="107" t="s">
        <v>336</v>
      </c>
      <c r="F123" s="107" t="s">
        <v>100</v>
      </c>
      <c r="G123" s="109" t="s">
        <v>164</v>
      </c>
      <c r="H123" s="109" t="s">
        <v>64</v>
      </c>
      <c r="I123" s="109" t="s">
        <v>101</v>
      </c>
      <c r="J123" s="109" t="s">
        <v>72</v>
      </c>
      <c r="K123" s="109" t="s">
        <v>73</v>
      </c>
      <c r="L123" s="109" t="s">
        <v>656</v>
      </c>
      <c r="M123" s="109" t="s">
        <v>174</v>
      </c>
      <c r="N123" s="109">
        <v>1</v>
      </c>
      <c r="O123" s="109" t="s">
        <v>0</v>
      </c>
      <c r="P123" s="109" t="s">
        <v>75</v>
      </c>
      <c r="Q123" s="112" t="s">
        <v>69</v>
      </c>
      <c r="R123" s="110">
        <v>0.92361111111111116</v>
      </c>
      <c r="S123" s="109" t="s">
        <v>140</v>
      </c>
      <c r="T123" s="109" t="s">
        <v>70</v>
      </c>
      <c r="U123" s="111" t="s">
        <v>1</v>
      </c>
    </row>
    <row r="124" spans="1:21" ht="50.1" customHeight="1" x14ac:dyDescent="0.2">
      <c r="A124" s="107" t="s">
        <v>54</v>
      </c>
      <c r="B124" s="108" t="s">
        <v>2</v>
      </c>
      <c r="C124" s="107" t="s">
        <v>5</v>
      </c>
      <c r="D124" s="107" t="s">
        <v>5</v>
      </c>
      <c r="E124" s="107" t="s">
        <v>337</v>
      </c>
      <c r="F124" s="107" t="s">
        <v>100</v>
      </c>
      <c r="G124" s="109" t="s">
        <v>164</v>
      </c>
      <c r="H124" s="109" t="s">
        <v>64</v>
      </c>
      <c r="I124" s="109" t="s">
        <v>101</v>
      </c>
      <c r="J124" s="109" t="s">
        <v>93</v>
      </c>
      <c r="K124" s="109" t="s">
        <v>73</v>
      </c>
      <c r="L124" s="109" t="s">
        <v>3</v>
      </c>
      <c r="M124" s="109" t="s">
        <v>175</v>
      </c>
      <c r="N124" s="109">
        <v>1</v>
      </c>
      <c r="O124" s="109" t="s">
        <v>0</v>
      </c>
      <c r="P124" s="109" t="s">
        <v>75</v>
      </c>
      <c r="Q124" s="112" t="s">
        <v>69</v>
      </c>
      <c r="R124" s="110">
        <v>0.92638888888888893</v>
      </c>
      <c r="S124" s="109" t="s">
        <v>140</v>
      </c>
      <c r="T124" s="109" t="s">
        <v>70</v>
      </c>
      <c r="U124" s="111" t="s">
        <v>1</v>
      </c>
    </row>
    <row r="125" spans="1:21" ht="50.1" customHeight="1" x14ac:dyDescent="0.2">
      <c r="A125" s="107" t="s">
        <v>54</v>
      </c>
      <c r="B125" s="108" t="s">
        <v>2</v>
      </c>
      <c r="C125" s="107" t="s">
        <v>5</v>
      </c>
      <c r="D125" s="107" t="s">
        <v>5</v>
      </c>
      <c r="E125" s="107" t="s">
        <v>338</v>
      </c>
      <c r="F125" s="107" t="s">
        <v>100</v>
      </c>
      <c r="G125" s="109" t="s">
        <v>164</v>
      </c>
      <c r="H125" s="109" t="s">
        <v>64</v>
      </c>
      <c r="I125" s="109" t="s">
        <v>86</v>
      </c>
      <c r="J125" s="109" t="s">
        <v>103</v>
      </c>
      <c r="K125" s="109" t="s">
        <v>73</v>
      </c>
      <c r="L125" s="109" t="s">
        <v>657</v>
      </c>
      <c r="M125" s="109" t="s">
        <v>176</v>
      </c>
      <c r="N125" s="109">
        <v>1</v>
      </c>
      <c r="O125" s="109" t="s">
        <v>0</v>
      </c>
      <c r="P125" s="109" t="s">
        <v>143</v>
      </c>
      <c r="Q125" s="112" t="s">
        <v>69</v>
      </c>
      <c r="R125" s="110">
        <v>0.97083333333333333</v>
      </c>
      <c r="S125" s="109" t="s">
        <v>144</v>
      </c>
      <c r="T125" s="109" t="s">
        <v>70</v>
      </c>
      <c r="U125" s="111" t="s">
        <v>1</v>
      </c>
    </row>
    <row r="126" spans="1:21" ht="50.1" customHeight="1" x14ac:dyDescent="0.2">
      <c r="A126" s="107" t="s">
        <v>54</v>
      </c>
      <c r="B126" s="108" t="s">
        <v>2</v>
      </c>
      <c r="C126" s="107" t="s">
        <v>5</v>
      </c>
      <c r="D126" s="107" t="s">
        <v>5</v>
      </c>
      <c r="E126" s="107" t="s">
        <v>339</v>
      </c>
      <c r="F126" s="107" t="s">
        <v>100</v>
      </c>
      <c r="G126" s="109" t="s">
        <v>164</v>
      </c>
      <c r="H126" s="109" t="s">
        <v>64</v>
      </c>
      <c r="I126" s="109" t="s">
        <v>86</v>
      </c>
      <c r="J126" s="109" t="s">
        <v>72</v>
      </c>
      <c r="K126" s="109" t="s">
        <v>67</v>
      </c>
      <c r="L126" s="109" t="s">
        <v>656</v>
      </c>
      <c r="M126" s="109" t="s">
        <v>177</v>
      </c>
      <c r="N126" s="109">
        <v>1</v>
      </c>
      <c r="O126" s="109" t="s">
        <v>0</v>
      </c>
      <c r="P126" s="109" t="s">
        <v>143</v>
      </c>
      <c r="Q126" s="112" t="s">
        <v>69</v>
      </c>
      <c r="R126" s="110">
        <v>0.97222222222222221</v>
      </c>
      <c r="S126" s="109" t="s">
        <v>144</v>
      </c>
      <c r="T126" s="109" t="s">
        <v>70</v>
      </c>
      <c r="U126" s="111" t="s">
        <v>1</v>
      </c>
    </row>
    <row r="127" spans="1:21" ht="50.1" customHeight="1" x14ac:dyDescent="0.2">
      <c r="A127" s="107" t="s">
        <v>54</v>
      </c>
      <c r="B127" s="108" t="s">
        <v>2</v>
      </c>
      <c r="C127" s="107" t="s">
        <v>5</v>
      </c>
      <c r="D127" s="107" t="s">
        <v>5</v>
      </c>
      <c r="E127" s="107" t="s">
        <v>624</v>
      </c>
      <c r="F127" s="107" t="s">
        <v>359</v>
      </c>
      <c r="G127" s="109" t="s">
        <v>426</v>
      </c>
      <c r="H127" s="109" t="s">
        <v>113</v>
      </c>
      <c r="I127" s="109" t="s">
        <v>361</v>
      </c>
      <c r="J127" s="109" t="s">
        <v>146</v>
      </c>
      <c r="K127" s="109" t="s">
        <v>67</v>
      </c>
      <c r="L127" s="109" t="s">
        <v>656</v>
      </c>
      <c r="M127" s="109" t="s">
        <v>429</v>
      </c>
      <c r="N127" s="109">
        <v>1</v>
      </c>
      <c r="O127" s="109" t="s">
        <v>0</v>
      </c>
      <c r="P127" s="109" t="s">
        <v>354</v>
      </c>
      <c r="Q127" s="112" t="s">
        <v>347</v>
      </c>
      <c r="R127" s="110">
        <v>0.56944444444444442</v>
      </c>
      <c r="S127" s="109" t="s">
        <v>354</v>
      </c>
      <c r="T127" s="109" t="s">
        <v>70</v>
      </c>
      <c r="U127" s="111" t="s">
        <v>1</v>
      </c>
    </row>
    <row r="128" spans="1:21" ht="50.1" customHeight="1" x14ac:dyDescent="0.2">
      <c r="A128" s="107" t="s">
        <v>54</v>
      </c>
      <c r="B128" s="108" t="s">
        <v>2</v>
      </c>
      <c r="C128" s="107" t="s">
        <v>5</v>
      </c>
      <c r="D128" s="107" t="s">
        <v>5</v>
      </c>
      <c r="E128" s="107" t="s">
        <v>625</v>
      </c>
      <c r="F128" s="107" t="s">
        <v>359</v>
      </c>
      <c r="G128" s="109" t="s">
        <v>426</v>
      </c>
      <c r="H128" s="109" t="s">
        <v>113</v>
      </c>
      <c r="I128" s="109" t="s">
        <v>361</v>
      </c>
      <c r="J128" s="109" t="s">
        <v>146</v>
      </c>
      <c r="K128" s="109" t="s">
        <v>430</v>
      </c>
      <c r="L128" s="109" t="s">
        <v>656</v>
      </c>
      <c r="M128" s="109" t="s">
        <v>431</v>
      </c>
      <c r="N128" s="109">
        <v>1</v>
      </c>
      <c r="O128" s="109" t="s">
        <v>0</v>
      </c>
      <c r="P128" s="109" t="s">
        <v>354</v>
      </c>
      <c r="Q128" s="112" t="s">
        <v>347</v>
      </c>
      <c r="R128" s="110">
        <v>0.57500000000000007</v>
      </c>
      <c r="S128" s="109" t="s">
        <v>354</v>
      </c>
      <c r="T128" s="109" t="s">
        <v>70</v>
      </c>
      <c r="U128" s="111" t="s">
        <v>1</v>
      </c>
    </row>
    <row r="129" spans="1:21" ht="50.1" customHeight="1" x14ac:dyDescent="0.2">
      <c r="A129" s="107" t="s">
        <v>54</v>
      </c>
      <c r="B129" s="108" t="s">
        <v>2</v>
      </c>
      <c r="C129" s="107" t="s">
        <v>5</v>
      </c>
      <c r="D129" s="107" t="s">
        <v>5</v>
      </c>
      <c r="E129" s="107" t="s">
        <v>626</v>
      </c>
      <c r="F129" s="107" t="s">
        <v>359</v>
      </c>
      <c r="G129" s="109" t="s">
        <v>426</v>
      </c>
      <c r="H129" s="109" t="s">
        <v>113</v>
      </c>
      <c r="I129" s="109" t="s">
        <v>427</v>
      </c>
      <c r="J129" s="109" t="s">
        <v>146</v>
      </c>
      <c r="K129" s="109" t="s">
        <v>430</v>
      </c>
      <c r="L129" s="109" t="s">
        <v>656</v>
      </c>
      <c r="M129" s="109" t="s">
        <v>432</v>
      </c>
      <c r="N129" s="109">
        <v>1</v>
      </c>
      <c r="O129" s="109" t="s">
        <v>90</v>
      </c>
      <c r="P129" s="109" t="s">
        <v>83</v>
      </c>
      <c r="Q129" s="112" t="s">
        <v>347</v>
      </c>
      <c r="R129" s="110">
        <v>0.55555555555555558</v>
      </c>
      <c r="S129" s="109" t="s">
        <v>142</v>
      </c>
      <c r="T129" s="109" t="s">
        <v>161</v>
      </c>
      <c r="U129" s="111" t="s">
        <v>162</v>
      </c>
    </row>
    <row r="130" spans="1:21" ht="50.1" customHeight="1" x14ac:dyDescent="0.2">
      <c r="A130" s="107" t="s">
        <v>54</v>
      </c>
      <c r="B130" s="108" t="s">
        <v>2</v>
      </c>
      <c r="C130" s="107" t="s">
        <v>5</v>
      </c>
      <c r="D130" s="107" t="s">
        <v>5</v>
      </c>
      <c r="E130" s="107" t="s">
        <v>627</v>
      </c>
      <c r="F130" s="107" t="s">
        <v>359</v>
      </c>
      <c r="G130" s="109" t="s">
        <v>164</v>
      </c>
      <c r="H130" s="109" t="s">
        <v>94</v>
      </c>
      <c r="I130" s="109" t="s">
        <v>349</v>
      </c>
      <c r="J130" s="109" t="s">
        <v>103</v>
      </c>
      <c r="K130" s="109" t="s">
        <v>67</v>
      </c>
      <c r="L130" s="109" t="s">
        <v>656</v>
      </c>
      <c r="M130" s="109" t="s">
        <v>433</v>
      </c>
      <c r="N130" s="109">
        <v>1</v>
      </c>
      <c r="O130" s="109" t="s">
        <v>0</v>
      </c>
      <c r="P130" s="109" t="s">
        <v>346</v>
      </c>
      <c r="Q130" s="112" t="s">
        <v>347</v>
      </c>
      <c r="R130" s="110">
        <v>7.7083333333333337E-2</v>
      </c>
      <c r="S130" s="109" t="s">
        <v>352</v>
      </c>
      <c r="T130" s="109" t="s">
        <v>70</v>
      </c>
      <c r="U130" s="111" t="s">
        <v>1</v>
      </c>
    </row>
    <row r="131" spans="1:21" ht="50.1" customHeight="1" x14ac:dyDescent="0.2">
      <c r="A131" s="107" t="s">
        <v>54</v>
      </c>
      <c r="B131" s="108" t="s">
        <v>2</v>
      </c>
      <c r="C131" s="107" t="s">
        <v>5</v>
      </c>
      <c r="D131" s="107" t="s">
        <v>5</v>
      </c>
      <c r="E131" s="107" t="s">
        <v>628</v>
      </c>
      <c r="F131" s="107" t="s">
        <v>386</v>
      </c>
      <c r="G131" s="109" t="s">
        <v>426</v>
      </c>
      <c r="H131" s="109" t="s">
        <v>123</v>
      </c>
      <c r="I131" s="109" t="s">
        <v>362</v>
      </c>
      <c r="J131" s="109" t="s">
        <v>72</v>
      </c>
      <c r="K131" s="109" t="s">
        <v>73</v>
      </c>
      <c r="L131" s="109" t="s">
        <v>3</v>
      </c>
      <c r="M131" s="109" t="s">
        <v>445</v>
      </c>
      <c r="N131" s="109">
        <v>1</v>
      </c>
      <c r="O131" s="109" t="s">
        <v>0</v>
      </c>
      <c r="P131" s="109" t="s">
        <v>464</v>
      </c>
      <c r="Q131" s="112" t="s">
        <v>385</v>
      </c>
      <c r="R131" s="110">
        <v>0.5625</v>
      </c>
      <c r="S131" s="109" t="s">
        <v>467</v>
      </c>
      <c r="T131" s="109" t="s">
        <v>70</v>
      </c>
      <c r="U131" s="111" t="s">
        <v>1</v>
      </c>
    </row>
    <row r="132" spans="1:21" ht="50.1" customHeight="1" x14ac:dyDescent="0.2">
      <c r="A132" s="107" t="s">
        <v>54</v>
      </c>
      <c r="B132" s="108" t="s">
        <v>2</v>
      </c>
      <c r="C132" s="107" t="s">
        <v>5</v>
      </c>
      <c r="D132" s="107" t="s">
        <v>5</v>
      </c>
      <c r="E132" s="107" t="s">
        <v>629</v>
      </c>
      <c r="F132" s="107" t="s">
        <v>386</v>
      </c>
      <c r="G132" s="109" t="s">
        <v>426</v>
      </c>
      <c r="H132" s="109" t="s">
        <v>123</v>
      </c>
      <c r="I132" s="109" t="s">
        <v>436</v>
      </c>
      <c r="J132" s="109" t="s">
        <v>139</v>
      </c>
      <c r="K132" s="109" t="s">
        <v>67</v>
      </c>
      <c r="L132" s="109" t="s">
        <v>656</v>
      </c>
      <c r="M132" s="109" t="s">
        <v>446</v>
      </c>
      <c r="N132" s="109">
        <v>1</v>
      </c>
      <c r="O132" s="109" t="s">
        <v>90</v>
      </c>
      <c r="P132" s="109" t="s">
        <v>375</v>
      </c>
      <c r="Q132" s="112" t="s">
        <v>385</v>
      </c>
      <c r="R132" s="110">
        <v>0.66666666666666663</v>
      </c>
      <c r="S132" s="109" t="s">
        <v>468</v>
      </c>
      <c r="T132" s="109" t="s">
        <v>70</v>
      </c>
      <c r="U132" s="111" t="s">
        <v>1</v>
      </c>
    </row>
    <row r="133" spans="1:21" ht="50.1" customHeight="1" x14ac:dyDescent="0.2">
      <c r="A133" s="107" t="s">
        <v>54</v>
      </c>
      <c r="B133" s="108" t="s">
        <v>2</v>
      </c>
      <c r="C133" s="107" t="s">
        <v>5</v>
      </c>
      <c r="D133" s="107" t="s">
        <v>5</v>
      </c>
      <c r="E133" s="107" t="s">
        <v>630</v>
      </c>
      <c r="F133" s="107" t="s">
        <v>387</v>
      </c>
      <c r="G133" s="109" t="s">
        <v>426</v>
      </c>
      <c r="H133" s="109" t="s">
        <v>4</v>
      </c>
      <c r="I133" s="109" t="s">
        <v>389</v>
      </c>
      <c r="J133" s="109" t="s">
        <v>72</v>
      </c>
      <c r="K133" s="109" t="s">
        <v>67</v>
      </c>
      <c r="L133" s="109" t="s">
        <v>656</v>
      </c>
      <c r="M133" s="109" t="s">
        <v>447</v>
      </c>
      <c r="N133" s="109">
        <v>1</v>
      </c>
      <c r="O133" s="109" t="s">
        <v>0</v>
      </c>
      <c r="P133" s="109" t="s">
        <v>376</v>
      </c>
      <c r="Q133" s="112" t="s">
        <v>385</v>
      </c>
      <c r="R133" s="110">
        <v>0.55625000000000002</v>
      </c>
      <c r="S133" s="109" t="s">
        <v>381</v>
      </c>
      <c r="T133" s="109" t="s">
        <v>70</v>
      </c>
      <c r="U133" s="111" t="s">
        <v>1</v>
      </c>
    </row>
    <row r="134" spans="1:21" ht="50.1" customHeight="1" x14ac:dyDescent="0.2">
      <c r="A134" s="107" t="s">
        <v>54</v>
      </c>
      <c r="B134" s="108" t="s">
        <v>2</v>
      </c>
      <c r="C134" s="107" t="s">
        <v>5</v>
      </c>
      <c r="D134" s="107" t="s">
        <v>5</v>
      </c>
      <c r="E134" s="107" t="s">
        <v>631</v>
      </c>
      <c r="F134" s="107" t="s">
        <v>387</v>
      </c>
      <c r="G134" s="109" t="s">
        <v>426</v>
      </c>
      <c r="H134" s="109" t="s">
        <v>4</v>
      </c>
      <c r="I134" s="109" t="s">
        <v>366</v>
      </c>
      <c r="J134" s="109" t="s">
        <v>72</v>
      </c>
      <c r="K134" s="109" t="s">
        <v>73</v>
      </c>
      <c r="L134" s="109" t="s">
        <v>3</v>
      </c>
      <c r="M134" s="109" t="s">
        <v>448</v>
      </c>
      <c r="N134" s="109">
        <v>1</v>
      </c>
      <c r="O134" s="109" t="s">
        <v>0</v>
      </c>
      <c r="P134" s="109" t="s">
        <v>376</v>
      </c>
      <c r="Q134" s="112" t="s">
        <v>385</v>
      </c>
      <c r="R134" s="110">
        <v>0.66736111111111107</v>
      </c>
      <c r="S134" s="109" t="s">
        <v>381</v>
      </c>
      <c r="T134" s="109" t="s">
        <v>70</v>
      </c>
      <c r="U134" s="111" t="s">
        <v>1</v>
      </c>
    </row>
    <row r="135" spans="1:21" ht="50.1" customHeight="1" x14ac:dyDescent="0.2">
      <c r="A135" s="107" t="s">
        <v>54</v>
      </c>
      <c r="B135" s="108" t="s">
        <v>2</v>
      </c>
      <c r="C135" s="107" t="s">
        <v>5</v>
      </c>
      <c r="D135" s="107" t="s">
        <v>5</v>
      </c>
      <c r="E135" s="107" t="s">
        <v>631</v>
      </c>
      <c r="F135" s="107" t="s">
        <v>387</v>
      </c>
      <c r="G135" s="109" t="s">
        <v>426</v>
      </c>
      <c r="H135" s="109" t="s">
        <v>4</v>
      </c>
      <c r="I135" s="109" t="s">
        <v>437</v>
      </c>
      <c r="J135" s="109" t="s">
        <v>72</v>
      </c>
      <c r="K135" s="109" t="s">
        <v>73</v>
      </c>
      <c r="L135" s="109" t="s">
        <v>3</v>
      </c>
      <c r="M135" s="109" t="s">
        <v>449</v>
      </c>
      <c r="N135" s="109">
        <v>1</v>
      </c>
      <c r="O135" s="109" t="s">
        <v>0</v>
      </c>
      <c r="P135" s="109" t="s">
        <v>376</v>
      </c>
      <c r="Q135" s="112" t="s">
        <v>385</v>
      </c>
      <c r="R135" s="110">
        <v>0.66319444444444442</v>
      </c>
      <c r="S135" s="109" t="s">
        <v>381</v>
      </c>
      <c r="T135" s="109" t="s">
        <v>70</v>
      </c>
      <c r="U135" s="111" t="s">
        <v>1</v>
      </c>
    </row>
    <row r="136" spans="1:21" ht="50.1" customHeight="1" x14ac:dyDescent="0.2">
      <c r="A136" s="107" t="s">
        <v>54</v>
      </c>
      <c r="B136" s="108" t="s">
        <v>2</v>
      </c>
      <c r="C136" s="107" t="s">
        <v>5</v>
      </c>
      <c r="D136" s="107" t="s">
        <v>5</v>
      </c>
      <c r="E136" s="107" t="s">
        <v>631</v>
      </c>
      <c r="F136" s="107" t="s">
        <v>387</v>
      </c>
      <c r="G136" s="109" t="s">
        <v>426</v>
      </c>
      <c r="H136" s="109" t="s">
        <v>4</v>
      </c>
      <c r="I136" s="109" t="s">
        <v>438</v>
      </c>
      <c r="J136" s="109" t="s">
        <v>72</v>
      </c>
      <c r="K136" s="109" t="s">
        <v>73</v>
      </c>
      <c r="L136" s="109" t="s">
        <v>656</v>
      </c>
      <c r="M136" s="109" t="s">
        <v>450</v>
      </c>
      <c r="N136" s="109">
        <v>1</v>
      </c>
      <c r="O136" s="109" t="s">
        <v>0</v>
      </c>
      <c r="P136" s="109" t="s">
        <v>376</v>
      </c>
      <c r="Q136" s="112" t="s">
        <v>385</v>
      </c>
      <c r="R136" s="110">
        <v>0.67361111111111116</v>
      </c>
      <c r="S136" s="109" t="s">
        <v>381</v>
      </c>
      <c r="T136" s="109" t="s">
        <v>70</v>
      </c>
      <c r="U136" s="111" t="s">
        <v>1</v>
      </c>
    </row>
    <row r="137" spans="1:21" ht="50.1" customHeight="1" x14ac:dyDescent="0.2">
      <c r="A137" s="107" t="s">
        <v>54</v>
      </c>
      <c r="B137" s="108" t="s">
        <v>2</v>
      </c>
      <c r="C137" s="107" t="s">
        <v>5</v>
      </c>
      <c r="D137" s="107" t="s">
        <v>5</v>
      </c>
      <c r="E137" s="107" t="s">
        <v>632</v>
      </c>
      <c r="F137" s="107" t="s">
        <v>363</v>
      </c>
      <c r="G137" s="109" t="s">
        <v>164</v>
      </c>
      <c r="H137" s="109" t="s">
        <v>4</v>
      </c>
      <c r="I137" s="109" t="s">
        <v>363</v>
      </c>
      <c r="J137" s="109" t="s">
        <v>72</v>
      </c>
      <c r="K137" s="109" t="s">
        <v>73</v>
      </c>
      <c r="L137" s="109" t="s">
        <v>656</v>
      </c>
      <c r="M137" s="109" t="s">
        <v>451</v>
      </c>
      <c r="N137" s="109">
        <v>1</v>
      </c>
      <c r="O137" s="109" t="s">
        <v>0</v>
      </c>
      <c r="P137" s="109" t="s">
        <v>376</v>
      </c>
      <c r="Q137" s="112" t="s">
        <v>385</v>
      </c>
      <c r="R137" s="110">
        <v>0.26180555555555557</v>
      </c>
      <c r="S137" s="109" t="s">
        <v>383</v>
      </c>
      <c r="T137" s="109" t="s">
        <v>70</v>
      </c>
      <c r="U137" s="111" t="s">
        <v>1</v>
      </c>
    </row>
    <row r="138" spans="1:21" ht="50.1" customHeight="1" x14ac:dyDescent="0.2">
      <c r="A138" s="107" t="s">
        <v>54</v>
      </c>
      <c r="B138" s="108" t="s">
        <v>2</v>
      </c>
      <c r="C138" s="107" t="s">
        <v>5</v>
      </c>
      <c r="D138" s="107" t="s">
        <v>5</v>
      </c>
      <c r="E138" s="107" t="s">
        <v>633</v>
      </c>
      <c r="F138" s="107" t="s">
        <v>387</v>
      </c>
      <c r="G138" s="109" t="s">
        <v>164</v>
      </c>
      <c r="H138" s="109" t="s">
        <v>4</v>
      </c>
      <c r="I138" s="109" t="s">
        <v>366</v>
      </c>
      <c r="J138" s="109" t="s">
        <v>66</v>
      </c>
      <c r="K138" s="109" t="s">
        <v>67</v>
      </c>
      <c r="L138" s="109" t="s">
        <v>656</v>
      </c>
      <c r="M138" s="109" t="s">
        <v>452</v>
      </c>
      <c r="N138" s="109">
        <v>1</v>
      </c>
      <c r="O138" s="109" t="s">
        <v>0</v>
      </c>
      <c r="P138" s="109" t="s">
        <v>376</v>
      </c>
      <c r="Q138" s="112" t="s">
        <v>385</v>
      </c>
      <c r="R138" s="110">
        <v>0.28472222222222221</v>
      </c>
      <c r="S138" s="109" t="s">
        <v>384</v>
      </c>
      <c r="T138" s="109" t="s">
        <v>161</v>
      </c>
      <c r="U138" s="111" t="s">
        <v>162</v>
      </c>
    </row>
    <row r="139" spans="1:21" ht="50.1" customHeight="1" x14ac:dyDescent="0.2">
      <c r="A139" s="107" t="s">
        <v>54</v>
      </c>
      <c r="B139" s="108" t="s">
        <v>2</v>
      </c>
      <c r="C139" s="107" t="s">
        <v>5</v>
      </c>
      <c r="D139" s="107" t="s">
        <v>5</v>
      </c>
      <c r="E139" s="107" t="s">
        <v>634</v>
      </c>
      <c r="F139" s="107" t="s">
        <v>387</v>
      </c>
      <c r="G139" s="109" t="s">
        <v>164</v>
      </c>
      <c r="H139" s="109" t="s">
        <v>4</v>
      </c>
      <c r="I139" s="109" t="s">
        <v>389</v>
      </c>
      <c r="J139" s="109" t="s">
        <v>139</v>
      </c>
      <c r="K139" s="109" t="s">
        <v>73</v>
      </c>
      <c r="L139" s="109" t="s">
        <v>656</v>
      </c>
      <c r="M139" s="109" t="s">
        <v>453</v>
      </c>
      <c r="N139" s="109">
        <v>1</v>
      </c>
      <c r="O139" s="109" t="s">
        <v>90</v>
      </c>
      <c r="P139" s="109" t="s">
        <v>412</v>
      </c>
      <c r="Q139" s="112" t="s">
        <v>385</v>
      </c>
      <c r="R139" s="110">
        <v>0.2638888888888889</v>
      </c>
      <c r="S139" s="109" t="s">
        <v>469</v>
      </c>
      <c r="T139" s="109" t="s">
        <v>161</v>
      </c>
      <c r="U139" s="111" t="s">
        <v>162</v>
      </c>
    </row>
    <row r="140" spans="1:21" ht="50.1" customHeight="1" x14ac:dyDescent="0.2">
      <c r="A140" s="107" t="s">
        <v>54</v>
      </c>
      <c r="B140" s="108" t="s">
        <v>2</v>
      </c>
      <c r="C140" s="107" t="s">
        <v>5</v>
      </c>
      <c r="D140" s="107" t="s">
        <v>5</v>
      </c>
      <c r="E140" s="107" t="s">
        <v>635</v>
      </c>
      <c r="F140" s="107" t="s">
        <v>400</v>
      </c>
      <c r="G140" s="109" t="s">
        <v>426</v>
      </c>
      <c r="H140" s="109" t="s">
        <v>123</v>
      </c>
      <c r="I140" s="109" t="s">
        <v>74</v>
      </c>
      <c r="J140" s="109" t="s">
        <v>72</v>
      </c>
      <c r="K140" s="109" t="s">
        <v>157</v>
      </c>
      <c r="L140" s="109" t="s">
        <v>656</v>
      </c>
      <c r="M140" s="109" t="s">
        <v>477</v>
      </c>
      <c r="N140" s="109">
        <v>1</v>
      </c>
      <c r="O140" s="109" t="s">
        <v>400</v>
      </c>
      <c r="P140" s="109" t="s">
        <v>486</v>
      </c>
      <c r="Q140" s="112" t="s">
        <v>402</v>
      </c>
      <c r="R140" s="110">
        <v>0.57638888888888895</v>
      </c>
      <c r="S140" s="109" t="s">
        <v>488</v>
      </c>
      <c r="T140" s="109" t="s">
        <v>70</v>
      </c>
      <c r="U140" s="111" t="s">
        <v>1</v>
      </c>
    </row>
    <row r="141" spans="1:21" ht="50.1" customHeight="1" x14ac:dyDescent="0.2">
      <c r="A141" s="107" t="s">
        <v>54</v>
      </c>
      <c r="B141" s="108" t="s">
        <v>2</v>
      </c>
      <c r="C141" s="107" t="s">
        <v>5</v>
      </c>
      <c r="D141" s="107" t="s">
        <v>5</v>
      </c>
      <c r="E141" s="107" t="s">
        <v>636</v>
      </c>
      <c r="F141" s="107" t="s">
        <v>400</v>
      </c>
      <c r="G141" s="109" t="s">
        <v>426</v>
      </c>
      <c r="H141" s="109" t="s">
        <v>4</v>
      </c>
      <c r="I141" s="109" t="s">
        <v>473</v>
      </c>
      <c r="J141" s="109" t="s">
        <v>72</v>
      </c>
      <c r="K141" s="109" t="s">
        <v>73</v>
      </c>
      <c r="L141" s="109" t="s">
        <v>656</v>
      </c>
      <c r="M141" s="109" t="s">
        <v>478</v>
      </c>
      <c r="N141" s="109">
        <v>1</v>
      </c>
      <c r="O141" s="109" t="s">
        <v>400</v>
      </c>
      <c r="P141" s="109" t="s">
        <v>487</v>
      </c>
      <c r="Q141" s="112" t="s">
        <v>402</v>
      </c>
      <c r="R141" s="110">
        <v>0.56736111111111109</v>
      </c>
      <c r="S141" s="109" t="s">
        <v>489</v>
      </c>
      <c r="T141" s="109" t="s">
        <v>70</v>
      </c>
      <c r="U141" s="111" t="s">
        <v>1</v>
      </c>
    </row>
    <row r="142" spans="1:21" ht="50.1" customHeight="1" x14ac:dyDescent="0.2">
      <c r="A142" s="107" t="s">
        <v>54</v>
      </c>
      <c r="B142" s="108" t="s">
        <v>2</v>
      </c>
      <c r="C142" s="107" t="s">
        <v>5</v>
      </c>
      <c r="D142" s="107" t="s">
        <v>5</v>
      </c>
      <c r="E142" s="107" t="s">
        <v>637</v>
      </c>
      <c r="F142" s="107" t="s">
        <v>400</v>
      </c>
      <c r="G142" s="109" t="s">
        <v>426</v>
      </c>
      <c r="H142" s="109" t="s">
        <v>94</v>
      </c>
      <c r="I142" s="109" t="s">
        <v>474</v>
      </c>
      <c r="J142" s="109" t="s">
        <v>72</v>
      </c>
      <c r="K142" s="109" t="s">
        <v>73</v>
      </c>
      <c r="L142" s="109" t="s">
        <v>656</v>
      </c>
      <c r="M142" s="109" t="s">
        <v>479</v>
      </c>
      <c r="N142" s="109">
        <v>1</v>
      </c>
      <c r="O142" s="109" t="s">
        <v>400</v>
      </c>
      <c r="P142" s="109" t="s">
        <v>404</v>
      </c>
      <c r="Q142" s="112" t="s">
        <v>402</v>
      </c>
      <c r="R142" s="110">
        <v>0.43055555555555558</v>
      </c>
      <c r="S142" s="109" t="s">
        <v>490</v>
      </c>
      <c r="T142" s="109" t="s">
        <v>70</v>
      </c>
      <c r="U142" s="111" t="s">
        <v>1</v>
      </c>
    </row>
    <row r="143" spans="1:21" ht="50.1" customHeight="1" x14ac:dyDescent="0.2">
      <c r="A143" s="107" t="s">
        <v>54</v>
      </c>
      <c r="B143" s="108" t="s">
        <v>2</v>
      </c>
      <c r="C143" s="107" t="s">
        <v>5</v>
      </c>
      <c r="D143" s="107" t="s">
        <v>5</v>
      </c>
      <c r="E143" s="107" t="s">
        <v>638</v>
      </c>
      <c r="F143" s="107" t="s">
        <v>400</v>
      </c>
      <c r="G143" s="109" t="s">
        <v>426</v>
      </c>
      <c r="H143" s="109" t="s">
        <v>113</v>
      </c>
      <c r="I143" s="109" t="s">
        <v>475</v>
      </c>
      <c r="J143" s="109" t="s">
        <v>72</v>
      </c>
      <c r="K143" s="109" t="s">
        <v>73</v>
      </c>
      <c r="L143" s="109" t="s">
        <v>656</v>
      </c>
      <c r="M143" s="109" t="s">
        <v>480</v>
      </c>
      <c r="N143" s="109">
        <v>1</v>
      </c>
      <c r="O143" s="109" t="s">
        <v>400</v>
      </c>
      <c r="P143" s="109" t="s">
        <v>404</v>
      </c>
      <c r="Q143" s="112" t="s">
        <v>402</v>
      </c>
      <c r="R143" s="110">
        <v>0.58750000000000002</v>
      </c>
      <c r="S143" s="109" t="s">
        <v>491</v>
      </c>
      <c r="T143" s="109" t="s">
        <v>70</v>
      </c>
      <c r="U143" s="111" t="s">
        <v>1</v>
      </c>
    </row>
    <row r="144" spans="1:21" ht="50.1" customHeight="1" x14ac:dyDescent="0.2">
      <c r="A144" s="107" t="s">
        <v>54</v>
      </c>
      <c r="B144" s="108" t="s">
        <v>2</v>
      </c>
      <c r="C144" s="107" t="s">
        <v>5</v>
      </c>
      <c r="D144" s="107" t="s">
        <v>5</v>
      </c>
      <c r="E144" s="107" t="s">
        <v>639</v>
      </c>
      <c r="F144" s="107" t="s">
        <v>400</v>
      </c>
      <c r="G144" s="109" t="s">
        <v>426</v>
      </c>
      <c r="H144" s="109" t="s">
        <v>113</v>
      </c>
      <c r="I144" s="109" t="s">
        <v>475</v>
      </c>
      <c r="J144" s="109" t="s">
        <v>72</v>
      </c>
      <c r="K144" s="109" t="s">
        <v>73</v>
      </c>
      <c r="L144" s="109" t="s">
        <v>656</v>
      </c>
      <c r="M144" s="109" t="s">
        <v>481</v>
      </c>
      <c r="N144" s="109">
        <v>1</v>
      </c>
      <c r="O144" s="109" t="s">
        <v>400</v>
      </c>
      <c r="P144" s="109" t="s">
        <v>404</v>
      </c>
      <c r="Q144" s="112" t="s">
        <v>402</v>
      </c>
      <c r="R144" s="110">
        <v>0.58333333333333337</v>
      </c>
      <c r="S144" s="109" t="s">
        <v>491</v>
      </c>
      <c r="T144" s="109" t="s">
        <v>70</v>
      </c>
      <c r="U144" s="111" t="s">
        <v>1</v>
      </c>
    </row>
    <row r="145" spans="1:21" ht="50.1" customHeight="1" x14ac:dyDescent="0.2">
      <c r="A145" s="107" t="s">
        <v>54</v>
      </c>
      <c r="B145" s="108" t="s">
        <v>2</v>
      </c>
      <c r="C145" s="107" t="s">
        <v>5</v>
      </c>
      <c r="D145" s="107" t="s">
        <v>5</v>
      </c>
      <c r="E145" s="107" t="s">
        <v>640</v>
      </c>
      <c r="F145" s="107" t="s">
        <v>400</v>
      </c>
      <c r="G145" s="109" t="s">
        <v>164</v>
      </c>
      <c r="H145" s="109" t="s">
        <v>113</v>
      </c>
      <c r="I145" s="109" t="s">
        <v>423</v>
      </c>
      <c r="J145" s="109" t="s">
        <v>72</v>
      </c>
      <c r="K145" s="109" t="s">
        <v>157</v>
      </c>
      <c r="L145" s="109" t="s">
        <v>656</v>
      </c>
      <c r="M145" s="109" t="s">
        <v>482</v>
      </c>
      <c r="N145" s="109">
        <v>1</v>
      </c>
      <c r="O145" s="109" t="s">
        <v>400</v>
      </c>
      <c r="P145" s="109" t="s">
        <v>404</v>
      </c>
      <c r="Q145" s="112" t="s">
        <v>402</v>
      </c>
      <c r="R145" s="110">
        <v>0.27777777777777779</v>
      </c>
      <c r="S145" s="109" t="s">
        <v>492</v>
      </c>
      <c r="T145" s="109" t="s">
        <v>70</v>
      </c>
      <c r="U145" s="111" t="s">
        <v>1</v>
      </c>
    </row>
    <row r="146" spans="1:21" ht="50.1" customHeight="1" x14ac:dyDescent="0.2">
      <c r="A146" s="107" t="s">
        <v>54</v>
      </c>
      <c r="B146" s="108" t="s">
        <v>2</v>
      </c>
      <c r="C146" s="107" t="s">
        <v>5</v>
      </c>
      <c r="D146" s="107" t="s">
        <v>5</v>
      </c>
      <c r="E146" s="107" t="s">
        <v>641</v>
      </c>
      <c r="F146" s="107" t="s">
        <v>415</v>
      </c>
      <c r="G146" s="109" t="s">
        <v>426</v>
      </c>
      <c r="H146" s="109" t="s">
        <v>497</v>
      </c>
      <c r="I146" s="109" t="s">
        <v>498</v>
      </c>
      <c r="J146" s="109" t="s">
        <v>72</v>
      </c>
      <c r="K146" s="109" t="s">
        <v>73</v>
      </c>
      <c r="L146" s="109" t="s">
        <v>656</v>
      </c>
      <c r="M146" s="109" t="s">
        <v>502</v>
      </c>
      <c r="N146" s="109">
        <v>1</v>
      </c>
      <c r="O146" s="109" t="s">
        <v>90</v>
      </c>
      <c r="P146" s="109" t="s">
        <v>509</v>
      </c>
      <c r="Q146" s="112" t="s">
        <v>516</v>
      </c>
      <c r="R146" s="110">
        <v>0.57638888888888895</v>
      </c>
      <c r="S146" s="109" t="s">
        <v>511</v>
      </c>
      <c r="T146" s="109" t="s">
        <v>70</v>
      </c>
      <c r="U146" s="111" t="s">
        <v>1</v>
      </c>
    </row>
    <row r="147" spans="1:21" ht="50.1" customHeight="1" x14ac:dyDescent="0.2">
      <c r="A147" s="107" t="s">
        <v>54</v>
      </c>
      <c r="B147" s="108" t="s">
        <v>2</v>
      </c>
      <c r="C147" s="107" t="s">
        <v>5</v>
      </c>
      <c r="D147" s="107" t="s">
        <v>5</v>
      </c>
      <c r="E147" s="107" t="s">
        <v>642</v>
      </c>
      <c r="F147" s="107" t="s">
        <v>415</v>
      </c>
      <c r="G147" s="109" t="s">
        <v>426</v>
      </c>
      <c r="H147" s="109" t="s">
        <v>497</v>
      </c>
      <c r="I147" s="109" t="s">
        <v>408</v>
      </c>
      <c r="J147" s="109" t="s">
        <v>93</v>
      </c>
      <c r="K147" s="109" t="s">
        <v>73</v>
      </c>
      <c r="L147" s="109" t="s">
        <v>656</v>
      </c>
      <c r="M147" s="109" t="s">
        <v>503</v>
      </c>
      <c r="N147" s="109">
        <v>1</v>
      </c>
      <c r="O147" s="109" t="s">
        <v>90</v>
      </c>
      <c r="P147" s="109" t="s">
        <v>509</v>
      </c>
      <c r="Q147" s="112" t="s">
        <v>516</v>
      </c>
      <c r="R147" s="110">
        <v>0.58333333333333337</v>
      </c>
      <c r="S147" s="109" t="s">
        <v>469</v>
      </c>
      <c r="T147" s="109" t="s">
        <v>161</v>
      </c>
      <c r="U147" s="111" t="s">
        <v>162</v>
      </c>
    </row>
    <row r="148" spans="1:21" ht="50.1" customHeight="1" x14ac:dyDescent="0.2">
      <c r="A148" s="107" t="s">
        <v>54</v>
      </c>
      <c r="B148" s="108" t="s">
        <v>2</v>
      </c>
      <c r="C148" s="107" t="s">
        <v>5</v>
      </c>
      <c r="D148" s="107" t="s">
        <v>5</v>
      </c>
      <c r="E148" s="107" t="s">
        <v>643</v>
      </c>
      <c r="F148" s="107" t="s">
        <v>415</v>
      </c>
      <c r="G148" s="109" t="s">
        <v>426</v>
      </c>
      <c r="H148" s="109" t="s">
        <v>497</v>
      </c>
      <c r="I148" s="109" t="s">
        <v>499</v>
      </c>
      <c r="J148" s="109" t="s">
        <v>72</v>
      </c>
      <c r="K148" s="109" t="s">
        <v>73</v>
      </c>
      <c r="L148" s="109" t="s">
        <v>657</v>
      </c>
      <c r="M148" s="109" t="s">
        <v>504</v>
      </c>
      <c r="N148" s="109">
        <v>1</v>
      </c>
      <c r="O148" s="109" t="s">
        <v>0</v>
      </c>
      <c r="P148" s="109" t="s">
        <v>510</v>
      </c>
      <c r="Q148" s="112" t="s">
        <v>516</v>
      </c>
      <c r="R148" s="110">
        <v>0.60069444444444442</v>
      </c>
      <c r="S148" s="109" t="s">
        <v>512</v>
      </c>
      <c r="T148" s="109" t="s">
        <v>161</v>
      </c>
      <c r="U148" s="111" t="s">
        <v>162</v>
      </c>
    </row>
    <row r="149" spans="1:21" ht="50.1" customHeight="1" x14ac:dyDescent="0.2">
      <c r="A149" s="107" t="s">
        <v>54</v>
      </c>
      <c r="B149" s="108" t="s">
        <v>2</v>
      </c>
      <c r="C149" s="107" t="s">
        <v>5</v>
      </c>
      <c r="D149" s="107" t="s">
        <v>5</v>
      </c>
      <c r="E149" s="107" t="s">
        <v>644</v>
      </c>
      <c r="F149" s="107" t="s">
        <v>415</v>
      </c>
      <c r="G149" s="109" t="s">
        <v>426</v>
      </c>
      <c r="H149" s="109" t="s">
        <v>406</v>
      </c>
      <c r="I149" s="109" t="s">
        <v>407</v>
      </c>
      <c r="J149" s="109" t="s">
        <v>139</v>
      </c>
      <c r="K149" s="109" t="s">
        <v>67</v>
      </c>
      <c r="L149" s="109" t="s">
        <v>656</v>
      </c>
      <c r="M149" s="109" t="s">
        <v>505</v>
      </c>
      <c r="N149" s="109">
        <v>1</v>
      </c>
      <c r="O149" s="109" t="s">
        <v>90</v>
      </c>
      <c r="P149" s="109" t="s">
        <v>412</v>
      </c>
      <c r="Q149" s="112" t="s">
        <v>413</v>
      </c>
      <c r="R149" s="110">
        <v>0.58611111111111114</v>
      </c>
      <c r="S149" s="109" t="s">
        <v>412</v>
      </c>
      <c r="T149" s="109" t="s">
        <v>161</v>
      </c>
      <c r="U149" s="111" t="s">
        <v>162</v>
      </c>
    </row>
    <row r="150" spans="1:21" ht="50.1" customHeight="1" x14ac:dyDescent="0.2">
      <c r="A150" s="107" t="s">
        <v>54</v>
      </c>
      <c r="B150" s="108" t="s">
        <v>2</v>
      </c>
      <c r="C150" s="107" t="s">
        <v>5</v>
      </c>
      <c r="D150" s="107" t="s">
        <v>5</v>
      </c>
      <c r="E150" s="107" t="s">
        <v>645</v>
      </c>
      <c r="F150" s="107" t="s">
        <v>415</v>
      </c>
      <c r="G150" s="109" t="s">
        <v>164</v>
      </c>
      <c r="H150" s="109" t="s">
        <v>406</v>
      </c>
      <c r="I150" s="109" t="s">
        <v>500</v>
      </c>
      <c r="J150" s="109" t="s">
        <v>72</v>
      </c>
      <c r="K150" s="109" t="s">
        <v>73</v>
      </c>
      <c r="L150" s="109" t="s">
        <v>3</v>
      </c>
      <c r="M150" s="109" t="s">
        <v>506</v>
      </c>
      <c r="N150" s="109">
        <v>1</v>
      </c>
      <c r="O150" s="109" t="s">
        <v>0</v>
      </c>
      <c r="P150" s="109" t="s">
        <v>414</v>
      </c>
      <c r="Q150" s="112" t="s">
        <v>413</v>
      </c>
      <c r="R150" s="110">
        <v>0.99305555555555547</v>
      </c>
      <c r="S150" s="109" t="s">
        <v>513</v>
      </c>
      <c r="T150" s="109" t="s">
        <v>70</v>
      </c>
      <c r="U150" s="111" t="s">
        <v>1</v>
      </c>
    </row>
    <row r="151" spans="1:21" ht="50.1" customHeight="1" x14ac:dyDescent="0.2">
      <c r="A151" s="107" t="s">
        <v>54</v>
      </c>
      <c r="B151" s="108" t="s">
        <v>2</v>
      </c>
      <c r="C151" s="107" t="s">
        <v>5</v>
      </c>
      <c r="D151" s="107" t="s">
        <v>5</v>
      </c>
      <c r="E151" s="107" t="s">
        <v>646</v>
      </c>
      <c r="F151" s="107" t="s">
        <v>415</v>
      </c>
      <c r="G151" s="109" t="s">
        <v>164</v>
      </c>
      <c r="H151" s="109" t="s">
        <v>406</v>
      </c>
      <c r="I151" s="109" t="s">
        <v>501</v>
      </c>
      <c r="J151" s="109" t="s">
        <v>107</v>
      </c>
      <c r="K151" s="109" t="s">
        <v>73</v>
      </c>
      <c r="L151" s="109" t="s">
        <v>656</v>
      </c>
      <c r="M151" s="109" t="s">
        <v>507</v>
      </c>
      <c r="N151" s="109">
        <v>1</v>
      </c>
      <c r="O151" s="109" t="s">
        <v>90</v>
      </c>
      <c r="P151" s="109" t="s">
        <v>412</v>
      </c>
      <c r="Q151" s="112" t="s">
        <v>413</v>
      </c>
      <c r="R151" s="110">
        <v>0.20138888888888887</v>
      </c>
      <c r="S151" s="109" t="s">
        <v>514</v>
      </c>
      <c r="T151" s="109" t="s">
        <v>70</v>
      </c>
      <c r="U151" s="111" t="s">
        <v>1</v>
      </c>
    </row>
    <row r="152" spans="1:21" ht="50.1" customHeight="1" x14ac:dyDescent="0.2">
      <c r="A152" s="107" t="s">
        <v>54</v>
      </c>
      <c r="B152" s="108" t="s">
        <v>2</v>
      </c>
      <c r="C152" s="107" t="s">
        <v>5</v>
      </c>
      <c r="D152" s="107" t="s">
        <v>5</v>
      </c>
      <c r="E152" s="107" t="s">
        <v>647</v>
      </c>
      <c r="F152" s="107" t="s">
        <v>268</v>
      </c>
      <c r="G152" s="109" t="s">
        <v>426</v>
      </c>
      <c r="H152" s="109" t="s">
        <v>517</v>
      </c>
      <c r="I152" s="109" t="s">
        <v>518</v>
      </c>
      <c r="J152" s="109" t="s">
        <v>139</v>
      </c>
      <c r="K152" s="109" t="s">
        <v>67</v>
      </c>
      <c r="L152" s="109" t="s">
        <v>656</v>
      </c>
      <c r="M152" s="109" t="s">
        <v>528</v>
      </c>
      <c r="N152" s="109">
        <v>1</v>
      </c>
      <c r="O152" s="109" t="s">
        <v>90</v>
      </c>
      <c r="P152" s="109" t="s">
        <v>559</v>
      </c>
      <c r="Q152" s="112" t="s">
        <v>580</v>
      </c>
      <c r="R152" s="110">
        <v>0.47916666666666669</v>
      </c>
      <c r="S152" s="109" t="s">
        <v>566</v>
      </c>
      <c r="T152" s="109" t="s">
        <v>70</v>
      </c>
      <c r="U152" s="111" t="s">
        <v>1</v>
      </c>
    </row>
    <row r="153" spans="1:21" ht="50.1" customHeight="1" x14ac:dyDescent="0.2">
      <c r="A153" s="107" t="s">
        <v>54</v>
      </c>
      <c r="B153" s="108" t="s">
        <v>2</v>
      </c>
      <c r="C153" s="107" t="s">
        <v>5</v>
      </c>
      <c r="D153" s="107" t="s">
        <v>5</v>
      </c>
      <c r="E153" s="107" t="s">
        <v>648</v>
      </c>
      <c r="F153" s="107" t="s">
        <v>268</v>
      </c>
      <c r="G153" s="109" t="s">
        <v>426</v>
      </c>
      <c r="H153" s="109" t="s">
        <v>517</v>
      </c>
      <c r="I153" s="109" t="s">
        <v>519</v>
      </c>
      <c r="J153" s="109" t="s">
        <v>139</v>
      </c>
      <c r="K153" s="109" t="s">
        <v>67</v>
      </c>
      <c r="L153" s="109" t="s">
        <v>656</v>
      </c>
      <c r="M153" s="109" t="s">
        <v>529</v>
      </c>
      <c r="N153" s="109">
        <v>1</v>
      </c>
      <c r="O153" s="109" t="s">
        <v>90</v>
      </c>
      <c r="P153" s="109" t="s">
        <v>560</v>
      </c>
      <c r="Q153" s="112" t="s">
        <v>580</v>
      </c>
      <c r="R153" s="110">
        <v>0.45833333333333331</v>
      </c>
      <c r="S153" s="109" t="s">
        <v>567</v>
      </c>
      <c r="T153" s="109" t="s">
        <v>70</v>
      </c>
      <c r="U153" s="111" t="s">
        <v>1</v>
      </c>
    </row>
    <row r="154" spans="1:21" ht="50.1" customHeight="1" x14ac:dyDescent="0.2">
      <c r="A154" s="107" t="s">
        <v>54</v>
      </c>
      <c r="B154" s="108" t="s">
        <v>2</v>
      </c>
      <c r="C154" s="107" t="s">
        <v>5</v>
      </c>
      <c r="D154" s="107" t="s">
        <v>5</v>
      </c>
      <c r="E154" s="107" t="s">
        <v>649</v>
      </c>
      <c r="F154" s="107" t="s">
        <v>268</v>
      </c>
      <c r="G154" s="109" t="s">
        <v>426</v>
      </c>
      <c r="H154" s="109" t="s">
        <v>517</v>
      </c>
      <c r="I154" s="109" t="s">
        <v>342</v>
      </c>
      <c r="J154" s="109" t="s">
        <v>139</v>
      </c>
      <c r="K154" s="109" t="s">
        <v>67</v>
      </c>
      <c r="L154" s="109" t="s">
        <v>656</v>
      </c>
      <c r="M154" s="109" t="s">
        <v>530</v>
      </c>
      <c r="N154" s="109">
        <v>1</v>
      </c>
      <c r="O154" s="109" t="s">
        <v>90</v>
      </c>
      <c r="P154" s="109" t="s">
        <v>560</v>
      </c>
      <c r="Q154" s="112" t="s">
        <v>580</v>
      </c>
      <c r="R154" s="110">
        <v>0.63541666666666663</v>
      </c>
      <c r="S154" s="109" t="s">
        <v>568</v>
      </c>
      <c r="T154" s="109" t="s">
        <v>70</v>
      </c>
      <c r="U154" s="111" t="s">
        <v>1</v>
      </c>
    </row>
    <row r="155" spans="1:21" ht="50.1" customHeight="1" x14ac:dyDescent="0.2">
      <c r="A155" s="107" t="s">
        <v>54</v>
      </c>
      <c r="B155" s="108" t="s">
        <v>2</v>
      </c>
      <c r="C155" s="107" t="s">
        <v>5</v>
      </c>
      <c r="D155" s="107" t="s">
        <v>5</v>
      </c>
      <c r="E155" s="107" t="s">
        <v>650</v>
      </c>
      <c r="F155" s="107" t="s">
        <v>268</v>
      </c>
      <c r="G155" s="109" t="s">
        <v>164</v>
      </c>
      <c r="H155" s="109" t="s">
        <v>517</v>
      </c>
      <c r="I155" s="109" t="s">
        <v>520</v>
      </c>
      <c r="J155" s="109" t="s">
        <v>97</v>
      </c>
      <c r="K155" s="109" t="s">
        <v>73</v>
      </c>
      <c r="L155" s="109" t="s">
        <v>657</v>
      </c>
      <c r="M155" s="109" t="s">
        <v>531</v>
      </c>
      <c r="N155" s="109">
        <v>1</v>
      </c>
      <c r="O155" s="109" t="s">
        <v>0</v>
      </c>
      <c r="P155" s="109" t="s">
        <v>561</v>
      </c>
      <c r="Q155" s="112" t="s">
        <v>580</v>
      </c>
      <c r="R155" s="110">
        <v>0.17708333333333334</v>
      </c>
      <c r="S155" s="109" t="s">
        <v>569</v>
      </c>
      <c r="T155" s="109" t="s">
        <v>70</v>
      </c>
      <c r="U155" s="111" t="s">
        <v>1</v>
      </c>
    </row>
    <row r="156" spans="1:21" ht="50.1" customHeight="1" x14ac:dyDescent="0.2">
      <c r="A156" s="107" t="s">
        <v>54</v>
      </c>
      <c r="B156" s="108" t="s">
        <v>2</v>
      </c>
      <c r="C156" s="107" t="s">
        <v>5</v>
      </c>
      <c r="D156" s="107" t="s">
        <v>5</v>
      </c>
      <c r="E156" s="107" t="s">
        <v>651</v>
      </c>
      <c r="F156" s="107" t="s">
        <v>268</v>
      </c>
      <c r="G156" s="109" t="s">
        <v>426</v>
      </c>
      <c r="H156" s="109" t="s">
        <v>340</v>
      </c>
      <c r="I156" s="109" t="s">
        <v>238</v>
      </c>
      <c r="J156" s="109" t="s">
        <v>72</v>
      </c>
      <c r="K156" s="109" t="s">
        <v>67</v>
      </c>
      <c r="L156" s="109" t="s">
        <v>656</v>
      </c>
      <c r="M156" s="109" t="s">
        <v>532</v>
      </c>
      <c r="N156" s="109">
        <v>1</v>
      </c>
      <c r="O156" s="109" t="s">
        <v>0</v>
      </c>
      <c r="P156" s="109" t="s">
        <v>562</v>
      </c>
      <c r="Q156" s="112" t="s">
        <v>253</v>
      </c>
      <c r="R156" s="110">
        <v>0.43472222222222223</v>
      </c>
      <c r="S156" s="109" t="s">
        <v>570</v>
      </c>
      <c r="T156" s="109" t="s">
        <v>70</v>
      </c>
      <c r="U156" s="111" t="s">
        <v>1</v>
      </c>
    </row>
    <row r="157" spans="1:21" ht="50.1" customHeight="1" x14ac:dyDescent="0.2">
      <c r="A157" s="107" t="s">
        <v>54</v>
      </c>
      <c r="B157" s="108" t="s">
        <v>2</v>
      </c>
      <c r="C157" s="107" t="s">
        <v>5</v>
      </c>
      <c r="D157" s="107" t="s">
        <v>5</v>
      </c>
      <c r="E157" s="107" t="s">
        <v>652</v>
      </c>
      <c r="F157" s="107" t="s">
        <v>268</v>
      </c>
      <c r="G157" s="109" t="s">
        <v>426</v>
      </c>
      <c r="H157" s="109" t="s">
        <v>340</v>
      </c>
      <c r="I157" s="109" t="s">
        <v>521</v>
      </c>
      <c r="J157" s="109" t="s">
        <v>72</v>
      </c>
      <c r="K157" s="109" t="s">
        <v>73</v>
      </c>
      <c r="L157" s="109" t="s">
        <v>656</v>
      </c>
      <c r="M157" s="109" t="s">
        <v>533</v>
      </c>
      <c r="N157" s="109">
        <v>1</v>
      </c>
      <c r="O157" s="109" t="s">
        <v>0</v>
      </c>
      <c r="P157" s="109" t="s">
        <v>252</v>
      </c>
      <c r="Q157" s="112" t="s">
        <v>253</v>
      </c>
      <c r="R157" s="110">
        <v>0.65625</v>
      </c>
      <c r="S157" s="109" t="s">
        <v>571</v>
      </c>
      <c r="T157" s="109" t="s">
        <v>70</v>
      </c>
      <c r="U157" s="111" t="s">
        <v>1</v>
      </c>
    </row>
    <row r="158" spans="1:21" ht="50.1" customHeight="1" x14ac:dyDescent="0.2">
      <c r="A158" s="107" t="s">
        <v>54</v>
      </c>
      <c r="B158" s="108" t="s">
        <v>2</v>
      </c>
      <c r="C158" s="107" t="s">
        <v>5</v>
      </c>
      <c r="D158" s="107" t="s">
        <v>5</v>
      </c>
      <c r="E158" s="107" t="s">
        <v>653</v>
      </c>
      <c r="F158" s="107" t="s">
        <v>268</v>
      </c>
      <c r="G158" s="109" t="s">
        <v>426</v>
      </c>
      <c r="H158" s="109" t="s">
        <v>340</v>
      </c>
      <c r="I158" s="109" t="s">
        <v>521</v>
      </c>
      <c r="J158" s="109" t="s">
        <v>72</v>
      </c>
      <c r="K158" s="109" t="s">
        <v>73</v>
      </c>
      <c r="L158" s="109" t="s">
        <v>656</v>
      </c>
      <c r="M158" s="109" t="s">
        <v>534</v>
      </c>
      <c r="N158" s="109">
        <v>1</v>
      </c>
      <c r="O158" s="109" t="s">
        <v>0</v>
      </c>
      <c r="P158" s="109" t="s">
        <v>252</v>
      </c>
      <c r="Q158" s="112" t="s">
        <v>253</v>
      </c>
      <c r="R158" s="110">
        <v>0.46180555555555558</v>
      </c>
      <c r="S158" s="109" t="s">
        <v>571</v>
      </c>
      <c r="T158" s="109" t="s">
        <v>70</v>
      </c>
      <c r="U158" s="111" t="s">
        <v>1</v>
      </c>
    </row>
    <row r="159" spans="1:21" ht="50.1" customHeight="1" x14ac:dyDescent="0.2">
      <c r="A159" s="107" t="s">
        <v>54</v>
      </c>
      <c r="B159" s="108" t="s">
        <v>2</v>
      </c>
      <c r="C159" s="107" t="s">
        <v>5</v>
      </c>
      <c r="D159" s="107" t="s">
        <v>5</v>
      </c>
      <c r="E159" s="107" t="s">
        <v>586</v>
      </c>
      <c r="F159" s="107" t="s">
        <v>268</v>
      </c>
      <c r="G159" s="109" t="s">
        <v>164</v>
      </c>
      <c r="H159" s="109" t="s">
        <v>340</v>
      </c>
      <c r="I159" s="109" t="s">
        <v>237</v>
      </c>
      <c r="J159" s="109" t="s">
        <v>107</v>
      </c>
      <c r="K159" s="109" t="s">
        <v>73</v>
      </c>
      <c r="L159" s="109" t="s">
        <v>656</v>
      </c>
      <c r="M159" s="109" t="s">
        <v>535</v>
      </c>
      <c r="N159" s="109">
        <v>1</v>
      </c>
      <c r="O159" s="109" t="s">
        <v>0</v>
      </c>
      <c r="P159" s="109" t="s">
        <v>261</v>
      </c>
      <c r="Q159" s="112" t="s">
        <v>253</v>
      </c>
      <c r="R159" s="110">
        <v>0.90972222222222221</v>
      </c>
      <c r="S159" s="109" t="s">
        <v>112</v>
      </c>
      <c r="T159" s="109" t="s">
        <v>70</v>
      </c>
      <c r="U159" s="111" t="s">
        <v>1</v>
      </c>
    </row>
    <row r="160" spans="1:21" ht="50.1" customHeight="1" x14ac:dyDescent="0.2">
      <c r="A160" s="107" t="s">
        <v>54</v>
      </c>
      <c r="B160" s="108" t="s">
        <v>2</v>
      </c>
      <c r="C160" s="107" t="s">
        <v>5</v>
      </c>
      <c r="D160" s="107" t="s">
        <v>5</v>
      </c>
      <c r="E160" s="107" t="s">
        <v>587</v>
      </c>
      <c r="F160" s="107" t="s">
        <v>268</v>
      </c>
      <c r="G160" s="109" t="s">
        <v>164</v>
      </c>
      <c r="H160" s="109" t="s">
        <v>340</v>
      </c>
      <c r="I160" s="109" t="s">
        <v>522</v>
      </c>
      <c r="J160" s="109" t="s">
        <v>139</v>
      </c>
      <c r="K160" s="109" t="s">
        <v>73</v>
      </c>
      <c r="L160" s="109" t="s">
        <v>3</v>
      </c>
      <c r="M160" s="109" t="s">
        <v>536</v>
      </c>
      <c r="N160" s="109">
        <v>1</v>
      </c>
      <c r="O160" s="109" t="s">
        <v>90</v>
      </c>
      <c r="P160" s="109" t="s">
        <v>255</v>
      </c>
      <c r="Q160" s="112" t="s">
        <v>253</v>
      </c>
      <c r="R160" s="110">
        <v>0.9375</v>
      </c>
      <c r="S160" s="109" t="s">
        <v>264</v>
      </c>
      <c r="T160" s="109" t="s">
        <v>70</v>
      </c>
      <c r="U160" s="111" t="s">
        <v>1</v>
      </c>
    </row>
    <row r="161" spans="1:21" ht="50.1" customHeight="1" x14ac:dyDescent="0.2">
      <c r="A161" s="107" t="s">
        <v>54</v>
      </c>
      <c r="B161" s="108" t="s">
        <v>2</v>
      </c>
      <c r="C161" s="107" t="s">
        <v>5</v>
      </c>
      <c r="D161" s="107" t="s">
        <v>5</v>
      </c>
      <c r="E161" s="107" t="s">
        <v>588</v>
      </c>
      <c r="F161" s="107" t="s">
        <v>268</v>
      </c>
      <c r="G161" s="109" t="s">
        <v>164</v>
      </c>
      <c r="H161" s="109" t="s">
        <v>340</v>
      </c>
      <c r="I161" s="109" t="s">
        <v>342</v>
      </c>
      <c r="J161" s="109" t="s">
        <v>72</v>
      </c>
      <c r="K161" s="109" t="s">
        <v>73</v>
      </c>
      <c r="L161" s="109" t="s">
        <v>656</v>
      </c>
      <c r="M161" s="109" t="s">
        <v>537</v>
      </c>
      <c r="N161" s="109">
        <v>1</v>
      </c>
      <c r="O161" s="109" t="s">
        <v>90</v>
      </c>
      <c r="P161" s="109" t="s">
        <v>259</v>
      </c>
      <c r="Q161" s="112" t="s">
        <v>253</v>
      </c>
      <c r="R161" s="110">
        <v>6.25E-2</v>
      </c>
      <c r="S161" s="109" t="s">
        <v>264</v>
      </c>
      <c r="T161" s="109" t="s">
        <v>70</v>
      </c>
      <c r="U161" s="111" t="s">
        <v>1</v>
      </c>
    </row>
  </sheetData>
  <autoFilter ref="A2:U161" xr:uid="{A8948CA0-BBEB-45C8-8835-735ED95B2304}"/>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3C752-E3A1-44F0-908C-BF337E1AF29C}">
  <sheetPr>
    <pageSetUpPr fitToPage="1"/>
  </sheetPr>
  <dimension ref="A2:EF38"/>
  <sheetViews>
    <sheetView showGridLines="0" showRuler="0" zoomScale="40" zoomScaleNormal="40" zoomScalePageLayoutView="70" workbookViewId="0">
      <pane xSplit="11" ySplit="7" topLeftCell="EK8" activePane="bottomRight" state="frozen"/>
      <selection pane="topRight" activeCell="J1" sqref="J1"/>
      <selection pane="bottomLeft" activeCell="A7" sqref="A7"/>
      <selection pane="bottomRight" activeCell="EN13" sqref="EN13"/>
    </sheetView>
  </sheetViews>
  <sheetFormatPr defaultColWidth="9.625" defaultRowHeight="30" customHeight="1" x14ac:dyDescent="0.3"/>
  <cols>
    <col min="1" max="1" width="3" style="1" customWidth="1"/>
    <col min="2" max="2" width="8.375" style="2" customWidth="1"/>
    <col min="3" max="3" width="56.75" style="33" customWidth="1"/>
    <col min="4" max="4" width="31.875" style="33" customWidth="1"/>
    <col min="5" max="5" width="17" style="31" customWidth="1"/>
    <col min="6" max="6" width="17" style="34" customWidth="1"/>
    <col min="7" max="9" width="17" style="31" customWidth="1"/>
    <col min="10" max="10" width="35" style="31" customWidth="1"/>
    <col min="11" max="136" width="2.875" style="31" hidden="1" customWidth="1"/>
    <col min="137" max="137" width="0" style="31" hidden="1" customWidth="1"/>
    <col min="138" max="16384" width="9.625" style="31"/>
  </cols>
  <sheetData>
    <row r="2" spans="1:136" ht="30" customHeight="1" x14ac:dyDescent="0.55000000000000004">
      <c r="A2" s="3" t="s">
        <v>6</v>
      </c>
      <c r="B2" s="4"/>
      <c r="C2" s="25" t="s">
        <v>7</v>
      </c>
      <c r="D2" s="26"/>
      <c r="E2" s="27"/>
      <c r="F2" s="28"/>
      <c r="G2" s="29"/>
      <c r="H2" s="116" t="s">
        <v>8</v>
      </c>
      <c r="I2" s="117"/>
      <c r="J2" s="118">
        <f ca="1">AVERAGE(E6,E14,E20,E26,)</f>
        <v>0</v>
      </c>
      <c r="K2" s="30"/>
    </row>
    <row r="3" spans="1:136" ht="30" customHeight="1" x14ac:dyDescent="0.4">
      <c r="A3" s="1" t="s">
        <v>9</v>
      </c>
      <c r="C3" s="32" t="s">
        <v>37</v>
      </c>
      <c r="H3" s="117"/>
      <c r="I3" s="117"/>
      <c r="J3" s="119"/>
      <c r="K3" s="20"/>
    </row>
    <row r="4" spans="1:136" ht="30" customHeight="1" x14ac:dyDescent="0.3">
      <c r="A4" s="1" t="s">
        <v>10</v>
      </c>
      <c r="C4" s="35"/>
      <c r="D4" s="36"/>
      <c r="E4" s="37" t="s">
        <v>11</v>
      </c>
      <c r="F4" s="120">
        <f ca="1">TODAY()</f>
        <v>44488</v>
      </c>
      <c r="G4" s="121"/>
      <c r="H4" s="122"/>
      <c r="I4" s="123"/>
      <c r="J4" s="124"/>
    </row>
    <row r="5" spans="1:136" ht="30" customHeight="1" x14ac:dyDescent="0.3">
      <c r="A5" s="3" t="s">
        <v>12</v>
      </c>
      <c r="B5" s="4"/>
      <c r="D5" s="130" t="s">
        <v>13</v>
      </c>
      <c r="E5" s="131"/>
      <c r="F5" s="38">
        <v>1</v>
      </c>
      <c r="H5" s="123"/>
      <c r="I5" s="123"/>
      <c r="J5" s="125"/>
      <c r="K5" s="126">
        <f ca="1">K6</f>
        <v>44487</v>
      </c>
      <c r="L5" s="127"/>
      <c r="M5" s="127"/>
      <c r="N5" s="127"/>
      <c r="O5" s="127"/>
      <c r="P5" s="127"/>
      <c r="Q5" s="128"/>
      <c r="R5" s="126">
        <f ca="1">R6</f>
        <v>44494</v>
      </c>
      <c r="S5" s="127"/>
      <c r="T5" s="127"/>
      <c r="U5" s="127"/>
      <c r="V5" s="127"/>
      <c r="W5" s="127"/>
      <c r="X5" s="128"/>
      <c r="Y5" s="126">
        <f ca="1">Y6</f>
        <v>44501</v>
      </c>
      <c r="Z5" s="127"/>
      <c r="AA5" s="127"/>
      <c r="AB5" s="127"/>
      <c r="AC5" s="127"/>
      <c r="AD5" s="127"/>
      <c r="AE5" s="128"/>
      <c r="AF5" s="126">
        <f ca="1">AF6</f>
        <v>44508</v>
      </c>
      <c r="AG5" s="127"/>
      <c r="AH5" s="127"/>
      <c r="AI5" s="127"/>
      <c r="AJ5" s="127"/>
      <c r="AK5" s="127"/>
      <c r="AL5" s="128"/>
      <c r="AM5" s="126">
        <f ca="1">AM6</f>
        <v>44515</v>
      </c>
      <c r="AN5" s="127"/>
      <c r="AO5" s="127"/>
      <c r="AP5" s="127"/>
      <c r="AQ5" s="127"/>
      <c r="AR5" s="127"/>
      <c r="AS5" s="128"/>
      <c r="AT5" s="126">
        <f ca="1">AT6</f>
        <v>44522</v>
      </c>
      <c r="AU5" s="127"/>
      <c r="AV5" s="127"/>
      <c r="AW5" s="127"/>
      <c r="AX5" s="127"/>
      <c r="AY5" s="127"/>
      <c r="AZ5" s="128"/>
      <c r="BA5" s="126">
        <f ca="1">BA6</f>
        <v>44529</v>
      </c>
      <c r="BB5" s="127"/>
      <c r="BC5" s="127"/>
      <c r="BD5" s="127"/>
      <c r="BE5" s="127"/>
      <c r="BF5" s="127"/>
      <c r="BG5" s="128"/>
      <c r="BH5" s="126">
        <f ca="1">BH6</f>
        <v>44536</v>
      </c>
      <c r="BI5" s="127"/>
      <c r="BJ5" s="127"/>
      <c r="BK5" s="127"/>
      <c r="BL5" s="127"/>
      <c r="BM5" s="127"/>
      <c r="BN5" s="128"/>
      <c r="BO5" s="126">
        <f ca="1">BO6</f>
        <v>44543</v>
      </c>
      <c r="BP5" s="127"/>
      <c r="BQ5" s="127"/>
      <c r="BR5" s="127"/>
      <c r="BS5" s="127"/>
      <c r="BT5" s="127"/>
      <c r="BU5" s="128"/>
      <c r="BV5" s="126">
        <f ca="1">BV6</f>
        <v>44550</v>
      </c>
      <c r="BW5" s="127"/>
      <c r="BX5" s="127"/>
      <c r="BY5" s="127"/>
      <c r="BZ5" s="127"/>
      <c r="CA5" s="127"/>
      <c r="CB5" s="128"/>
      <c r="CC5" s="126">
        <f t="shared" ref="CC5" ca="1" si="0">CC6</f>
        <v>44557</v>
      </c>
      <c r="CD5" s="127"/>
      <c r="CE5" s="127"/>
      <c r="CF5" s="127"/>
      <c r="CG5" s="127"/>
      <c r="CH5" s="127"/>
      <c r="CI5" s="128"/>
      <c r="CJ5" s="126">
        <f t="shared" ref="CJ5" ca="1" si="1">CJ6</f>
        <v>44564</v>
      </c>
      <c r="CK5" s="127"/>
      <c r="CL5" s="127"/>
      <c r="CM5" s="127"/>
      <c r="CN5" s="127"/>
      <c r="CO5" s="127"/>
      <c r="CP5" s="128"/>
      <c r="CQ5" s="126">
        <f t="shared" ref="CQ5" ca="1" si="2">CQ6</f>
        <v>44571</v>
      </c>
      <c r="CR5" s="127"/>
      <c r="CS5" s="127"/>
      <c r="CT5" s="127"/>
      <c r="CU5" s="127"/>
      <c r="CV5" s="127"/>
      <c r="CW5" s="128"/>
      <c r="CX5" s="126">
        <f t="shared" ref="CX5" ca="1" si="3">CX6</f>
        <v>44578</v>
      </c>
      <c r="CY5" s="127"/>
      <c r="CZ5" s="127"/>
      <c r="DA5" s="127"/>
      <c r="DB5" s="127"/>
      <c r="DC5" s="127"/>
      <c r="DD5" s="128"/>
      <c r="DE5" s="126">
        <f t="shared" ref="DE5" ca="1" si="4">DE6</f>
        <v>44585</v>
      </c>
      <c r="DF5" s="127"/>
      <c r="DG5" s="127"/>
      <c r="DH5" s="127"/>
      <c r="DI5" s="127"/>
      <c r="DJ5" s="127"/>
      <c r="DK5" s="128"/>
      <c r="DL5" s="126">
        <f t="shared" ref="DL5" ca="1" si="5">DL6</f>
        <v>44592</v>
      </c>
      <c r="DM5" s="127"/>
      <c r="DN5" s="127"/>
      <c r="DO5" s="127"/>
      <c r="DP5" s="127"/>
      <c r="DQ5" s="127"/>
      <c r="DR5" s="128"/>
      <c r="DS5" s="126">
        <f t="shared" ref="DS5" ca="1" si="6">DS6</f>
        <v>44599</v>
      </c>
      <c r="DT5" s="127"/>
      <c r="DU5" s="127"/>
      <c r="DV5" s="127"/>
      <c r="DW5" s="127"/>
      <c r="DX5" s="127"/>
      <c r="DY5" s="128"/>
      <c r="DZ5" s="126">
        <f t="shared" ref="DZ5" ca="1" si="7">DZ6</f>
        <v>44606</v>
      </c>
      <c r="EA5" s="127"/>
      <c r="EB5" s="127"/>
      <c r="EC5" s="127"/>
      <c r="ED5" s="127"/>
      <c r="EE5" s="127"/>
      <c r="EF5" s="128"/>
    </row>
    <row r="6" spans="1:136" ht="15" customHeight="1" x14ac:dyDescent="0.3">
      <c r="A6" s="3" t="s">
        <v>14</v>
      </c>
      <c r="B6" s="4"/>
      <c r="C6" s="129"/>
      <c r="D6" s="129"/>
      <c r="E6" s="129"/>
      <c r="F6" s="129"/>
      <c r="G6" s="129"/>
      <c r="K6" s="39">
        <f ca="1">项目开始-WEEKDAY(项目开始,1)+2+7*(显示周数-1)</f>
        <v>44487</v>
      </c>
      <c r="L6" s="40">
        <f ca="1">K6+1</f>
        <v>44488</v>
      </c>
      <c r="M6" s="40">
        <f t="shared" ref="M6:AZ6" ca="1" si="8">L6+1</f>
        <v>44489</v>
      </c>
      <c r="N6" s="40">
        <f t="shared" ca="1" si="8"/>
        <v>44490</v>
      </c>
      <c r="O6" s="40">
        <f t="shared" ca="1" si="8"/>
        <v>44491</v>
      </c>
      <c r="P6" s="40">
        <f t="shared" ca="1" si="8"/>
        <v>44492</v>
      </c>
      <c r="Q6" s="41">
        <f t="shared" ca="1" si="8"/>
        <v>44493</v>
      </c>
      <c r="R6" s="39">
        <f ca="1">Q6+1</f>
        <v>44494</v>
      </c>
      <c r="S6" s="40">
        <f ca="1">R6+1</f>
        <v>44495</v>
      </c>
      <c r="T6" s="40">
        <f t="shared" ca="1" si="8"/>
        <v>44496</v>
      </c>
      <c r="U6" s="40">
        <f t="shared" ca="1" si="8"/>
        <v>44497</v>
      </c>
      <c r="V6" s="40">
        <f t="shared" ca="1" si="8"/>
        <v>44498</v>
      </c>
      <c r="W6" s="40">
        <f t="shared" ca="1" si="8"/>
        <v>44499</v>
      </c>
      <c r="X6" s="41">
        <f t="shared" ca="1" si="8"/>
        <v>44500</v>
      </c>
      <c r="Y6" s="39">
        <f ca="1">X6+1</f>
        <v>44501</v>
      </c>
      <c r="Z6" s="40">
        <f ca="1">Y6+1</f>
        <v>44502</v>
      </c>
      <c r="AA6" s="40">
        <f t="shared" ca="1" si="8"/>
        <v>44503</v>
      </c>
      <c r="AB6" s="40">
        <f t="shared" ca="1" si="8"/>
        <v>44504</v>
      </c>
      <c r="AC6" s="40">
        <f t="shared" ca="1" si="8"/>
        <v>44505</v>
      </c>
      <c r="AD6" s="40">
        <f t="shared" ca="1" si="8"/>
        <v>44506</v>
      </c>
      <c r="AE6" s="41">
        <f t="shared" ca="1" si="8"/>
        <v>44507</v>
      </c>
      <c r="AF6" s="39">
        <f ca="1">AE6+1</f>
        <v>44508</v>
      </c>
      <c r="AG6" s="40">
        <f ca="1">AF6+1</f>
        <v>44509</v>
      </c>
      <c r="AH6" s="40">
        <f t="shared" ca="1" si="8"/>
        <v>44510</v>
      </c>
      <c r="AI6" s="40">
        <f t="shared" ca="1" si="8"/>
        <v>44511</v>
      </c>
      <c r="AJ6" s="40">
        <f t="shared" ca="1" si="8"/>
        <v>44512</v>
      </c>
      <c r="AK6" s="40">
        <f t="shared" ca="1" si="8"/>
        <v>44513</v>
      </c>
      <c r="AL6" s="41">
        <f t="shared" ca="1" si="8"/>
        <v>44514</v>
      </c>
      <c r="AM6" s="39">
        <f ca="1">AL6+1</f>
        <v>44515</v>
      </c>
      <c r="AN6" s="40">
        <f ca="1">AM6+1</f>
        <v>44516</v>
      </c>
      <c r="AO6" s="40">
        <f t="shared" ca="1" si="8"/>
        <v>44517</v>
      </c>
      <c r="AP6" s="40">
        <f t="shared" ca="1" si="8"/>
        <v>44518</v>
      </c>
      <c r="AQ6" s="40">
        <f t="shared" ca="1" si="8"/>
        <v>44519</v>
      </c>
      <c r="AR6" s="40">
        <f t="shared" ca="1" si="8"/>
        <v>44520</v>
      </c>
      <c r="AS6" s="41">
        <f t="shared" ca="1" si="8"/>
        <v>44521</v>
      </c>
      <c r="AT6" s="39">
        <f ca="1">AS6+1</f>
        <v>44522</v>
      </c>
      <c r="AU6" s="40">
        <f ca="1">AT6+1</f>
        <v>44523</v>
      </c>
      <c r="AV6" s="40">
        <f t="shared" ca="1" si="8"/>
        <v>44524</v>
      </c>
      <c r="AW6" s="40">
        <f t="shared" ca="1" si="8"/>
        <v>44525</v>
      </c>
      <c r="AX6" s="40">
        <f t="shared" ca="1" si="8"/>
        <v>44526</v>
      </c>
      <c r="AY6" s="40">
        <f t="shared" ca="1" si="8"/>
        <v>44527</v>
      </c>
      <c r="AZ6" s="41">
        <f t="shared" ca="1" si="8"/>
        <v>44528</v>
      </c>
      <c r="BA6" s="39">
        <f ca="1">AZ6+1</f>
        <v>44529</v>
      </c>
      <c r="BB6" s="40">
        <f ca="1">BA6+1</f>
        <v>44530</v>
      </c>
      <c r="BC6" s="40">
        <f t="shared" ref="BC6:BG6" ca="1" si="9">BB6+1</f>
        <v>44531</v>
      </c>
      <c r="BD6" s="40">
        <f t="shared" ca="1" si="9"/>
        <v>44532</v>
      </c>
      <c r="BE6" s="40">
        <f t="shared" ca="1" si="9"/>
        <v>44533</v>
      </c>
      <c r="BF6" s="40">
        <f t="shared" ca="1" si="9"/>
        <v>44534</v>
      </c>
      <c r="BG6" s="41">
        <f t="shared" ca="1" si="9"/>
        <v>44535</v>
      </c>
      <c r="BH6" s="39">
        <f ca="1">BG6+1</f>
        <v>44536</v>
      </c>
      <c r="BI6" s="40">
        <f ca="1">BH6+1</f>
        <v>44537</v>
      </c>
      <c r="BJ6" s="40">
        <f t="shared" ref="BJ6:DU6" ca="1" si="10">BI6+1</f>
        <v>44538</v>
      </c>
      <c r="BK6" s="40">
        <f t="shared" ca="1" si="10"/>
        <v>44539</v>
      </c>
      <c r="BL6" s="40">
        <f t="shared" ca="1" si="10"/>
        <v>44540</v>
      </c>
      <c r="BM6" s="40">
        <f t="shared" ca="1" si="10"/>
        <v>44541</v>
      </c>
      <c r="BN6" s="41">
        <f t="shared" ca="1" si="10"/>
        <v>44542</v>
      </c>
      <c r="BO6" s="41">
        <f t="shared" ca="1" si="10"/>
        <v>44543</v>
      </c>
      <c r="BP6" s="41">
        <f t="shared" ca="1" si="10"/>
        <v>44544</v>
      </c>
      <c r="BQ6" s="41">
        <f t="shared" ca="1" si="10"/>
        <v>44545</v>
      </c>
      <c r="BR6" s="41">
        <f t="shared" ca="1" si="10"/>
        <v>44546</v>
      </c>
      <c r="BS6" s="41">
        <f t="shared" ca="1" si="10"/>
        <v>44547</v>
      </c>
      <c r="BT6" s="41">
        <f t="shared" ca="1" si="10"/>
        <v>44548</v>
      </c>
      <c r="BU6" s="41">
        <f t="shared" ca="1" si="10"/>
        <v>44549</v>
      </c>
      <c r="BV6" s="41">
        <f t="shared" ca="1" si="10"/>
        <v>44550</v>
      </c>
      <c r="BW6" s="41">
        <f t="shared" ca="1" si="10"/>
        <v>44551</v>
      </c>
      <c r="BX6" s="41">
        <f t="shared" ca="1" si="10"/>
        <v>44552</v>
      </c>
      <c r="BY6" s="41">
        <f t="shared" ca="1" si="10"/>
        <v>44553</v>
      </c>
      <c r="BZ6" s="41">
        <f t="shared" ca="1" si="10"/>
        <v>44554</v>
      </c>
      <c r="CA6" s="41">
        <f t="shared" ca="1" si="10"/>
        <v>44555</v>
      </c>
      <c r="CB6" s="41">
        <f t="shared" ca="1" si="10"/>
        <v>44556</v>
      </c>
      <c r="CC6" s="41">
        <f t="shared" ca="1" si="10"/>
        <v>44557</v>
      </c>
      <c r="CD6" s="41">
        <f t="shared" ca="1" si="10"/>
        <v>44558</v>
      </c>
      <c r="CE6" s="41">
        <f t="shared" ca="1" si="10"/>
        <v>44559</v>
      </c>
      <c r="CF6" s="41">
        <f t="shared" ca="1" si="10"/>
        <v>44560</v>
      </c>
      <c r="CG6" s="41">
        <f t="shared" ca="1" si="10"/>
        <v>44561</v>
      </c>
      <c r="CH6" s="41">
        <f t="shared" ca="1" si="10"/>
        <v>44562</v>
      </c>
      <c r="CI6" s="41">
        <f t="shared" ca="1" si="10"/>
        <v>44563</v>
      </c>
      <c r="CJ6" s="41">
        <f t="shared" ca="1" si="10"/>
        <v>44564</v>
      </c>
      <c r="CK6" s="41">
        <f t="shared" ca="1" si="10"/>
        <v>44565</v>
      </c>
      <c r="CL6" s="41">
        <f t="shared" ca="1" si="10"/>
        <v>44566</v>
      </c>
      <c r="CM6" s="41">
        <f t="shared" ca="1" si="10"/>
        <v>44567</v>
      </c>
      <c r="CN6" s="41">
        <f t="shared" ca="1" si="10"/>
        <v>44568</v>
      </c>
      <c r="CO6" s="41">
        <f t="shared" ca="1" si="10"/>
        <v>44569</v>
      </c>
      <c r="CP6" s="41">
        <f t="shared" ca="1" si="10"/>
        <v>44570</v>
      </c>
      <c r="CQ6" s="41">
        <f t="shared" ca="1" si="10"/>
        <v>44571</v>
      </c>
      <c r="CR6" s="41">
        <f t="shared" ca="1" si="10"/>
        <v>44572</v>
      </c>
      <c r="CS6" s="41">
        <f t="shared" ca="1" si="10"/>
        <v>44573</v>
      </c>
      <c r="CT6" s="41">
        <f t="shared" ca="1" si="10"/>
        <v>44574</v>
      </c>
      <c r="CU6" s="41">
        <f t="shared" ca="1" si="10"/>
        <v>44575</v>
      </c>
      <c r="CV6" s="41">
        <f t="shared" ca="1" si="10"/>
        <v>44576</v>
      </c>
      <c r="CW6" s="41">
        <f t="shared" ca="1" si="10"/>
        <v>44577</v>
      </c>
      <c r="CX6" s="41">
        <f t="shared" ca="1" si="10"/>
        <v>44578</v>
      </c>
      <c r="CY6" s="41">
        <f t="shared" ca="1" si="10"/>
        <v>44579</v>
      </c>
      <c r="CZ6" s="41">
        <f t="shared" ca="1" si="10"/>
        <v>44580</v>
      </c>
      <c r="DA6" s="41">
        <f t="shared" ca="1" si="10"/>
        <v>44581</v>
      </c>
      <c r="DB6" s="41">
        <f t="shared" ca="1" si="10"/>
        <v>44582</v>
      </c>
      <c r="DC6" s="41">
        <f t="shared" ca="1" si="10"/>
        <v>44583</v>
      </c>
      <c r="DD6" s="41">
        <f t="shared" ca="1" si="10"/>
        <v>44584</v>
      </c>
      <c r="DE6" s="41">
        <f t="shared" ca="1" si="10"/>
        <v>44585</v>
      </c>
      <c r="DF6" s="41">
        <f t="shared" ca="1" si="10"/>
        <v>44586</v>
      </c>
      <c r="DG6" s="41">
        <f t="shared" ca="1" si="10"/>
        <v>44587</v>
      </c>
      <c r="DH6" s="41">
        <f t="shared" ca="1" si="10"/>
        <v>44588</v>
      </c>
      <c r="DI6" s="41">
        <f t="shared" ca="1" si="10"/>
        <v>44589</v>
      </c>
      <c r="DJ6" s="41">
        <f t="shared" ca="1" si="10"/>
        <v>44590</v>
      </c>
      <c r="DK6" s="41">
        <f t="shared" ca="1" si="10"/>
        <v>44591</v>
      </c>
      <c r="DL6" s="41">
        <f t="shared" ca="1" si="10"/>
        <v>44592</v>
      </c>
      <c r="DM6" s="41">
        <f t="shared" ca="1" si="10"/>
        <v>44593</v>
      </c>
      <c r="DN6" s="41">
        <f t="shared" ca="1" si="10"/>
        <v>44594</v>
      </c>
      <c r="DO6" s="41">
        <f t="shared" ca="1" si="10"/>
        <v>44595</v>
      </c>
      <c r="DP6" s="41">
        <f t="shared" ca="1" si="10"/>
        <v>44596</v>
      </c>
      <c r="DQ6" s="41">
        <f t="shared" ca="1" si="10"/>
        <v>44597</v>
      </c>
      <c r="DR6" s="41">
        <f t="shared" ca="1" si="10"/>
        <v>44598</v>
      </c>
      <c r="DS6" s="41">
        <f t="shared" ca="1" si="10"/>
        <v>44599</v>
      </c>
      <c r="DT6" s="41">
        <f t="shared" ca="1" si="10"/>
        <v>44600</v>
      </c>
      <c r="DU6" s="41">
        <f t="shared" ca="1" si="10"/>
        <v>44601</v>
      </c>
      <c r="DV6" s="41">
        <f t="shared" ref="DV6:EF6" ca="1" si="11">DU6+1</f>
        <v>44602</v>
      </c>
      <c r="DW6" s="41">
        <f t="shared" ca="1" si="11"/>
        <v>44603</v>
      </c>
      <c r="DX6" s="41">
        <f t="shared" ca="1" si="11"/>
        <v>44604</v>
      </c>
      <c r="DY6" s="41">
        <f t="shared" ca="1" si="11"/>
        <v>44605</v>
      </c>
      <c r="DZ6" s="41">
        <f t="shared" ca="1" si="11"/>
        <v>44606</v>
      </c>
      <c r="EA6" s="41">
        <f t="shared" ca="1" si="11"/>
        <v>44607</v>
      </c>
      <c r="EB6" s="41">
        <f t="shared" ca="1" si="11"/>
        <v>44608</v>
      </c>
      <c r="EC6" s="41">
        <f t="shared" ca="1" si="11"/>
        <v>44609</v>
      </c>
      <c r="ED6" s="41">
        <f t="shared" ca="1" si="11"/>
        <v>44610</v>
      </c>
      <c r="EE6" s="41">
        <f t="shared" ca="1" si="11"/>
        <v>44611</v>
      </c>
      <c r="EF6" s="41">
        <f t="shared" ca="1" si="11"/>
        <v>44612</v>
      </c>
    </row>
    <row r="7" spans="1:136" ht="30" customHeight="1" thickBot="1" x14ac:dyDescent="0.35">
      <c r="A7" s="3" t="s">
        <v>15</v>
      </c>
      <c r="B7" s="42" t="s">
        <v>16</v>
      </c>
      <c r="C7" s="43" t="s">
        <v>17</v>
      </c>
      <c r="D7" s="44" t="s">
        <v>18</v>
      </c>
      <c r="E7" s="44" t="s">
        <v>19</v>
      </c>
      <c r="F7" s="44" t="s">
        <v>20</v>
      </c>
      <c r="G7" s="44" t="s">
        <v>21</v>
      </c>
      <c r="H7" s="44" t="s">
        <v>22</v>
      </c>
      <c r="I7" s="45" t="s">
        <v>23</v>
      </c>
      <c r="J7" s="45" t="s">
        <v>24</v>
      </c>
      <c r="K7" s="46" t="str">
        <f t="shared" ref="K7:BV7" ca="1" si="12">LEFT(TEXT(K6,"ddd"),1)</f>
        <v>M</v>
      </c>
      <c r="L7" s="46" t="str">
        <f t="shared" ca="1" si="12"/>
        <v>T</v>
      </c>
      <c r="M7" s="46" t="str">
        <f t="shared" ca="1" si="12"/>
        <v>W</v>
      </c>
      <c r="N7" s="46" t="str">
        <f t="shared" ca="1" si="12"/>
        <v>T</v>
      </c>
      <c r="O7" s="46" t="str">
        <f t="shared" ca="1" si="12"/>
        <v>F</v>
      </c>
      <c r="P7" s="46" t="str">
        <f t="shared" ca="1" si="12"/>
        <v>S</v>
      </c>
      <c r="Q7" s="46" t="str">
        <f t="shared" ca="1" si="12"/>
        <v>S</v>
      </c>
      <c r="R7" s="46" t="str">
        <f t="shared" ca="1" si="12"/>
        <v>M</v>
      </c>
      <c r="S7" s="46" t="str">
        <f t="shared" ca="1" si="12"/>
        <v>T</v>
      </c>
      <c r="T7" s="46" t="str">
        <f t="shared" ca="1" si="12"/>
        <v>W</v>
      </c>
      <c r="U7" s="46" t="str">
        <f t="shared" ca="1" si="12"/>
        <v>T</v>
      </c>
      <c r="V7" s="46" t="str">
        <f t="shared" ca="1" si="12"/>
        <v>F</v>
      </c>
      <c r="W7" s="46" t="str">
        <f t="shared" ca="1" si="12"/>
        <v>S</v>
      </c>
      <c r="X7" s="46" t="str">
        <f t="shared" ca="1" si="12"/>
        <v>S</v>
      </c>
      <c r="Y7" s="46" t="str">
        <f t="shared" ca="1" si="12"/>
        <v>M</v>
      </c>
      <c r="Z7" s="46" t="str">
        <f t="shared" ca="1" si="12"/>
        <v>T</v>
      </c>
      <c r="AA7" s="46" t="str">
        <f t="shared" ca="1" si="12"/>
        <v>W</v>
      </c>
      <c r="AB7" s="46" t="str">
        <f t="shared" ca="1" si="12"/>
        <v>T</v>
      </c>
      <c r="AC7" s="46" t="str">
        <f t="shared" ca="1" si="12"/>
        <v>F</v>
      </c>
      <c r="AD7" s="46" t="str">
        <f t="shared" ca="1" si="12"/>
        <v>S</v>
      </c>
      <c r="AE7" s="46" t="str">
        <f t="shared" ca="1" si="12"/>
        <v>S</v>
      </c>
      <c r="AF7" s="46" t="str">
        <f t="shared" ca="1" si="12"/>
        <v>M</v>
      </c>
      <c r="AG7" s="46" t="str">
        <f t="shared" ca="1" si="12"/>
        <v>T</v>
      </c>
      <c r="AH7" s="46" t="str">
        <f t="shared" ca="1" si="12"/>
        <v>W</v>
      </c>
      <c r="AI7" s="46" t="str">
        <f t="shared" ca="1" si="12"/>
        <v>T</v>
      </c>
      <c r="AJ7" s="46" t="str">
        <f t="shared" ca="1" si="12"/>
        <v>F</v>
      </c>
      <c r="AK7" s="46" t="str">
        <f t="shared" ca="1" si="12"/>
        <v>S</v>
      </c>
      <c r="AL7" s="46" t="str">
        <f t="shared" ca="1" si="12"/>
        <v>S</v>
      </c>
      <c r="AM7" s="46" t="str">
        <f t="shared" ca="1" si="12"/>
        <v>M</v>
      </c>
      <c r="AN7" s="46" t="str">
        <f t="shared" ca="1" si="12"/>
        <v>T</v>
      </c>
      <c r="AO7" s="46" t="str">
        <f t="shared" ca="1" si="12"/>
        <v>W</v>
      </c>
      <c r="AP7" s="46" t="str">
        <f t="shared" ca="1" si="12"/>
        <v>T</v>
      </c>
      <c r="AQ7" s="46" t="str">
        <f t="shared" ca="1" si="12"/>
        <v>F</v>
      </c>
      <c r="AR7" s="46" t="str">
        <f t="shared" ca="1" si="12"/>
        <v>S</v>
      </c>
      <c r="AS7" s="46" t="str">
        <f t="shared" ca="1" si="12"/>
        <v>S</v>
      </c>
      <c r="AT7" s="46" t="str">
        <f t="shared" ca="1" si="12"/>
        <v>M</v>
      </c>
      <c r="AU7" s="46" t="str">
        <f t="shared" ca="1" si="12"/>
        <v>T</v>
      </c>
      <c r="AV7" s="46" t="str">
        <f t="shared" ca="1" si="12"/>
        <v>W</v>
      </c>
      <c r="AW7" s="46" t="str">
        <f t="shared" ca="1" si="12"/>
        <v>T</v>
      </c>
      <c r="AX7" s="46" t="str">
        <f t="shared" ca="1" si="12"/>
        <v>F</v>
      </c>
      <c r="AY7" s="46" t="str">
        <f t="shared" ca="1" si="12"/>
        <v>S</v>
      </c>
      <c r="AZ7" s="46" t="str">
        <f t="shared" ca="1" si="12"/>
        <v>S</v>
      </c>
      <c r="BA7" s="46" t="str">
        <f t="shared" ca="1" si="12"/>
        <v>M</v>
      </c>
      <c r="BB7" s="46" t="str">
        <f t="shared" ca="1" si="12"/>
        <v>T</v>
      </c>
      <c r="BC7" s="46" t="str">
        <f t="shared" ca="1" si="12"/>
        <v>W</v>
      </c>
      <c r="BD7" s="46" t="str">
        <f t="shared" ca="1" si="12"/>
        <v>T</v>
      </c>
      <c r="BE7" s="46" t="str">
        <f t="shared" ca="1" si="12"/>
        <v>F</v>
      </c>
      <c r="BF7" s="46" t="str">
        <f t="shared" ca="1" si="12"/>
        <v>S</v>
      </c>
      <c r="BG7" s="46" t="str">
        <f t="shared" ca="1" si="12"/>
        <v>S</v>
      </c>
      <c r="BH7" s="46" t="str">
        <f t="shared" ca="1" si="12"/>
        <v>M</v>
      </c>
      <c r="BI7" s="46" t="str">
        <f t="shared" ca="1" si="12"/>
        <v>T</v>
      </c>
      <c r="BJ7" s="46" t="str">
        <f t="shared" ca="1" si="12"/>
        <v>W</v>
      </c>
      <c r="BK7" s="46" t="str">
        <f t="shared" ca="1" si="12"/>
        <v>T</v>
      </c>
      <c r="BL7" s="46" t="str">
        <f ca="1">LEFT(TEXT(BL6,"ddd"),1)</f>
        <v>F</v>
      </c>
      <c r="BM7" s="46" t="str">
        <f t="shared" ca="1" si="12"/>
        <v>S</v>
      </c>
      <c r="BN7" s="46" t="str">
        <f t="shared" ca="1" si="12"/>
        <v>S</v>
      </c>
      <c r="BO7" s="46" t="str">
        <f t="shared" ca="1" si="12"/>
        <v>M</v>
      </c>
      <c r="BP7" s="46" t="str">
        <f t="shared" ca="1" si="12"/>
        <v>T</v>
      </c>
      <c r="BQ7" s="46" t="str">
        <f t="shared" ca="1" si="12"/>
        <v>W</v>
      </c>
      <c r="BR7" s="46" t="str">
        <f t="shared" ca="1" si="12"/>
        <v>T</v>
      </c>
      <c r="BS7" s="46" t="str">
        <f t="shared" ca="1" si="12"/>
        <v>F</v>
      </c>
      <c r="BT7" s="46" t="str">
        <f t="shared" ca="1" si="12"/>
        <v>S</v>
      </c>
      <c r="BU7" s="46" t="str">
        <f t="shared" ca="1" si="12"/>
        <v>S</v>
      </c>
      <c r="BV7" s="46" t="str">
        <f t="shared" ca="1" si="12"/>
        <v>M</v>
      </c>
      <c r="BW7" s="46" t="str">
        <f t="shared" ref="BW7:EF7" ca="1" si="13">LEFT(TEXT(BW6,"ddd"),1)</f>
        <v>T</v>
      </c>
      <c r="BX7" s="46" t="str">
        <f t="shared" ca="1" si="13"/>
        <v>W</v>
      </c>
      <c r="BY7" s="46" t="str">
        <f t="shared" ca="1" si="13"/>
        <v>T</v>
      </c>
      <c r="BZ7" s="46" t="str">
        <f t="shared" ca="1" si="13"/>
        <v>F</v>
      </c>
      <c r="CA7" s="46" t="str">
        <f t="shared" ca="1" si="13"/>
        <v>S</v>
      </c>
      <c r="CB7" s="46" t="str">
        <f t="shared" ca="1" si="13"/>
        <v>S</v>
      </c>
      <c r="CC7" s="46" t="str">
        <f t="shared" ca="1" si="13"/>
        <v>M</v>
      </c>
      <c r="CD7" s="46" t="str">
        <f t="shared" ca="1" si="13"/>
        <v>T</v>
      </c>
      <c r="CE7" s="46" t="str">
        <f t="shared" ca="1" si="13"/>
        <v>W</v>
      </c>
      <c r="CF7" s="46" t="str">
        <f t="shared" ca="1" si="13"/>
        <v>T</v>
      </c>
      <c r="CG7" s="46" t="str">
        <f t="shared" ca="1" si="13"/>
        <v>F</v>
      </c>
      <c r="CH7" s="46" t="str">
        <f t="shared" ca="1" si="13"/>
        <v>S</v>
      </c>
      <c r="CI7" s="46" t="str">
        <f t="shared" ca="1" si="13"/>
        <v>S</v>
      </c>
      <c r="CJ7" s="46" t="str">
        <f t="shared" ca="1" si="13"/>
        <v>M</v>
      </c>
      <c r="CK7" s="46" t="str">
        <f t="shared" ca="1" si="13"/>
        <v>T</v>
      </c>
      <c r="CL7" s="46" t="str">
        <f t="shared" ca="1" si="13"/>
        <v>W</v>
      </c>
      <c r="CM7" s="46" t="str">
        <f t="shared" ca="1" si="13"/>
        <v>T</v>
      </c>
      <c r="CN7" s="46" t="str">
        <f t="shared" ca="1" si="13"/>
        <v>F</v>
      </c>
      <c r="CO7" s="46" t="str">
        <f t="shared" ca="1" si="13"/>
        <v>S</v>
      </c>
      <c r="CP7" s="46" t="str">
        <f t="shared" ca="1" si="13"/>
        <v>S</v>
      </c>
      <c r="CQ7" s="46" t="str">
        <f t="shared" ca="1" si="13"/>
        <v>M</v>
      </c>
      <c r="CR7" s="46" t="str">
        <f t="shared" ca="1" si="13"/>
        <v>T</v>
      </c>
      <c r="CS7" s="46" t="str">
        <f t="shared" ca="1" si="13"/>
        <v>W</v>
      </c>
      <c r="CT7" s="46" t="str">
        <f t="shared" ca="1" si="13"/>
        <v>T</v>
      </c>
      <c r="CU7" s="46" t="str">
        <f t="shared" ca="1" si="13"/>
        <v>F</v>
      </c>
      <c r="CV7" s="46" t="str">
        <f t="shared" ca="1" si="13"/>
        <v>S</v>
      </c>
      <c r="CW7" s="46" t="str">
        <f t="shared" ca="1" si="13"/>
        <v>S</v>
      </c>
      <c r="CX7" s="46" t="str">
        <f t="shared" ca="1" si="13"/>
        <v>M</v>
      </c>
      <c r="CY7" s="46" t="str">
        <f t="shared" ca="1" si="13"/>
        <v>T</v>
      </c>
      <c r="CZ7" s="46" t="str">
        <f t="shared" ca="1" si="13"/>
        <v>W</v>
      </c>
      <c r="DA7" s="46" t="str">
        <f t="shared" ca="1" si="13"/>
        <v>T</v>
      </c>
      <c r="DB7" s="46" t="str">
        <f t="shared" ca="1" si="13"/>
        <v>F</v>
      </c>
      <c r="DC7" s="46" t="str">
        <f t="shared" ca="1" si="13"/>
        <v>S</v>
      </c>
      <c r="DD7" s="46" t="str">
        <f t="shared" ca="1" si="13"/>
        <v>S</v>
      </c>
      <c r="DE7" s="46" t="str">
        <f t="shared" ca="1" si="13"/>
        <v>M</v>
      </c>
      <c r="DF7" s="46" t="str">
        <f t="shared" ca="1" si="13"/>
        <v>T</v>
      </c>
      <c r="DG7" s="46" t="str">
        <f t="shared" ca="1" si="13"/>
        <v>W</v>
      </c>
      <c r="DH7" s="46" t="str">
        <f t="shared" ca="1" si="13"/>
        <v>T</v>
      </c>
      <c r="DI7" s="46" t="str">
        <f t="shared" ca="1" si="13"/>
        <v>F</v>
      </c>
      <c r="DJ7" s="46" t="str">
        <f t="shared" ca="1" si="13"/>
        <v>S</v>
      </c>
      <c r="DK7" s="46" t="str">
        <f t="shared" ca="1" si="13"/>
        <v>S</v>
      </c>
      <c r="DL7" s="46" t="str">
        <f t="shared" ca="1" si="13"/>
        <v>M</v>
      </c>
      <c r="DM7" s="46" t="str">
        <f t="shared" ca="1" si="13"/>
        <v>T</v>
      </c>
      <c r="DN7" s="46" t="str">
        <f t="shared" ca="1" si="13"/>
        <v>W</v>
      </c>
      <c r="DO7" s="46" t="str">
        <f t="shared" ca="1" si="13"/>
        <v>T</v>
      </c>
      <c r="DP7" s="46" t="str">
        <f t="shared" ca="1" si="13"/>
        <v>F</v>
      </c>
      <c r="DQ7" s="46" t="str">
        <f t="shared" ca="1" si="13"/>
        <v>S</v>
      </c>
      <c r="DR7" s="46" t="str">
        <f t="shared" ca="1" si="13"/>
        <v>S</v>
      </c>
      <c r="DS7" s="46" t="str">
        <f t="shared" ca="1" si="13"/>
        <v>M</v>
      </c>
      <c r="DT7" s="46" t="str">
        <f t="shared" ca="1" si="13"/>
        <v>T</v>
      </c>
      <c r="DU7" s="46" t="str">
        <f t="shared" ca="1" si="13"/>
        <v>W</v>
      </c>
      <c r="DV7" s="46" t="str">
        <f t="shared" ca="1" si="13"/>
        <v>T</v>
      </c>
      <c r="DW7" s="46" t="str">
        <f t="shared" ca="1" si="13"/>
        <v>F</v>
      </c>
      <c r="DX7" s="46" t="str">
        <f t="shared" ca="1" si="13"/>
        <v>S</v>
      </c>
      <c r="DY7" s="46" t="str">
        <f t="shared" ca="1" si="13"/>
        <v>S</v>
      </c>
      <c r="DZ7" s="46" t="str">
        <f t="shared" ca="1" si="13"/>
        <v>M</v>
      </c>
      <c r="EA7" s="46" t="str">
        <f t="shared" ca="1" si="13"/>
        <v>T</v>
      </c>
      <c r="EB7" s="46" t="str">
        <f t="shared" ca="1" si="13"/>
        <v>W</v>
      </c>
      <c r="EC7" s="46" t="str">
        <f t="shared" ca="1" si="13"/>
        <v>T</v>
      </c>
      <c r="ED7" s="46" t="str">
        <f t="shared" ca="1" si="13"/>
        <v>F</v>
      </c>
      <c r="EE7" s="46" t="str">
        <f t="shared" ca="1" si="13"/>
        <v>S</v>
      </c>
      <c r="EF7" s="46" t="str">
        <f t="shared" ca="1" si="13"/>
        <v>S</v>
      </c>
    </row>
    <row r="8" spans="1:136" s="53" customFormat="1" ht="96.6" customHeight="1" thickBot="1" x14ac:dyDescent="0.35">
      <c r="A8" s="3" t="s">
        <v>25</v>
      </c>
      <c r="B8" s="47">
        <v>1</v>
      </c>
      <c r="C8" s="84" t="s">
        <v>38</v>
      </c>
      <c r="D8" s="5" t="s">
        <v>26</v>
      </c>
      <c r="E8" s="48">
        <f>AVERAGE(E9:E15)</f>
        <v>0.42857142857142855</v>
      </c>
      <c r="F8" s="49">
        <f>F9</f>
        <v>44437</v>
      </c>
      <c r="G8" s="50">
        <f>G15</f>
        <v>44491</v>
      </c>
      <c r="H8" s="51">
        <f>IF(OR(ISBLANK(task_start),ISBLANK(task_end)),"",task_end-task_start+1)</f>
        <v>55</v>
      </c>
      <c r="I8" s="51" t="s">
        <v>27</v>
      </c>
      <c r="J8" s="51" t="s">
        <v>28</v>
      </c>
      <c r="K8" s="52"/>
      <c r="L8" s="52"/>
      <c r="M8" s="52"/>
      <c r="N8" s="52"/>
      <c r="O8" s="52"/>
      <c r="P8" s="52"/>
      <c r="Q8" s="52"/>
      <c r="R8" s="52"/>
      <c r="S8" s="52"/>
      <c r="T8" s="52"/>
      <c r="U8" s="52"/>
      <c r="V8" s="52"/>
      <c r="W8" s="52"/>
      <c r="X8" s="52"/>
      <c r="Y8" s="52"/>
      <c r="Z8" s="52"/>
      <c r="AA8" s="52"/>
      <c r="AB8" s="52"/>
      <c r="AC8" s="52"/>
      <c r="AD8" s="52"/>
      <c r="AE8" s="52"/>
      <c r="AF8" s="52"/>
      <c r="AG8" s="52"/>
      <c r="AH8" s="52"/>
      <c r="AI8" s="52"/>
      <c r="AJ8" s="52"/>
      <c r="AK8" s="52"/>
      <c r="AL8" s="52"/>
      <c r="AM8" s="52"/>
      <c r="AN8" s="52"/>
      <c r="AO8" s="52"/>
      <c r="AP8" s="52"/>
      <c r="AQ8" s="52"/>
      <c r="AR8" s="52"/>
      <c r="AS8" s="52"/>
      <c r="AT8" s="52"/>
      <c r="AU8" s="52"/>
      <c r="AV8" s="52"/>
      <c r="AW8" s="52"/>
      <c r="AX8" s="52"/>
      <c r="AY8" s="52"/>
      <c r="AZ8" s="52"/>
      <c r="BA8" s="52"/>
      <c r="BB8" s="52"/>
      <c r="BC8" s="52"/>
      <c r="BD8" s="52"/>
      <c r="BE8" s="52"/>
      <c r="BF8" s="52"/>
      <c r="BG8" s="52"/>
      <c r="BH8" s="52"/>
      <c r="BI8" s="52"/>
      <c r="BJ8" s="52"/>
      <c r="BK8" s="52"/>
      <c r="BL8" s="52"/>
      <c r="BM8" s="52"/>
      <c r="BN8" s="52"/>
      <c r="BO8" s="52"/>
      <c r="BP8" s="52"/>
      <c r="BQ8" s="52"/>
      <c r="BR8" s="52"/>
      <c r="BS8" s="52"/>
      <c r="BT8" s="52"/>
      <c r="BU8" s="52"/>
      <c r="BV8" s="52"/>
      <c r="BW8" s="52"/>
      <c r="BX8" s="52"/>
      <c r="BY8" s="52"/>
      <c r="BZ8" s="52"/>
      <c r="CA8" s="52"/>
      <c r="CB8" s="52"/>
      <c r="CC8" s="52"/>
      <c r="CD8" s="52"/>
      <c r="CE8" s="52"/>
      <c r="CF8" s="52"/>
      <c r="CG8" s="52"/>
      <c r="CH8" s="52"/>
      <c r="CI8" s="52"/>
      <c r="CJ8" s="52"/>
      <c r="CK8" s="52"/>
      <c r="CL8" s="52"/>
      <c r="CM8" s="52"/>
      <c r="CN8" s="52"/>
      <c r="CO8" s="52"/>
      <c r="CP8" s="52"/>
      <c r="CQ8" s="52"/>
      <c r="CR8" s="52"/>
      <c r="CS8" s="52"/>
      <c r="CT8" s="52"/>
      <c r="CU8" s="52"/>
      <c r="CV8" s="52"/>
      <c r="CW8" s="52"/>
      <c r="CX8" s="52"/>
      <c r="CY8" s="52"/>
      <c r="CZ8" s="52"/>
      <c r="DA8" s="52"/>
      <c r="DB8" s="52"/>
      <c r="DC8" s="52"/>
      <c r="DD8" s="52"/>
      <c r="DE8" s="52"/>
      <c r="DF8" s="52"/>
      <c r="DG8" s="52"/>
      <c r="DH8" s="52"/>
      <c r="DI8" s="52"/>
      <c r="DJ8" s="52"/>
      <c r="DK8" s="52"/>
      <c r="DL8" s="52"/>
      <c r="DM8" s="52"/>
      <c r="DN8" s="52"/>
      <c r="DO8" s="52"/>
      <c r="DP8" s="52"/>
      <c r="DQ8" s="52"/>
      <c r="DR8" s="52"/>
      <c r="DS8" s="52"/>
      <c r="DT8" s="52"/>
      <c r="DU8" s="52"/>
      <c r="DV8" s="52"/>
      <c r="DW8" s="52"/>
      <c r="DX8" s="52"/>
      <c r="DY8" s="52"/>
      <c r="DZ8" s="52"/>
      <c r="EA8" s="52"/>
      <c r="EB8" s="52"/>
      <c r="EC8" s="52"/>
      <c r="ED8" s="52"/>
      <c r="EE8" s="52"/>
      <c r="EF8" s="52"/>
    </row>
    <row r="9" spans="1:136" s="53" customFormat="1" ht="43.5" customHeight="1" thickBot="1" x14ac:dyDescent="0.35">
      <c r="A9" s="3" t="s">
        <v>29</v>
      </c>
      <c r="B9" s="6">
        <v>1.1000000000000001</v>
      </c>
      <c r="C9" s="85" t="s">
        <v>40</v>
      </c>
      <c r="D9" s="86" t="s">
        <v>46</v>
      </c>
      <c r="E9" s="54">
        <v>1</v>
      </c>
      <c r="F9" s="7">
        <v>44437</v>
      </c>
      <c r="G9" s="7">
        <v>44441</v>
      </c>
      <c r="H9" s="55">
        <v>4</v>
      </c>
      <c r="I9" s="55" t="s">
        <v>30</v>
      </c>
      <c r="J9" s="55" t="s">
        <v>28</v>
      </c>
      <c r="K9" s="52"/>
      <c r="L9" s="52"/>
      <c r="M9" s="52"/>
      <c r="N9" s="56"/>
      <c r="O9" s="52"/>
      <c r="P9" s="52"/>
      <c r="Q9" s="52"/>
      <c r="R9" s="52"/>
      <c r="S9" s="52"/>
      <c r="T9" s="52"/>
      <c r="U9" s="52"/>
      <c r="V9" s="52"/>
      <c r="W9" s="52"/>
      <c r="X9" s="52"/>
      <c r="Y9" s="52"/>
      <c r="Z9" s="52"/>
      <c r="AA9" s="52"/>
      <c r="AB9" s="52"/>
      <c r="AC9" s="52"/>
      <c r="AD9" s="52"/>
      <c r="AE9" s="52"/>
      <c r="AF9" s="52"/>
      <c r="AG9" s="52"/>
      <c r="AH9" s="52"/>
      <c r="AI9" s="52"/>
      <c r="AJ9" s="52"/>
      <c r="AK9" s="52"/>
      <c r="AL9" s="52"/>
      <c r="AM9" s="52"/>
      <c r="AN9" s="52"/>
      <c r="AO9" s="52"/>
      <c r="AP9" s="52"/>
      <c r="AQ9" s="52"/>
      <c r="AR9" s="52"/>
      <c r="AS9" s="52"/>
      <c r="AT9" s="52"/>
      <c r="AU9" s="52"/>
      <c r="AV9" s="52"/>
      <c r="AW9" s="52"/>
      <c r="AX9" s="52"/>
      <c r="AY9" s="52"/>
      <c r="AZ9" s="52"/>
      <c r="BA9" s="52"/>
      <c r="BB9" s="52"/>
      <c r="BC9" s="52"/>
      <c r="BD9" s="52"/>
      <c r="BE9" s="52"/>
      <c r="BF9" s="52"/>
      <c r="BG9" s="52"/>
      <c r="BH9" s="52"/>
      <c r="BI9" s="52"/>
      <c r="BJ9" s="52"/>
      <c r="BK9" s="52"/>
      <c r="BL9" s="52"/>
      <c r="BM9" s="52"/>
      <c r="BN9" s="52"/>
      <c r="BO9" s="52"/>
      <c r="BP9" s="52"/>
      <c r="BQ9" s="52"/>
      <c r="BR9" s="52"/>
      <c r="BS9" s="52"/>
      <c r="BT9" s="52"/>
      <c r="BU9" s="52"/>
      <c r="BV9" s="52"/>
      <c r="BW9" s="52"/>
      <c r="BX9" s="52"/>
      <c r="BY9" s="52"/>
      <c r="BZ9" s="52"/>
      <c r="CA9" s="52"/>
      <c r="CB9" s="52"/>
      <c r="CC9" s="52"/>
      <c r="CD9" s="52"/>
      <c r="CE9" s="52"/>
      <c r="CF9" s="52"/>
      <c r="CG9" s="52"/>
      <c r="CH9" s="52"/>
      <c r="CI9" s="52"/>
      <c r="CJ9" s="52"/>
      <c r="CK9" s="52"/>
      <c r="CL9" s="52"/>
      <c r="CM9" s="52"/>
      <c r="CN9" s="52"/>
      <c r="CO9" s="52"/>
      <c r="CP9" s="52"/>
      <c r="CQ9" s="52"/>
      <c r="CR9" s="52"/>
      <c r="CS9" s="52"/>
      <c r="CT9" s="52"/>
      <c r="CU9" s="52"/>
      <c r="CV9" s="52"/>
      <c r="CW9" s="52"/>
      <c r="CX9" s="52"/>
      <c r="CY9" s="52"/>
      <c r="CZ9" s="52"/>
      <c r="DA9" s="52"/>
      <c r="DB9" s="52"/>
      <c r="DC9" s="52"/>
      <c r="DD9" s="52"/>
      <c r="DE9" s="52"/>
      <c r="DF9" s="52"/>
      <c r="DG9" s="52"/>
      <c r="DH9" s="52"/>
      <c r="DI9" s="52"/>
      <c r="DJ9" s="52"/>
      <c r="DK9" s="52"/>
      <c r="DL9" s="52"/>
      <c r="DM9" s="52"/>
      <c r="DN9" s="52"/>
      <c r="DO9" s="52"/>
      <c r="DP9" s="52"/>
      <c r="DQ9" s="52"/>
      <c r="DR9" s="52"/>
      <c r="DS9" s="52"/>
      <c r="DT9" s="52"/>
      <c r="DU9" s="52"/>
      <c r="DV9" s="52"/>
      <c r="DW9" s="52"/>
      <c r="DX9" s="52"/>
      <c r="DY9" s="52"/>
      <c r="DZ9" s="52"/>
      <c r="EA9" s="52"/>
      <c r="EB9" s="52"/>
      <c r="EC9" s="52"/>
      <c r="ED9" s="52"/>
      <c r="EE9" s="52"/>
      <c r="EF9" s="52"/>
    </row>
    <row r="10" spans="1:136" s="53" customFormat="1" ht="42.75" customHeight="1" thickBot="1" x14ac:dyDescent="0.35">
      <c r="A10" s="3" t="s">
        <v>31</v>
      </c>
      <c r="B10" s="6">
        <v>1.2000000000000002</v>
      </c>
      <c r="C10" s="85" t="s">
        <v>39</v>
      </c>
      <c r="D10" s="86" t="s">
        <v>46</v>
      </c>
      <c r="E10" s="54">
        <f>IF((F10-G10)&lt;0,(G10-F10)/H10,0)</f>
        <v>1</v>
      </c>
      <c r="F10" s="7">
        <f>G9</f>
        <v>44441</v>
      </c>
      <c r="G10" s="7">
        <f>F10+H10</f>
        <v>44445</v>
      </c>
      <c r="H10" s="55">
        <v>4</v>
      </c>
      <c r="I10" s="55" t="s">
        <v>30</v>
      </c>
      <c r="J10" s="55" t="s">
        <v>28</v>
      </c>
      <c r="K10" s="52"/>
      <c r="L10" s="52"/>
      <c r="M10" s="52"/>
      <c r="N10" s="52"/>
      <c r="O10" s="52"/>
      <c r="P10" s="52"/>
      <c r="Q10" s="52"/>
      <c r="R10" s="52"/>
      <c r="S10" s="52"/>
      <c r="T10" s="52"/>
      <c r="U10" s="52"/>
      <c r="V10" s="52"/>
      <c r="W10" s="57"/>
      <c r="X10" s="57"/>
      <c r="Y10" s="52"/>
      <c r="Z10" s="52"/>
      <c r="AA10" s="52"/>
      <c r="AB10" s="52"/>
      <c r="AC10" s="52"/>
      <c r="AD10" s="52"/>
      <c r="AE10" s="52"/>
      <c r="AF10" s="52"/>
      <c r="AG10" s="52"/>
      <c r="AH10" s="52"/>
      <c r="AI10" s="52"/>
      <c r="AJ10" s="52"/>
      <c r="AK10" s="52"/>
      <c r="AL10" s="52"/>
      <c r="AM10" s="52"/>
      <c r="AN10" s="52"/>
      <c r="AO10" s="52"/>
      <c r="AP10" s="52"/>
      <c r="AQ10" s="52"/>
      <c r="AR10" s="52"/>
      <c r="AS10" s="52"/>
      <c r="AT10" s="52"/>
      <c r="AU10" s="52"/>
      <c r="AV10" s="52"/>
      <c r="AW10" s="52"/>
      <c r="AX10" s="52"/>
      <c r="AY10" s="52"/>
      <c r="AZ10" s="52"/>
      <c r="BA10" s="52"/>
      <c r="BB10" s="52"/>
      <c r="BC10" s="52"/>
      <c r="BD10" s="52"/>
      <c r="BE10" s="52"/>
      <c r="BF10" s="52"/>
      <c r="BG10" s="52"/>
      <c r="BH10" s="52"/>
      <c r="BI10" s="52"/>
      <c r="BJ10" s="52"/>
      <c r="BK10" s="52"/>
      <c r="BL10" s="52"/>
      <c r="BM10" s="52"/>
      <c r="BN10" s="52"/>
      <c r="BO10" s="52"/>
      <c r="BP10" s="52"/>
      <c r="BQ10" s="52"/>
      <c r="BR10" s="52"/>
      <c r="BS10" s="52"/>
      <c r="BT10" s="52"/>
      <c r="BU10" s="52"/>
      <c r="BV10" s="52"/>
      <c r="BW10" s="52"/>
      <c r="BX10" s="52"/>
      <c r="BY10" s="52"/>
      <c r="BZ10" s="52"/>
      <c r="CA10" s="52"/>
      <c r="CB10" s="52"/>
      <c r="CC10" s="52"/>
      <c r="CD10" s="52"/>
      <c r="CE10" s="52"/>
      <c r="CF10" s="52"/>
      <c r="CG10" s="52"/>
      <c r="CH10" s="52"/>
      <c r="CI10" s="52"/>
      <c r="CJ10" s="52"/>
      <c r="CK10" s="52"/>
      <c r="CL10" s="52"/>
      <c r="CM10" s="52"/>
      <c r="CN10" s="52"/>
      <c r="CO10" s="52"/>
      <c r="CP10" s="52"/>
      <c r="CQ10" s="52"/>
      <c r="CR10" s="52"/>
      <c r="CS10" s="52"/>
      <c r="CT10" s="52"/>
      <c r="CU10" s="52"/>
      <c r="CV10" s="52"/>
      <c r="CW10" s="52"/>
      <c r="CX10" s="52"/>
      <c r="CY10" s="52"/>
      <c r="CZ10" s="52"/>
      <c r="DA10" s="52"/>
      <c r="DB10" s="52"/>
      <c r="DC10" s="52"/>
      <c r="DD10" s="52"/>
      <c r="DE10" s="52"/>
      <c r="DF10" s="52"/>
      <c r="DG10" s="52"/>
      <c r="DH10" s="52"/>
      <c r="DI10" s="52"/>
      <c r="DJ10" s="52"/>
      <c r="DK10" s="52"/>
      <c r="DL10" s="52"/>
      <c r="DM10" s="52"/>
      <c r="DN10" s="52"/>
      <c r="DO10" s="52"/>
      <c r="DP10" s="52"/>
      <c r="DQ10" s="52"/>
      <c r="DR10" s="52"/>
      <c r="DS10" s="52"/>
      <c r="DT10" s="52"/>
      <c r="DU10" s="52"/>
      <c r="DV10" s="52"/>
      <c r="DW10" s="52"/>
      <c r="DX10" s="52"/>
      <c r="DY10" s="52"/>
      <c r="DZ10" s="52"/>
      <c r="EA10" s="52"/>
      <c r="EB10" s="52"/>
      <c r="EC10" s="52"/>
      <c r="ED10" s="52"/>
      <c r="EE10" s="52"/>
      <c r="EF10" s="52"/>
    </row>
    <row r="11" spans="1:136" s="53" customFormat="1" ht="57.75" customHeight="1" thickBot="1" x14ac:dyDescent="0.35">
      <c r="A11" s="1"/>
      <c r="B11" s="6">
        <v>1.3</v>
      </c>
      <c r="C11" s="85" t="s">
        <v>41</v>
      </c>
      <c r="D11" s="86" t="s">
        <v>46</v>
      </c>
      <c r="E11" s="54">
        <v>1</v>
      </c>
      <c r="F11" s="7">
        <v>44446</v>
      </c>
      <c r="G11" s="7">
        <v>44450</v>
      </c>
      <c r="H11" s="55">
        <v>5</v>
      </c>
      <c r="I11" s="55" t="s">
        <v>30</v>
      </c>
      <c r="J11" s="55" t="s">
        <v>28</v>
      </c>
      <c r="K11" s="52"/>
      <c r="L11" s="52"/>
      <c r="M11" s="52"/>
      <c r="N11" s="52"/>
      <c r="O11" s="52"/>
      <c r="P11" s="52"/>
      <c r="Q11" s="52"/>
      <c r="R11" s="52"/>
      <c r="S11" s="52"/>
      <c r="T11" s="52"/>
      <c r="U11" s="52"/>
      <c r="V11" s="52"/>
      <c r="W11" s="52"/>
      <c r="X11" s="52"/>
      <c r="Y11" s="52"/>
      <c r="Z11" s="52"/>
      <c r="AA11" s="52"/>
      <c r="AB11" s="52"/>
      <c r="AC11" s="52"/>
      <c r="AD11" s="52"/>
      <c r="AE11" s="52"/>
      <c r="AF11" s="52"/>
      <c r="AG11" s="52"/>
      <c r="AH11" s="52"/>
      <c r="AI11" s="52"/>
      <c r="AJ11" s="52"/>
      <c r="AK11" s="52"/>
      <c r="AL11" s="52"/>
      <c r="AM11" s="52"/>
      <c r="AN11" s="52"/>
      <c r="AO11" s="52"/>
      <c r="AP11" s="52"/>
      <c r="AQ11" s="52"/>
      <c r="AR11" s="52"/>
      <c r="AS11" s="52"/>
      <c r="AT11" s="52"/>
      <c r="AU11" s="52"/>
      <c r="AV11" s="52"/>
      <c r="AW11" s="52"/>
      <c r="AX11" s="52"/>
      <c r="AY11" s="52"/>
      <c r="AZ11" s="52"/>
      <c r="BA11" s="52"/>
      <c r="BB11" s="52"/>
      <c r="BC11" s="52"/>
      <c r="BD11" s="52"/>
      <c r="BE11" s="52"/>
      <c r="BF11" s="52"/>
      <c r="BG11" s="52"/>
      <c r="BH11" s="52"/>
      <c r="BI11" s="52"/>
      <c r="BJ11" s="52"/>
      <c r="BK11" s="52"/>
      <c r="BL11" s="52"/>
      <c r="BM11" s="52"/>
      <c r="BN11" s="52"/>
      <c r="BO11" s="52"/>
      <c r="BP11" s="52"/>
      <c r="BQ11" s="52"/>
      <c r="BR11" s="52"/>
      <c r="BS11" s="52"/>
      <c r="BT11" s="52"/>
      <c r="BU11" s="52"/>
      <c r="BV11" s="52"/>
      <c r="BW11" s="52"/>
      <c r="BX11" s="52"/>
      <c r="BY11" s="52"/>
      <c r="BZ11" s="52"/>
      <c r="CA11" s="52"/>
      <c r="CB11" s="52"/>
      <c r="CC11" s="52"/>
      <c r="CD11" s="52"/>
      <c r="CE11" s="52"/>
      <c r="CF11" s="52"/>
      <c r="CG11" s="52"/>
      <c r="CH11" s="52"/>
      <c r="CI11" s="52"/>
      <c r="CJ11" s="52"/>
      <c r="CK11" s="52"/>
      <c r="CL11" s="52"/>
      <c r="CM11" s="52"/>
      <c r="CN11" s="52"/>
      <c r="CO11" s="52"/>
      <c r="CP11" s="52"/>
      <c r="CQ11" s="52"/>
      <c r="CR11" s="52"/>
      <c r="CS11" s="52"/>
      <c r="CT11" s="52"/>
      <c r="CU11" s="52"/>
      <c r="CV11" s="52"/>
      <c r="CW11" s="52"/>
      <c r="CX11" s="52"/>
      <c r="CY11" s="52"/>
      <c r="CZ11" s="52"/>
      <c r="DA11" s="52"/>
      <c r="DB11" s="52"/>
      <c r="DC11" s="52"/>
      <c r="DD11" s="52"/>
      <c r="DE11" s="52"/>
      <c r="DF11" s="52"/>
      <c r="DG11" s="52"/>
      <c r="DH11" s="52"/>
      <c r="DI11" s="52"/>
      <c r="DJ11" s="52"/>
      <c r="DK11" s="52"/>
      <c r="DL11" s="52"/>
      <c r="DM11" s="52"/>
      <c r="DN11" s="52"/>
      <c r="DO11" s="52"/>
      <c r="DP11" s="52"/>
      <c r="DQ11" s="52"/>
      <c r="DR11" s="52"/>
      <c r="DS11" s="52"/>
      <c r="DT11" s="52"/>
      <c r="DU11" s="52"/>
      <c r="DV11" s="52"/>
      <c r="DW11" s="52"/>
      <c r="DX11" s="52"/>
      <c r="DY11" s="52"/>
      <c r="DZ11" s="52"/>
      <c r="EA11" s="52"/>
      <c r="EB11" s="52"/>
      <c r="EC11" s="52"/>
      <c r="ED11" s="52"/>
      <c r="EE11" s="52"/>
      <c r="EF11" s="52"/>
    </row>
    <row r="12" spans="1:136" s="53" customFormat="1" ht="57.75" customHeight="1" thickBot="1" x14ac:dyDescent="0.35">
      <c r="A12" s="1"/>
      <c r="B12" s="6">
        <v>1.4</v>
      </c>
      <c r="C12" s="85" t="s">
        <v>43</v>
      </c>
      <c r="D12" s="86" t="s">
        <v>46</v>
      </c>
      <c r="E12" s="54">
        <v>0</v>
      </c>
      <c r="F12" s="7">
        <f t="shared" ref="F12:F13" si="14">G11</f>
        <v>44450</v>
      </c>
      <c r="G12" s="7">
        <v>44453</v>
      </c>
      <c r="H12" s="55">
        <v>3</v>
      </c>
      <c r="I12" s="55" t="s">
        <v>53</v>
      </c>
      <c r="J12" s="55" t="s">
        <v>28</v>
      </c>
      <c r="K12" s="52"/>
      <c r="L12" s="52"/>
      <c r="M12" s="52"/>
      <c r="N12" s="52"/>
      <c r="O12" s="52"/>
      <c r="P12" s="52"/>
      <c r="Q12" s="52"/>
      <c r="R12" s="52"/>
      <c r="S12" s="52"/>
      <c r="T12" s="52"/>
      <c r="U12" s="52"/>
      <c r="V12" s="52"/>
      <c r="W12" s="52"/>
      <c r="X12" s="52"/>
      <c r="Y12" s="52"/>
      <c r="Z12" s="52"/>
      <c r="AA12" s="52"/>
      <c r="AB12" s="52"/>
      <c r="AC12" s="52"/>
      <c r="AD12" s="52"/>
      <c r="AE12" s="52"/>
      <c r="AF12" s="52"/>
      <c r="AG12" s="52"/>
      <c r="AH12" s="52"/>
      <c r="AI12" s="52"/>
      <c r="AJ12" s="52"/>
      <c r="AK12" s="52"/>
      <c r="AL12" s="52"/>
      <c r="AM12" s="52"/>
      <c r="AN12" s="52"/>
      <c r="AO12" s="52"/>
      <c r="AP12" s="52"/>
      <c r="AQ12" s="52"/>
      <c r="AR12" s="52"/>
      <c r="AS12" s="52"/>
      <c r="AT12" s="52"/>
      <c r="AU12" s="52"/>
      <c r="AV12" s="52"/>
      <c r="AW12" s="52"/>
      <c r="AX12" s="52"/>
      <c r="AY12" s="52"/>
      <c r="AZ12" s="52"/>
      <c r="BA12" s="52"/>
      <c r="BB12" s="52"/>
      <c r="BC12" s="52"/>
      <c r="BD12" s="52"/>
      <c r="BE12" s="52"/>
      <c r="BF12" s="52"/>
      <c r="BG12" s="52"/>
      <c r="BH12" s="52"/>
      <c r="BI12" s="52"/>
      <c r="BJ12" s="52"/>
      <c r="BK12" s="52"/>
      <c r="BL12" s="52"/>
      <c r="BM12" s="52"/>
      <c r="BN12" s="52"/>
      <c r="BO12" s="52"/>
      <c r="BP12" s="52"/>
      <c r="BQ12" s="52"/>
      <c r="BR12" s="52"/>
      <c r="BS12" s="52"/>
      <c r="BT12" s="52"/>
      <c r="BU12" s="52"/>
      <c r="BV12" s="52"/>
      <c r="BW12" s="52"/>
      <c r="BX12" s="52"/>
      <c r="BY12" s="52"/>
      <c r="BZ12" s="52"/>
      <c r="CA12" s="52"/>
      <c r="CB12" s="52"/>
      <c r="CC12" s="52"/>
      <c r="CD12" s="52"/>
      <c r="CE12" s="52"/>
      <c r="CF12" s="52"/>
      <c r="CG12" s="52"/>
      <c r="CH12" s="52"/>
      <c r="CI12" s="52"/>
      <c r="CJ12" s="52"/>
      <c r="CK12" s="52"/>
      <c r="CL12" s="52"/>
      <c r="CM12" s="52"/>
      <c r="CN12" s="52"/>
      <c r="CO12" s="52"/>
      <c r="CP12" s="52"/>
      <c r="CQ12" s="52"/>
      <c r="CR12" s="52"/>
      <c r="CS12" s="52"/>
      <c r="CT12" s="52"/>
      <c r="CU12" s="52"/>
      <c r="CV12" s="52"/>
      <c r="CW12" s="52"/>
      <c r="CX12" s="52"/>
      <c r="CY12" s="52"/>
      <c r="CZ12" s="52"/>
      <c r="DA12" s="52"/>
      <c r="DB12" s="52"/>
      <c r="DC12" s="52"/>
      <c r="DD12" s="52"/>
      <c r="DE12" s="52"/>
      <c r="DF12" s="52"/>
      <c r="DG12" s="52"/>
      <c r="DH12" s="52"/>
      <c r="DI12" s="52"/>
      <c r="DJ12" s="52"/>
      <c r="DK12" s="52"/>
      <c r="DL12" s="52"/>
      <c r="DM12" s="52"/>
      <c r="DN12" s="52"/>
      <c r="DO12" s="52"/>
      <c r="DP12" s="52"/>
      <c r="DQ12" s="52"/>
      <c r="DR12" s="52"/>
      <c r="DS12" s="52"/>
      <c r="DT12" s="52"/>
      <c r="DU12" s="52"/>
      <c r="DV12" s="52"/>
      <c r="DW12" s="52"/>
      <c r="DX12" s="52"/>
      <c r="DY12" s="52"/>
      <c r="DZ12" s="52"/>
      <c r="EA12" s="52"/>
      <c r="EB12" s="52"/>
      <c r="EC12" s="52"/>
      <c r="ED12" s="52"/>
      <c r="EE12" s="52"/>
      <c r="EF12" s="52"/>
    </row>
    <row r="13" spans="1:136" s="53" customFormat="1" ht="57.75" customHeight="1" thickBot="1" x14ac:dyDescent="0.35">
      <c r="A13" s="1"/>
      <c r="B13" s="6">
        <v>1.5</v>
      </c>
      <c r="C13" s="85" t="s">
        <v>42</v>
      </c>
      <c r="D13" s="86" t="s">
        <v>48</v>
      </c>
      <c r="E13" s="54">
        <v>0</v>
      </c>
      <c r="F13" s="7">
        <f t="shared" si="14"/>
        <v>44453</v>
      </c>
      <c r="G13" s="7">
        <v>44483</v>
      </c>
      <c r="H13" s="55">
        <v>31</v>
      </c>
      <c r="I13" s="55" t="s">
        <v>53</v>
      </c>
      <c r="J13" s="55" t="s">
        <v>28</v>
      </c>
      <c r="K13" s="52"/>
      <c r="L13" s="52"/>
      <c r="M13" s="52"/>
      <c r="N13" s="52"/>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c r="BG13" s="52"/>
      <c r="BH13" s="52"/>
      <c r="BI13" s="52"/>
      <c r="BJ13" s="52"/>
      <c r="BK13" s="52"/>
      <c r="BL13" s="52"/>
      <c r="BM13" s="52"/>
      <c r="BN13" s="52"/>
      <c r="BO13" s="52"/>
      <c r="BP13" s="52"/>
      <c r="BQ13" s="52"/>
      <c r="BR13" s="52"/>
      <c r="BS13" s="52"/>
      <c r="BT13" s="52"/>
      <c r="BU13" s="52"/>
      <c r="BV13" s="52"/>
      <c r="BW13" s="52"/>
      <c r="BX13" s="52"/>
      <c r="BY13" s="52"/>
      <c r="BZ13" s="52"/>
      <c r="CA13" s="52"/>
      <c r="CB13" s="52"/>
      <c r="CC13" s="52"/>
      <c r="CD13" s="52"/>
      <c r="CE13" s="52"/>
      <c r="CF13" s="52"/>
      <c r="CG13" s="52"/>
      <c r="CH13" s="52"/>
      <c r="CI13" s="52"/>
      <c r="CJ13" s="52"/>
      <c r="CK13" s="52"/>
      <c r="CL13" s="52"/>
      <c r="CM13" s="52"/>
      <c r="CN13" s="52"/>
      <c r="CO13" s="52"/>
      <c r="CP13" s="52"/>
      <c r="CQ13" s="52"/>
      <c r="CR13" s="52"/>
      <c r="CS13" s="52"/>
      <c r="CT13" s="52"/>
      <c r="CU13" s="52"/>
      <c r="CV13" s="52"/>
      <c r="CW13" s="52"/>
      <c r="CX13" s="52"/>
      <c r="CY13" s="52"/>
      <c r="CZ13" s="52"/>
      <c r="DA13" s="52"/>
      <c r="DB13" s="52"/>
      <c r="DC13" s="52"/>
      <c r="DD13" s="52"/>
      <c r="DE13" s="52"/>
      <c r="DF13" s="52"/>
      <c r="DG13" s="52"/>
      <c r="DH13" s="52"/>
      <c r="DI13" s="52"/>
      <c r="DJ13" s="52"/>
      <c r="DK13" s="52"/>
      <c r="DL13" s="52"/>
      <c r="DM13" s="52"/>
      <c r="DN13" s="52"/>
      <c r="DO13" s="52"/>
      <c r="DP13" s="52"/>
      <c r="DQ13" s="52"/>
      <c r="DR13" s="52"/>
      <c r="DS13" s="52"/>
      <c r="DT13" s="52"/>
      <c r="DU13" s="52"/>
      <c r="DV13" s="52"/>
      <c r="DW13" s="52"/>
      <c r="DX13" s="52"/>
      <c r="DY13" s="52"/>
      <c r="DZ13" s="52"/>
      <c r="EA13" s="52"/>
      <c r="EB13" s="52"/>
      <c r="EC13" s="52"/>
      <c r="ED13" s="52"/>
      <c r="EE13" s="52"/>
      <c r="EF13" s="52"/>
    </row>
    <row r="14" spans="1:136" s="53" customFormat="1" ht="48.75" customHeight="1" thickBot="1" x14ac:dyDescent="0.35">
      <c r="A14" s="1"/>
      <c r="B14" s="6">
        <v>1.6</v>
      </c>
      <c r="C14" s="85" t="s">
        <v>44</v>
      </c>
      <c r="D14" s="86" t="s">
        <v>47</v>
      </c>
      <c r="E14" s="54">
        <v>0</v>
      </c>
      <c r="F14" s="7">
        <v>44483</v>
      </c>
      <c r="G14" s="7">
        <v>44487</v>
      </c>
      <c r="H14" s="55">
        <v>4</v>
      </c>
      <c r="I14" s="55" t="s">
        <v>53</v>
      </c>
      <c r="J14" s="55" t="s">
        <v>28</v>
      </c>
      <c r="K14" s="52"/>
      <c r="L14" s="52"/>
      <c r="M14" s="52"/>
      <c r="N14" s="52"/>
      <c r="O14" s="52"/>
      <c r="P14" s="52"/>
      <c r="Q14" s="52"/>
      <c r="R14" s="52"/>
      <c r="S14" s="52"/>
      <c r="T14" s="52"/>
      <c r="U14" s="52"/>
      <c r="V14" s="52"/>
      <c r="W14" s="52"/>
      <c r="X14" s="52"/>
      <c r="Y14" s="52"/>
      <c r="Z14" s="52"/>
      <c r="AA14" s="57"/>
      <c r="AB14" s="52"/>
      <c r="AC14" s="52"/>
      <c r="AD14" s="52"/>
      <c r="AE14" s="52"/>
      <c r="AF14" s="52"/>
      <c r="AG14" s="52"/>
      <c r="AH14" s="52"/>
      <c r="AI14" s="52"/>
      <c r="AJ14" s="52"/>
      <c r="AK14" s="52"/>
      <c r="AL14" s="52"/>
      <c r="AM14" s="52"/>
      <c r="AN14" s="52"/>
      <c r="AO14" s="52"/>
      <c r="AP14" s="52"/>
      <c r="AQ14" s="52"/>
      <c r="AR14" s="52"/>
      <c r="AS14" s="52"/>
      <c r="AT14" s="52"/>
      <c r="AU14" s="52"/>
      <c r="AV14" s="52"/>
      <c r="AW14" s="52"/>
      <c r="AX14" s="52"/>
      <c r="AY14" s="52"/>
      <c r="AZ14" s="52"/>
      <c r="BA14" s="52"/>
      <c r="BB14" s="52"/>
      <c r="BC14" s="52"/>
      <c r="BD14" s="52"/>
      <c r="BE14" s="52"/>
      <c r="BF14" s="52"/>
      <c r="BG14" s="52"/>
      <c r="BH14" s="52"/>
      <c r="BI14" s="52"/>
      <c r="BJ14" s="52"/>
      <c r="BK14" s="52"/>
      <c r="BL14" s="52"/>
      <c r="BM14" s="52"/>
      <c r="BN14" s="52"/>
      <c r="BO14" s="52"/>
      <c r="BP14" s="52"/>
      <c r="BQ14" s="52"/>
      <c r="BR14" s="52"/>
      <c r="BS14" s="52"/>
      <c r="BT14" s="52"/>
      <c r="BU14" s="52"/>
      <c r="BV14" s="52"/>
      <c r="BW14" s="52"/>
      <c r="BX14" s="52"/>
      <c r="BY14" s="52"/>
      <c r="BZ14" s="52"/>
      <c r="CA14" s="52"/>
      <c r="CB14" s="52"/>
      <c r="CC14" s="52"/>
      <c r="CD14" s="52"/>
      <c r="CE14" s="52"/>
      <c r="CF14" s="52"/>
      <c r="CG14" s="52"/>
      <c r="CH14" s="52"/>
      <c r="CI14" s="52"/>
      <c r="CJ14" s="52"/>
      <c r="CK14" s="52"/>
      <c r="CL14" s="52"/>
      <c r="CM14" s="52"/>
      <c r="CN14" s="52"/>
      <c r="CO14" s="52"/>
      <c r="CP14" s="52"/>
      <c r="CQ14" s="52"/>
      <c r="CR14" s="52"/>
      <c r="CS14" s="52"/>
      <c r="CT14" s="52"/>
      <c r="CU14" s="52"/>
      <c r="CV14" s="52"/>
      <c r="CW14" s="52"/>
      <c r="CX14" s="52"/>
      <c r="CY14" s="52"/>
      <c r="CZ14" s="52"/>
      <c r="DA14" s="52"/>
      <c r="DB14" s="52"/>
      <c r="DC14" s="52"/>
      <c r="DD14" s="52"/>
      <c r="DE14" s="52"/>
      <c r="DF14" s="52"/>
      <c r="DG14" s="52"/>
      <c r="DH14" s="52"/>
      <c r="DI14" s="52"/>
      <c r="DJ14" s="52"/>
      <c r="DK14" s="52"/>
      <c r="DL14" s="52"/>
      <c r="DM14" s="52"/>
      <c r="DN14" s="52"/>
      <c r="DO14" s="52"/>
      <c r="DP14" s="52"/>
      <c r="DQ14" s="52"/>
      <c r="DR14" s="52"/>
      <c r="DS14" s="52"/>
      <c r="DT14" s="52"/>
      <c r="DU14" s="52"/>
      <c r="DV14" s="52"/>
      <c r="DW14" s="52"/>
      <c r="DX14" s="52"/>
      <c r="DY14" s="52"/>
      <c r="DZ14" s="52"/>
      <c r="EA14" s="52"/>
      <c r="EB14" s="52"/>
      <c r="EC14" s="52"/>
      <c r="ED14" s="52"/>
      <c r="EE14" s="52"/>
      <c r="EF14" s="52"/>
    </row>
    <row r="15" spans="1:136" s="53" customFormat="1" ht="30" customHeight="1" thickBot="1" x14ac:dyDescent="0.35">
      <c r="A15" s="1"/>
      <c r="B15" s="6">
        <v>1.7</v>
      </c>
      <c r="C15" s="85" t="s">
        <v>45</v>
      </c>
      <c r="D15" s="86" t="s">
        <v>48</v>
      </c>
      <c r="E15" s="54">
        <v>0</v>
      </c>
      <c r="F15" s="7">
        <f>G14</f>
        <v>44487</v>
      </c>
      <c r="G15" s="7">
        <f>F15+H15</f>
        <v>44491</v>
      </c>
      <c r="H15" s="55">
        <v>4</v>
      </c>
      <c r="I15" s="55" t="s">
        <v>53</v>
      </c>
      <c r="J15" s="55" t="s">
        <v>28</v>
      </c>
      <c r="K15" s="52"/>
      <c r="L15" s="52"/>
      <c r="M15" s="52"/>
      <c r="N15" s="52"/>
      <c r="O15" s="52"/>
      <c r="P15" s="52"/>
      <c r="Q15" s="52"/>
      <c r="R15" s="52"/>
      <c r="S15" s="52"/>
      <c r="T15" s="52"/>
      <c r="U15" s="52"/>
      <c r="V15" s="52"/>
      <c r="W15" s="52"/>
      <c r="X15" s="52"/>
      <c r="Y15" s="52"/>
      <c r="Z15" s="52"/>
      <c r="AA15" s="52"/>
      <c r="AB15" s="52"/>
      <c r="AC15" s="52"/>
      <c r="AD15" s="52"/>
      <c r="AE15" s="52"/>
      <c r="AF15" s="52"/>
      <c r="AG15" s="52"/>
      <c r="AH15" s="52"/>
      <c r="AI15" s="52"/>
      <c r="AJ15" s="52"/>
      <c r="AK15" s="52"/>
      <c r="AL15" s="52"/>
      <c r="AM15" s="52"/>
      <c r="AN15" s="52"/>
      <c r="AO15" s="52"/>
      <c r="AP15" s="52"/>
      <c r="AQ15" s="52"/>
      <c r="AR15" s="52"/>
      <c r="AS15" s="52"/>
      <c r="AT15" s="52"/>
      <c r="AU15" s="52"/>
      <c r="AV15" s="52"/>
      <c r="AW15" s="52"/>
      <c r="AX15" s="52"/>
      <c r="AY15" s="52"/>
      <c r="AZ15" s="52"/>
      <c r="BA15" s="52"/>
      <c r="BB15" s="52"/>
      <c r="BC15" s="52"/>
      <c r="BD15" s="52"/>
      <c r="BE15" s="52"/>
      <c r="BF15" s="52"/>
      <c r="BG15" s="52"/>
      <c r="BH15" s="52"/>
      <c r="BI15" s="52"/>
      <c r="BJ15" s="52"/>
      <c r="BK15" s="52"/>
      <c r="BL15" s="52"/>
      <c r="BM15" s="52"/>
      <c r="BN15" s="52"/>
      <c r="BO15" s="52"/>
      <c r="BP15" s="52"/>
      <c r="BQ15" s="52"/>
      <c r="BR15" s="52"/>
      <c r="BS15" s="52"/>
      <c r="BT15" s="52"/>
      <c r="BU15" s="52"/>
      <c r="BV15" s="52"/>
      <c r="BW15" s="52"/>
      <c r="BX15" s="52"/>
      <c r="BY15" s="52"/>
      <c r="BZ15" s="52"/>
      <c r="CA15" s="52"/>
      <c r="CB15" s="52"/>
      <c r="CC15" s="52"/>
      <c r="CD15" s="52"/>
      <c r="CE15" s="52"/>
      <c r="CF15" s="52"/>
      <c r="CG15" s="52"/>
      <c r="CH15" s="52"/>
      <c r="CI15" s="52"/>
      <c r="CJ15" s="52"/>
      <c r="CK15" s="52"/>
      <c r="CL15" s="52"/>
      <c r="CM15" s="52"/>
      <c r="CN15" s="52"/>
      <c r="CO15" s="52"/>
      <c r="CP15" s="52"/>
      <c r="CQ15" s="52"/>
      <c r="CR15" s="52"/>
      <c r="CS15" s="52"/>
      <c r="CT15" s="52"/>
      <c r="CU15" s="52"/>
      <c r="CV15" s="52"/>
      <c r="CW15" s="52"/>
      <c r="CX15" s="52"/>
      <c r="CY15" s="52"/>
      <c r="CZ15" s="52"/>
      <c r="DA15" s="52"/>
      <c r="DB15" s="52"/>
      <c r="DC15" s="52"/>
      <c r="DD15" s="52"/>
      <c r="DE15" s="52"/>
      <c r="DF15" s="52"/>
      <c r="DG15" s="52"/>
      <c r="DH15" s="52"/>
      <c r="DI15" s="52"/>
      <c r="DJ15" s="52"/>
      <c r="DK15" s="52"/>
      <c r="DL15" s="52"/>
      <c r="DM15" s="52"/>
      <c r="DN15" s="52"/>
      <c r="DO15" s="52"/>
      <c r="DP15" s="52"/>
      <c r="DQ15" s="52"/>
      <c r="DR15" s="52"/>
      <c r="DS15" s="52"/>
      <c r="DT15" s="52"/>
      <c r="DU15" s="52"/>
      <c r="DV15" s="52"/>
      <c r="DW15" s="52"/>
      <c r="DX15" s="52"/>
      <c r="DY15" s="52"/>
      <c r="DZ15" s="52"/>
      <c r="EA15" s="52"/>
      <c r="EB15" s="52"/>
      <c r="EC15" s="52"/>
      <c r="ED15" s="52"/>
      <c r="EE15" s="52"/>
      <c r="EF15" s="52"/>
    </row>
    <row r="16" spans="1:136" s="53" customFormat="1" ht="47.45" customHeight="1" thickBot="1" x14ac:dyDescent="0.35">
      <c r="A16" s="3" t="s">
        <v>32</v>
      </c>
      <c r="B16" s="58">
        <v>2</v>
      </c>
      <c r="C16" s="87" t="s">
        <v>49</v>
      </c>
      <c r="D16" s="8"/>
      <c r="E16" s="59">
        <f ca="1">AVERAGE(E17:E21)</f>
        <v>0.2</v>
      </c>
      <c r="F16" s="95">
        <f>F17</f>
        <v>44488</v>
      </c>
      <c r="G16" s="95">
        <f>G21</f>
        <v>44513</v>
      </c>
      <c r="H16" s="96">
        <f t="shared" ref="H16:H35" si="15">IF(OR(ISBLANK(task_start),ISBLANK(task_end)),"",task_end-task_start+1)</f>
        <v>26</v>
      </c>
      <c r="I16" s="60"/>
      <c r="J16" s="60"/>
      <c r="K16" s="52"/>
      <c r="L16" s="52"/>
      <c r="M16" s="52"/>
      <c r="N16" s="52"/>
      <c r="O16" s="52"/>
      <c r="P16" s="52"/>
      <c r="Q16" s="52"/>
      <c r="R16" s="52"/>
      <c r="S16" s="52"/>
      <c r="T16" s="52"/>
      <c r="U16" s="52"/>
      <c r="V16" s="52"/>
      <c r="W16" s="52"/>
      <c r="X16" s="52"/>
      <c r="Y16" s="52"/>
      <c r="Z16" s="52"/>
      <c r="AA16" s="52"/>
      <c r="AB16" s="52"/>
      <c r="AC16" s="52"/>
      <c r="AD16" s="52"/>
      <c r="AE16" s="52"/>
      <c r="AF16" s="52"/>
      <c r="AG16" s="52"/>
      <c r="AH16" s="52"/>
      <c r="AI16" s="52"/>
      <c r="AJ16" s="52"/>
      <c r="AK16" s="52"/>
      <c r="AL16" s="52"/>
      <c r="AM16" s="52"/>
      <c r="AN16" s="52"/>
      <c r="AO16" s="52"/>
      <c r="AP16" s="52"/>
      <c r="AQ16" s="52"/>
      <c r="AR16" s="52"/>
      <c r="AS16" s="52"/>
      <c r="AT16" s="52"/>
      <c r="AU16" s="52"/>
      <c r="AV16" s="52"/>
      <c r="AW16" s="52"/>
      <c r="AX16" s="52"/>
      <c r="AY16" s="52"/>
      <c r="AZ16" s="52"/>
      <c r="BA16" s="52"/>
      <c r="BB16" s="52"/>
      <c r="BC16" s="52"/>
      <c r="BD16" s="52"/>
      <c r="BE16" s="52"/>
      <c r="BF16" s="52"/>
      <c r="BG16" s="52"/>
      <c r="BH16" s="52"/>
      <c r="BI16" s="52"/>
      <c r="BJ16" s="52"/>
      <c r="BK16" s="52"/>
      <c r="BL16" s="52"/>
      <c r="BM16" s="52"/>
      <c r="BN16" s="52"/>
      <c r="BO16" s="52"/>
      <c r="BP16" s="52"/>
      <c r="BQ16" s="52"/>
      <c r="BR16" s="52"/>
      <c r="BS16" s="52"/>
      <c r="BT16" s="52"/>
      <c r="BU16" s="52"/>
      <c r="BV16" s="52"/>
      <c r="BW16" s="52"/>
      <c r="BX16" s="52"/>
      <c r="BY16" s="52"/>
      <c r="BZ16" s="52"/>
      <c r="CA16" s="52"/>
      <c r="CB16" s="52"/>
      <c r="CC16" s="52"/>
      <c r="CD16" s="52"/>
      <c r="CE16" s="52"/>
      <c r="CF16" s="52"/>
      <c r="CG16" s="52"/>
      <c r="CH16" s="52"/>
      <c r="CI16" s="52"/>
      <c r="CJ16" s="52"/>
      <c r="CK16" s="52"/>
      <c r="CL16" s="52"/>
      <c r="CM16" s="52"/>
      <c r="CN16" s="52"/>
      <c r="CO16" s="52"/>
      <c r="CP16" s="52"/>
      <c r="CQ16" s="52"/>
      <c r="CR16" s="52"/>
      <c r="CS16" s="52"/>
      <c r="CT16" s="52"/>
      <c r="CU16" s="52"/>
      <c r="CV16" s="52"/>
      <c r="CW16" s="52"/>
      <c r="CX16" s="52"/>
      <c r="CY16" s="52"/>
      <c r="CZ16" s="52"/>
      <c r="DA16" s="52"/>
      <c r="DB16" s="52"/>
      <c r="DC16" s="52"/>
      <c r="DD16" s="52"/>
      <c r="DE16" s="52"/>
      <c r="DF16" s="52"/>
      <c r="DG16" s="52"/>
      <c r="DH16" s="52"/>
      <c r="DI16" s="52"/>
      <c r="DJ16" s="52"/>
      <c r="DK16" s="52"/>
      <c r="DL16" s="52"/>
      <c r="DM16" s="52"/>
      <c r="DN16" s="52"/>
      <c r="DO16" s="52"/>
      <c r="DP16" s="52"/>
      <c r="DQ16" s="52"/>
      <c r="DR16" s="52"/>
      <c r="DS16" s="52"/>
      <c r="DT16" s="52"/>
      <c r="DU16" s="52"/>
      <c r="DV16" s="52"/>
      <c r="DW16" s="52"/>
      <c r="DX16" s="52"/>
      <c r="DY16" s="52"/>
      <c r="DZ16" s="52"/>
      <c r="EA16" s="52"/>
      <c r="EB16" s="52"/>
      <c r="EC16" s="52"/>
      <c r="ED16" s="52"/>
      <c r="EE16" s="52"/>
      <c r="EF16" s="52"/>
    </row>
    <row r="17" spans="1:136" s="53" customFormat="1" ht="30" customHeight="1" thickBot="1" x14ac:dyDescent="0.35">
      <c r="A17" s="3"/>
      <c r="B17" s="9">
        <v>2.1</v>
      </c>
      <c r="C17" s="90" t="s">
        <v>52</v>
      </c>
      <c r="D17" s="11"/>
      <c r="E17" s="61">
        <v>1</v>
      </c>
      <c r="F17" s="93">
        <f>F15+1</f>
        <v>44488</v>
      </c>
      <c r="G17" s="93">
        <f>F17+H17</f>
        <v>44493</v>
      </c>
      <c r="H17" s="94">
        <v>5</v>
      </c>
      <c r="I17" s="62"/>
      <c r="J17" s="62"/>
      <c r="K17" s="52"/>
      <c r="L17" s="52"/>
      <c r="M17" s="52"/>
      <c r="N17" s="52"/>
      <c r="O17" s="52"/>
      <c r="P17" s="52"/>
      <c r="Q17" s="52"/>
      <c r="R17" s="52"/>
      <c r="S17" s="52"/>
      <c r="T17" s="52"/>
      <c r="U17" s="52"/>
      <c r="V17" s="52"/>
      <c r="W17" s="52"/>
      <c r="X17" s="52"/>
      <c r="Y17" s="52"/>
      <c r="Z17" s="52"/>
      <c r="AA17" s="52"/>
      <c r="AB17" s="52"/>
      <c r="AC17" s="52"/>
      <c r="AD17" s="52"/>
      <c r="AE17" s="52"/>
      <c r="AF17" s="52"/>
      <c r="AG17" s="52"/>
      <c r="AH17" s="52"/>
      <c r="AI17" s="52"/>
      <c r="AJ17" s="52"/>
      <c r="AK17" s="52"/>
      <c r="AL17" s="52"/>
      <c r="AM17" s="52"/>
      <c r="AN17" s="52"/>
      <c r="AO17" s="52"/>
      <c r="AP17" s="52"/>
      <c r="AQ17" s="52"/>
      <c r="AR17" s="52"/>
      <c r="AS17" s="52"/>
      <c r="AT17" s="52"/>
      <c r="AU17" s="52"/>
      <c r="AV17" s="52"/>
      <c r="AW17" s="52"/>
      <c r="AX17" s="52"/>
      <c r="AY17" s="52"/>
      <c r="AZ17" s="52"/>
      <c r="BA17" s="52"/>
      <c r="BB17" s="52"/>
      <c r="BC17" s="52"/>
      <c r="BD17" s="52"/>
      <c r="BE17" s="52"/>
      <c r="BF17" s="52"/>
      <c r="BG17" s="52"/>
      <c r="BH17" s="52"/>
      <c r="BI17" s="52"/>
      <c r="BJ17" s="52"/>
      <c r="BK17" s="52"/>
      <c r="BL17" s="52"/>
      <c r="BM17" s="52"/>
      <c r="BN17" s="52"/>
      <c r="BO17" s="52"/>
      <c r="BP17" s="52"/>
      <c r="BQ17" s="52"/>
      <c r="BR17" s="52"/>
      <c r="BS17" s="52"/>
      <c r="BT17" s="52"/>
      <c r="BU17" s="52"/>
      <c r="BV17" s="52"/>
      <c r="BW17" s="52"/>
      <c r="BX17" s="52"/>
      <c r="BY17" s="52"/>
      <c r="BZ17" s="52"/>
      <c r="CA17" s="52"/>
      <c r="CB17" s="52"/>
      <c r="CC17" s="52"/>
      <c r="CD17" s="52"/>
      <c r="CE17" s="52"/>
      <c r="CF17" s="52"/>
      <c r="CG17" s="52"/>
      <c r="CH17" s="52"/>
      <c r="CI17" s="52"/>
      <c r="CJ17" s="52"/>
      <c r="CK17" s="52"/>
      <c r="CL17" s="52"/>
      <c r="CM17" s="52"/>
      <c r="CN17" s="52"/>
      <c r="CO17" s="52"/>
      <c r="CP17" s="52"/>
      <c r="CQ17" s="52"/>
      <c r="CR17" s="52"/>
      <c r="CS17" s="52"/>
      <c r="CT17" s="52"/>
      <c r="CU17" s="52"/>
      <c r="CV17" s="52"/>
      <c r="CW17" s="52"/>
      <c r="CX17" s="52"/>
      <c r="CY17" s="52"/>
      <c r="CZ17" s="52"/>
      <c r="DA17" s="52"/>
      <c r="DB17" s="52"/>
      <c r="DC17" s="52"/>
      <c r="DD17" s="52"/>
      <c r="DE17" s="52"/>
      <c r="DF17" s="52"/>
      <c r="DG17" s="52"/>
      <c r="DH17" s="52"/>
      <c r="DI17" s="52"/>
      <c r="DJ17" s="52"/>
      <c r="DK17" s="52"/>
      <c r="DL17" s="52"/>
      <c r="DM17" s="52"/>
      <c r="DN17" s="52"/>
      <c r="DO17" s="52"/>
      <c r="DP17" s="52"/>
      <c r="DQ17" s="52"/>
      <c r="DR17" s="52"/>
      <c r="DS17" s="52"/>
      <c r="DT17" s="52"/>
      <c r="DU17" s="52"/>
      <c r="DV17" s="52"/>
      <c r="DW17" s="52"/>
      <c r="DX17" s="52"/>
      <c r="DY17" s="52"/>
      <c r="DZ17" s="52"/>
      <c r="EA17" s="52"/>
      <c r="EB17" s="52"/>
      <c r="EC17" s="52"/>
      <c r="ED17" s="52"/>
      <c r="EE17" s="52"/>
      <c r="EF17" s="52"/>
    </row>
    <row r="18" spans="1:136" s="53" customFormat="1" ht="30" customHeight="1" thickBot="1" x14ac:dyDescent="0.35">
      <c r="A18" s="1"/>
      <c r="B18" s="9">
        <v>2.2000000000000002</v>
      </c>
      <c r="C18" s="10"/>
      <c r="D18" s="11"/>
      <c r="E18" s="61">
        <v>0</v>
      </c>
      <c r="F18" s="93">
        <f>G17</f>
        <v>44493</v>
      </c>
      <c r="G18" s="93">
        <f>F18+H18</f>
        <v>44498</v>
      </c>
      <c r="H18" s="94">
        <v>5</v>
      </c>
      <c r="I18" s="62"/>
      <c r="J18" s="62"/>
      <c r="K18" s="52"/>
      <c r="L18" s="52"/>
      <c r="M18" s="52"/>
      <c r="N18" s="52"/>
      <c r="O18" s="52"/>
      <c r="P18" s="52"/>
      <c r="Q18" s="52"/>
      <c r="R18" s="52"/>
      <c r="S18" s="52"/>
      <c r="T18" s="52"/>
      <c r="U18" s="52"/>
      <c r="V18" s="52"/>
      <c r="W18" s="57"/>
      <c r="X18" s="57"/>
      <c r="Y18" s="52"/>
      <c r="Z18" s="52"/>
      <c r="AA18" s="52"/>
      <c r="AB18" s="52"/>
      <c r="AC18" s="52"/>
      <c r="AD18" s="52"/>
      <c r="AE18" s="52"/>
      <c r="AF18" s="52"/>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c r="BF18" s="52"/>
      <c r="BG18" s="52"/>
      <c r="BH18" s="52"/>
      <c r="BI18" s="52"/>
      <c r="BJ18" s="52"/>
      <c r="BK18" s="52"/>
      <c r="BL18" s="52"/>
      <c r="BM18" s="52"/>
      <c r="BN18" s="52"/>
      <c r="BO18" s="52"/>
      <c r="BP18" s="52"/>
      <c r="BQ18" s="52"/>
      <c r="BR18" s="52"/>
      <c r="BS18" s="52"/>
      <c r="BT18" s="52"/>
      <c r="BU18" s="52"/>
      <c r="BV18" s="52"/>
      <c r="BW18" s="52"/>
      <c r="BX18" s="52"/>
      <c r="BY18" s="52"/>
      <c r="BZ18" s="52"/>
      <c r="CA18" s="52"/>
      <c r="CB18" s="52"/>
      <c r="CC18" s="52"/>
      <c r="CD18" s="52"/>
      <c r="CE18" s="52"/>
      <c r="CF18" s="52"/>
      <c r="CG18" s="52"/>
      <c r="CH18" s="52"/>
      <c r="CI18" s="52"/>
      <c r="CJ18" s="52"/>
      <c r="CK18" s="52"/>
      <c r="CL18" s="52"/>
      <c r="CM18" s="52"/>
      <c r="CN18" s="52"/>
      <c r="CO18" s="52"/>
      <c r="CP18" s="52"/>
      <c r="CQ18" s="52"/>
      <c r="CR18" s="52"/>
      <c r="CS18" s="52"/>
      <c r="CT18" s="52"/>
      <c r="CU18" s="52"/>
      <c r="CV18" s="52"/>
      <c r="CW18" s="52"/>
      <c r="CX18" s="52"/>
      <c r="CY18" s="52"/>
      <c r="CZ18" s="52"/>
      <c r="DA18" s="52"/>
      <c r="DB18" s="52"/>
      <c r="DC18" s="52"/>
      <c r="DD18" s="52"/>
      <c r="DE18" s="52"/>
      <c r="DF18" s="52"/>
      <c r="DG18" s="52"/>
      <c r="DH18" s="52"/>
      <c r="DI18" s="52"/>
      <c r="DJ18" s="52"/>
      <c r="DK18" s="52"/>
      <c r="DL18" s="52"/>
      <c r="DM18" s="52"/>
      <c r="DN18" s="52"/>
      <c r="DO18" s="52"/>
      <c r="DP18" s="52"/>
      <c r="DQ18" s="52"/>
      <c r="DR18" s="52"/>
      <c r="DS18" s="52"/>
      <c r="DT18" s="52"/>
      <c r="DU18" s="52"/>
      <c r="DV18" s="52"/>
      <c r="DW18" s="52"/>
      <c r="DX18" s="52"/>
      <c r="DY18" s="52"/>
      <c r="DZ18" s="52"/>
      <c r="EA18" s="52"/>
      <c r="EB18" s="52"/>
      <c r="EC18" s="52"/>
      <c r="ED18" s="52"/>
      <c r="EE18" s="52"/>
      <c r="EF18" s="52"/>
    </row>
    <row r="19" spans="1:136" s="53" customFormat="1" ht="30" customHeight="1" thickBot="1" x14ac:dyDescent="0.35">
      <c r="A19" s="1"/>
      <c r="B19" s="9">
        <v>2.3000000000000003</v>
      </c>
      <c r="C19" s="10"/>
      <c r="D19" s="11"/>
      <c r="E19" s="61">
        <f ca="1">IF((F19-F4)&lt;0,(F4-F19)/H19,0)</f>
        <v>0</v>
      </c>
      <c r="F19" s="93">
        <f t="shared" ref="F19:F21" si="16">G18</f>
        <v>44498</v>
      </c>
      <c r="G19" s="93">
        <f>F19+H19</f>
        <v>44503</v>
      </c>
      <c r="H19" s="94">
        <v>5</v>
      </c>
      <c r="I19" s="62"/>
      <c r="J19" s="62"/>
      <c r="K19" s="52"/>
      <c r="L19" s="52"/>
      <c r="M19" s="52"/>
      <c r="N19" s="52"/>
      <c r="O19" s="52"/>
      <c r="P19" s="52"/>
      <c r="Q19" s="52"/>
      <c r="R19" s="52"/>
      <c r="S19" s="52"/>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c r="AR19" s="52"/>
      <c r="AS19" s="52"/>
      <c r="AT19" s="52"/>
      <c r="AU19" s="52"/>
      <c r="AV19" s="52"/>
      <c r="AW19" s="52"/>
      <c r="AX19" s="52"/>
      <c r="AY19" s="52"/>
      <c r="AZ19" s="52"/>
      <c r="BA19" s="52"/>
      <c r="BB19" s="52"/>
      <c r="BC19" s="52"/>
      <c r="BD19" s="52"/>
      <c r="BE19" s="52"/>
      <c r="BF19" s="52"/>
      <c r="BG19" s="52"/>
      <c r="BH19" s="52"/>
      <c r="BI19" s="52"/>
      <c r="BJ19" s="52"/>
      <c r="BK19" s="52"/>
      <c r="BL19" s="52"/>
      <c r="BM19" s="52"/>
      <c r="BN19" s="52"/>
      <c r="BO19" s="52"/>
      <c r="BP19" s="52"/>
      <c r="BQ19" s="52"/>
      <c r="BR19" s="52"/>
      <c r="BS19" s="52"/>
      <c r="BT19" s="52"/>
      <c r="BU19" s="52"/>
      <c r="BV19" s="52"/>
      <c r="BW19" s="52"/>
      <c r="BX19" s="52"/>
      <c r="BY19" s="52"/>
      <c r="BZ19" s="52"/>
      <c r="CA19" s="52"/>
      <c r="CB19" s="52"/>
      <c r="CC19" s="52"/>
      <c r="CD19" s="52"/>
      <c r="CE19" s="52"/>
      <c r="CF19" s="52"/>
      <c r="CG19" s="52"/>
      <c r="CH19" s="52"/>
      <c r="CI19" s="52"/>
      <c r="CJ19" s="52"/>
      <c r="CK19" s="52"/>
      <c r="CL19" s="52"/>
      <c r="CM19" s="52"/>
      <c r="CN19" s="52"/>
      <c r="CO19" s="52"/>
      <c r="CP19" s="52"/>
      <c r="CQ19" s="52"/>
      <c r="CR19" s="52"/>
      <c r="CS19" s="52"/>
      <c r="CT19" s="52"/>
      <c r="CU19" s="52"/>
      <c r="CV19" s="52"/>
      <c r="CW19" s="52"/>
      <c r="CX19" s="52"/>
      <c r="CY19" s="52"/>
      <c r="CZ19" s="52"/>
      <c r="DA19" s="52"/>
      <c r="DB19" s="52"/>
      <c r="DC19" s="52"/>
      <c r="DD19" s="52"/>
      <c r="DE19" s="52"/>
      <c r="DF19" s="52"/>
      <c r="DG19" s="52"/>
      <c r="DH19" s="52"/>
      <c r="DI19" s="52"/>
      <c r="DJ19" s="52"/>
      <c r="DK19" s="52"/>
      <c r="DL19" s="52"/>
      <c r="DM19" s="52"/>
      <c r="DN19" s="52"/>
      <c r="DO19" s="52"/>
      <c r="DP19" s="52"/>
      <c r="DQ19" s="52"/>
      <c r="DR19" s="52"/>
      <c r="DS19" s="52"/>
      <c r="DT19" s="52"/>
      <c r="DU19" s="52"/>
      <c r="DV19" s="52"/>
      <c r="DW19" s="52"/>
      <c r="DX19" s="52"/>
      <c r="DY19" s="52"/>
      <c r="DZ19" s="52"/>
      <c r="EA19" s="52"/>
      <c r="EB19" s="52"/>
      <c r="EC19" s="52"/>
      <c r="ED19" s="52"/>
      <c r="EE19" s="52"/>
      <c r="EF19" s="52"/>
    </row>
    <row r="20" spans="1:136" s="53" customFormat="1" ht="30" customHeight="1" thickBot="1" x14ac:dyDescent="0.35">
      <c r="A20" s="1"/>
      <c r="B20" s="9">
        <v>2.4000000000000004</v>
      </c>
      <c r="C20" s="10"/>
      <c r="D20" s="11"/>
      <c r="E20" s="61">
        <f ca="1">IF((F20-F4)&lt;0,(F4-F20)/H20,0)</f>
        <v>0</v>
      </c>
      <c r="F20" s="93">
        <f t="shared" si="16"/>
        <v>44503</v>
      </c>
      <c r="G20" s="93">
        <f>F20+H20</f>
        <v>44508</v>
      </c>
      <c r="H20" s="94">
        <v>5</v>
      </c>
      <c r="I20" s="62"/>
      <c r="J20" s="62"/>
      <c r="K20" s="52"/>
      <c r="L20" s="52"/>
      <c r="M20" s="52"/>
      <c r="N20" s="52"/>
      <c r="O20" s="52"/>
      <c r="P20" s="52"/>
      <c r="Q20" s="52"/>
      <c r="R20" s="52"/>
      <c r="S20" s="52"/>
      <c r="T20" s="52"/>
      <c r="U20" s="52"/>
      <c r="V20" s="52"/>
      <c r="W20" s="52"/>
      <c r="X20" s="52"/>
      <c r="Y20" s="52"/>
      <c r="Z20" s="52"/>
      <c r="AA20" s="57"/>
      <c r="AB20" s="52"/>
      <c r="AC20" s="52"/>
      <c r="AD20" s="52"/>
      <c r="AE20" s="52"/>
      <c r="AF20" s="52"/>
      <c r="AG20" s="52"/>
      <c r="AH20" s="52"/>
      <c r="AI20" s="52"/>
      <c r="AJ20" s="52"/>
      <c r="AK20" s="52"/>
      <c r="AL20" s="52"/>
      <c r="AM20" s="52"/>
      <c r="AN20" s="52"/>
      <c r="AO20" s="52"/>
      <c r="AP20" s="52"/>
      <c r="AQ20" s="52"/>
      <c r="AR20" s="52"/>
      <c r="AS20" s="52"/>
      <c r="AT20" s="52"/>
      <c r="AU20" s="52"/>
      <c r="AV20" s="52"/>
      <c r="AW20" s="52"/>
      <c r="AX20" s="52"/>
      <c r="AY20" s="52"/>
      <c r="AZ20" s="52"/>
      <c r="BA20" s="52"/>
      <c r="BB20" s="52"/>
      <c r="BC20" s="52"/>
      <c r="BD20" s="52"/>
      <c r="BE20" s="52"/>
      <c r="BF20" s="52"/>
      <c r="BG20" s="52"/>
      <c r="BH20" s="52"/>
      <c r="BI20" s="52"/>
      <c r="BJ20" s="52"/>
      <c r="BK20" s="52"/>
      <c r="BL20" s="52"/>
      <c r="BM20" s="52"/>
      <c r="BN20" s="52"/>
      <c r="BO20" s="52"/>
      <c r="BP20" s="52"/>
      <c r="BQ20" s="52"/>
      <c r="BR20" s="52"/>
      <c r="BS20" s="52"/>
      <c r="BT20" s="52"/>
      <c r="BU20" s="52"/>
      <c r="BV20" s="52"/>
      <c r="BW20" s="52"/>
      <c r="BX20" s="52"/>
      <c r="BY20" s="52"/>
      <c r="BZ20" s="52"/>
      <c r="CA20" s="52"/>
      <c r="CB20" s="52"/>
      <c r="CC20" s="52"/>
      <c r="CD20" s="52"/>
      <c r="CE20" s="52"/>
      <c r="CF20" s="52"/>
      <c r="CG20" s="52"/>
      <c r="CH20" s="52"/>
      <c r="CI20" s="52"/>
      <c r="CJ20" s="52"/>
      <c r="CK20" s="52"/>
      <c r="CL20" s="52"/>
      <c r="CM20" s="52"/>
      <c r="CN20" s="52"/>
      <c r="CO20" s="52"/>
      <c r="CP20" s="52"/>
      <c r="CQ20" s="52"/>
      <c r="CR20" s="52"/>
      <c r="CS20" s="52"/>
      <c r="CT20" s="52"/>
      <c r="CU20" s="52"/>
      <c r="CV20" s="52"/>
      <c r="CW20" s="52"/>
      <c r="CX20" s="52"/>
      <c r="CY20" s="52"/>
      <c r="CZ20" s="52"/>
      <c r="DA20" s="52"/>
      <c r="DB20" s="52"/>
      <c r="DC20" s="52"/>
      <c r="DD20" s="52"/>
      <c r="DE20" s="52"/>
      <c r="DF20" s="52"/>
      <c r="DG20" s="52"/>
      <c r="DH20" s="52"/>
      <c r="DI20" s="52"/>
      <c r="DJ20" s="52"/>
      <c r="DK20" s="52"/>
      <c r="DL20" s="52"/>
      <c r="DM20" s="52"/>
      <c r="DN20" s="52"/>
      <c r="DO20" s="52"/>
      <c r="DP20" s="52"/>
      <c r="DQ20" s="52"/>
      <c r="DR20" s="52"/>
      <c r="DS20" s="52"/>
      <c r="DT20" s="52"/>
      <c r="DU20" s="52"/>
      <c r="DV20" s="52"/>
      <c r="DW20" s="52"/>
      <c r="DX20" s="52"/>
      <c r="DY20" s="52"/>
      <c r="DZ20" s="52"/>
      <c r="EA20" s="52"/>
      <c r="EB20" s="52"/>
      <c r="EC20" s="52"/>
      <c r="ED20" s="52"/>
      <c r="EE20" s="52"/>
      <c r="EF20" s="52"/>
    </row>
    <row r="21" spans="1:136" s="53" customFormat="1" ht="30" customHeight="1" thickBot="1" x14ac:dyDescent="0.35">
      <c r="A21" s="1"/>
      <c r="B21" s="9">
        <v>2.5</v>
      </c>
      <c r="C21" s="10"/>
      <c r="D21" s="11"/>
      <c r="E21" s="61">
        <f ca="1">IF((F21-F4)&lt;0,(F4-F21)/H21,0)</f>
        <v>0</v>
      </c>
      <c r="F21" s="93">
        <f t="shared" si="16"/>
        <v>44508</v>
      </c>
      <c r="G21" s="93">
        <f>F21+H21</f>
        <v>44513</v>
      </c>
      <c r="H21" s="94">
        <v>5</v>
      </c>
      <c r="I21" s="62"/>
      <c r="J21" s="62"/>
      <c r="K21" s="52"/>
      <c r="L21" s="52"/>
      <c r="M21" s="52"/>
      <c r="N21" s="52"/>
      <c r="O21" s="52"/>
      <c r="P21" s="52"/>
      <c r="Q21" s="52"/>
      <c r="R21" s="52"/>
      <c r="S21" s="52"/>
      <c r="T21" s="52"/>
      <c r="U21" s="52"/>
      <c r="V21" s="52"/>
      <c r="W21" s="52"/>
      <c r="X21" s="52"/>
      <c r="Y21" s="52"/>
      <c r="Z21" s="52"/>
      <c r="AA21" s="52"/>
      <c r="AB21" s="52"/>
      <c r="AC21" s="52"/>
      <c r="AD21" s="52"/>
      <c r="AE21" s="52"/>
      <c r="AF21" s="52"/>
      <c r="AG21" s="52"/>
      <c r="AH21" s="52"/>
      <c r="AI21" s="52"/>
      <c r="AJ21" s="52"/>
      <c r="AK21" s="52"/>
      <c r="AL21" s="52"/>
      <c r="AM21" s="52"/>
      <c r="AN21" s="52"/>
      <c r="AO21" s="52"/>
      <c r="AP21" s="52"/>
      <c r="AQ21" s="52"/>
      <c r="AR21" s="52"/>
      <c r="AS21" s="52"/>
      <c r="AT21" s="52"/>
      <c r="AU21" s="52"/>
      <c r="AV21" s="52"/>
      <c r="AW21" s="52"/>
      <c r="AX21" s="52"/>
      <c r="AY21" s="52"/>
      <c r="AZ21" s="52"/>
      <c r="BA21" s="52"/>
      <c r="BB21" s="52"/>
      <c r="BC21" s="52"/>
      <c r="BD21" s="52"/>
      <c r="BE21" s="52"/>
      <c r="BF21" s="52"/>
      <c r="BG21" s="52"/>
      <c r="BH21" s="52"/>
      <c r="BI21" s="52"/>
      <c r="BJ21" s="52"/>
      <c r="BK21" s="52"/>
      <c r="BL21" s="52"/>
      <c r="BM21" s="52"/>
      <c r="BN21" s="52"/>
      <c r="BO21" s="52"/>
      <c r="BP21" s="52"/>
      <c r="BQ21" s="52"/>
      <c r="BR21" s="52"/>
      <c r="BS21" s="52"/>
      <c r="BT21" s="52"/>
      <c r="BU21" s="52"/>
      <c r="BV21" s="52"/>
      <c r="BW21" s="52"/>
      <c r="BX21" s="52"/>
      <c r="BY21" s="52"/>
      <c r="BZ21" s="52"/>
      <c r="CA21" s="52"/>
      <c r="CB21" s="52"/>
      <c r="CC21" s="52"/>
      <c r="CD21" s="52"/>
      <c r="CE21" s="52"/>
      <c r="CF21" s="52"/>
      <c r="CG21" s="52"/>
      <c r="CH21" s="52"/>
      <c r="CI21" s="52"/>
      <c r="CJ21" s="52"/>
      <c r="CK21" s="52"/>
      <c r="CL21" s="52"/>
      <c r="CM21" s="52"/>
      <c r="CN21" s="52"/>
      <c r="CO21" s="52"/>
      <c r="CP21" s="52"/>
      <c r="CQ21" s="52"/>
      <c r="CR21" s="52"/>
      <c r="CS21" s="52"/>
      <c r="CT21" s="52"/>
      <c r="CU21" s="52"/>
      <c r="CV21" s="52"/>
      <c r="CW21" s="52"/>
      <c r="CX21" s="52"/>
      <c r="CY21" s="52"/>
      <c r="CZ21" s="52"/>
      <c r="DA21" s="52"/>
      <c r="DB21" s="52"/>
      <c r="DC21" s="52"/>
      <c r="DD21" s="52"/>
      <c r="DE21" s="52"/>
      <c r="DF21" s="52"/>
      <c r="DG21" s="52"/>
      <c r="DH21" s="52"/>
      <c r="DI21" s="52"/>
      <c r="DJ21" s="52"/>
      <c r="DK21" s="52"/>
      <c r="DL21" s="52"/>
      <c r="DM21" s="52"/>
      <c r="DN21" s="52"/>
      <c r="DO21" s="52"/>
      <c r="DP21" s="52"/>
      <c r="DQ21" s="52"/>
      <c r="DR21" s="52"/>
      <c r="DS21" s="52"/>
      <c r="DT21" s="52"/>
      <c r="DU21" s="52"/>
      <c r="DV21" s="52"/>
      <c r="DW21" s="52"/>
      <c r="DX21" s="52"/>
      <c r="DY21" s="52"/>
      <c r="DZ21" s="52"/>
      <c r="EA21" s="52"/>
      <c r="EB21" s="52"/>
      <c r="EC21" s="52"/>
      <c r="ED21" s="52"/>
      <c r="EE21" s="52"/>
      <c r="EF21" s="52"/>
    </row>
    <row r="22" spans="1:136" s="53" customFormat="1" ht="30" customHeight="1" thickBot="1" x14ac:dyDescent="0.35">
      <c r="A22" s="1" t="s">
        <v>33</v>
      </c>
      <c r="B22" s="63">
        <v>3</v>
      </c>
      <c r="C22" s="88" t="s">
        <v>50</v>
      </c>
      <c r="D22" s="12"/>
      <c r="E22" s="64">
        <f ca="1">AVERAGE(E23:E27)</f>
        <v>0.2</v>
      </c>
      <c r="F22" s="97">
        <f>F23</f>
        <v>44513</v>
      </c>
      <c r="G22" s="97">
        <f>G27</f>
        <v>44543</v>
      </c>
      <c r="H22" s="98">
        <f t="shared" si="15"/>
        <v>31</v>
      </c>
      <c r="I22" s="65"/>
      <c r="J22" s="65"/>
      <c r="K22" s="52"/>
      <c r="L22" s="52"/>
      <c r="M22" s="52"/>
      <c r="N22" s="52"/>
      <c r="O22" s="52"/>
      <c r="P22" s="52"/>
      <c r="Q22" s="52"/>
      <c r="R22" s="52"/>
      <c r="S22" s="52"/>
      <c r="T22" s="52"/>
      <c r="U22" s="52"/>
      <c r="V22" s="52"/>
      <c r="W22" s="52"/>
      <c r="X22" s="52"/>
      <c r="Y22" s="52"/>
      <c r="Z22" s="52"/>
      <c r="AA22" s="52"/>
      <c r="AB22" s="52"/>
      <c r="AC22" s="52"/>
      <c r="AD22" s="52"/>
      <c r="AE22" s="52"/>
      <c r="AF22" s="52"/>
      <c r="AG22" s="52"/>
      <c r="AH22" s="52"/>
      <c r="AI22" s="52"/>
      <c r="AJ22" s="52"/>
      <c r="AK22" s="52"/>
      <c r="AL22" s="52"/>
      <c r="AM22" s="52"/>
      <c r="AN22" s="52"/>
      <c r="AO22" s="52"/>
      <c r="AP22" s="52"/>
      <c r="AQ22" s="52"/>
      <c r="AR22" s="52"/>
      <c r="AS22" s="52"/>
      <c r="AT22" s="52"/>
      <c r="AU22" s="52"/>
      <c r="AV22" s="52"/>
      <c r="AW22" s="52"/>
      <c r="AX22" s="52"/>
      <c r="AY22" s="52"/>
      <c r="AZ22" s="52"/>
      <c r="BA22" s="52"/>
      <c r="BB22" s="52"/>
      <c r="BC22" s="52"/>
      <c r="BD22" s="52"/>
      <c r="BE22" s="52"/>
      <c r="BF22" s="52"/>
      <c r="BG22" s="52"/>
      <c r="BH22" s="52"/>
      <c r="BI22" s="52"/>
      <c r="BJ22" s="52"/>
      <c r="BK22" s="52"/>
      <c r="BL22" s="52"/>
      <c r="BM22" s="52"/>
      <c r="BN22" s="52"/>
      <c r="BO22" s="52"/>
      <c r="BP22" s="52"/>
      <c r="BQ22" s="52"/>
      <c r="BR22" s="52"/>
      <c r="BS22" s="52"/>
      <c r="BT22" s="52"/>
      <c r="BU22" s="52"/>
      <c r="BV22" s="52"/>
      <c r="BW22" s="52"/>
      <c r="BX22" s="52"/>
      <c r="BY22" s="52"/>
      <c r="BZ22" s="52"/>
      <c r="CA22" s="52"/>
      <c r="CB22" s="52"/>
      <c r="CC22" s="52"/>
      <c r="CD22" s="52"/>
      <c r="CE22" s="52"/>
      <c r="CF22" s="52"/>
      <c r="CG22" s="52"/>
      <c r="CH22" s="52"/>
      <c r="CI22" s="52"/>
      <c r="CJ22" s="52"/>
      <c r="CK22" s="52"/>
      <c r="CL22" s="52"/>
      <c r="CM22" s="52"/>
      <c r="CN22" s="52"/>
      <c r="CO22" s="52"/>
      <c r="CP22" s="52"/>
      <c r="CQ22" s="52"/>
      <c r="CR22" s="52"/>
      <c r="CS22" s="52"/>
      <c r="CT22" s="52"/>
      <c r="CU22" s="52"/>
      <c r="CV22" s="52"/>
      <c r="CW22" s="52"/>
      <c r="CX22" s="52"/>
      <c r="CY22" s="52"/>
      <c r="CZ22" s="52"/>
      <c r="DA22" s="52"/>
      <c r="DB22" s="52"/>
      <c r="DC22" s="52"/>
      <c r="DD22" s="52"/>
      <c r="DE22" s="52"/>
      <c r="DF22" s="52"/>
      <c r="DG22" s="52"/>
      <c r="DH22" s="52"/>
      <c r="DI22" s="52"/>
      <c r="DJ22" s="52"/>
      <c r="DK22" s="52"/>
      <c r="DL22" s="52"/>
      <c r="DM22" s="52"/>
      <c r="DN22" s="52"/>
      <c r="DO22" s="52"/>
      <c r="DP22" s="52"/>
      <c r="DQ22" s="52"/>
      <c r="DR22" s="52"/>
      <c r="DS22" s="52"/>
      <c r="DT22" s="52"/>
      <c r="DU22" s="52"/>
      <c r="DV22" s="52"/>
      <c r="DW22" s="52"/>
      <c r="DX22" s="52"/>
      <c r="DY22" s="52"/>
      <c r="DZ22" s="52"/>
      <c r="EA22" s="52"/>
      <c r="EB22" s="52"/>
      <c r="EC22" s="52"/>
      <c r="ED22" s="52"/>
      <c r="EE22" s="52"/>
      <c r="EF22" s="52"/>
    </row>
    <row r="23" spans="1:136" s="53" customFormat="1" ht="30" customHeight="1" thickBot="1" x14ac:dyDescent="0.35">
      <c r="A23" s="1"/>
      <c r="B23" s="13">
        <v>3.1</v>
      </c>
      <c r="C23" s="91" t="s">
        <v>52</v>
      </c>
      <c r="D23" s="15"/>
      <c r="E23" s="66">
        <v>1</v>
      </c>
      <c r="F23" s="99">
        <f>G21</f>
        <v>44513</v>
      </c>
      <c r="G23" s="99">
        <f>F23+H23</f>
        <v>44519</v>
      </c>
      <c r="H23" s="100">
        <v>6</v>
      </c>
      <c r="I23" s="67"/>
      <c r="J23" s="67"/>
      <c r="K23" s="52"/>
      <c r="L23" s="52"/>
      <c r="M23" s="52"/>
      <c r="N23" s="52"/>
      <c r="O23" s="52"/>
      <c r="P23" s="52"/>
      <c r="Q23" s="52"/>
      <c r="R23" s="52"/>
      <c r="S23" s="52"/>
      <c r="T23" s="52"/>
      <c r="U23" s="52"/>
      <c r="V23" s="52"/>
      <c r="W23" s="52"/>
      <c r="X23" s="52"/>
      <c r="Y23" s="52"/>
      <c r="Z23" s="52"/>
      <c r="AA23" s="52"/>
      <c r="AB23" s="52"/>
      <c r="AC23" s="52"/>
      <c r="AD23" s="52"/>
      <c r="AE23" s="52"/>
      <c r="AF23" s="52"/>
      <c r="AG23" s="52"/>
      <c r="AH23" s="52"/>
      <c r="AI23" s="52"/>
      <c r="AJ23" s="52"/>
      <c r="AK23" s="52"/>
      <c r="AL23" s="52"/>
      <c r="AM23" s="52"/>
      <c r="AN23" s="52"/>
      <c r="AO23" s="52"/>
      <c r="AP23" s="52"/>
      <c r="AQ23" s="52"/>
      <c r="AR23" s="52"/>
      <c r="AS23" s="52"/>
      <c r="AT23" s="52"/>
      <c r="AU23" s="52"/>
      <c r="AV23" s="52"/>
      <c r="AW23" s="52"/>
      <c r="AX23" s="52"/>
      <c r="AY23" s="52"/>
      <c r="AZ23" s="52"/>
      <c r="BA23" s="52"/>
      <c r="BB23" s="52"/>
      <c r="BC23" s="52"/>
      <c r="BD23" s="52"/>
      <c r="BE23" s="52"/>
      <c r="BF23" s="52"/>
      <c r="BG23" s="52"/>
      <c r="BH23" s="52"/>
      <c r="BI23" s="52"/>
      <c r="BJ23" s="52"/>
      <c r="BK23" s="52"/>
      <c r="BL23" s="52"/>
      <c r="BM23" s="52"/>
      <c r="BN23" s="52"/>
      <c r="BO23" s="52"/>
      <c r="BP23" s="52"/>
      <c r="BQ23" s="52"/>
      <c r="BR23" s="52"/>
      <c r="BS23" s="52"/>
      <c r="BT23" s="52"/>
      <c r="BU23" s="52"/>
      <c r="BV23" s="52"/>
      <c r="BW23" s="52"/>
      <c r="BX23" s="52"/>
      <c r="BY23" s="52"/>
      <c r="BZ23" s="52"/>
      <c r="CA23" s="52"/>
      <c r="CB23" s="52"/>
      <c r="CC23" s="52"/>
      <c r="CD23" s="52"/>
      <c r="CE23" s="52"/>
      <c r="CF23" s="52"/>
      <c r="CG23" s="52"/>
      <c r="CH23" s="52"/>
      <c r="CI23" s="52"/>
      <c r="CJ23" s="52"/>
      <c r="CK23" s="52"/>
      <c r="CL23" s="52"/>
      <c r="CM23" s="52"/>
      <c r="CN23" s="52"/>
      <c r="CO23" s="52"/>
      <c r="CP23" s="52"/>
      <c r="CQ23" s="52"/>
      <c r="CR23" s="52"/>
      <c r="CS23" s="52"/>
      <c r="CT23" s="52"/>
      <c r="CU23" s="52"/>
      <c r="CV23" s="52"/>
      <c r="CW23" s="52"/>
      <c r="CX23" s="52"/>
      <c r="CY23" s="52"/>
      <c r="CZ23" s="52"/>
      <c r="DA23" s="52"/>
      <c r="DB23" s="52"/>
      <c r="DC23" s="52"/>
      <c r="DD23" s="52"/>
      <c r="DE23" s="52"/>
      <c r="DF23" s="52"/>
      <c r="DG23" s="52"/>
      <c r="DH23" s="52"/>
      <c r="DI23" s="52"/>
      <c r="DJ23" s="52"/>
      <c r="DK23" s="52"/>
      <c r="DL23" s="52"/>
      <c r="DM23" s="52"/>
      <c r="DN23" s="52"/>
      <c r="DO23" s="52"/>
      <c r="DP23" s="52"/>
      <c r="DQ23" s="52"/>
      <c r="DR23" s="52"/>
      <c r="DS23" s="52"/>
      <c r="DT23" s="52"/>
      <c r="DU23" s="52"/>
      <c r="DV23" s="52"/>
      <c r="DW23" s="52"/>
      <c r="DX23" s="52"/>
      <c r="DY23" s="52"/>
      <c r="DZ23" s="52"/>
      <c r="EA23" s="52"/>
      <c r="EB23" s="52"/>
      <c r="EC23" s="52"/>
      <c r="ED23" s="52"/>
      <c r="EE23" s="52"/>
      <c r="EF23" s="52"/>
    </row>
    <row r="24" spans="1:136" s="53" customFormat="1" ht="30" customHeight="1" thickBot="1" x14ac:dyDescent="0.35">
      <c r="A24" s="1"/>
      <c r="B24" s="13">
        <v>3.2</v>
      </c>
      <c r="C24" s="14"/>
      <c r="D24" s="15"/>
      <c r="E24" s="66">
        <f ca="1">IF((F24-F4)&lt;0,(F4-F24)/H24,0)</f>
        <v>0</v>
      </c>
      <c r="F24" s="99">
        <f>G23</f>
        <v>44519</v>
      </c>
      <c r="G24" s="99">
        <f>F24+H24</f>
        <v>44525</v>
      </c>
      <c r="H24" s="100">
        <v>6</v>
      </c>
      <c r="I24" s="67"/>
      <c r="J24" s="67"/>
      <c r="K24" s="52"/>
      <c r="L24" s="52"/>
      <c r="M24" s="52"/>
      <c r="N24" s="52"/>
      <c r="O24" s="52"/>
      <c r="P24" s="52"/>
      <c r="Q24" s="52"/>
      <c r="R24" s="52"/>
      <c r="S24" s="52"/>
      <c r="T24" s="52"/>
      <c r="U24" s="52"/>
      <c r="V24" s="52"/>
      <c r="W24" s="52"/>
      <c r="X24" s="52"/>
      <c r="Y24" s="52"/>
      <c r="Z24" s="52"/>
      <c r="AA24" s="52"/>
      <c r="AB24" s="52"/>
      <c r="AC24" s="52"/>
      <c r="AD24" s="52"/>
      <c r="AE24" s="52"/>
      <c r="AF24" s="52"/>
      <c r="AG24" s="52"/>
      <c r="AH24" s="52"/>
      <c r="AI24" s="52"/>
      <c r="AJ24" s="52"/>
      <c r="AK24" s="52"/>
      <c r="AL24" s="52"/>
      <c r="AM24" s="52"/>
      <c r="AN24" s="52"/>
      <c r="AO24" s="52"/>
      <c r="AP24" s="52"/>
      <c r="AQ24" s="52"/>
      <c r="AR24" s="52"/>
      <c r="AS24" s="52"/>
      <c r="AT24" s="52"/>
      <c r="AU24" s="52"/>
      <c r="AV24" s="52"/>
      <c r="AW24" s="52"/>
      <c r="AX24" s="52"/>
      <c r="AY24" s="52"/>
      <c r="AZ24" s="52"/>
      <c r="BA24" s="52"/>
      <c r="BB24" s="52"/>
      <c r="BC24" s="52"/>
      <c r="BD24" s="52"/>
      <c r="BE24" s="52"/>
      <c r="BF24" s="52"/>
      <c r="BG24" s="52"/>
      <c r="BH24" s="52"/>
      <c r="BI24" s="52"/>
      <c r="BJ24" s="52"/>
      <c r="BK24" s="52"/>
      <c r="BL24" s="52"/>
      <c r="BM24" s="52"/>
      <c r="BN24" s="52"/>
      <c r="BO24" s="52"/>
      <c r="BP24" s="52"/>
      <c r="BQ24" s="52"/>
      <c r="BR24" s="52"/>
      <c r="BS24" s="52"/>
      <c r="BT24" s="52"/>
      <c r="BU24" s="52"/>
      <c r="BV24" s="52"/>
      <c r="BW24" s="52"/>
      <c r="BX24" s="52"/>
      <c r="BY24" s="52"/>
      <c r="BZ24" s="52"/>
      <c r="CA24" s="52"/>
      <c r="CB24" s="52"/>
      <c r="CC24" s="52"/>
      <c r="CD24" s="52"/>
      <c r="CE24" s="52"/>
      <c r="CF24" s="52"/>
      <c r="CG24" s="52"/>
      <c r="CH24" s="52"/>
      <c r="CI24" s="52"/>
      <c r="CJ24" s="52"/>
      <c r="CK24" s="52"/>
      <c r="CL24" s="52"/>
      <c r="CM24" s="52"/>
      <c r="CN24" s="52"/>
      <c r="CO24" s="52"/>
      <c r="CP24" s="52"/>
      <c r="CQ24" s="52"/>
      <c r="CR24" s="52"/>
      <c r="CS24" s="52"/>
      <c r="CT24" s="52"/>
      <c r="CU24" s="52"/>
      <c r="CV24" s="52"/>
      <c r="CW24" s="52"/>
      <c r="CX24" s="52"/>
      <c r="CY24" s="52"/>
      <c r="CZ24" s="52"/>
      <c r="DA24" s="52"/>
      <c r="DB24" s="52"/>
      <c r="DC24" s="52"/>
      <c r="DD24" s="52"/>
      <c r="DE24" s="52"/>
      <c r="DF24" s="52"/>
      <c r="DG24" s="52"/>
      <c r="DH24" s="52"/>
      <c r="DI24" s="52"/>
      <c r="DJ24" s="52"/>
      <c r="DK24" s="52"/>
      <c r="DL24" s="52"/>
      <c r="DM24" s="52"/>
      <c r="DN24" s="52"/>
      <c r="DO24" s="52"/>
      <c r="DP24" s="52"/>
      <c r="DQ24" s="52"/>
      <c r="DR24" s="52"/>
      <c r="DS24" s="52"/>
      <c r="DT24" s="52"/>
      <c r="DU24" s="52"/>
      <c r="DV24" s="52"/>
      <c r="DW24" s="52"/>
      <c r="DX24" s="52"/>
      <c r="DY24" s="52"/>
      <c r="DZ24" s="52"/>
      <c r="EA24" s="52"/>
      <c r="EB24" s="52"/>
      <c r="EC24" s="52"/>
      <c r="ED24" s="52"/>
      <c r="EE24" s="52"/>
      <c r="EF24" s="52"/>
    </row>
    <row r="25" spans="1:136" s="53" customFormat="1" ht="30" customHeight="1" thickBot="1" x14ac:dyDescent="0.35">
      <c r="A25" s="1"/>
      <c r="B25" s="13">
        <v>3.3000000000000003</v>
      </c>
      <c r="C25" s="14"/>
      <c r="D25" s="15"/>
      <c r="E25" s="66">
        <f ca="1">IF((F25-F4)&lt;0,(F4-F25)/H25,0)</f>
        <v>0</v>
      </c>
      <c r="F25" s="99">
        <f t="shared" ref="F25:F27" si="17">G24</f>
        <v>44525</v>
      </c>
      <c r="G25" s="99">
        <f>F25+H25</f>
        <v>44531</v>
      </c>
      <c r="H25" s="100">
        <v>6</v>
      </c>
      <c r="I25" s="67"/>
      <c r="J25" s="67"/>
      <c r="K25" s="52"/>
      <c r="L25" s="52"/>
      <c r="M25" s="52"/>
      <c r="N25" s="52"/>
      <c r="O25" s="52"/>
      <c r="P25" s="52"/>
      <c r="Q25" s="52"/>
      <c r="R25" s="52"/>
      <c r="S25" s="52"/>
      <c r="T25" s="52"/>
      <c r="U25" s="52"/>
      <c r="V25" s="52"/>
      <c r="W25" s="52"/>
      <c r="X25" s="52"/>
      <c r="Y25" s="52"/>
      <c r="Z25" s="52"/>
      <c r="AA25" s="52"/>
      <c r="AB25" s="52"/>
      <c r="AC25" s="52"/>
      <c r="AD25" s="52"/>
      <c r="AE25" s="52"/>
      <c r="AF25" s="52"/>
      <c r="AG25" s="52"/>
      <c r="AH25" s="52"/>
      <c r="AI25" s="52"/>
      <c r="AJ25" s="52"/>
      <c r="AK25" s="52"/>
      <c r="AL25" s="52"/>
      <c r="AM25" s="52"/>
      <c r="AN25" s="52"/>
      <c r="AO25" s="52"/>
      <c r="AP25" s="52"/>
      <c r="AQ25" s="52"/>
      <c r="AR25" s="52"/>
      <c r="AS25" s="52"/>
      <c r="AT25" s="52"/>
      <c r="AU25" s="52"/>
      <c r="AV25" s="52"/>
      <c r="AW25" s="52"/>
      <c r="AX25" s="52"/>
      <c r="AY25" s="52"/>
      <c r="AZ25" s="52"/>
      <c r="BA25" s="52"/>
      <c r="BB25" s="52"/>
      <c r="BC25" s="52"/>
      <c r="BD25" s="52"/>
      <c r="BE25" s="52"/>
      <c r="BF25" s="52"/>
      <c r="BG25" s="52"/>
      <c r="BH25" s="52"/>
      <c r="BI25" s="52"/>
      <c r="BJ25" s="52"/>
      <c r="BK25" s="52"/>
      <c r="BL25" s="52"/>
      <c r="BM25" s="52"/>
      <c r="BN25" s="52"/>
      <c r="BO25" s="52"/>
      <c r="BP25" s="52"/>
      <c r="BQ25" s="52"/>
      <c r="BR25" s="52"/>
      <c r="BS25" s="52"/>
      <c r="BT25" s="52"/>
      <c r="BU25" s="52"/>
      <c r="BV25" s="52"/>
      <c r="BW25" s="52"/>
      <c r="BX25" s="52"/>
      <c r="BY25" s="52"/>
      <c r="BZ25" s="52"/>
      <c r="CA25" s="52"/>
      <c r="CB25" s="52"/>
      <c r="CC25" s="52"/>
      <c r="CD25" s="52"/>
      <c r="CE25" s="52"/>
      <c r="CF25" s="52"/>
      <c r="CG25" s="52"/>
      <c r="CH25" s="52"/>
      <c r="CI25" s="52"/>
      <c r="CJ25" s="52"/>
      <c r="CK25" s="52"/>
      <c r="CL25" s="52"/>
      <c r="CM25" s="52"/>
      <c r="CN25" s="52"/>
      <c r="CO25" s="52"/>
      <c r="CP25" s="52"/>
      <c r="CQ25" s="52"/>
      <c r="CR25" s="52"/>
      <c r="CS25" s="52"/>
      <c r="CT25" s="52"/>
      <c r="CU25" s="52"/>
      <c r="CV25" s="52"/>
      <c r="CW25" s="52"/>
      <c r="CX25" s="52"/>
      <c r="CY25" s="52"/>
      <c r="CZ25" s="52"/>
      <c r="DA25" s="52"/>
      <c r="DB25" s="52"/>
      <c r="DC25" s="52"/>
      <c r="DD25" s="52"/>
      <c r="DE25" s="52"/>
      <c r="DF25" s="52"/>
      <c r="DG25" s="52"/>
      <c r="DH25" s="52"/>
      <c r="DI25" s="52"/>
      <c r="DJ25" s="52"/>
      <c r="DK25" s="52"/>
      <c r="DL25" s="52"/>
      <c r="DM25" s="52"/>
      <c r="DN25" s="52"/>
      <c r="DO25" s="52"/>
      <c r="DP25" s="52"/>
      <c r="DQ25" s="52"/>
      <c r="DR25" s="52"/>
      <c r="DS25" s="52"/>
      <c r="DT25" s="52"/>
      <c r="DU25" s="52"/>
      <c r="DV25" s="52"/>
      <c r="DW25" s="52"/>
      <c r="DX25" s="52"/>
      <c r="DY25" s="52"/>
      <c r="DZ25" s="52"/>
      <c r="EA25" s="52"/>
      <c r="EB25" s="52"/>
      <c r="EC25" s="52"/>
      <c r="ED25" s="52"/>
      <c r="EE25" s="52"/>
      <c r="EF25" s="52"/>
    </row>
    <row r="26" spans="1:136" s="53" customFormat="1" ht="30" customHeight="1" thickBot="1" x14ac:dyDescent="0.35">
      <c r="A26" s="1"/>
      <c r="B26" s="13">
        <v>3.4000000000000004</v>
      </c>
      <c r="C26" s="14"/>
      <c r="D26" s="15"/>
      <c r="E26" s="66">
        <f ca="1">IF((F26-F4)&lt;0,(F4-F26)/H26,0)</f>
        <v>0</v>
      </c>
      <c r="F26" s="99">
        <f t="shared" si="17"/>
        <v>44531</v>
      </c>
      <c r="G26" s="99">
        <f>F26+H26</f>
        <v>44537</v>
      </c>
      <c r="H26" s="100">
        <v>6</v>
      </c>
      <c r="I26" s="67"/>
      <c r="J26" s="67"/>
      <c r="K26" s="52"/>
      <c r="L26" s="52"/>
      <c r="M26" s="52"/>
      <c r="N26" s="52"/>
      <c r="O26" s="52"/>
      <c r="P26" s="52"/>
      <c r="Q26" s="52"/>
      <c r="R26" s="52"/>
      <c r="S26" s="52"/>
      <c r="T26" s="52"/>
      <c r="U26" s="52"/>
      <c r="V26" s="52"/>
      <c r="W26" s="52"/>
      <c r="X26" s="52"/>
      <c r="Y26" s="52"/>
      <c r="Z26" s="52"/>
      <c r="AA26" s="52"/>
      <c r="AB26" s="52"/>
      <c r="AC26" s="52"/>
      <c r="AD26" s="52"/>
      <c r="AE26" s="52"/>
      <c r="AF26" s="52"/>
      <c r="AG26" s="52"/>
      <c r="AH26" s="52"/>
      <c r="AI26" s="52"/>
      <c r="AJ26" s="52"/>
      <c r="AK26" s="52"/>
      <c r="AL26" s="52"/>
      <c r="AM26" s="52"/>
      <c r="AN26" s="52"/>
      <c r="AO26" s="52"/>
      <c r="AP26" s="52"/>
      <c r="AQ26" s="52"/>
      <c r="AR26" s="52"/>
      <c r="AS26" s="52"/>
      <c r="AT26" s="52"/>
      <c r="AU26" s="52"/>
      <c r="AV26" s="52"/>
      <c r="AW26" s="52"/>
      <c r="AX26" s="52"/>
      <c r="AY26" s="52"/>
      <c r="AZ26" s="52"/>
      <c r="BA26" s="52"/>
      <c r="BB26" s="52"/>
      <c r="BC26" s="52"/>
      <c r="BD26" s="52"/>
      <c r="BE26" s="52"/>
      <c r="BF26" s="52"/>
      <c r="BG26" s="52"/>
      <c r="BH26" s="52"/>
      <c r="BI26" s="52"/>
      <c r="BJ26" s="52"/>
      <c r="BK26" s="52"/>
      <c r="BL26" s="52"/>
      <c r="BM26" s="52"/>
      <c r="BN26" s="52"/>
      <c r="BO26" s="52"/>
      <c r="BP26" s="52"/>
      <c r="BQ26" s="52"/>
      <c r="BR26" s="52"/>
      <c r="BS26" s="52"/>
      <c r="BT26" s="52"/>
      <c r="BU26" s="52"/>
      <c r="BV26" s="52"/>
      <c r="BW26" s="52"/>
      <c r="BX26" s="52"/>
      <c r="BY26" s="52"/>
      <c r="BZ26" s="52"/>
      <c r="CA26" s="52"/>
      <c r="CB26" s="52"/>
      <c r="CC26" s="52"/>
      <c r="CD26" s="52"/>
      <c r="CE26" s="52"/>
      <c r="CF26" s="52"/>
      <c r="CG26" s="52"/>
      <c r="CH26" s="52"/>
      <c r="CI26" s="52"/>
      <c r="CJ26" s="52"/>
      <c r="CK26" s="52"/>
      <c r="CL26" s="52"/>
      <c r="CM26" s="52"/>
      <c r="CN26" s="52"/>
      <c r="CO26" s="52"/>
      <c r="CP26" s="52"/>
      <c r="CQ26" s="52"/>
      <c r="CR26" s="52"/>
      <c r="CS26" s="52"/>
      <c r="CT26" s="52"/>
      <c r="CU26" s="52"/>
      <c r="CV26" s="52"/>
      <c r="CW26" s="52"/>
      <c r="CX26" s="52"/>
      <c r="CY26" s="52"/>
      <c r="CZ26" s="52"/>
      <c r="DA26" s="52"/>
      <c r="DB26" s="52"/>
      <c r="DC26" s="52"/>
      <c r="DD26" s="52"/>
      <c r="DE26" s="52"/>
      <c r="DF26" s="52"/>
      <c r="DG26" s="52"/>
      <c r="DH26" s="52"/>
      <c r="DI26" s="52"/>
      <c r="DJ26" s="52"/>
      <c r="DK26" s="52"/>
      <c r="DL26" s="52"/>
      <c r="DM26" s="52"/>
      <c r="DN26" s="52"/>
      <c r="DO26" s="52"/>
      <c r="DP26" s="52"/>
      <c r="DQ26" s="52"/>
      <c r="DR26" s="52"/>
      <c r="DS26" s="52"/>
      <c r="DT26" s="52"/>
      <c r="DU26" s="52"/>
      <c r="DV26" s="52"/>
      <c r="DW26" s="52"/>
      <c r="DX26" s="52"/>
      <c r="DY26" s="52"/>
      <c r="DZ26" s="52"/>
      <c r="EA26" s="52"/>
      <c r="EB26" s="52"/>
      <c r="EC26" s="52"/>
      <c r="ED26" s="52"/>
      <c r="EE26" s="52"/>
      <c r="EF26" s="52"/>
    </row>
    <row r="27" spans="1:136" s="53" customFormat="1" ht="30" customHeight="1" thickBot="1" x14ac:dyDescent="0.35">
      <c r="A27" s="1"/>
      <c r="B27" s="13">
        <v>3.5</v>
      </c>
      <c r="C27" s="14"/>
      <c r="D27" s="15"/>
      <c r="E27" s="66">
        <f ca="1">IF((F27-F4)&lt;0,(F4-F27)/H27,0)</f>
        <v>0</v>
      </c>
      <c r="F27" s="99">
        <f t="shared" si="17"/>
        <v>44537</v>
      </c>
      <c r="G27" s="99">
        <f>F27+H27</f>
        <v>44543</v>
      </c>
      <c r="H27" s="100">
        <v>6</v>
      </c>
      <c r="I27" s="67"/>
      <c r="J27" s="67"/>
      <c r="K27" s="52"/>
      <c r="L27" s="52"/>
      <c r="M27" s="52"/>
      <c r="N27" s="52"/>
      <c r="O27" s="52"/>
      <c r="P27" s="52"/>
      <c r="Q27" s="52"/>
      <c r="R27" s="52"/>
      <c r="S27" s="52"/>
      <c r="T27" s="52"/>
      <c r="U27" s="52"/>
      <c r="V27" s="52"/>
      <c r="W27" s="52"/>
      <c r="X27" s="52"/>
      <c r="Y27" s="52"/>
      <c r="Z27" s="52"/>
      <c r="AA27" s="52"/>
      <c r="AB27" s="52"/>
      <c r="AC27" s="52"/>
      <c r="AD27" s="52"/>
      <c r="AE27" s="52"/>
      <c r="AF27" s="52"/>
      <c r="AG27" s="52"/>
      <c r="AH27" s="52"/>
      <c r="AI27" s="52"/>
      <c r="AJ27" s="52"/>
      <c r="AK27" s="52"/>
      <c r="AL27" s="52"/>
      <c r="AM27" s="52"/>
      <c r="AN27" s="52"/>
      <c r="AO27" s="52"/>
      <c r="AP27" s="52"/>
      <c r="AQ27" s="52"/>
      <c r="AR27" s="52"/>
      <c r="AS27" s="52"/>
      <c r="AT27" s="52"/>
      <c r="AU27" s="52"/>
      <c r="AV27" s="52"/>
      <c r="AW27" s="52"/>
      <c r="AX27" s="52"/>
      <c r="AY27" s="52"/>
      <c r="AZ27" s="52"/>
      <c r="BA27" s="52"/>
      <c r="BB27" s="52"/>
      <c r="BC27" s="52"/>
      <c r="BD27" s="52"/>
      <c r="BE27" s="52"/>
      <c r="BF27" s="52"/>
      <c r="BG27" s="52"/>
      <c r="BH27" s="52"/>
      <c r="BI27" s="52"/>
      <c r="BJ27" s="52"/>
      <c r="BK27" s="52"/>
      <c r="BL27" s="52"/>
      <c r="BM27" s="52"/>
      <c r="BN27" s="52"/>
      <c r="BO27" s="52"/>
      <c r="BP27" s="52"/>
      <c r="BQ27" s="52"/>
      <c r="BR27" s="52"/>
      <c r="BS27" s="52"/>
      <c r="BT27" s="52"/>
      <c r="BU27" s="52"/>
      <c r="BV27" s="52"/>
      <c r="BW27" s="52"/>
      <c r="BX27" s="52"/>
      <c r="BY27" s="52"/>
      <c r="BZ27" s="52"/>
      <c r="CA27" s="52"/>
      <c r="CB27" s="52"/>
      <c r="CC27" s="52"/>
      <c r="CD27" s="52"/>
      <c r="CE27" s="52"/>
      <c r="CF27" s="52"/>
      <c r="CG27" s="52"/>
      <c r="CH27" s="52"/>
      <c r="CI27" s="52"/>
      <c r="CJ27" s="52"/>
      <c r="CK27" s="52"/>
      <c r="CL27" s="52"/>
      <c r="CM27" s="52"/>
      <c r="CN27" s="52"/>
      <c r="CO27" s="52"/>
      <c r="CP27" s="52"/>
      <c r="CQ27" s="52"/>
      <c r="CR27" s="52"/>
      <c r="CS27" s="52"/>
      <c r="CT27" s="52"/>
      <c r="CU27" s="52"/>
      <c r="CV27" s="52"/>
      <c r="CW27" s="52"/>
      <c r="CX27" s="52"/>
      <c r="CY27" s="52"/>
      <c r="CZ27" s="52"/>
      <c r="DA27" s="52"/>
      <c r="DB27" s="52"/>
      <c r="DC27" s="52"/>
      <c r="DD27" s="52"/>
      <c r="DE27" s="52"/>
      <c r="DF27" s="52"/>
      <c r="DG27" s="52"/>
      <c r="DH27" s="52"/>
      <c r="DI27" s="52"/>
      <c r="DJ27" s="52"/>
      <c r="DK27" s="52"/>
      <c r="DL27" s="52"/>
      <c r="DM27" s="52"/>
      <c r="DN27" s="52"/>
      <c r="DO27" s="52"/>
      <c r="DP27" s="52"/>
      <c r="DQ27" s="52"/>
      <c r="DR27" s="52"/>
      <c r="DS27" s="52"/>
      <c r="DT27" s="52"/>
      <c r="DU27" s="52"/>
      <c r="DV27" s="52"/>
      <c r="DW27" s="52"/>
      <c r="DX27" s="52"/>
      <c r="DY27" s="52"/>
      <c r="DZ27" s="52"/>
      <c r="EA27" s="52"/>
      <c r="EB27" s="52"/>
      <c r="EC27" s="52"/>
      <c r="ED27" s="52"/>
      <c r="EE27" s="52"/>
      <c r="EF27" s="52"/>
    </row>
    <row r="28" spans="1:136" s="53" customFormat="1" ht="30" customHeight="1" thickBot="1" x14ac:dyDescent="0.35">
      <c r="A28" s="1" t="s">
        <v>33</v>
      </c>
      <c r="B28" s="68">
        <v>4</v>
      </c>
      <c r="C28" s="89" t="s">
        <v>51</v>
      </c>
      <c r="D28" s="16"/>
      <c r="E28" s="69">
        <f ca="1">AVERAGE(E29:E33)</f>
        <v>0.2</v>
      </c>
      <c r="F28" s="103">
        <f>F29</f>
        <v>44543</v>
      </c>
      <c r="G28" s="103">
        <f>G33</f>
        <v>44553</v>
      </c>
      <c r="H28" s="104">
        <f t="shared" si="15"/>
        <v>11</v>
      </c>
      <c r="I28" s="70"/>
      <c r="J28" s="70"/>
      <c r="K28" s="52"/>
      <c r="L28" s="52"/>
      <c r="M28" s="52"/>
      <c r="N28" s="52"/>
      <c r="O28" s="52"/>
      <c r="P28" s="52"/>
      <c r="Q28" s="52"/>
      <c r="R28" s="52"/>
      <c r="S28" s="52"/>
      <c r="T28" s="52"/>
      <c r="U28" s="52"/>
      <c r="V28" s="52"/>
      <c r="W28" s="52"/>
      <c r="X28" s="52"/>
      <c r="Y28" s="52"/>
      <c r="Z28" s="52"/>
      <c r="AA28" s="52"/>
      <c r="AB28" s="52"/>
      <c r="AC28" s="52"/>
      <c r="AD28" s="52"/>
      <c r="AE28" s="52"/>
      <c r="AF28" s="52"/>
      <c r="AG28" s="52"/>
      <c r="AH28" s="52"/>
      <c r="AI28" s="52"/>
      <c r="AJ28" s="52"/>
      <c r="AK28" s="52"/>
      <c r="AL28" s="52"/>
      <c r="AM28" s="52"/>
      <c r="AN28" s="52"/>
      <c r="AO28" s="52"/>
      <c r="AP28" s="52"/>
      <c r="AQ28" s="52"/>
      <c r="AR28" s="52"/>
      <c r="AS28" s="52"/>
      <c r="AT28" s="52"/>
      <c r="AU28" s="52"/>
      <c r="AV28" s="52"/>
      <c r="AW28" s="52"/>
      <c r="AX28" s="52"/>
      <c r="AY28" s="52"/>
      <c r="AZ28" s="52"/>
      <c r="BA28" s="52"/>
      <c r="BB28" s="52"/>
      <c r="BC28" s="52"/>
      <c r="BD28" s="52"/>
      <c r="BE28" s="52"/>
      <c r="BF28" s="52"/>
      <c r="BG28" s="52"/>
      <c r="BH28" s="52"/>
      <c r="BI28" s="52"/>
      <c r="BJ28" s="52"/>
      <c r="BK28" s="52"/>
      <c r="BL28" s="52"/>
      <c r="BM28" s="52"/>
      <c r="BN28" s="52"/>
      <c r="BO28" s="52"/>
      <c r="BP28" s="52"/>
      <c r="BQ28" s="52"/>
      <c r="BR28" s="52"/>
      <c r="BS28" s="52"/>
      <c r="BT28" s="52"/>
      <c r="BU28" s="52"/>
      <c r="BV28" s="52"/>
      <c r="BW28" s="52"/>
      <c r="BX28" s="52"/>
      <c r="BY28" s="52"/>
      <c r="BZ28" s="52"/>
      <c r="CA28" s="52"/>
      <c r="CB28" s="52"/>
      <c r="CC28" s="52"/>
      <c r="CD28" s="52"/>
      <c r="CE28" s="52"/>
      <c r="CF28" s="52"/>
      <c r="CG28" s="52"/>
      <c r="CH28" s="52"/>
      <c r="CI28" s="52"/>
      <c r="CJ28" s="52"/>
      <c r="CK28" s="52"/>
      <c r="CL28" s="52"/>
      <c r="CM28" s="52"/>
      <c r="CN28" s="52"/>
      <c r="CO28" s="52"/>
      <c r="CP28" s="52"/>
      <c r="CQ28" s="52"/>
      <c r="CR28" s="52"/>
      <c r="CS28" s="52"/>
      <c r="CT28" s="52"/>
      <c r="CU28" s="52"/>
      <c r="CV28" s="52"/>
      <c r="CW28" s="52"/>
      <c r="CX28" s="52"/>
      <c r="CY28" s="52"/>
      <c r="CZ28" s="52"/>
      <c r="DA28" s="52"/>
      <c r="DB28" s="52"/>
      <c r="DC28" s="52"/>
      <c r="DD28" s="52"/>
      <c r="DE28" s="52"/>
      <c r="DF28" s="52"/>
      <c r="DG28" s="52"/>
      <c r="DH28" s="52"/>
      <c r="DI28" s="52"/>
      <c r="DJ28" s="52"/>
      <c r="DK28" s="52"/>
      <c r="DL28" s="52"/>
      <c r="DM28" s="52"/>
      <c r="DN28" s="52"/>
      <c r="DO28" s="52"/>
      <c r="DP28" s="52"/>
      <c r="DQ28" s="52"/>
      <c r="DR28" s="52"/>
      <c r="DS28" s="52"/>
      <c r="DT28" s="52"/>
      <c r="DU28" s="52"/>
      <c r="DV28" s="52"/>
      <c r="DW28" s="52"/>
      <c r="DX28" s="52"/>
      <c r="DY28" s="52"/>
      <c r="DZ28" s="52"/>
      <c r="EA28" s="52"/>
      <c r="EB28" s="52"/>
      <c r="EC28" s="52"/>
      <c r="ED28" s="52"/>
      <c r="EE28" s="52"/>
      <c r="EF28" s="52"/>
    </row>
    <row r="29" spans="1:136" s="53" customFormat="1" ht="30" customHeight="1" thickBot="1" x14ac:dyDescent="0.35">
      <c r="A29" s="1"/>
      <c r="B29" s="17">
        <v>4.0999999999999996</v>
      </c>
      <c r="C29" s="92" t="s">
        <v>52</v>
      </c>
      <c r="D29" s="19"/>
      <c r="E29" s="71">
        <v>1</v>
      </c>
      <c r="F29" s="101">
        <f>G27</f>
        <v>44543</v>
      </c>
      <c r="G29" s="101">
        <f>F29+H29</f>
        <v>44545</v>
      </c>
      <c r="H29" s="102">
        <v>2</v>
      </c>
      <c r="I29" s="72"/>
      <c r="J29" s="72"/>
      <c r="K29" s="52"/>
      <c r="L29" s="52"/>
      <c r="M29" s="52"/>
      <c r="N29" s="52"/>
      <c r="O29" s="52"/>
      <c r="P29" s="52"/>
      <c r="Q29" s="52"/>
      <c r="R29" s="52"/>
      <c r="S29" s="52"/>
      <c r="T29" s="52"/>
      <c r="U29" s="52"/>
      <c r="V29" s="52"/>
      <c r="W29" s="52"/>
      <c r="X29" s="52"/>
      <c r="Y29" s="52"/>
      <c r="Z29" s="52"/>
      <c r="AA29" s="52"/>
      <c r="AB29" s="52"/>
      <c r="AC29" s="52"/>
      <c r="AD29" s="52"/>
      <c r="AE29" s="52"/>
      <c r="AF29" s="52"/>
      <c r="AG29" s="52"/>
      <c r="AH29" s="52"/>
      <c r="AI29" s="52"/>
      <c r="AJ29" s="52"/>
      <c r="AK29" s="52"/>
      <c r="AL29" s="52"/>
      <c r="AM29" s="52"/>
      <c r="AN29" s="52"/>
      <c r="AO29" s="52"/>
      <c r="AP29" s="52"/>
      <c r="AQ29" s="52"/>
      <c r="AR29" s="52"/>
      <c r="AS29" s="52"/>
      <c r="AT29" s="52"/>
      <c r="AU29" s="52"/>
      <c r="AV29" s="52"/>
      <c r="AW29" s="52"/>
      <c r="AX29" s="52"/>
      <c r="AY29" s="52"/>
      <c r="AZ29" s="52"/>
      <c r="BA29" s="52"/>
      <c r="BB29" s="52"/>
      <c r="BC29" s="52"/>
      <c r="BD29" s="52"/>
      <c r="BE29" s="52"/>
      <c r="BF29" s="52"/>
      <c r="BG29" s="52"/>
      <c r="BH29" s="52"/>
      <c r="BI29" s="52"/>
      <c r="BJ29" s="52"/>
      <c r="BK29" s="52"/>
      <c r="BL29" s="52"/>
      <c r="BM29" s="52"/>
      <c r="BN29" s="52"/>
      <c r="BO29" s="52"/>
      <c r="BP29" s="52"/>
      <c r="BQ29" s="52"/>
      <c r="BR29" s="52"/>
      <c r="BS29" s="52"/>
      <c r="BT29" s="52"/>
      <c r="BU29" s="52"/>
      <c r="BV29" s="52"/>
      <c r="BW29" s="52"/>
      <c r="BX29" s="52"/>
      <c r="BY29" s="52"/>
      <c r="BZ29" s="52"/>
      <c r="CA29" s="52"/>
      <c r="CB29" s="52"/>
      <c r="CC29" s="52"/>
      <c r="CD29" s="52"/>
      <c r="CE29" s="52"/>
      <c r="CF29" s="52"/>
      <c r="CG29" s="52"/>
      <c r="CH29" s="52"/>
      <c r="CI29" s="52"/>
      <c r="CJ29" s="52"/>
      <c r="CK29" s="52"/>
      <c r="CL29" s="52"/>
      <c r="CM29" s="52"/>
      <c r="CN29" s="52"/>
      <c r="CO29" s="52"/>
      <c r="CP29" s="52"/>
      <c r="CQ29" s="52"/>
      <c r="CR29" s="52"/>
      <c r="CS29" s="52"/>
      <c r="CT29" s="52"/>
      <c r="CU29" s="52"/>
      <c r="CV29" s="52"/>
      <c r="CW29" s="52"/>
      <c r="CX29" s="52"/>
      <c r="CY29" s="52"/>
      <c r="CZ29" s="52"/>
      <c r="DA29" s="52"/>
      <c r="DB29" s="52"/>
      <c r="DC29" s="52"/>
      <c r="DD29" s="52"/>
      <c r="DE29" s="52"/>
      <c r="DF29" s="52"/>
      <c r="DG29" s="52"/>
      <c r="DH29" s="52"/>
      <c r="DI29" s="52"/>
      <c r="DJ29" s="52"/>
      <c r="DK29" s="52"/>
      <c r="DL29" s="52"/>
      <c r="DM29" s="52"/>
      <c r="DN29" s="52"/>
      <c r="DO29" s="52"/>
      <c r="DP29" s="52"/>
      <c r="DQ29" s="52"/>
      <c r="DR29" s="52"/>
      <c r="DS29" s="52"/>
      <c r="DT29" s="52"/>
      <c r="DU29" s="52"/>
      <c r="DV29" s="52"/>
      <c r="DW29" s="52"/>
      <c r="DX29" s="52"/>
      <c r="DY29" s="52"/>
      <c r="DZ29" s="52"/>
      <c r="EA29" s="52"/>
      <c r="EB29" s="52"/>
      <c r="EC29" s="52"/>
      <c r="ED29" s="52"/>
      <c r="EE29" s="52"/>
      <c r="EF29" s="52"/>
    </row>
    <row r="30" spans="1:136" s="53" customFormat="1" ht="30" customHeight="1" thickBot="1" x14ac:dyDescent="0.35">
      <c r="A30" s="1"/>
      <c r="B30" s="17">
        <v>4.1999999999999993</v>
      </c>
      <c r="C30" s="18"/>
      <c r="D30" s="19"/>
      <c r="E30" s="71">
        <f ca="1">IF((F30-F4)&lt;0,(F4-F30)/H30,0)</f>
        <v>0</v>
      </c>
      <c r="F30" s="101">
        <f>G29</f>
        <v>44545</v>
      </c>
      <c r="G30" s="101">
        <f>F30+H30</f>
        <v>44547</v>
      </c>
      <c r="H30" s="102">
        <v>2</v>
      </c>
      <c r="I30" s="72"/>
      <c r="J30" s="72"/>
      <c r="K30" s="52"/>
      <c r="L30" s="52"/>
      <c r="M30" s="52"/>
      <c r="N30" s="52"/>
      <c r="O30" s="52"/>
      <c r="P30" s="52"/>
      <c r="Q30" s="52"/>
      <c r="R30" s="52"/>
      <c r="S30" s="52"/>
      <c r="T30" s="52"/>
      <c r="U30" s="52"/>
      <c r="V30" s="52"/>
      <c r="W30" s="52"/>
      <c r="X30" s="52"/>
      <c r="Y30" s="52"/>
      <c r="Z30" s="52"/>
      <c r="AA30" s="52"/>
      <c r="AB30" s="52"/>
      <c r="AC30" s="52"/>
      <c r="AD30" s="52"/>
      <c r="AE30" s="52"/>
      <c r="AF30" s="52"/>
      <c r="AG30" s="52"/>
      <c r="AH30" s="52"/>
      <c r="AI30" s="52"/>
      <c r="AJ30" s="52"/>
      <c r="AK30" s="52"/>
      <c r="AL30" s="52"/>
      <c r="AM30" s="52"/>
      <c r="AN30" s="52"/>
      <c r="AO30" s="52"/>
      <c r="AP30" s="52"/>
      <c r="AQ30" s="52"/>
      <c r="AR30" s="52"/>
      <c r="AS30" s="52"/>
      <c r="AT30" s="52"/>
      <c r="AU30" s="52"/>
      <c r="AV30" s="52"/>
      <c r="AW30" s="52"/>
      <c r="AX30" s="52"/>
      <c r="AY30" s="52"/>
      <c r="AZ30" s="52"/>
      <c r="BA30" s="52"/>
      <c r="BB30" s="52"/>
      <c r="BC30" s="52"/>
      <c r="BD30" s="52"/>
      <c r="BE30" s="52"/>
      <c r="BF30" s="52"/>
      <c r="BG30" s="52"/>
      <c r="BH30" s="52"/>
      <c r="BI30" s="52"/>
      <c r="BJ30" s="52"/>
      <c r="BK30" s="52"/>
      <c r="BL30" s="52"/>
      <c r="BM30" s="52"/>
      <c r="BN30" s="52"/>
      <c r="BO30" s="52"/>
      <c r="BP30" s="52"/>
      <c r="BQ30" s="52"/>
      <c r="BR30" s="52"/>
      <c r="BS30" s="52"/>
      <c r="BT30" s="52"/>
      <c r="BU30" s="52"/>
      <c r="BV30" s="52"/>
      <c r="BW30" s="52"/>
      <c r="BX30" s="52"/>
      <c r="BY30" s="52"/>
      <c r="BZ30" s="52"/>
      <c r="CA30" s="52"/>
      <c r="CB30" s="52"/>
      <c r="CC30" s="52"/>
      <c r="CD30" s="52"/>
      <c r="CE30" s="52"/>
      <c r="CF30" s="52"/>
      <c r="CG30" s="52"/>
      <c r="CH30" s="52"/>
      <c r="CI30" s="52"/>
      <c r="CJ30" s="52"/>
      <c r="CK30" s="52"/>
      <c r="CL30" s="52"/>
      <c r="CM30" s="52"/>
      <c r="CN30" s="52"/>
      <c r="CO30" s="52"/>
      <c r="CP30" s="52"/>
      <c r="CQ30" s="52"/>
      <c r="CR30" s="52"/>
      <c r="CS30" s="52"/>
      <c r="CT30" s="52"/>
      <c r="CU30" s="52"/>
      <c r="CV30" s="52"/>
      <c r="CW30" s="52"/>
      <c r="CX30" s="52"/>
      <c r="CY30" s="52"/>
      <c r="CZ30" s="52"/>
      <c r="DA30" s="52"/>
      <c r="DB30" s="52"/>
      <c r="DC30" s="52"/>
      <c r="DD30" s="52"/>
      <c r="DE30" s="52"/>
      <c r="DF30" s="52"/>
      <c r="DG30" s="52"/>
      <c r="DH30" s="52"/>
      <c r="DI30" s="52"/>
      <c r="DJ30" s="52"/>
      <c r="DK30" s="52"/>
      <c r="DL30" s="52"/>
      <c r="DM30" s="52"/>
      <c r="DN30" s="52"/>
      <c r="DO30" s="52"/>
      <c r="DP30" s="52"/>
      <c r="DQ30" s="52"/>
      <c r="DR30" s="52"/>
      <c r="DS30" s="52"/>
      <c r="DT30" s="52"/>
      <c r="DU30" s="52"/>
      <c r="DV30" s="52"/>
      <c r="DW30" s="52"/>
      <c r="DX30" s="52"/>
      <c r="DY30" s="52"/>
      <c r="DZ30" s="52"/>
      <c r="EA30" s="52"/>
      <c r="EB30" s="52"/>
      <c r="EC30" s="52"/>
      <c r="ED30" s="52"/>
      <c r="EE30" s="52"/>
      <c r="EF30" s="52"/>
    </row>
    <row r="31" spans="1:136" s="53" customFormat="1" ht="30" customHeight="1" thickBot="1" x14ac:dyDescent="0.35">
      <c r="A31" s="1"/>
      <c r="B31" s="17">
        <v>4.3</v>
      </c>
      <c r="C31" s="18"/>
      <c r="D31" s="19"/>
      <c r="E31" s="71">
        <f ca="1">IF((F31-F4)&lt;0,(F4-F31)/H31,0)</f>
        <v>0</v>
      </c>
      <c r="F31" s="101">
        <f t="shared" ref="F31:F33" si="18">G30</f>
        <v>44547</v>
      </c>
      <c r="G31" s="101">
        <f>F31+H31</f>
        <v>44549</v>
      </c>
      <c r="H31" s="102">
        <v>2</v>
      </c>
      <c r="I31" s="72"/>
      <c r="J31" s="72"/>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c r="AR31" s="52"/>
      <c r="AS31" s="52"/>
      <c r="AT31" s="52"/>
      <c r="AU31" s="52"/>
      <c r="AV31" s="52"/>
      <c r="AW31" s="52"/>
      <c r="AX31" s="52"/>
      <c r="AY31" s="52"/>
      <c r="AZ31" s="52"/>
      <c r="BA31" s="52"/>
      <c r="BB31" s="52"/>
      <c r="BC31" s="52"/>
      <c r="BD31" s="52"/>
      <c r="BE31" s="52"/>
      <c r="BF31" s="52"/>
      <c r="BG31" s="52"/>
      <c r="BH31" s="52"/>
      <c r="BI31" s="52"/>
      <c r="BJ31" s="52"/>
      <c r="BK31" s="52"/>
      <c r="BL31" s="52"/>
      <c r="BM31" s="52"/>
      <c r="BN31" s="52"/>
      <c r="BO31" s="52"/>
      <c r="BP31" s="52"/>
      <c r="BQ31" s="52"/>
      <c r="BR31" s="52"/>
      <c r="BS31" s="52"/>
      <c r="BT31" s="52"/>
      <c r="BU31" s="52"/>
      <c r="BV31" s="52"/>
      <c r="BW31" s="52"/>
      <c r="BX31" s="52"/>
      <c r="BY31" s="52"/>
      <c r="BZ31" s="52"/>
      <c r="CA31" s="52"/>
      <c r="CB31" s="52"/>
      <c r="CC31" s="52"/>
      <c r="CD31" s="52"/>
      <c r="CE31" s="52"/>
      <c r="CF31" s="52"/>
      <c r="CG31" s="52"/>
      <c r="CH31" s="52"/>
      <c r="CI31" s="52"/>
      <c r="CJ31" s="52"/>
      <c r="CK31" s="52"/>
      <c r="CL31" s="52"/>
      <c r="CM31" s="52"/>
      <c r="CN31" s="52"/>
      <c r="CO31" s="52"/>
      <c r="CP31" s="52"/>
      <c r="CQ31" s="52"/>
      <c r="CR31" s="52"/>
      <c r="CS31" s="52"/>
      <c r="CT31" s="52"/>
      <c r="CU31" s="52"/>
      <c r="CV31" s="52"/>
      <c r="CW31" s="52"/>
      <c r="CX31" s="52"/>
      <c r="CY31" s="52"/>
      <c r="CZ31" s="52"/>
      <c r="DA31" s="52"/>
      <c r="DB31" s="52"/>
      <c r="DC31" s="52"/>
      <c r="DD31" s="52"/>
      <c r="DE31" s="52"/>
      <c r="DF31" s="52"/>
      <c r="DG31" s="52"/>
      <c r="DH31" s="52"/>
      <c r="DI31" s="52"/>
      <c r="DJ31" s="52"/>
      <c r="DK31" s="52"/>
      <c r="DL31" s="52"/>
      <c r="DM31" s="52"/>
      <c r="DN31" s="52"/>
      <c r="DO31" s="52"/>
      <c r="DP31" s="52"/>
      <c r="DQ31" s="52"/>
      <c r="DR31" s="52"/>
      <c r="DS31" s="52"/>
      <c r="DT31" s="52"/>
      <c r="DU31" s="52"/>
      <c r="DV31" s="52"/>
      <c r="DW31" s="52"/>
      <c r="DX31" s="52"/>
      <c r="DY31" s="52"/>
      <c r="DZ31" s="52"/>
      <c r="EA31" s="52"/>
      <c r="EB31" s="52"/>
      <c r="EC31" s="52"/>
      <c r="ED31" s="52"/>
      <c r="EE31" s="52"/>
      <c r="EF31" s="52"/>
    </row>
    <row r="32" spans="1:136" s="53" customFormat="1" ht="30" customHeight="1" thickBot="1" x14ac:dyDescent="0.35">
      <c r="A32" s="1"/>
      <c r="B32" s="17">
        <v>4.3999999999999995</v>
      </c>
      <c r="C32" s="18"/>
      <c r="D32" s="19"/>
      <c r="E32" s="71">
        <f ca="1">IF((F32-F4)&lt;0,(F4-F32)/H32,0)</f>
        <v>0</v>
      </c>
      <c r="F32" s="101">
        <f t="shared" si="18"/>
        <v>44549</v>
      </c>
      <c r="G32" s="101">
        <f>F32+H32</f>
        <v>44551</v>
      </c>
      <c r="H32" s="102">
        <v>2</v>
      </c>
      <c r="I32" s="72"/>
      <c r="J32" s="72"/>
      <c r="K32" s="52"/>
      <c r="L32" s="52"/>
      <c r="M32" s="52"/>
      <c r="N32" s="52"/>
      <c r="O32" s="52"/>
      <c r="P32" s="52"/>
      <c r="Q32" s="52"/>
      <c r="R32" s="52"/>
      <c r="S32" s="52"/>
      <c r="T32" s="52"/>
      <c r="U32" s="52"/>
      <c r="V32" s="52"/>
      <c r="W32" s="52"/>
      <c r="X32" s="52"/>
      <c r="Y32" s="52"/>
      <c r="Z32" s="52"/>
      <c r="AA32" s="52"/>
      <c r="AB32" s="52"/>
      <c r="AC32" s="52"/>
      <c r="AD32" s="52"/>
      <c r="AE32" s="52"/>
      <c r="AF32" s="52"/>
      <c r="AG32" s="52"/>
      <c r="AH32" s="52"/>
      <c r="AI32" s="52"/>
      <c r="AJ32" s="52"/>
      <c r="AK32" s="52"/>
      <c r="AL32" s="52"/>
      <c r="AM32" s="52"/>
      <c r="AN32" s="52"/>
      <c r="AO32" s="52"/>
      <c r="AP32" s="52"/>
      <c r="AQ32" s="52"/>
      <c r="AR32" s="52"/>
      <c r="AS32" s="52"/>
      <c r="AT32" s="52"/>
      <c r="AU32" s="52"/>
      <c r="AV32" s="52"/>
      <c r="AW32" s="52"/>
      <c r="AX32" s="52"/>
      <c r="AY32" s="52"/>
      <c r="AZ32" s="52"/>
      <c r="BA32" s="52"/>
      <c r="BB32" s="52"/>
      <c r="BC32" s="52"/>
      <c r="BD32" s="52"/>
      <c r="BE32" s="52"/>
      <c r="BF32" s="52"/>
      <c r="BG32" s="52"/>
      <c r="BH32" s="52"/>
      <c r="BI32" s="52"/>
      <c r="BJ32" s="52"/>
      <c r="BK32" s="52"/>
      <c r="BL32" s="52"/>
      <c r="BM32" s="52"/>
      <c r="BN32" s="52"/>
      <c r="BO32" s="52"/>
      <c r="BP32" s="52"/>
      <c r="BQ32" s="52"/>
      <c r="BR32" s="52"/>
      <c r="BS32" s="52"/>
      <c r="BT32" s="52"/>
      <c r="BU32" s="52"/>
      <c r="BV32" s="52"/>
      <c r="BW32" s="52"/>
      <c r="BX32" s="52"/>
      <c r="BY32" s="52"/>
      <c r="BZ32" s="52"/>
      <c r="CA32" s="52"/>
      <c r="CB32" s="52"/>
      <c r="CC32" s="52"/>
      <c r="CD32" s="52"/>
      <c r="CE32" s="52"/>
      <c r="CF32" s="52"/>
      <c r="CG32" s="52"/>
      <c r="CH32" s="52"/>
      <c r="CI32" s="52"/>
      <c r="CJ32" s="52"/>
      <c r="CK32" s="52"/>
      <c r="CL32" s="52"/>
      <c r="CM32" s="52"/>
      <c r="CN32" s="52"/>
      <c r="CO32" s="52"/>
      <c r="CP32" s="52"/>
      <c r="CQ32" s="52"/>
      <c r="CR32" s="52"/>
      <c r="CS32" s="52"/>
      <c r="CT32" s="52"/>
      <c r="CU32" s="52"/>
      <c r="CV32" s="52"/>
      <c r="CW32" s="52"/>
      <c r="CX32" s="52"/>
      <c r="CY32" s="52"/>
      <c r="CZ32" s="52"/>
      <c r="DA32" s="52"/>
      <c r="DB32" s="52"/>
      <c r="DC32" s="52"/>
      <c r="DD32" s="52"/>
      <c r="DE32" s="52"/>
      <c r="DF32" s="52"/>
      <c r="DG32" s="52"/>
      <c r="DH32" s="52"/>
      <c r="DI32" s="52"/>
      <c r="DJ32" s="52"/>
      <c r="DK32" s="52"/>
      <c r="DL32" s="52"/>
      <c r="DM32" s="52"/>
      <c r="DN32" s="52"/>
      <c r="DO32" s="52"/>
      <c r="DP32" s="52"/>
      <c r="DQ32" s="52"/>
      <c r="DR32" s="52"/>
      <c r="DS32" s="52"/>
      <c r="DT32" s="52"/>
      <c r="DU32" s="52"/>
      <c r="DV32" s="52"/>
      <c r="DW32" s="52"/>
      <c r="DX32" s="52"/>
      <c r="DY32" s="52"/>
      <c r="DZ32" s="52"/>
      <c r="EA32" s="52"/>
      <c r="EB32" s="52"/>
      <c r="EC32" s="52"/>
      <c r="ED32" s="52"/>
      <c r="EE32" s="52"/>
      <c r="EF32" s="52"/>
    </row>
    <row r="33" spans="1:136" s="53" customFormat="1" ht="30" customHeight="1" thickBot="1" x14ac:dyDescent="0.35">
      <c r="A33" s="1"/>
      <c r="B33" s="17">
        <v>4.5</v>
      </c>
      <c r="C33" s="18"/>
      <c r="D33" s="19"/>
      <c r="E33" s="71">
        <f ca="1">IF((F33-F4)&lt;0,(F4-F33)/H33,0)</f>
        <v>0</v>
      </c>
      <c r="F33" s="101">
        <f t="shared" si="18"/>
        <v>44551</v>
      </c>
      <c r="G33" s="101">
        <f>F33+H33</f>
        <v>44553</v>
      </c>
      <c r="H33" s="102">
        <v>2</v>
      </c>
      <c r="I33" s="72"/>
      <c r="J33" s="72"/>
      <c r="K33" s="52"/>
      <c r="L33" s="52"/>
      <c r="M33" s="52"/>
      <c r="N33" s="52"/>
      <c r="O33" s="52"/>
      <c r="P33" s="52"/>
      <c r="Q33" s="52"/>
      <c r="R33" s="52"/>
      <c r="S33" s="52"/>
      <c r="T33" s="52"/>
      <c r="U33" s="52"/>
      <c r="V33" s="52"/>
      <c r="W33" s="52"/>
      <c r="X33" s="52"/>
      <c r="Y33" s="52"/>
      <c r="Z33" s="52"/>
      <c r="AA33" s="52"/>
      <c r="AB33" s="52"/>
      <c r="AC33" s="52"/>
      <c r="AD33" s="52"/>
      <c r="AE33" s="52"/>
      <c r="AF33" s="52"/>
      <c r="AG33" s="52"/>
      <c r="AH33" s="52"/>
      <c r="AI33" s="52"/>
      <c r="AJ33" s="52"/>
      <c r="AK33" s="52"/>
      <c r="AL33" s="52"/>
      <c r="AM33" s="52"/>
      <c r="AN33" s="52"/>
      <c r="AO33" s="52"/>
      <c r="AP33" s="52"/>
      <c r="AQ33" s="52"/>
      <c r="AR33" s="52"/>
      <c r="AS33" s="52"/>
      <c r="AT33" s="52"/>
      <c r="AU33" s="52"/>
      <c r="AV33" s="52"/>
      <c r="AW33" s="52"/>
      <c r="AX33" s="52"/>
      <c r="AY33" s="52"/>
      <c r="AZ33" s="52"/>
      <c r="BA33" s="52"/>
      <c r="BB33" s="52"/>
      <c r="BC33" s="52"/>
      <c r="BD33" s="52"/>
      <c r="BE33" s="52"/>
      <c r="BF33" s="52"/>
      <c r="BG33" s="52"/>
      <c r="BH33" s="52"/>
      <c r="BI33" s="52"/>
      <c r="BJ33" s="52"/>
      <c r="BK33" s="52"/>
      <c r="BL33" s="52"/>
      <c r="BM33" s="52"/>
      <c r="BN33" s="52"/>
      <c r="BO33" s="52"/>
      <c r="BP33" s="52"/>
      <c r="BQ33" s="52"/>
      <c r="BR33" s="52"/>
      <c r="BS33" s="52"/>
      <c r="BT33" s="52"/>
      <c r="BU33" s="52"/>
      <c r="BV33" s="52"/>
      <c r="BW33" s="52"/>
      <c r="BX33" s="52"/>
      <c r="BY33" s="52"/>
      <c r="BZ33" s="52"/>
      <c r="CA33" s="52"/>
      <c r="CB33" s="52"/>
      <c r="CC33" s="52"/>
      <c r="CD33" s="52"/>
      <c r="CE33" s="52"/>
      <c r="CF33" s="52"/>
      <c r="CG33" s="52"/>
      <c r="CH33" s="52"/>
      <c r="CI33" s="52"/>
      <c r="CJ33" s="52"/>
      <c r="CK33" s="52"/>
      <c r="CL33" s="52"/>
      <c r="CM33" s="52"/>
      <c r="CN33" s="52"/>
      <c r="CO33" s="52"/>
      <c r="CP33" s="52"/>
      <c r="CQ33" s="52"/>
      <c r="CR33" s="52"/>
      <c r="CS33" s="52"/>
      <c r="CT33" s="52"/>
      <c r="CU33" s="52"/>
      <c r="CV33" s="52"/>
      <c r="CW33" s="52"/>
      <c r="CX33" s="52"/>
      <c r="CY33" s="52"/>
      <c r="CZ33" s="52"/>
      <c r="DA33" s="52"/>
      <c r="DB33" s="52"/>
      <c r="DC33" s="52"/>
      <c r="DD33" s="52"/>
      <c r="DE33" s="52"/>
      <c r="DF33" s="52"/>
      <c r="DG33" s="52"/>
      <c r="DH33" s="52"/>
      <c r="DI33" s="52"/>
      <c r="DJ33" s="52"/>
      <c r="DK33" s="52"/>
      <c r="DL33" s="52"/>
      <c r="DM33" s="52"/>
      <c r="DN33" s="52"/>
      <c r="DO33" s="52"/>
      <c r="DP33" s="52"/>
      <c r="DQ33" s="52"/>
      <c r="DR33" s="52"/>
      <c r="DS33" s="52"/>
      <c r="DT33" s="52"/>
      <c r="DU33" s="52"/>
      <c r="DV33" s="52"/>
      <c r="DW33" s="52"/>
      <c r="DX33" s="52"/>
      <c r="DY33" s="52"/>
      <c r="DZ33" s="52"/>
      <c r="EA33" s="52"/>
      <c r="EB33" s="52"/>
      <c r="EC33" s="52"/>
      <c r="ED33" s="52"/>
      <c r="EE33" s="52"/>
      <c r="EF33" s="52"/>
    </row>
    <row r="34" spans="1:136" s="53" customFormat="1" ht="30" customHeight="1" thickBot="1" x14ac:dyDescent="0.35">
      <c r="A34" s="1" t="s">
        <v>34</v>
      </c>
      <c r="B34" s="2"/>
      <c r="C34" s="21"/>
      <c r="D34" s="22"/>
      <c r="E34" s="73"/>
      <c r="F34" s="23"/>
      <c r="G34" s="23"/>
      <c r="H34" s="74" t="str">
        <f t="shared" si="15"/>
        <v/>
      </c>
      <c r="I34" s="74"/>
      <c r="J34" s="74"/>
      <c r="K34" s="52"/>
      <c r="L34" s="52"/>
      <c r="M34" s="52"/>
      <c r="N34" s="52"/>
      <c r="O34" s="52"/>
      <c r="P34" s="52"/>
      <c r="Q34" s="52"/>
      <c r="R34" s="52"/>
      <c r="S34" s="52"/>
      <c r="T34" s="52"/>
      <c r="U34" s="52"/>
      <c r="V34" s="52"/>
      <c r="W34" s="52"/>
      <c r="X34" s="52"/>
      <c r="Y34" s="52"/>
      <c r="Z34" s="52"/>
      <c r="AA34" s="52"/>
      <c r="AB34" s="52"/>
      <c r="AC34" s="52"/>
      <c r="AD34" s="52"/>
      <c r="AE34" s="52"/>
      <c r="AF34" s="52"/>
      <c r="AG34" s="52"/>
      <c r="AH34" s="52"/>
      <c r="AI34" s="52"/>
      <c r="AJ34" s="52"/>
      <c r="AK34" s="52"/>
      <c r="AL34" s="52"/>
      <c r="AM34" s="52"/>
      <c r="AN34" s="52"/>
      <c r="AO34" s="52"/>
      <c r="AP34" s="52"/>
      <c r="AQ34" s="52"/>
      <c r="AR34" s="52"/>
      <c r="AS34" s="52"/>
      <c r="AT34" s="52"/>
      <c r="AU34" s="52"/>
      <c r="AV34" s="52"/>
      <c r="AW34" s="52"/>
      <c r="AX34" s="52"/>
      <c r="AY34" s="52"/>
      <c r="AZ34" s="52"/>
      <c r="BA34" s="52"/>
      <c r="BB34" s="52"/>
      <c r="BC34" s="52"/>
      <c r="BD34" s="52"/>
      <c r="BE34" s="52"/>
      <c r="BF34" s="52"/>
      <c r="BG34" s="52"/>
      <c r="BH34" s="52"/>
      <c r="BI34" s="52"/>
      <c r="BJ34" s="52"/>
      <c r="BK34" s="52"/>
      <c r="BL34" s="52"/>
      <c r="BM34" s="52"/>
      <c r="BN34" s="52"/>
      <c r="BO34" s="52"/>
      <c r="BP34" s="52"/>
      <c r="BQ34" s="52"/>
      <c r="BR34" s="52"/>
      <c r="BS34" s="52"/>
      <c r="BT34" s="52"/>
      <c r="BU34" s="52"/>
      <c r="BV34" s="52"/>
      <c r="BW34" s="52"/>
      <c r="BX34" s="52"/>
      <c r="BY34" s="52"/>
      <c r="BZ34" s="52"/>
      <c r="CA34" s="52"/>
      <c r="CB34" s="52"/>
      <c r="CC34" s="52"/>
      <c r="CD34" s="52"/>
      <c r="CE34" s="52"/>
      <c r="CF34" s="52"/>
      <c r="CG34" s="52"/>
      <c r="CH34" s="52"/>
      <c r="CI34" s="52"/>
      <c r="CJ34" s="52"/>
      <c r="CK34" s="52"/>
      <c r="CL34" s="52"/>
      <c r="CM34" s="52"/>
      <c r="CN34" s="52"/>
      <c r="CO34" s="52"/>
      <c r="CP34" s="52"/>
      <c r="CQ34" s="52"/>
      <c r="CR34" s="52"/>
      <c r="CS34" s="52"/>
      <c r="CT34" s="52"/>
      <c r="CU34" s="52"/>
      <c r="CV34" s="52"/>
      <c r="CW34" s="52"/>
      <c r="CX34" s="52"/>
      <c r="CY34" s="52"/>
      <c r="CZ34" s="52"/>
      <c r="DA34" s="52"/>
      <c r="DB34" s="52"/>
      <c r="DC34" s="52"/>
      <c r="DD34" s="52"/>
      <c r="DE34" s="52"/>
      <c r="DF34" s="52"/>
      <c r="DG34" s="52"/>
      <c r="DH34" s="52"/>
      <c r="DI34" s="52"/>
      <c r="DJ34" s="52"/>
      <c r="DK34" s="52"/>
      <c r="DL34" s="52"/>
      <c r="DM34" s="52"/>
      <c r="DN34" s="52"/>
      <c r="DO34" s="52"/>
      <c r="DP34" s="52"/>
      <c r="DQ34" s="52"/>
      <c r="DR34" s="52"/>
      <c r="DS34" s="52"/>
      <c r="DT34" s="52"/>
      <c r="DU34" s="52"/>
      <c r="DV34" s="52"/>
      <c r="DW34" s="52"/>
      <c r="DX34" s="52"/>
      <c r="DY34" s="52"/>
      <c r="DZ34" s="52"/>
      <c r="EA34" s="52"/>
      <c r="EB34" s="52"/>
      <c r="EC34" s="52"/>
      <c r="ED34" s="52"/>
      <c r="EE34" s="52"/>
      <c r="EF34" s="52"/>
    </row>
    <row r="35" spans="1:136" s="53" customFormat="1" ht="30" customHeight="1" thickBot="1" x14ac:dyDescent="0.35">
      <c r="A35" s="3" t="s">
        <v>35</v>
      </c>
      <c r="B35" s="4"/>
      <c r="C35" s="75" t="s">
        <v>36</v>
      </c>
      <c r="D35" s="76"/>
      <c r="E35" s="77"/>
      <c r="F35" s="78"/>
      <c r="G35" s="79"/>
      <c r="H35" s="80" t="str">
        <f t="shared" si="15"/>
        <v/>
      </c>
      <c r="I35" s="80"/>
      <c r="J35" s="80"/>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c r="BM35" s="81"/>
      <c r="BN35" s="81"/>
      <c r="BO35" s="81"/>
      <c r="BP35" s="81"/>
      <c r="BQ35" s="81"/>
      <c r="BR35" s="81"/>
      <c r="BS35" s="81"/>
      <c r="BT35" s="81"/>
      <c r="BU35" s="81"/>
      <c r="BV35" s="81"/>
      <c r="BW35" s="81"/>
      <c r="BX35" s="81"/>
      <c r="BY35" s="81"/>
      <c r="BZ35" s="81"/>
      <c r="CA35" s="81"/>
      <c r="CB35" s="81"/>
      <c r="CC35" s="81"/>
      <c r="CD35" s="81"/>
      <c r="CE35" s="81"/>
      <c r="CF35" s="81"/>
      <c r="CG35" s="81"/>
      <c r="CH35" s="81"/>
      <c r="CI35" s="81"/>
      <c r="CJ35" s="81"/>
      <c r="CK35" s="81"/>
      <c r="CL35" s="81"/>
      <c r="CM35" s="81"/>
      <c r="CN35" s="81"/>
      <c r="CO35" s="81"/>
      <c r="CP35" s="81"/>
      <c r="CQ35" s="81"/>
      <c r="CR35" s="81"/>
      <c r="CS35" s="81"/>
      <c r="CT35" s="81"/>
      <c r="CU35" s="81"/>
      <c r="CV35" s="81"/>
      <c r="CW35" s="81"/>
      <c r="CX35" s="81"/>
      <c r="CY35" s="81"/>
      <c r="CZ35" s="81"/>
      <c r="DA35" s="81"/>
      <c r="DB35" s="81"/>
      <c r="DC35" s="81"/>
      <c r="DD35" s="81"/>
      <c r="DE35" s="81"/>
      <c r="DF35" s="81"/>
      <c r="DG35" s="81"/>
      <c r="DH35" s="81"/>
      <c r="DI35" s="81"/>
      <c r="DJ35" s="81"/>
      <c r="DK35" s="81"/>
      <c r="DL35" s="81"/>
      <c r="DM35" s="81"/>
      <c r="DN35" s="81"/>
      <c r="DO35" s="81"/>
      <c r="DP35" s="81"/>
      <c r="DQ35" s="81"/>
      <c r="DR35" s="81"/>
      <c r="DS35" s="81"/>
      <c r="DT35" s="81"/>
      <c r="DU35" s="81"/>
      <c r="DV35" s="81"/>
      <c r="DW35" s="81"/>
      <c r="DX35" s="81"/>
      <c r="DY35" s="81"/>
      <c r="DZ35" s="81"/>
      <c r="EA35" s="81"/>
      <c r="EB35" s="81"/>
      <c r="EC35" s="81"/>
      <c r="ED35" s="81"/>
      <c r="EE35" s="81"/>
      <c r="EF35" s="81"/>
    </row>
    <row r="37" spans="1:136" ht="30" customHeight="1" x14ac:dyDescent="0.3">
      <c r="D37" s="82"/>
      <c r="G37" s="83"/>
    </row>
    <row r="38" spans="1:136" ht="30" customHeight="1" x14ac:dyDescent="0.35">
      <c r="D38" s="24"/>
    </row>
  </sheetData>
  <mergeCells count="25">
    <mergeCell ref="C6:G6"/>
    <mergeCell ref="CQ5:CW5"/>
    <mergeCell ref="CX5:DD5"/>
    <mergeCell ref="DE5:DK5"/>
    <mergeCell ref="DL5:DR5"/>
    <mergeCell ref="K5:Q5"/>
    <mergeCell ref="R5:X5"/>
    <mergeCell ref="Y5:AE5"/>
    <mergeCell ref="AF5:AL5"/>
    <mergeCell ref="AM5:AS5"/>
    <mergeCell ref="AT5:AZ5"/>
    <mergeCell ref="D5:E5"/>
    <mergeCell ref="DS5:DY5"/>
    <mergeCell ref="DZ5:EF5"/>
    <mergeCell ref="BA5:BG5"/>
    <mergeCell ref="BH5:BN5"/>
    <mergeCell ref="BO5:BU5"/>
    <mergeCell ref="BV5:CB5"/>
    <mergeCell ref="CC5:CI5"/>
    <mergeCell ref="CJ5:CP5"/>
    <mergeCell ref="H2:I3"/>
    <mergeCell ref="J2:J3"/>
    <mergeCell ref="F4:G4"/>
    <mergeCell ref="H4:I5"/>
    <mergeCell ref="J4:J5"/>
  </mergeCells>
  <phoneticPr fontId="1" type="noConversion"/>
  <conditionalFormatting sqref="E8:E35">
    <cfRule type="dataBar" priority="10">
      <dataBar>
        <cfvo type="num" val="0"/>
        <cfvo type="num" val="1"/>
        <color theme="0" tint="-0.249977111117893"/>
      </dataBar>
      <extLst>
        <ext xmlns:x14="http://schemas.microsoft.com/office/spreadsheetml/2009/9/main" uri="{B025F937-C7B1-47D3-B67F-A62EFF666E3E}">
          <x14:id>{F62AF7F9-203C-444F-B07B-61B70C3E98B2}</x14:id>
        </ext>
      </extLst>
    </cfRule>
  </conditionalFormatting>
  <conditionalFormatting sqref="K6:BN35 BO6:EC6 BO7:EF7">
    <cfRule type="expression" dxfId="12" priority="13">
      <formula>AND(TODAY()&gt;=K$6,TODAY()&lt;L$6)</formula>
    </cfRule>
  </conditionalFormatting>
  <conditionalFormatting sqref="K8:BN35">
    <cfRule type="expression" dxfId="11" priority="11">
      <formula>AND(task_start&lt;=K$6,ROUNDDOWN((task_end-task_start+1)*task_progress,0)+task_start-1&gt;=K$6)</formula>
    </cfRule>
    <cfRule type="expression" dxfId="10" priority="12" stopIfTrue="1">
      <formula>AND(task_end&gt;=K$6,task_start&lt;L$6)</formula>
    </cfRule>
  </conditionalFormatting>
  <conditionalFormatting sqref="ED6:EF6">
    <cfRule type="expression" dxfId="9" priority="14">
      <formula>AND(TODAY()&gt;=ED$6,TODAY()&lt;#REF!)</formula>
    </cfRule>
  </conditionalFormatting>
  <conditionalFormatting sqref="BO8:EF25">
    <cfRule type="expression" dxfId="8" priority="6">
      <formula>AND(TODAY()&gt;=BO$6,TODAY()&lt;BP$6)</formula>
    </cfRule>
  </conditionalFormatting>
  <conditionalFormatting sqref="BO8:EF25">
    <cfRule type="expression" dxfId="7" priority="4">
      <formula>AND(task_start&lt;=BO$6,ROUNDDOWN((task_end-task_start+1)*task_progress,0)+task_start-1&gt;=BO$6)</formula>
    </cfRule>
    <cfRule type="expression" dxfId="6" priority="5" stopIfTrue="1">
      <formula>AND(task_end&gt;=BO$6,task_start&lt;BP$6)</formula>
    </cfRule>
  </conditionalFormatting>
  <conditionalFormatting sqref="BO26:EF34">
    <cfRule type="expression" dxfId="5" priority="9">
      <formula>AND(TODAY()&gt;=BO$6,TODAY()&lt;BP$6)</formula>
    </cfRule>
  </conditionalFormatting>
  <conditionalFormatting sqref="BO26:EF34">
    <cfRule type="expression" dxfId="4" priority="7">
      <formula>AND(task_start&lt;=BO$6,ROUNDDOWN((task_end-task_start+1)*task_progress,0)+task_start-1&gt;=BO$6)</formula>
    </cfRule>
    <cfRule type="expression" dxfId="3" priority="8" stopIfTrue="1">
      <formula>AND(task_end&gt;=BO$6,task_start&lt;BP$6)</formula>
    </cfRule>
  </conditionalFormatting>
  <conditionalFormatting sqref="BO35:EF35">
    <cfRule type="expression" dxfId="2" priority="3">
      <formula>AND(TODAY()&gt;=BO$6,TODAY()&lt;BP$6)</formula>
    </cfRule>
  </conditionalFormatting>
  <conditionalFormatting sqref="BO35:EF35">
    <cfRule type="expression" dxfId="1" priority="1">
      <formula>AND(task_start&lt;=BO$6,ROUNDDOWN((task_end-task_start+1)*task_progress,0)+task_start-1&gt;=BO$6)</formula>
    </cfRule>
    <cfRule type="expression" dxfId="0" priority="2" stopIfTrue="1">
      <formula>AND(task_end&gt;=BO$6,task_start&lt;BP$6)</formula>
    </cfRule>
  </conditionalFormatting>
  <dataValidations count="2">
    <dataValidation type="list" allowBlank="1" showInputMessage="1" showErrorMessage="1" sqref="I8:I33" xr:uid="{B8BC8F10-ACC1-453C-92FC-129054F3BFAD}">
      <formula1>"On Track,Closed,No Started,Low Risk,High Risk"</formula1>
    </dataValidation>
    <dataValidation type="whole" operator="greaterThanOrEqual" allowBlank="1" showInputMessage="1" promptTitle="显示周数" prompt="更改此数字将滚动甘特图视图。" sqref="F5" xr:uid="{E09DC1A3-ACEE-47CB-A43A-FC8A3252E381}">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62AF7F9-203C-444F-B07B-61B70C3E98B2}">
            <x14:dataBar minLength="0" maxLength="100" gradient="0">
              <x14:cfvo type="num">
                <xm:f>0</xm:f>
              </x14:cfvo>
              <x14:cfvo type="num">
                <xm:f>1</xm:f>
              </x14:cfvo>
              <x14:negativeFillColor rgb="FFFF0000"/>
              <x14:axisColor rgb="FF000000"/>
            </x14:dataBar>
          </x14:cfRule>
          <xm:sqref>E8:E35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6</vt:i4>
      </vt:variant>
    </vt:vector>
  </HeadingPairs>
  <TitlesOfParts>
    <vt:vector size="8" baseType="lpstr">
      <vt:lpstr>DDS</vt:lpstr>
      <vt:lpstr>e-Audit Schedule Plan Chart</vt:lpstr>
      <vt:lpstr>'e-Audit Schedule Plan Chart'!Print_Titles</vt:lpstr>
      <vt:lpstr>'e-Audit Schedule Plan Chart'!task_end</vt:lpstr>
      <vt:lpstr>'e-Audit Schedule Plan Chart'!task_progress</vt:lpstr>
      <vt:lpstr>'e-Audit Schedule Plan Chart'!task_start</vt:lpstr>
      <vt:lpstr>'e-Audit Schedule Plan Chart'!显示周数</vt:lpstr>
      <vt:lpstr>'e-Audit Schedule Plan Chart'!项目开始</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Shuxiu Zhou</dc:creator>
  <cp:keywords/>
  <dc:description/>
  <cp:lastModifiedBy>Administrator</cp:lastModifiedBy>
  <cp:revision/>
  <dcterms:created xsi:type="dcterms:W3CDTF">2015-06-05T18:19:34Z</dcterms:created>
  <dcterms:modified xsi:type="dcterms:W3CDTF">2021-10-19T08:34:00Z</dcterms:modified>
  <cp:category/>
  <cp:contentStatus/>
</cp:coreProperties>
</file>