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on\physics_387\boundary\data\"/>
    </mc:Choice>
  </mc:AlternateContent>
  <xr:revisionPtr revIDLastSave="0" documentId="13_ncr:1_{2A40D05F-4B54-499E-AD0D-193128E74FBE}" xr6:coauthVersionLast="47" xr6:coauthVersionMax="47" xr10:uidLastSave="{00000000-0000-0000-0000-000000000000}"/>
  <bookViews>
    <workbookView xWindow="-108" yWindow="-108" windowWidth="23256" windowHeight="12456" activeTab="1" xr2:uid="{951BB4D2-3E14-4958-B323-453993576732}"/>
  </bookViews>
  <sheets>
    <sheet name="Part 1" sheetId="1" r:id="rId1"/>
    <sheet name="Part 2" sheetId="2" r:id="rId2"/>
    <sheet name="Part 3" sheetId="3" r:id="rId3"/>
    <sheet name="Part 4" sheetId="4" r:id="rId4"/>
    <sheet name="loss_estima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2" l="1"/>
  <c r="F17" i="2"/>
  <c r="G16" i="2"/>
  <c r="F16" i="2"/>
  <c r="G15" i="2"/>
  <c r="F15" i="2"/>
  <c r="G14" i="2"/>
  <c r="F14" i="2"/>
  <c r="G13" i="2"/>
  <c r="F13" i="2"/>
  <c r="E15" i="2"/>
  <c r="E16" i="2"/>
  <c r="E17" i="2"/>
  <c r="E13" i="2"/>
  <c r="E14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G2" i="2"/>
  <c r="F2" i="2"/>
  <c r="E3" i="2"/>
  <c r="E4" i="2"/>
  <c r="E5" i="2"/>
  <c r="E6" i="2"/>
  <c r="E7" i="2"/>
  <c r="E8" i="2"/>
  <c r="E9" i="2"/>
  <c r="E10" i="2"/>
  <c r="E11" i="2"/>
  <c r="E2" i="2"/>
  <c r="E35" i="3"/>
  <c r="I43" i="4"/>
  <c r="I44" i="4"/>
  <c r="I45" i="4"/>
  <c r="I46" i="4"/>
  <c r="I47" i="4"/>
  <c r="I48" i="4"/>
  <c r="I49" i="4"/>
  <c r="I50" i="4"/>
  <c r="I42" i="4"/>
  <c r="E2" i="5"/>
  <c r="F42" i="3"/>
  <c r="E42" i="3"/>
  <c r="F29" i="3"/>
  <c r="E29" i="3"/>
  <c r="F27" i="3"/>
  <c r="E27" i="3"/>
  <c r="E16" i="4"/>
  <c r="E17" i="4"/>
  <c r="E18" i="4"/>
  <c r="E19" i="4"/>
  <c r="E20" i="4"/>
  <c r="E21" i="4"/>
  <c r="E22" i="4"/>
  <c r="E23" i="4"/>
  <c r="E24" i="4"/>
  <c r="E25" i="4"/>
  <c r="E15" i="4"/>
  <c r="F16" i="4"/>
  <c r="F17" i="4"/>
  <c r="F18" i="4"/>
  <c r="F19" i="4"/>
  <c r="F20" i="4"/>
  <c r="F21" i="4"/>
  <c r="F22" i="4"/>
  <c r="F23" i="4"/>
  <c r="F24" i="4"/>
  <c r="F25" i="4"/>
  <c r="F15" i="4"/>
  <c r="E12" i="4"/>
  <c r="E11" i="4"/>
  <c r="E10" i="4"/>
  <c r="E9" i="4"/>
  <c r="F8" i="4"/>
  <c r="E8" i="4"/>
  <c r="F7" i="4"/>
  <c r="E7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E35" i="4"/>
  <c r="F35" i="4"/>
  <c r="E36" i="4"/>
  <c r="E37" i="4"/>
  <c r="E38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E3" i="4"/>
  <c r="F3" i="4"/>
  <c r="E4" i="4"/>
  <c r="F4" i="4"/>
  <c r="E5" i="4"/>
  <c r="F5" i="4"/>
  <c r="E6" i="4"/>
  <c r="F6" i="4"/>
  <c r="F2" i="4"/>
  <c r="E2" i="4"/>
  <c r="E44" i="3"/>
  <c r="F44" i="3"/>
  <c r="E45" i="3"/>
  <c r="F45" i="3"/>
  <c r="F43" i="3"/>
  <c r="E43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F34" i="3"/>
  <c r="E34" i="3"/>
  <c r="F32" i="3"/>
  <c r="E32" i="3"/>
  <c r="F31" i="3"/>
  <c r="E31" i="3"/>
  <c r="F30" i="3"/>
  <c r="E30" i="3"/>
  <c r="F28" i="3"/>
  <c r="E28" i="3"/>
  <c r="F26" i="3"/>
  <c r="E26" i="3"/>
  <c r="F25" i="3"/>
  <c r="E25" i="3"/>
  <c r="F24" i="3"/>
  <c r="E24" i="3"/>
  <c r="F23" i="3"/>
  <c r="E23" i="3"/>
  <c r="F22" i="3"/>
  <c r="E2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F12" i="3"/>
  <c r="E12" i="3"/>
  <c r="D2" i="2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D33" i="2"/>
  <c r="D32" i="2"/>
  <c r="D31" i="2"/>
  <c r="D30" i="2"/>
  <c r="D29" i="2"/>
  <c r="D27" i="2"/>
  <c r="D26" i="2"/>
  <c r="D25" i="2"/>
  <c r="D24" i="2"/>
  <c r="D23" i="2"/>
  <c r="D22" i="2"/>
  <c r="D21" i="2"/>
  <c r="D20" i="2"/>
  <c r="D19" i="2"/>
  <c r="D17" i="2"/>
  <c r="D16" i="2"/>
  <c r="D15" i="2"/>
  <c r="D14" i="2"/>
  <c r="D13" i="2"/>
  <c r="D11" i="2"/>
  <c r="D10" i="2"/>
  <c r="D9" i="2"/>
  <c r="D8" i="2"/>
  <c r="D7" i="2"/>
  <c r="D6" i="2"/>
  <c r="D5" i="2"/>
  <c r="D4" i="2"/>
  <c r="D3" i="2"/>
  <c r="J60" i="1"/>
  <c r="J59" i="1"/>
  <c r="J58" i="1"/>
  <c r="J57" i="1"/>
  <c r="J56" i="1"/>
  <c r="J55" i="1"/>
  <c r="J54" i="1"/>
  <c r="J44" i="1"/>
  <c r="J45" i="1"/>
  <c r="J46" i="1"/>
  <c r="J47" i="1"/>
  <c r="J48" i="1"/>
  <c r="J49" i="1"/>
  <c r="J50" i="1"/>
</calcChain>
</file>

<file path=xl/sharedStrings.xml><?xml version="1.0" encoding="utf-8"?>
<sst xmlns="http://schemas.openxmlformats.org/spreadsheetml/2006/main" count="55" uniqueCount="37">
  <si>
    <t>Thick boi</t>
  </si>
  <si>
    <t>Turquoise boi</t>
  </si>
  <si>
    <t>Brewster's angle with S polarized light</t>
  </si>
  <si>
    <t>None Found</t>
  </si>
  <si>
    <t>TIR Angle for p polarized</t>
  </si>
  <si>
    <t>TIR for S polarized</t>
  </si>
  <si>
    <t>Incident angle to normal</t>
  </si>
  <si>
    <t>Thick boi, air to glass</t>
  </si>
  <si>
    <t>Turquoise boi, air to glass</t>
  </si>
  <si>
    <t>Refracted goniometer angle (+/-0.5)</t>
  </si>
  <si>
    <t>Refracted angle to beam</t>
  </si>
  <si>
    <t>Turquoise boi, glass to air</t>
  </si>
  <si>
    <t>Incident Goniometer angle (+/-0.5)</t>
  </si>
  <si>
    <t>Thick boi, glass to air</t>
  </si>
  <si>
    <t>Incident goniometer angle</t>
  </si>
  <si>
    <t>Refracted goniometer Angle</t>
  </si>
  <si>
    <t>Thick boi, air to glass, 0 polarization</t>
  </si>
  <si>
    <t>Transmitted intensity (mW)</t>
  </si>
  <si>
    <t>Reflected Intensity (mw)</t>
  </si>
  <si>
    <t>None</t>
  </si>
  <si>
    <t>Reflected Goniometer angle</t>
  </si>
  <si>
    <t>Total Intensity</t>
  </si>
  <si>
    <t>Turquoise boi, Air to glass, 0 polarization</t>
  </si>
  <si>
    <t>Thick boi, glass to air, 0 polarization</t>
  </si>
  <si>
    <t>Turquoise boi, glass to air, 0 polarization</t>
  </si>
  <si>
    <t>Thick boi, air to dielectric, 90 polarization</t>
  </si>
  <si>
    <t>Turqouis boi, air to dielectric, 90 polarization</t>
  </si>
  <si>
    <t>Thick boi, glass to air, 90 polarization</t>
  </si>
  <si>
    <t>Turqouise boi, glass to air, 90 polarization</t>
  </si>
  <si>
    <t>Eye found Brewster's angle w/ p polarized light, air to dielectric</t>
  </si>
  <si>
    <t>Eye found Brewster's angle w/ s polarized light, dielectric to air</t>
  </si>
  <si>
    <t>Taken at 0 degrees to normal</t>
  </si>
  <si>
    <t>No Sample</t>
  </si>
  <si>
    <t>Turqouise boi</t>
  </si>
  <si>
    <t>Refracted angle to normal</t>
  </si>
  <si>
    <t>sin(inc normal)</t>
  </si>
  <si>
    <t>sin(refr normal)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</si>
</sst>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2'!$G$1</c:f>
              <c:strCache>
                <c:ptCount val="1"/>
                <c:pt idx="0">
                  <c:v>sin(refr normal)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2'!$F$2:$F$10</c:f>
              <c:numCache>
                <c:formatCode>General</c:formatCode>
                <c:ptCount val="9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</c:numCache>
            </c:numRef>
          </c:xVal>
          <c:yVal>
            <c:numRef>
              <c:f>'Part 2'!$G$2:$G$10</c:f>
              <c:numCache>
                <c:formatCode>General</c:formatCode>
                <c:ptCount val="9"/>
                <c:pt idx="0">
                  <c:v>0</c:v>
                </c:pt>
                <c:pt idx="1">
                  <c:v>0.10452846326765347</c:v>
                </c:pt>
                <c:pt idx="2">
                  <c:v>0.21643961393810288</c:v>
                </c:pt>
                <c:pt idx="3">
                  <c:v>0.3090169943749474</c:v>
                </c:pt>
                <c:pt idx="4">
                  <c:v>0.40673664307580021</c:v>
                </c:pt>
                <c:pt idx="5">
                  <c:v>0.49999999999999994</c:v>
                </c:pt>
                <c:pt idx="6">
                  <c:v>0.56640623692483283</c:v>
                </c:pt>
                <c:pt idx="7">
                  <c:v>0.61566147532565829</c:v>
                </c:pt>
                <c:pt idx="8">
                  <c:v>0.64278760968653925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8-4F7E-AD24-9961E306D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917776"/>
        <c:axId val="1352409616"/>
      </c:scatterChart>
      <c:valAx>
        <c:axId val="13549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09616"/>
        <c:crosses val="autoZero"/>
        <c:crossBetween val="midCat"/>
      </c:valAx>
      <c:valAx>
        <c:axId val="13524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1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4'!$E$40:$E$50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</c:numCache>
            </c:numRef>
          </c:xVal>
          <c:yVal>
            <c:numRef>
              <c:f>'Part 4'!$G$40:$G$50</c:f>
              <c:numCache>
                <c:formatCode>General</c:formatCode>
                <c:ptCount val="11"/>
                <c:pt idx="0">
                  <c:v>113</c:v>
                </c:pt>
                <c:pt idx="1">
                  <c:v>108</c:v>
                </c:pt>
                <c:pt idx="2">
                  <c:v>110</c:v>
                </c:pt>
                <c:pt idx="3">
                  <c:v>108</c:v>
                </c:pt>
                <c:pt idx="4">
                  <c:v>106</c:v>
                </c:pt>
                <c:pt idx="5">
                  <c:v>76.5</c:v>
                </c:pt>
                <c:pt idx="6">
                  <c:v>2.17</c:v>
                </c:pt>
                <c:pt idx="7">
                  <c:v>2.17</c:v>
                </c:pt>
                <c:pt idx="8">
                  <c:v>2.17</c:v>
                </c:pt>
                <c:pt idx="9">
                  <c:v>2</c:v>
                </c:pt>
                <c:pt idx="10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3-44B1-A696-555979C51F2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4'!$E$40:$E$50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</c:numCache>
            </c:numRef>
          </c:xVal>
          <c:yVal>
            <c:numRef>
              <c:f>'Part 4'!$I$40:$I$50</c:f>
              <c:numCache>
                <c:formatCode>General</c:formatCode>
                <c:ptCount val="11"/>
                <c:pt idx="2">
                  <c:v>2.2306491188935982</c:v>
                </c:pt>
                <c:pt idx="3">
                  <c:v>0.66919473566807941</c:v>
                </c:pt>
                <c:pt idx="4">
                  <c:v>0</c:v>
                </c:pt>
                <c:pt idx="5">
                  <c:v>4.706669640865492</c:v>
                </c:pt>
                <c:pt idx="6">
                  <c:v>82.534017399063131</c:v>
                </c:pt>
                <c:pt idx="7">
                  <c:v>81.418692839616327</c:v>
                </c:pt>
                <c:pt idx="8">
                  <c:v>82.534017399063131</c:v>
                </c:pt>
                <c:pt idx="9">
                  <c:v>89.895159491412002</c:v>
                </c:pt>
                <c:pt idx="10">
                  <c:v>111.53245594467991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3-44B1-A696-555979C51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135023"/>
        <c:axId val="1203588975"/>
      </c:scatterChart>
      <c:valAx>
        <c:axId val="119413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588975"/>
        <c:crosses val="autoZero"/>
        <c:crossBetween val="midCat"/>
      </c:valAx>
      <c:valAx>
        <c:axId val="120358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13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3'!$E$2:$E$10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'Part 3'!$G$2:$G$10</c:f>
              <c:numCache>
                <c:formatCode>General</c:formatCode>
                <c:ptCount val="9"/>
                <c:pt idx="0">
                  <c:v>570</c:v>
                </c:pt>
                <c:pt idx="1">
                  <c:v>574</c:v>
                </c:pt>
                <c:pt idx="2">
                  <c:v>571</c:v>
                </c:pt>
                <c:pt idx="3">
                  <c:v>568</c:v>
                </c:pt>
                <c:pt idx="4">
                  <c:v>551</c:v>
                </c:pt>
                <c:pt idx="5">
                  <c:v>528</c:v>
                </c:pt>
                <c:pt idx="6">
                  <c:v>473</c:v>
                </c:pt>
                <c:pt idx="7">
                  <c:v>394</c:v>
                </c:pt>
                <c:pt idx="8">
                  <c:v>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1-414D-9959-07565E46706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3'!$E$2:$E$10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'Part 3'!$H$2:$H$10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26.9</c:v>
                </c:pt>
                <c:pt idx="3">
                  <c:v>34</c:v>
                </c:pt>
                <c:pt idx="4">
                  <c:v>49.3</c:v>
                </c:pt>
                <c:pt idx="5">
                  <c:v>71.5</c:v>
                </c:pt>
                <c:pt idx="6">
                  <c:v>117</c:v>
                </c:pt>
                <c:pt idx="7">
                  <c:v>207</c:v>
                </c:pt>
                <c:pt idx="8">
                  <c:v>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1-414D-9959-07565E467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33535"/>
        <c:axId val="852536143"/>
      </c:scatterChart>
      <c:valAx>
        <c:axId val="86253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36143"/>
        <c:crosses val="autoZero"/>
        <c:crossBetween val="midCat"/>
      </c:valAx>
      <c:valAx>
        <c:axId val="8525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3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3'!$G$12:$G$13</c:f>
              <c:strCache>
                <c:ptCount val="2"/>
                <c:pt idx="0">
                  <c:v>278</c:v>
                </c:pt>
                <c:pt idx="1">
                  <c:v>280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3'!$E$14:$E$20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'Part 3'!$G$14:$G$20</c:f>
              <c:numCache>
                <c:formatCode>General</c:formatCode>
                <c:ptCount val="7"/>
                <c:pt idx="0">
                  <c:v>279</c:v>
                </c:pt>
                <c:pt idx="1">
                  <c:v>277</c:v>
                </c:pt>
                <c:pt idx="2">
                  <c:v>260</c:v>
                </c:pt>
                <c:pt idx="3">
                  <c:v>249</c:v>
                </c:pt>
                <c:pt idx="4">
                  <c:v>230</c:v>
                </c:pt>
                <c:pt idx="5">
                  <c:v>185</c:v>
                </c:pt>
                <c:pt idx="6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7-4265-A664-F46AC4B344FA}"/>
            </c:ext>
          </c:extLst>
        </c:ser>
        <c:ser>
          <c:idx val="1"/>
          <c:order val="1"/>
          <c:tx>
            <c:strRef>
              <c:f>'Part 3'!$H$12:$H$13</c:f>
              <c:strCache>
                <c:ptCount val="2"/>
                <c:pt idx="0">
                  <c:v>None</c:v>
                </c:pt>
                <c:pt idx="1">
                  <c:v>None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3'!$E$14:$E$20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'Part 3'!$H$14:$H$20</c:f>
              <c:numCache>
                <c:formatCode>General</c:formatCode>
                <c:ptCount val="7"/>
                <c:pt idx="0">
                  <c:v>28.3</c:v>
                </c:pt>
                <c:pt idx="1">
                  <c:v>34.4</c:v>
                </c:pt>
                <c:pt idx="2">
                  <c:v>36.9</c:v>
                </c:pt>
                <c:pt idx="3">
                  <c:v>60.5</c:v>
                </c:pt>
                <c:pt idx="4">
                  <c:v>91.5</c:v>
                </c:pt>
                <c:pt idx="5">
                  <c:v>152</c:v>
                </c:pt>
                <c:pt idx="6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A7-4265-A664-F46AC4B34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68671"/>
        <c:axId val="719881471"/>
      </c:scatterChart>
      <c:valAx>
        <c:axId val="56426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81471"/>
        <c:crosses val="autoZero"/>
        <c:crossBetween val="midCat"/>
      </c:valAx>
      <c:valAx>
        <c:axId val="71988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68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3'!$E$34:$E$45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</c:numCache>
            </c:numRef>
          </c:xVal>
          <c:yVal>
            <c:numRef>
              <c:f>'Part 3'!$G$34:$G$45</c:f>
              <c:numCache>
                <c:formatCode>General</c:formatCode>
                <c:ptCount val="12"/>
                <c:pt idx="0">
                  <c:v>119</c:v>
                </c:pt>
                <c:pt idx="1">
                  <c:v>112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113</c:v>
                </c:pt>
                <c:pt idx="6">
                  <c:v>116</c:v>
                </c:pt>
                <c:pt idx="7">
                  <c:v>117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  <c:pt idx="11">
                  <c:v>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1-45C9-8581-B331CB5ACFF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3'!$E$34:$E$45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</c:numCache>
            </c:numRef>
          </c:xVal>
          <c:yVal>
            <c:numRef>
              <c:f>'Part 3'!$H$34:$H$45</c:f>
              <c:numCache>
                <c:formatCode>General</c:formatCode>
                <c:ptCount val="12"/>
                <c:pt idx="2">
                  <c:v>6.16</c:v>
                </c:pt>
                <c:pt idx="3">
                  <c:v>4.79</c:v>
                </c:pt>
                <c:pt idx="4">
                  <c:v>3.85</c:v>
                </c:pt>
                <c:pt idx="5">
                  <c:v>2.8</c:v>
                </c:pt>
                <c:pt idx="6">
                  <c:v>1.64</c:v>
                </c:pt>
                <c:pt idx="7">
                  <c:v>0.16300000000000001</c:v>
                </c:pt>
                <c:pt idx="8">
                  <c:v>0.09</c:v>
                </c:pt>
                <c:pt idx="9">
                  <c:v>0.9</c:v>
                </c:pt>
                <c:pt idx="10">
                  <c:v>11.7</c:v>
                </c:pt>
                <c:pt idx="11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81-45C9-8581-B331CB5AC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814303"/>
        <c:axId val="865098159"/>
      </c:scatterChart>
      <c:valAx>
        <c:axId val="86781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098159"/>
        <c:crosses val="autoZero"/>
        <c:crossBetween val="midCat"/>
      </c:valAx>
      <c:valAx>
        <c:axId val="86509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81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3'!$G$22</c:f>
              <c:strCache>
                <c:ptCount val="1"/>
                <c:pt idx="0">
                  <c:v>227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3'!$E$23:$E$32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'Part 3'!$G$23:$G$32</c:f>
              <c:numCache>
                <c:formatCode>General</c:formatCode>
                <c:ptCount val="10"/>
                <c:pt idx="0">
                  <c:v>226</c:v>
                </c:pt>
                <c:pt idx="1">
                  <c:v>227</c:v>
                </c:pt>
                <c:pt idx="2">
                  <c:v>224</c:v>
                </c:pt>
                <c:pt idx="3">
                  <c:v>234</c:v>
                </c:pt>
                <c:pt idx="4">
                  <c:v>242</c:v>
                </c:pt>
                <c:pt idx="5">
                  <c:v>229</c:v>
                </c:pt>
                <c:pt idx="6">
                  <c:v>235</c:v>
                </c:pt>
                <c:pt idx="7">
                  <c:v>229</c:v>
                </c:pt>
                <c:pt idx="8">
                  <c:v>208</c:v>
                </c:pt>
                <c:pt idx="9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1-4839-A2AA-B3DD8D3365EC}"/>
            </c:ext>
          </c:extLst>
        </c:ser>
        <c:ser>
          <c:idx val="1"/>
          <c:order val="1"/>
          <c:tx>
            <c:strRef>
              <c:f>'Part 3'!$H$22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3'!$E$23:$E$32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'Part 3'!$H$23:$H$32</c:f>
              <c:numCache>
                <c:formatCode>General</c:formatCode>
                <c:ptCount val="10"/>
                <c:pt idx="1">
                  <c:v>6.7</c:v>
                </c:pt>
                <c:pt idx="2">
                  <c:v>5.1100000000000003</c:v>
                </c:pt>
                <c:pt idx="3">
                  <c:v>3.05</c:v>
                </c:pt>
                <c:pt idx="4">
                  <c:v>1.46</c:v>
                </c:pt>
                <c:pt idx="5">
                  <c:v>0.7</c:v>
                </c:pt>
                <c:pt idx="6">
                  <c:v>1.6</c:v>
                </c:pt>
                <c:pt idx="7">
                  <c:v>0.754</c:v>
                </c:pt>
                <c:pt idx="8">
                  <c:v>13</c:v>
                </c:pt>
                <c:pt idx="9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C1-4839-A2AA-B3DD8D336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245615"/>
        <c:axId val="925876255"/>
      </c:scatterChart>
      <c:valAx>
        <c:axId val="120124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76255"/>
        <c:crosses val="autoZero"/>
        <c:crossBetween val="midCat"/>
      </c:valAx>
      <c:valAx>
        <c:axId val="92587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24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4'!$E$28:$E$38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</c:numCache>
            </c:numRef>
          </c:xVal>
          <c:yVal>
            <c:numRef>
              <c:f>'Part 4'!$G$28:$G$38</c:f>
              <c:numCache>
                <c:formatCode>General</c:formatCode>
                <c:ptCount val="11"/>
                <c:pt idx="0">
                  <c:v>226</c:v>
                </c:pt>
                <c:pt idx="1">
                  <c:v>211</c:v>
                </c:pt>
                <c:pt idx="2">
                  <c:v>222</c:v>
                </c:pt>
                <c:pt idx="3">
                  <c:v>222</c:v>
                </c:pt>
                <c:pt idx="4">
                  <c:v>209</c:v>
                </c:pt>
                <c:pt idx="5">
                  <c:v>178</c:v>
                </c:pt>
                <c:pt idx="6">
                  <c:v>1.1399999999999999</c:v>
                </c:pt>
                <c:pt idx="7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3-448B-BA64-AD763D5969F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4'!$E$28:$E$38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</c:numCache>
            </c:numRef>
          </c:xVal>
          <c:yVal>
            <c:numRef>
              <c:f>'Part 4'!$H$28:$H$38</c:f>
              <c:numCache>
                <c:formatCode>General</c:formatCode>
                <c:ptCount val="11"/>
                <c:pt idx="2">
                  <c:v>3.31</c:v>
                </c:pt>
                <c:pt idx="3">
                  <c:v>0.79300000000000004</c:v>
                </c:pt>
                <c:pt idx="4">
                  <c:v>0.44800000000000001</c:v>
                </c:pt>
                <c:pt idx="5">
                  <c:v>9.14</c:v>
                </c:pt>
                <c:pt idx="6">
                  <c:v>165</c:v>
                </c:pt>
                <c:pt idx="7">
                  <c:v>168</c:v>
                </c:pt>
                <c:pt idx="8">
                  <c:v>182</c:v>
                </c:pt>
                <c:pt idx="9">
                  <c:v>200</c:v>
                </c:pt>
                <c:pt idx="10">
                  <c:v>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E3-448B-BA64-AD763D596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963215"/>
        <c:axId val="865101135"/>
      </c:scatterChart>
      <c:valAx>
        <c:axId val="74296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01135"/>
        <c:crosses val="autoZero"/>
        <c:crossBetween val="midCat"/>
      </c:valAx>
      <c:valAx>
        <c:axId val="86510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6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4'!$E$40:$E$50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</c:numCache>
            </c:numRef>
          </c:xVal>
          <c:yVal>
            <c:numRef>
              <c:f>'Part 4'!$G$40:$G$50</c:f>
              <c:numCache>
                <c:formatCode>General</c:formatCode>
                <c:ptCount val="11"/>
                <c:pt idx="0">
                  <c:v>113</c:v>
                </c:pt>
                <c:pt idx="1">
                  <c:v>108</c:v>
                </c:pt>
                <c:pt idx="2">
                  <c:v>110</c:v>
                </c:pt>
                <c:pt idx="3">
                  <c:v>108</c:v>
                </c:pt>
                <c:pt idx="4">
                  <c:v>106</c:v>
                </c:pt>
                <c:pt idx="5">
                  <c:v>76.5</c:v>
                </c:pt>
                <c:pt idx="6">
                  <c:v>2.17</c:v>
                </c:pt>
                <c:pt idx="7">
                  <c:v>2.17</c:v>
                </c:pt>
                <c:pt idx="8">
                  <c:v>2.17</c:v>
                </c:pt>
                <c:pt idx="9">
                  <c:v>2</c:v>
                </c:pt>
                <c:pt idx="10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0-4F17-9609-F8FE7C310A1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4'!$E$40:$E$50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</c:numCache>
            </c:numRef>
          </c:xVal>
          <c:yVal>
            <c:numRef>
              <c:f>'Part 4'!$H$40:$H$50</c:f>
              <c:numCache>
                <c:formatCode>General</c:formatCode>
                <c:ptCount val="11"/>
                <c:pt idx="2">
                  <c:v>1</c:v>
                </c:pt>
                <c:pt idx="3">
                  <c:v>0.3</c:v>
                </c:pt>
                <c:pt idx="4">
                  <c:v>0</c:v>
                </c:pt>
                <c:pt idx="5">
                  <c:v>2.11</c:v>
                </c:pt>
                <c:pt idx="6">
                  <c:v>37</c:v>
                </c:pt>
                <c:pt idx="7">
                  <c:v>36.5</c:v>
                </c:pt>
                <c:pt idx="8">
                  <c:v>37</c:v>
                </c:pt>
                <c:pt idx="9">
                  <c:v>40.299999999999997</c:v>
                </c:pt>
                <c:pt idx="1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0-4F17-9609-F8FE7C310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661999"/>
        <c:axId val="865073855"/>
      </c:scatterChart>
      <c:valAx>
        <c:axId val="85266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073855"/>
        <c:crosses val="autoZero"/>
        <c:crossBetween val="midCat"/>
      </c:valAx>
      <c:valAx>
        <c:axId val="86507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661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4'!$E$2:$E$12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</c:numCache>
            </c:numRef>
          </c:xVal>
          <c:yVal>
            <c:numRef>
              <c:f>'Part 4'!$G$2:$G$12</c:f>
              <c:numCache>
                <c:formatCode>General</c:formatCode>
                <c:ptCount val="11"/>
                <c:pt idx="0">
                  <c:v>139</c:v>
                </c:pt>
                <c:pt idx="1">
                  <c:v>135</c:v>
                </c:pt>
                <c:pt idx="2">
                  <c:v>132</c:v>
                </c:pt>
                <c:pt idx="3">
                  <c:v>129</c:v>
                </c:pt>
                <c:pt idx="4">
                  <c:v>116</c:v>
                </c:pt>
                <c:pt idx="5">
                  <c:v>68</c:v>
                </c:pt>
                <c:pt idx="6">
                  <c:v>0.33500000000000002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E-45B7-AC46-D0D9D903F15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4'!$E$2:$E$12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</c:numCache>
            </c:numRef>
          </c:xVal>
          <c:yVal>
            <c:numRef>
              <c:f>'Part 4'!$H$2:$H$12</c:f>
              <c:numCache>
                <c:formatCode>General</c:formatCode>
                <c:ptCount val="11"/>
                <c:pt idx="2">
                  <c:v>5.3</c:v>
                </c:pt>
                <c:pt idx="3">
                  <c:v>10.5</c:v>
                </c:pt>
                <c:pt idx="4">
                  <c:v>18.600000000000001</c:v>
                </c:pt>
                <c:pt idx="5">
                  <c:v>43.8</c:v>
                </c:pt>
                <c:pt idx="6">
                  <c:v>122</c:v>
                </c:pt>
                <c:pt idx="7">
                  <c:v>126</c:v>
                </c:pt>
                <c:pt idx="8">
                  <c:v>131</c:v>
                </c:pt>
                <c:pt idx="9">
                  <c:v>131</c:v>
                </c:pt>
                <c:pt idx="10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E-45B7-AC46-D0D9D903F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115727"/>
        <c:axId val="1600797295"/>
      </c:scatterChart>
      <c:valAx>
        <c:axId val="191711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797295"/>
        <c:crosses val="autoZero"/>
        <c:crossBetween val="midCat"/>
      </c:valAx>
      <c:valAx>
        <c:axId val="160079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15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4'!$E$15:$E$25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</c:numCache>
            </c:numRef>
          </c:xVal>
          <c:yVal>
            <c:numRef>
              <c:f>'Part 4'!$G$15:$G$25</c:f>
              <c:numCache>
                <c:formatCode>General</c:formatCode>
                <c:ptCount val="11"/>
                <c:pt idx="0">
                  <c:v>73</c:v>
                </c:pt>
                <c:pt idx="1">
                  <c:v>72</c:v>
                </c:pt>
                <c:pt idx="2">
                  <c:v>66</c:v>
                </c:pt>
                <c:pt idx="3">
                  <c:v>64</c:v>
                </c:pt>
                <c:pt idx="4">
                  <c:v>62.5</c:v>
                </c:pt>
                <c:pt idx="5">
                  <c:v>39</c:v>
                </c:pt>
                <c:pt idx="6">
                  <c:v>0.13100000000000001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2-426C-B14E-CD4CF47D117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4'!$E$15:$E$25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</c:numCache>
            </c:numRef>
          </c:xVal>
          <c:yVal>
            <c:numRef>
              <c:f>'Part 4'!$H$15:$H$25</c:f>
              <c:numCache>
                <c:formatCode>General</c:formatCode>
                <c:ptCount val="11"/>
                <c:pt idx="2">
                  <c:v>1.97</c:v>
                </c:pt>
                <c:pt idx="3">
                  <c:v>3.4</c:v>
                </c:pt>
                <c:pt idx="4">
                  <c:v>5.49</c:v>
                </c:pt>
                <c:pt idx="5">
                  <c:v>13.3</c:v>
                </c:pt>
                <c:pt idx="6">
                  <c:v>30.3</c:v>
                </c:pt>
                <c:pt idx="7">
                  <c:v>28</c:v>
                </c:pt>
                <c:pt idx="8">
                  <c:v>31</c:v>
                </c:pt>
                <c:pt idx="9">
                  <c:v>30</c:v>
                </c:pt>
                <c:pt idx="10">
                  <c:v>33.799999999999997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2-426C-B14E-CD4CF47D1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327199"/>
        <c:axId val="1429216639"/>
      </c:scatterChart>
      <c:valAx>
        <c:axId val="170332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216639"/>
        <c:crosses val="autoZero"/>
        <c:crossBetween val="midCat"/>
      </c:valAx>
      <c:valAx>
        <c:axId val="142921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32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1</xdr:row>
      <xdr:rowOff>76200</xdr:rowOff>
    </xdr:from>
    <xdr:to>
      <xdr:col>11</xdr:col>
      <xdr:colOff>525780</xdr:colOff>
      <xdr:row>11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385B9A-F5D5-2021-3A54-6071371CE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0</xdr:row>
      <xdr:rowOff>34290</xdr:rowOff>
    </xdr:from>
    <xdr:to>
      <xdr:col>13</xdr:col>
      <xdr:colOff>327660</xdr:colOff>
      <xdr:row>11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188501-F911-8B9B-7B3B-DDD344536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10</xdr:row>
      <xdr:rowOff>148590</xdr:rowOff>
    </xdr:from>
    <xdr:to>
      <xdr:col>13</xdr:col>
      <xdr:colOff>541020</xdr:colOff>
      <xdr:row>22</xdr:row>
      <xdr:rowOff>83820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028068-9626-E298-B06B-7E6834144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106680</xdr:colOff>
      <xdr:row>32</xdr:row>
      <xdr:rowOff>163830</xdr:rowOff>
    </xdr:from>
    <xdr:to>
      <xdr:col>13</xdr:col>
      <xdr:colOff>320040</xdr:colOff>
      <xdr:row>46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263355-B741-55C6-F6EA-BA5E15C1D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137160</xdr:colOff>
      <xdr:row>20</xdr:row>
      <xdr:rowOff>137160</xdr:rowOff>
    </xdr:from>
    <xdr:to>
      <xdr:col>13</xdr:col>
      <xdr:colOff>449580</xdr:colOff>
      <xdr:row>32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3D91F2-9B86-DC4E-9A79-59C09F3B0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350520</xdr:colOff>
      <xdr:row>26</xdr:row>
      <xdr:rowOff>26670</xdr:rowOff>
    </xdr:from>
    <xdr:to>
      <xdr:col>15</xdr:col>
      <xdr:colOff>175260</xdr:colOff>
      <xdr:row>39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2F49E8-8164-4425-5636-811F8611F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388620</xdr:colOff>
      <xdr:row>38</xdr:row>
      <xdr:rowOff>87630</xdr:rowOff>
    </xdr:from>
    <xdr:to>
      <xdr:col>15</xdr:col>
      <xdr:colOff>251460</xdr:colOff>
      <xdr:row>53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AD9601-FED5-5C1E-3D94-F21264462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129540</xdr:colOff>
      <xdr:row>1</xdr:row>
      <xdr:rowOff>95250</xdr:rowOff>
    </xdr:from>
    <xdr:to>
      <xdr:col>13</xdr:col>
      <xdr:colOff>190500</xdr:colOff>
      <xdr:row>11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374FC7-7598-E7C1-BCE9-9917F292E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274320</xdr:colOff>
      <xdr:row>12</xdr:row>
      <xdr:rowOff>41910</xdr:rowOff>
    </xdr:from>
    <xdr:to>
      <xdr:col>15</xdr:col>
      <xdr:colOff>579120</xdr:colOff>
      <xdr:row>27</xdr:row>
      <xdr:rowOff>41910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3E6ED54-1D4D-5701-78FA-FC86F5320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1120140</xdr:colOff>
      <xdr:row>51</xdr:row>
      <xdr:rowOff>53340</xdr:rowOff>
    </xdr:from>
    <xdr:to>
      <xdr:col>7</xdr:col>
      <xdr:colOff>1059180</xdr:colOff>
      <xdr:row>66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33BC4-D22B-9F1A-FD51-AB1BC2320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A283-CCC7-4ED7-A7A3-F4C09541EAA1}">
  <dimension ref="A1:J93"/>
  <sheetViews>
    <sheetView workbookViewId="0">
      <selection activeCell="C16" sqref="C16"/>
    </sheetView>
  </sheetViews>
  <sheetFormatPr defaultRowHeight="14.4" x14ac:dyDescent="0.3"/>
  <cols>
    <col min="1" max="1" width="37.88671875" customWidth="1"/>
    <col min="2" max="3" width="53.77734375" customWidth="1"/>
    <col min="4" max="4" width="29" customWidth="1"/>
    <col min="5" max="5" width="32.109375" customWidth="1"/>
    <col min="6" max="6" width="23.6640625" customWidth="1"/>
    <col min="7" max="7" width="22.5546875" customWidth="1"/>
    <col min="8" max="8" width="19.33203125" customWidth="1"/>
    <col min="9" max="9" width="23.88671875" customWidth="1"/>
    <col min="10" max="10" width="16" customWidth="1"/>
  </cols>
  <sheetData>
    <row r="1" spans="1:6" ht="16.2" customHeight="1" x14ac:dyDescent="0.3">
      <c r="B1" t="s">
        <v>29</v>
      </c>
      <c r="C1" t="s">
        <v>30</v>
      </c>
      <c r="D1" t="s">
        <v>4</v>
      </c>
      <c r="E1" t="s">
        <v>2</v>
      </c>
      <c r="F1" t="s">
        <v>5</v>
      </c>
    </row>
    <row r="2" spans="1:6" x14ac:dyDescent="0.3">
      <c r="A2" s="3" t="s">
        <v>0</v>
      </c>
      <c r="B2">
        <v>56</v>
      </c>
      <c r="C2">
        <v>34</v>
      </c>
      <c r="D2">
        <v>44</v>
      </c>
      <c r="E2" t="s">
        <v>3</v>
      </c>
      <c r="F2">
        <v>43</v>
      </c>
    </row>
    <row r="3" spans="1:6" x14ac:dyDescent="0.3">
      <c r="A3" s="3" t="s">
        <v>1</v>
      </c>
      <c r="B3">
        <v>54</v>
      </c>
      <c r="C3">
        <v>34</v>
      </c>
      <c r="D3">
        <v>43</v>
      </c>
      <c r="E3" t="s">
        <v>3</v>
      </c>
      <c r="F3">
        <v>44</v>
      </c>
    </row>
    <row r="6" spans="1:6" x14ac:dyDescent="0.3">
      <c r="A6" s="1"/>
    </row>
    <row r="41" spans="1:10" x14ac:dyDescent="0.3">
      <c r="A41" s="1"/>
      <c r="J41" t="s">
        <v>21</v>
      </c>
    </row>
    <row r="44" spans="1:10" x14ac:dyDescent="0.3">
      <c r="J44">
        <f t="shared" ref="J44:J50" si="0">H44+I44</f>
        <v>0</v>
      </c>
    </row>
    <row r="45" spans="1:10" x14ac:dyDescent="0.3">
      <c r="J45">
        <f t="shared" si="0"/>
        <v>0</v>
      </c>
    </row>
    <row r="46" spans="1:10" x14ac:dyDescent="0.3">
      <c r="J46">
        <f t="shared" si="0"/>
        <v>0</v>
      </c>
    </row>
    <row r="47" spans="1:10" x14ac:dyDescent="0.3">
      <c r="J47">
        <f t="shared" si="0"/>
        <v>0</v>
      </c>
    </row>
    <row r="48" spans="1:10" x14ac:dyDescent="0.3">
      <c r="J48">
        <f t="shared" si="0"/>
        <v>0</v>
      </c>
    </row>
    <row r="49" spans="10:10" x14ac:dyDescent="0.3">
      <c r="J49">
        <f t="shared" si="0"/>
        <v>0</v>
      </c>
    </row>
    <row r="50" spans="10:10" x14ac:dyDescent="0.3">
      <c r="J50">
        <f t="shared" si="0"/>
        <v>0</v>
      </c>
    </row>
    <row r="54" spans="10:10" x14ac:dyDescent="0.3">
      <c r="J54">
        <f t="shared" ref="J54:J60" si="1">H54+I54</f>
        <v>0</v>
      </c>
    </row>
    <row r="55" spans="10:10" x14ac:dyDescent="0.3">
      <c r="J55">
        <f t="shared" si="1"/>
        <v>0</v>
      </c>
    </row>
    <row r="56" spans="10:10" x14ac:dyDescent="0.3">
      <c r="J56">
        <f t="shared" si="1"/>
        <v>0</v>
      </c>
    </row>
    <row r="57" spans="10:10" x14ac:dyDescent="0.3">
      <c r="J57">
        <f t="shared" si="1"/>
        <v>0</v>
      </c>
    </row>
    <row r="58" spans="10:10" x14ac:dyDescent="0.3">
      <c r="J58">
        <f t="shared" si="1"/>
        <v>0</v>
      </c>
    </row>
    <row r="59" spans="10:10" x14ac:dyDescent="0.3">
      <c r="J59">
        <f t="shared" si="1"/>
        <v>0</v>
      </c>
    </row>
    <row r="60" spans="10:10" x14ac:dyDescent="0.3">
      <c r="J60">
        <f t="shared" si="1"/>
        <v>0</v>
      </c>
    </row>
    <row r="93" spans="5:5" x14ac:dyDescent="0.3">
      <c r="E9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6D2C0-D2E1-49DB-93B6-04FB80C1910D}">
  <dimension ref="A1:G33"/>
  <sheetViews>
    <sheetView tabSelected="1" topLeftCell="C1" workbookViewId="0">
      <selection activeCell="J17" sqref="J17"/>
    </sheetView>
  </sheetViews>
  <sheetFormatPr defaultRowHeight="14.4" x14ac:dyDescent="0.3"/>
  <cols>
    <col min="1" max="1" width="32.77734375" customWidth="1"/>
    <col min="2" max="2" width="33.77734375" customWidth="1"/>
    <col min="3" max="3" width="33.88671875" customWidth="1"/>
    <col min="4" max="4" width="27.77734375" customWidth="1"/>
    <col min="5" max="5" width="26.77734375" customWidth="1"/>
    <col min="6" max="6" width="17.77734375" customWidth="1"/>
    <col min="7" max="7" width="14.109375" customWidth="1"/>
  </cols>
  <sheetData>
    <row r="1" spans="1:7" x14ac:dyDescent="0.3">
      <c r="B1" t="s">
        <v>12</v>
      </c>
      <c r="C1" t="s">
        <v>9</v>
      </c>
      <c r="D1" t="s">
        <v>6</v>
      </c>
      <c r="E1" t="s">
        <v>34</v>
      </c>
      <c r="F1" t="s">
        <v>35</v>
      </c>
      <c r="G1" t="s">
        <v>36</v>
      </c>
    </row>
    <row r="2" spans="1:7" x14ac:dyDescent="0.3">
      <c r="A2" t="s">
        <v>8</v>
      </c>
      <c r="B2">
        <v>90</v>
      </c>
      <c r="C2">
        <v>180</v>
      </c>
      <c r="D2">
        <f>90-B2</f>
        <v>0</v>
      </c>
      <c r="E2">
        <f>C2+D2-180</f>
        <v>0</v>
      </c>
      <c r="F2">
        <f>SIN(RADIANS(D2))</f>
        <v>0</v>
      </c>
      <c r="G2">
        <f>SIN(RADIANS(E2))</f>
        <v>0</v>
      </c>
    </row>
    <row r="3" spans="1:7" x14ac:dyDescent="0.3">
      <c r="B3">
        <v>80</v>
      </c>
      <c r="C3">
        <v>176</v>
      </c>
      <c r="D3">
        <f t="shared" ref="D3:D11" si="0">90-B3</f>
        <v>10</v>
      </c>
      <c r="E3">
        <f t="shared" ref="E3:E11" si="1">C3+D3-180</f>
        <v>6</v>
      </c>
      <c r="F3">
        <f t="shared" ref="F3:F10" si="2">SIN(RADIANS(D3))</f>
        <v>0.17364817766693033</v>
      </c>
      <c r="G3">
        <f t="shared" ref="G3:G10" si="3">SIN(RADIANS(E3))</f>
        <v>0.10452846326765347</v>
      </c>
    </row>
    <row r="4" spans="1:7" x14ac:dyDescent="0.3">
      <c r="B4">
        <v>70</v>
      </c>
      <c r="C4">
        <v>172.5</v>
      </c>
      <c r="D4">
        <f t="shared" si="0"/>
        <v>20</v>
      </c>
      <c r="E4">
        <f t="shared" si="1"/>
        <v>12.5</v>
      </c>
      <c r="F4">
        <f t="shared" si="2"/>
        <v>0.34202014332566871</v>
      </c>
      <c r="G4">
        <f t="shared" si="3"/>
        <v>0.21643961393810288</v>
      </c>
    </row>
    <row r="5" spans="1:7" x14ac:dyDescent="0.3">
      <c r="B5">
        <v>60</v>
      </c>
      <c r="C5">
        <v>168</v>
      </c>
      <c r="D5">
        <f t="shared" si="0"/>
        <v>30</v>
      </c>
      <c r="E5">
        <f t="shared" si="1"/>
        <v>18</v>
      </c>
      <c r="F5">
        <f t="shared" si="2"/>
        <v>0.49999999999999994</v>
      </c>
      <c r="G5">
        <f t="shared" si="3"/>
        <v>0.3090169943749474</v>
      </c>
    </row>
    <row r="6" spans="1:7" x14ac:dyDescent="0.3">
      <c r="B6">
        <v>50</v>
      </c>
      <c r="C6">
        <v>164</v>
      </c>
      <c r="D6">
        <f t="shared" si="0"/>
        <v>40</v>
      </c>
      <c r="E6">
        <f t="shared" si="1"/>
        <v>24</v>
      </c>
      <c r="F6">
        <f t="shared" si="2"/>
        <v>0.64278760968653925</v>
      </c>
      <c r="G6">
        <f t="shared" si="3"/>
        <v>0.40673664307580021</v>
      </c>
    </row>
    <row r="7" spans="1:7" x14ac:dyDescent="0.3">
      <c r="B7">
        <v>40</v>
      </c>
      <c r="C7">
        <v>160</v>
      </c>
      <c r="D7">
        <f t="shared" si="0"/>
        <v>50</v>
      </c>
      <c r="E7">
        <f t="shared" si="1"/>
        <v>30</v>
      </c>
      <c r="F7">
        <f t="shared" si="2"/>
        <v>0.76604444311897801</v>
      </c>
      <c r="G7">
        <f t="shared" si="3"/>
        <v>0.49999999999999994</v>
      </c>
    </row>
    <row r="8" spans="1:7" x14ac:dyDescent="0.3">
      <c r="B8">
        <v>30</v>
      </c>
      <c r="C8">
        <v>154.5</v>
      </c>
      <c r="D8">
        <f t="shared" si="0"/>
        <v>60</v>
      </c>
      <c r="E8">
        <f t="shared" si="1"/>
        <v>34.5</v>
      </c>
      <c r="F8">
        <f t="shared" si="2"/>
        <v>0.8660254037844386</v>
      </c>
      <c r="G8">
        <f t="shared" si="3"/>
        <v>0.56640623692483283</v>
      </c>
    </row>
    <row r="9" spans="1:7" x14ac:dyDescent="0.3">
      <c r="B9">
        <v>20</v>
      </c>
      <c r="C9">
        <v>148</v>
      </c>
      <c r="D9">
        <f t="shared" si="0"/>
        <v>70</v>
      </c>
      <c r="E9">
        <f t="shared" si="1"/>
        <v>38</v>
      </c>
      <c r="F9">
        <f t="shared" si="2"/>
        <v>0.93969262078590832</v>
      </c>
      <c r="G9">
        <f t="shared" si="3"/>
        <v>0.61566147532565829</v>
      </c>
    </row>
    <row r="10" spans="1:7" x14ac:dyDescent="0.3">
      <c r="B10">
        <v>10</v>
      </c>
      <c r="C10">
        <v>140</v>
      </c>
      <c r="D10">
        <f t="shared" si="0"/>
        <v>80</v>
      </c>
      <c r="E10">
        <f t="shared" si="1"/>
        <v>40</v>
      </c>
      <c r="F10">
        <f t="shared" si="2"/>
        <v>0.98480775301220802</v>
      </c>
      <c r="G10">
        <f t="shared" si="3"/>
        <v>0.64278760968653925</v>
      </c>
    </row>
    <row r="11" spans="1:7" x14ac:dyDescent="0.3">
      <c r="D11">
        <f t="shared" si="0"/>
        <v>90</v>
      </c>
      <c r="E11">
        <f t="shared" si="1"/>
        <v>-90</v>
      </c>
    </row>
    <row r="13" spans="1:7" x14ac:dyDescent="0.3">
      <c r="A13" t="s">
        <v>11</v>
      </c>
      <c r="B13">
        <v>90</v>
      </c>
      <c r="C13">
        <v>180</v>
      </c>
      <c r="D13">
        <f t="shared" ref="D13:D17" si="4">90-B13</f>
        <v>0</v>
      </c>
      <c r="E13">
        <f>180 + D13 - C13</f>
        <v>0</v>
      </c>
      <c r="F13">
        <f>SIN(RADIANS(D13))</f>
        <v>0</v>
      </c>
      <c r="G13">
        <f>SIN(RADIANS(E13))</f>
        <v>0</v>
      </c>
    </row>
    <row r="14" spans="1:7" x14ac:dyDescent="0.3">
      <c r="B14">
        <v>80</v>
      </c>
      <c r="C14">
        <v>174.5</v>
      </c>
      <c r="D14">
        <f t="shared" si="4"/>
        <v>10</v>
      </c>
      <c r="E14">
        <f>180 + D14 - C14</f>
        <v>15.5</v>
      </c>
      <c r="F14">
        <f t="shared" ref="F14:F21" si="5">SIN(RADIANS(D14))</f>
        <v>0.17364817766693033</v>
      </c>
      <c r="G14">
        <f t="shared" ref="G14:G21" si="6">SIN(RADIANS(E14))</f>
        <v>0.26723837607825685</v>
      </c>
    </row>
    <row r="15" spans="1:7" x14ac:dyDescent="0.3">
      <c r="B15">
        <v>70</v>
      </c>
      <c r="C15">
        <v>169.5</v>
      </c>
      <c r="D15">
        <f t="shared" si="4"/>
        <v>20</v>
      </c>
      <c r="E15">
        <f t="shared" ref="E15:E17" si="7">180 + D15 - C15</f>
        <v>30.5</v>
      </c>
      <c r="F15">
        <f t="shared" si="5"/>
        <v>0.34202014332566871</v>
      </c>
      <c r="G15">
        <f t="shared" si="6"/>
        <v>0.50753836296070409</v>
      </c>
    </row>
    <row r="16" spans="1:7" x14ac:dyDescent="0.3">
      <c r="B16">
        <v>60</v>
      </c>
      <c r="C16">
        <v>161</v>
      </c>
      <c r="D16">
        <f t="shared" si="4"/>
        <v>30</v>
      </c>
      <c r="E16">
        <f t="shared" si="7"/>
        <v>49</v>
      </c>
      <c r="F16">
        <f t="shared" si="5"/>
        <v>0.49999999999999994</v>
      </c>
      <c r="G16">
        <f t="shared" si="6"/>
        <v>0.75470958022277201</v>
      </c>
    </row>
    <row r="17" spans="1:7" x14ac:dyDescent="0.3">
      <c r="B17">
        <v>50</v>
      </c>
      <c r="C17">
        <v>145</v>
      </c>
      <c r="D17">
        <f t="shared" si="4"/>
        <v>40</v>
      </c>
      <c r="E17">
        <f t="shared" si="7"/>
        <v>75</v>
      </c>
      <c r="F17">
        <f t="shared" si="5"/>
        <v>0.64278760968653925</v>
      </c>
      <c r="G17">
        <f t="shared" si="6"/>
        <v>0.96592582628906831</v>
      </c>
    </row>
    <row r="19" spans="1:7" x14ac:dyDescent="0.3">
      <c r="A19" t="s">
        <v>7</v>
      </c>
      <c r="B19">
        <v>90</v>
      </c>
      <c r="C19">
        <v>180</v>
      </c>
      <c r="D19">
        <f t="shared" ref="D19:D33" si="8">90-B19</f>
        <v>0</v>
      </c>
    </row>
    <row r="20" spans="1:7" x14ac:dyDescent="0.3">
      <c r="B20">
        <v>80</v>
      </c>
      <c r="C20">
        <v>176.5</v>
      </c>
      <c r="D20">
        <f t="shared" si="8"/>
        <v>10</v>
      </c>
    </row>
    <row r="21" spans="1:7" x14ac:dyDescent="0.3">
      <c r="B21">
        <v>70</v>
      </c>
      <c r="C21">
        <v>173.5</v>
      </c>
      <c r="D21">
        <f t="shared" si="8"/>
        <v>20</v>
      </c>
    </row>
    <row r="22" spans="1:7" x14ac:dyDescent="0.3">
      <c r="B22">
        <v>60</v>
      </c>
      <c r="C22">
        <v>170</v>
      </c>
      <c r="D22">
        <f t="shared" si="8"/>
        <v>30</v>
      </c>
    </row>
    <row r="23" spans="1:7" x14ac:dyDescent="0.3">
      <c r="B23">
        <v>50</v>
      </c>
      <c r="C23">
        <v>165.5</v>
      </c>
      <c r="D23">
        <f t="shared" si="8"/>
        <v>40</v>
      </c>
    </row>
    <row r="24" spans="1:7" x14ac:dyDescent="0.3">
      <c r="B24">
        <v>40</v>
      </c>
      <c r="C24">
        <v>161.5</v>
      </c>
      <c r="D24">
        <f t="shared" si="8"/>
        <v>50</v>
      </c>
    </row>
    <row r="25" spans="1:7" x14ac:dyDescent="0.3">
      <c r="B25">
        <v>30</v>
      </c>
      <c r="C25">
        <v>156</v>
      </c>
      <c r="D25">
        <f t="shared" si="8"/>
        <v>60</v>
      </c>
    </row>
    <row r="26" spans="1:7" x14ac:dyDescent="0.3">
      <c r="B26">
        <v>20</v>
      </c>
      <c r="C26">
        <v>149.5</v>
      </c>
      <c r="D26">
        <f t="shared" si="8"/>
        <v>70</v>
      </c>
    </row>
    <row r="27" spans="1:7" x14ac:dyDescent="0.3">
      <c r="B27">
        <v>10</v>
      </c>
      <c r="C27">
        <v>142</v>
      </c>
      <c r="D27">
        <f t="shared" si="8"/>
        <v>80</v>
      </c>
    </row>
    <row r="29" spans="1:7" x14ac:dyDescent="0.3">
      <c r="A29" t="s">
        <v>13</v>
      </c>
      <c r="B29">
        <v>90</v>
      </c>
      <c r="C29">
        <v>180</v>
      </c>
      <c r="D29">
        <f t="shared" si="8"/>
        <v>0</v>
      </c>
    </row>
    <row r="30" spans="1:7" x14ac:dyDescent="0.3">
      <c r="B30">
        <v>80</v>
      </c>
      <c r="C30">
        <v>175</v>
      </c>
      <c r="D30">
        <f t="shared" si="8"/>
        <v>10</v>
      </c>
    </row>
    <row r="31" spans="1:7" x14ac:dyDescent="0.3">
      <c r="B31">
        <v>70</v>
      </c>
      <c r="C31">
        <v>169</v>
      </c>
      <c r="D31">
        <f t="shared" si="8"/>
        <v>20</v>
      </c>
    </row>
    <row r="32" spans="1:7" x14ac:dyDescent="0.3">
      <c r="B32">
        <v>60</v>
      </c>
      <c r="C32">
        <v>163</v>
      </c>
      <c r="D32">
        <f t="shared" si="8"/>
        <v>30</v>
      </c>
    </row>
    <row r="33" spans="2:4" x14ac:dyDescent="0.3">
      <c r="B33">
        <v>50</v>
      </c>
      <c r="C33">
        <v>147.5</v>
      </c>
      <c r="D33">
        <f t="shared" si="8"/>
        <v>40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66941-3AA0-47B5-AAC1-052555F4928B}">
  <dimension ref="A1:H45"/>
  <sheetViews>
    <sheetView workbookViewId="0">
      <pane xSplit="1" topLeftCell="I1" activePane="topRight" state="frozen"/>
      <selection pane="topRight" activeCell="G46" sqref="G46"/>
    </sheetView>
  </sheetViews>
  <sheetFormatPr defaultRowHeight="14.4" x14ac:dyDescent="0.3"/>
  <cols>
    <col min="1" max="1" width="43.88671875" customWidth="1"/>
    <col min="2" max="2" width="19.6640625" customWidth="1"/>
    <col min="3" max="3" width="32.33203125" customWidth="1"/>
    <col min="4" max="4" width="26.21875" customWidth="1"/>
    <col min="5" max="5" width="21.21875" customWidth="1"/>
    <col min="6" max="6" width="18" customWidth="1"/>
    <col min="7" max="7" width="17.88671875" customWidth="1"/>
    <col min="8" max="8" width="25.5546875" customWidth="1"/>
  </cols>
  <sheetData>
    <row r="1" spans="1:8" x14ac:dyDescent="0.3">
      <c r="A1" s="1"/>
      <c r="B1" t="s">
        <v>14</v>
      </c>
      <c r="C1" t="s">
        <v>15</v>
      </c>
      <c r="D1" t="s">
        <v>20</v>
      </c>
      <c r="E1" t="s">
        <v>6</v>
      </c>
      <c r="F1" t="s">
        <v>10</v>
      </c>
      <c r="G1" t="s">
        <v>17</v>
      </c>
      <c r="H1" t="s">
        <v>18</v>
      </c>
    </row>
    <row r="2" spans="1:8" x14ac:dyDescent="0.3">
      <c r="A2" t="s">
        <v>16</v>
      </c>
      <c r="B2">
        <v>90</v>
      </c>
      <c r="C2">
        <v>180</v>
      </c>
      <c r="D2" t="s">
        <v>19</v>
      </c>
      <c r="E2">
        <f t="shared" ref="E2:E10" si="0">90-B2</f>
        <v>0</v>
      </c>
      <c r="F2">
        <f t="shared" ref="F2:F10" si="1">180-C2</f>
        <v>0</v>
      </c>
      <c r="G2">
        <v>570</v>
      </c>
      <c r="H2">
        <v>0</v>
      </c>
    </row>
    <row r="3" spans="1:8" x14ac:dyDescent="0.3">
      <c r="B3">
        <v>80</v>
      </c>
      <c r="C3">
        <v>174.5</v>
      </c>
      <c r="D3" t="s">
        <v>19</v>
      </c>
      <c r="E3">
        <f t="shared" si="0"/>
        <v>10</v>
      </c>
      <c r="F3">
        <f t="shared" si="1"/>
        <v>5.5</v>
      </c>
      <c r="G3">
        <v>574</v>
      </c>
      <c r="H3">
        <v>0</v>
      </c>
    </row>
    <row r="4" spans="1:8" x14ac:dyDescent="0.3">
      <c r="B4">
        <v>70</v>
      </c>
      <c r="C4">
        <v>172</v>
      </c>
      <c r="D4">
        <v>42</v>
      </c>
      <c r="E4">
        <f t="shared" si="0"/>
        <v>20</v>
      </c>
      <c r="F4">
        <f t="shared" si="1"/>
        <v>8</v>
      </c>
      <c r="G4">
        <v>571</v>
      </c>
      <c r="H4">
        <v>26.9</v>
      </c>
    </row>
    <row r="5" spans="1:8" x14ac:dyDescent="0.3">
      <c r="B5">
        <v>60</v>
      </c>
      <c r="C5">
        <v>167.5</v>
      </c>
      <c r="D5">
        <v>61.5</v>
      </c>
      <c r="E5">
        <f t="shared" si="0"/>
        <v>30</v>
      </c>
      <c r="F5">
        <f t="shared" si="1"/>
        <v>12.5</v>
      </c>
      <c r="G5">
        <v>568</v>
      </c>
      <c r="H5">
        <v>34</v>
      </c>
    </row>
    <row r="6" spans="1:8" x14ac:dyDescent="0.3">
      <c r="B6">
        <v>50</v>
      </c>
      <c r="C6">
        <v>164</v>
      </c>
      <c r="D6">
        <v>84</v>
      </c>
      <c r="E6">
        <f t="shared" si="0"/>
        <v>40</v>
      </c>
      <c r="F6">
        <f t="shared" si="1"/>
        <v>16</v>
      </c>
      <c r="G6">
        <v>551</v>
      </c>
      <c r="H6">
        <v>49.3</v>
      </c>
    </row>
    <row r="7" spans="1:8" x14ac:dyDescent="0.3">
      <c r="B7">
        <v>40</v>
      </c>
      <c r="C7">
        <v>160</v>
      </c>
      <c r="D7">
        <v>103.5</v>
      </c>
      <c r="E7">
        <f t="shared" si="0"/>
        <v>50</v>
      </c>
      <c r="F7">
        <f t="shared" si="1"/>
        <v>20</v>
      </c>
      <c r="G7">
        <v>528</v>
      </c>
      <c r="H7">
        <v>71.5</v>
      </c>
    </row>
    <row r="8" spans="1:8" x14ac:dyDescent="0.3">
      <c r="B8">
        <v>30</v>
      </c>
      <c r="C8">
        <v>154</v>
      </c>
      <c r="D8">
        <v>123</v>
      </c>
      <c r="E8">
        <f t="shared" si="0"/>
        <v>60</v>
      </c>
      <c r="F8">
        <f t="shared" si="1"/>
        <v>26</v>
      </c>
      <c r="G8">
        <v>473</v>
      </c>
      <c r="H8">
        <v>117</v>
      </c>
    </row>
    <row r="9" spans="1:8" x14ac:dyDescent="0.3">
      <c r="B9">
        <v>20</v>
      </c>
      <c r="C9">
        <v>146</v>
      </c>
      <c r="D9">
        <v>144</v>
      </c>
      <c r="E9">
        <f t="shared" si="0"/>
        <v>70</v>
      </c>
      <c r="F9">
        <f t="shared" si="1"/>
        <v>34</v>
      </c>
      <c r="G9">
        <v>394</v>
      </c>
      <c r="H9">
        <v>207</v>
      </c>
    </row>
    <row r="10" spans="1:8" x14ac:dyDescent="0.3">
      <c r="B10">
        <v>10</v>
      </c>
      <c r="C10">
        <v>137</v>
      </c>
      <c r="D10">
        <v>164</v>
      </c>
      <c r="E10">
        <f t="shared" si="0"/>
        <v>80</v>
      </c>
      <c r="F10">
        <f t="shared" si="1"/>
        <v>43</v>
      </c>
      <c r="G10">
        <v>237</v>
      </c>
      <c r="H10">
        <v>364</v>
      </c>
    </row>
    <row r="12" spans="1:8" x14ac:dyDescent="0.3">
      <c r="A12" t="s">
        <v>22</v>
      </c>
      <c r="B12">
        <v>90</v>
      </c>
      <c r="C12">
        <v>180</v>
      </c>
      <c r="D12" t="s">
        <v>19</v>
      </c>
      <c r="E12">
        <f t="shared" ref="E12" si="2">90-B12</f>
        <v>0</v>
      </c>
      <c r="F12">
        <f t="shared" ref="F12" si="3">180-C12</f>
        <v>0</v>
      </c>
      <c r="G12">
        <v>278</v>
      </c>
      <c r="H12" t="s">
        <v>19</v>
      </c>
    </row>
    <row r="13" spans="1:8" x14ac:dyDescent="0.3">
      <c r="B13">
        <v>80</v>
      </c>
      <c r="C13">
        <v>176</v>
      </c>
      <c r="D13" t="s">
        <v>19</v>
      </c>
      <c r="E13">
        <f t="shared" ref="E13:E20" si="4">90-B13</f>
        <v>10</v>
      </c>
      <c r="F13">
        <f t="shared" ref="F13:F20" si="5">180-C13</f>
        <v>4</v>
      </c>
      <c r="G13">
        <v>280</v>
      </c>
      <c r="H13" t="s">
        <v>19</v>
      </c>
    </row>
    <row r="14" spans="1:8" x14ac:dyDescent="0.3">
      <c r="B14">
        <v>70</v>
      </c>
      <c r="C14">
        <v>173</v>
      </c>
      <c r="D14">
        <v>41</v>
      </c>
      <c r="E14">
        <f t="shared" si="4"/>
        <v>20</v>
      </c>
      <c r="F14">
        <f t="shared" si="5"/>
        <v>7</v>
      </c>
      <c r="G14">
        <v>279</v>
      </c>
      <c r="H14">
        <v>28.3</v>
      </c>
    </row>
    <row r="15" spans="1:8" x14ac:dyDescent="0.3">
      <c r="B15">
        <v>60</v>
      </c>
      <c r="C15">
        <v>169</v>
      </c>
      <c r="D15">
        <v>61</v>
      </c>
      <c r="E15">
        <f t="shared" si="4"/>
        <v>30</v>
      </c>
      <c r="F15">
        <f t="shared" si="5"/>
        <v>11</v>
      </c>
      <c r="G15">
        <v>277</v>
      </c>
      <c r="H15">
        <v>34.4</v>
      </c>
    </row>
    <row r="16" spans="1:8" x14ac:dyDescent="0.3">
      <c r="B16">
        <v>50</v>
      </c>
      <c r="C16">
        <v>165</v>
      </c>
      <c r="D16">
        <v>79</v>
      </c>
      <c r="E16">
        <f t="shared" si="4"/>
        <v>40</v>
      </c>
      <c r="F16">
        <f t="shared" si="5"/>
        <v>15</v>
      </c>
      <c r="G16">
        <v>260</v>
      </c>
      <c r="H16">
        <v>36.9</v>
      </c>
    </row>
    <row r="17" spans="1:8" x14ac:dyDescent="0.3">
      <c r="B17">
        <v>40</v>
      </c>
      <c r="C17">
        <v>161</v>
      </c>
      <c r="D17">
        <v>100</v>
      </c>
      <c r="E17">
        <f t="shared" si="4"/>
        <v>50</v>
      </c>
      <c r="F17">
        <f t="shared" si="5"/>
        <v>19</v>
      </c>
      <c r="G17">
        <v>249</v>
      </c>
      <c r="H17">
        <v>60.5</v>
      </c>
    </row>
    <row r="18" spans="1:8" x14ac:dyDescent="0.3">
      <c r="B18">
        <v>30</v>
      </c>
      <c r="C18">
        <v>154</v>
      </c>
      <c r="D18">
        <v>120</v>
      </c>
      <c r="E18">
        <f t="shared" si="4"/>
        <v>60</v>
      </c>
      <c r="F18">
        <f t="shared" si="5"/>
        <v>26</v>
      </c>
      <c r="G18">
        <v>230</v>
      </c>
      <c r="H18">
        <v>91.5</v>
      </c>
    </row>
    <row r="19" spans="1:8" x14ac:dyDescent="0.3">
      <c r="B19">
        <v>20</v>
      </c>
      <c r="C19">
        <v>147</v>
      </c>
      <c r="D19">
        <v>141</v>
      </c>
      <c r="E19">
        <f t="shared" si="4"/>
        <v>70</v>
      </c>
      <c r="F19">
        <f t="shared" si="5"/>
        <v>33</v>
      </c>
      <c r="G19">
        <v>185</v>
      </c>
      <c r="H19">
        <v>152</v>
      </c>
    </row>
    <row r="20" spans="1:8" x14ac:dyDescent="0.3">
      <c r="B20">
        <v>10</v>
      </c>
      <c r="C20">
        <v>141.5</v>
      </c>
      <c r="D20">
        <v>160</v>
      </c>
      <c r="E20">
        <f t="shared" si="4"/>
        <v>80</v>
      </c>
      <c r="F20">
        <f t="shared" si="5"/>
        <v>38.5</v>
      </c>
      <c r="G20">
        <v>7.5</v>
      </c>
      <c r="H20">
        <v>260</v>
      </c>
    </row>
    <row r="22" spans="1:8" x14ac:dyDescent="0.3">
      <c r="A22" t="s">
        <v>25</v>
      </c>
      <c r="B22">
        <v>90</v>
      </c>
      <c r="C22">
        <v>180</v>
      </c>
      <c r="E22">
        <f t="shared" ref="E22:E32" si="6">90-B22</f>
        <v>0</v>
      </c>
      <c r="F22">
        <f t="shared" ref="F22:F32" si="7">180-C22</f>
        <v>0</v>
      </c>
      <c r="G22">
        <v>227</v>
      </c>
    </row>
    <row r="23" spans="1:8" x14ac:dyDescent="0.3">
      <c r="B23">
        <v>80</v>
      </c>
      <c r="C23">
        <v>175</v>
      </c>
      <c r="E23">
        <f t="shared" si="6"/>
        <v>10</v>
      </c>
      <c r="F23">
        <f t="shared" si="7"/>
        <v>5</v>
      </c>
      <c r="G23">
        <v>226</v>
      </c>
    </row>
    <row r="24" spans="1:8" x14ac:dyDescent="0.3">
      <c r="B24">
        <v>70</v>
      </c>
      <c r="C24">
        <v>171.5</v>
      </c>
      <c r="D24">
        <v>42</v>
      </c>
      <c r="E24">
        <f t="shared" si="6"/>
        <v>20</v>
      </c>
      <c r="F24">
        <f t="shared" si="7"/>
        <v>8.5</v>
      </c>
      <c r="G24">
        <v>227</v>
      </c>
      <c r="H24">
        <v>6.7</v>
      </c>
    </row>
    <row r="25" spans="1:8" x14ac:dyDescent="0.3">
      <c r="B25">
        <v>60</v>
      </c>
      <c r="C25">
        <v>168</v>
      </c>
      <c r="D25">
        <v>61</v>
      </c>
      <c r="E25">
        <f t="shared" si="6"/>
        <v>30</v>
      </c>
      <c r="F25">
        <f t="shared" si="7"/>
        <v>12</v>
      </c>
      <c r="G25">
        <v>224</v>
      </c>
      <c r="H25">
        <v>5.1100000000000003</v>
      </c>
    </row>
    <row r="26" spans="1:8" x14ac:dyDescent="0.3">
      <c r="B26">
        <v>50</v>
      </c>
      <c r="C26">
        <v>164</v>
      </c>
      <c r="D26">
        <v>83</v>
      </c>
      <c r="E26">
        <f t="shared" si="6"/>
        <v>40</v>
      </c>
      <c r="F26">
        <f t="shared" si="7"/>
        <v>16</v>
      </c>
      <c r="G26">
        <v>234</v>
      </c>
      <c r="H26">
        <v>3.05</v>
      </c>
    </row>
    <row r="27" spans="1:8" x14ac:dyDescent="0.3">
      <c r="B27">
        <v>45</v>
      </c>
      <c r="C27">
        <v>164</v>
      </c>
      <c r="D27">
        <v>89.5</v>
      </c>
      <c r="E27">
        <f t="shared" si="6"/>
        <v>45</v>
      </c>
      <c r="F27">
        <f t="shared" si="7"/>
        <v>16</v>
      </c>
      <c r="G27">
        <v>242</v>
      </c>
      <c r="H27">
        <v>1.46</v>
      </c>
    </row>
    <row r="28" spans="1:8" x14ac:dyDescent="0.3">
      <c r="B28">
        <v>40</v>
      </c>
      <c r="C28">
        <v>160.5</v>
      </c>
      <c r="D28">
        <v>103</v>
      </c>
      <c r="E28">
        <f t="shared" si="6"/>
        <v>50</v>
      </c>
      <c r="F28">
        <f t="shared" si="7"/>
        <v>19.5</v>
      </c>
      <c r="G28">
        <v>229</v>
      </c>
      <c r="H28">
        <v>0.7</v>
      </c>
    </row>
    <row r="29" spans="1:8" x14ac:dyDescent="0.3">
      <c r="B29">
        <v>35</v>
      </c>
      <c r="C29">
        <v>155</v>
      </c>
      <c r="D29">
        <v>118</v>
      </c>
      <c r="E29">
        <f t="shared" si="6"/>
        <v>55</v>
      </c>
      <c r="F29">
        <f t="shared" si="7"/>
        <v>25</v>
      </c>
      <c r="G29">
        <v>235</v>
      </c>
      <c r="H29">
        <v>1.6</v>
      </c>
    </row>
    <row r="30" spans="1:8" x14ac:dyDescent="0.3">
      <c r="B30">
        <v>30</v>
      </c>
      <c r="C30">
        <v>154</v>
      </c>
      <c r="D30">
        <v>121</v>
      </c>
      <c r="E30">
        <f t="shared" si="6"/>
        <v>60</v>
      </c>
      <c r="F30">
        <f t="shared" si="7"/>
        <v>26</v>
      </c>
      <c r="G30">
        <v>229</v>
      </c>
      <c r="H30">
        <v>0.754</v>
      </c>
    </row>
    <row r="31" spans="1:8" x14ac:dyDescent="0.3">
      <c r="B31">
        <v>20</v>
      </c>
      <c r="C31">
        <v>148</v>
      </c>
      <c r="D31">
        <v>142</v>
      </c>
      <c r="E31">
        <f t="shared" si="6"/>
        <v>70</v>
      </c>
      <c r="F31">
        <f t="shared" si="7"/>
        <v>32</v>
      </c>
      <c r="G31">
        <v>208</v>
      </c>
      <c r="H31">
        <v>13</v>
      </c>
    </row>
    <row r="32" spans="1:8" x14ac:dyDescent="0.3">
      <c r="B32">
        <v>10</v>
      </c>
      <c r="C32">
        <v>138</v>
      </c>
      <c r="D32">
        <v>162</v>
      </c>
      <c r="E32">
        <f t="shared" si="6"/>
        <v>80</v>
      </c>
      <c r="F32">
        <f t="shared" si="7"/>
        <v>42</v>
      </c>
      <c r="G32">
        <v>146</v>
      </c>
      <c r="H32">
        <v>66</v>
      </c>
    </row>
    <row r="34" spans="1:8" x14ac:dyDescent="0.3">
      <c r="A34" t="s">
        <v>26</v>
      </c>
      <c r="B34">
        <v>90</v>
      </c>
      <c r="C34">
        <v>180</v>
      </c>
      <c r="E34">
        <f t="shared" ref="E34:E43" si="8">90-B34</f>
        <v>0</v>
      </c>
      <c r="F34">
        <f t="shared" ref="F34:F43" si="9">180-C34</f>
        <v>0</v>
      </c>
      <c r="G34">
        <v>119</v>
      </c>
    </row>
    <row r="35" spans="1:8" x14ac:dyDescent="0.3">
      <c r="B35">
        <v>80</v>
      </c>
      <c r="C35">
        <v>177</v>
      </c>
      <c r="E35">
        <f t="shared" si="8"/>
        <v>10</v>
      </c>
      <c r="F35">
        <f t="shared" si="9"/>
        <v>3</v>
      </c>
      <c r="G35">
        <v>112</v>
      </c>
    </row>
    <row r="36" spans="1:8" x14ac:dyDescent="0.3">
      <c r="B36">
        <v>70</v>
      </c>
      <c r="C36">
        <v>173</v>
      </c>
      <c r="D36">
        <v>41</v>
      </c>
      <c r="E36">
        <f t="shared" si="8"/>
        <v>20</v>
      </c>
      <c r="F36">
        <f t="shared" si="9"/>
        <v>7</v>
      </c>
      <c r="G36">
        <v>115</v>
      </c>
      <c r="H36">
        <v>6.16</v>
      </c>
    </row>
    <row r="37" spans="1:8" x14ac:dyDescent="0.3">
      <c r="B37">
        <v>60</v>
      </c>
      <c r="C37">
        <v>169</v>
      </c>
      <c r="D37">
        <v>62</v>
      </c>
      <c r="E37">
        <f t="shared" si="8"/>
        <v>30</v>
      </c>
      <c r="F37">
        <f t="shared" si="9"/>
        <v>11</v>
      </c>
      <c r="G37">
        <v>115</v>
      </c>
      <c r="H37">
        <v>4.79</v>
      </c>
    </row>
    <row r="38" spans="1:8" x14ac:dyDescent="0.3">
      <c r="B38">
        <v>55</v>
      </c>
      <c r="C38">
        <v>167</v>
      </c>
      <c r="D38">
        <v>71.5</v>
      </c>
      <c r="E38">
        <f t="shared" si="8"/>
        <v>35</v>
      </c>
      <c r="F38">
        <f t="shared" si="9"/>
        <v>13</v>
      </c>
      <c r="G38">
        <v>115</v>
      </c>
      <c r="H38">
        <v>3.85</v>
      </c>
    </row>
    <row r="39" spans="1:8" x14ac:dyDescent="0.3">
      <c r="B39">
        <v>50</v>
      </c>
      <c r="C39">
        <v>165</v>
      </c>
      <c r="D39">
        <v>82</v>
      </c>
      <c r="E39">
        <f t="shared" si="8"/>
        <v>40</v>
      </c>
      <c r="F39">
        <f t="shared" si="9"/>
        <v>15</v>
      </c>
      <c r="G39">
        <v>113</v>
      </c>
      <c r="H39">
        <v>2.8</v>
      </c>
    </row>
    <row r="40" spans="1:8" x14ac:dyDescent="0.3">
      <c r="B40">
        <v>45</v>
      </c>
      <c r="C40">
        <v>162</v>
      </c>
      <c r="D40">
        <v>91</v>
      </c>
      <c r="E40">
        <f t="shared" si="8"/>
        <v>45</v>
      </c>
      <c r="F40">
        <f t="shared" si="9"/>
        <v>18</v>
      </c>
      <c r="G40">
        <v>116</v>
      </c>
      <c r="H40">
        <v>1.64</v>
      </c>
    </row>
    <row r="41" spans="1:8" x14ac:dyDescent="0.3">
      <c r="B41">
        <v>40</v>
      </c>
      <c r="C41">
        <v>160</v>
      </c>
      <c r="D41">
        <v>102</v>
      </c>
      <c r="E41">
        <f t="shared" si="8"/>
        <v>50</v>
      </c>
      <c r="F41">
        <f t="shared" si="9"/>
        <v>20</v>
      </c>
      <c r="G41">
        <v>117</v>
      </c>
      <c r="H41">
        <v>0.16300000000000001</v>
      </c>
    </row>
    <row r="42" spans="1:8" x14ac:dyDescent="0.3">
      <c r="B42">
        <v>35</v>
      </c>
      <c r="C42">
        <v>157</v>
      </c>
      <c r="D42">
        <v>119</v>
      </c>
      <c r="E42">
        <f t="shared" si="8"/>
        <v>55</v>
      </c>
      <c r="F42">
        <f t="shared" si="9"/>
        <v>23</v>
      </c>
      <c r="G42">
        <v>120</v>
      </c>
      <c r="H42">
        <v>0.09</v>
      </c>
    </row>
    <row r="43" spans="1:8" x14ac:dyDescent="0.3">
      <c r="B43">
        <v>30</v>
      </c>
      <c r="C43">
        <v>155</v>
      </c>
      <c r="D43">
        <v>123</v>
      </c>
      <c r="E43">
        <f t="shared" si="8"/>
        <v>60</v>
      </c>
      <c r="F43">
        <f t="shared" si="9"/>
        <v>25</v>
      </c>
      <c r="G43">
        <v>110</v>
      </c>
      <c r="H43">
        <v>0.9</v>
      </c>
    </row>
    <row r="44" spans="1:8" x14ac:dyDescent="0.3">
      <c r="B44">
        <v>20</v>
      </c>
      <c r="C44">
        <v>147</v>
      </c>
      <c r="D44">
        <v>143</v>
      </c>
      <c r="E44">
        <f t="shared" ref="E44:E45" si="10">90-B44</f>
        <v>70</v>
      </c>
      <c r="F44">
        <f t="shared" ref="F44:F45" si="11">180-C44</f>
        <v>33</v>
      </c>
      <c r="G44">
        <v>100</v>
      </c>
      <c r="H44">
        <v>11.7</v>
      </c>
    </row>
    <row r="45" spans="1:8" x14ac:dyDescent="0.3">
      <c r="B45">
        <v>10</v>
      </c>
      <c r="C45">
        <v>137</v>
      </c>
      <c r="D45">
        <v>162</v>
      </c>
      <c r="E45">
        <f t="shared" si="10"/>
        <v>80</v>
      </c>
      <c r="F45">
        <f t="shared" si="11"/>
        <v>43</v>
      </c>
      <c r="G45">
        <v>30.5</v>
      </c>
      <c r="H45">
        <v>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DAFD-315E-4A7D-B80F-0A540F7921E5}">
  <dimension ref="A1:I50"/>
  <sheetViews>
    <sheetView topLeftCell="A31" workbookViewId="0">
      <pane xSplit="1" topLeftCell="H1" activePane="topRight" state="frozen"/>
      <selection pane="topRight" activeCell="H46" sqref="H46"/>
    </sheetView>
  </sheetViews>
  <sheetFormatPr defaultRowHeight="14.4" x14ac:dyDescent="0.3"/>
  <cols>
    <col min="1" max="1" width="23.88671875" customWidth="1"/>
    <col min="2" max="2" width="29" customWidth="1"/>
    <col min="3" max="3" width="30.33203125" customWidth="1"/>
    <col min="4" max="4" width="22.88671875" customWidth="1"/>
    <col min="5" max="5" width="23.88671875" customWidth="1"/>
    <col min="6" max="6" width="22.77734375" customWidth="1"/>
    <col min="7" max="7" width="20.88671875" customWidth="1"/>
    <col min="8" max="8" width="19.77734375" customWidth="1"/>
  </cols>
  <sheetData>
    <row r="1" spans="1:8" x14ac:dyDescent="0.3">
      <c r="A1" s="1"/>
      <c r="B1" t="s">
        <v>14</v>
      </c>
      <c r="C1" t="s">
        <v>15</v>
      </c>
      <c r="D1" t="s">
        <v>20</v>
      </c>
      <c r="E1" t="s">
        <v>6</v>
      </c>
      <c r="F1" t="s">
        <v>10</v>
      </c>
      <c r="G1" t="s">
        <v>17</v>
      </c>
      <c r="H1" t="s">
        <v>18</v>
      </c>
    </row>
    <row r="2" spans="1:8" x14ac:dyDescent="0.3">
      <c r="A2" s="3" t="s">
        <v>23</v>
      </c>
      <c r="B2">
        <v>90</v>
      </c>
      <c r="C2">
        <v>180</v>
      </c>
      <c r="E2">
        <f t="shared" ref="E2" si="0">90-B2</f>
        <v>0</v>
      </c>
      <c r="F2">
        <f t="shared" ref="F2" si="1">180-C2</f>
        <v>0</v>
      </c>
      <c r="G2">
        <v>139</v>
      </c>
    </row>
    <row r="3" spans="1:8" x14ac:dyDescent="0.3">
      <c r="B3">
        <v>80</v>
      </c>
      <c r="C3">
        <v>174</v>
      </c>
      <c r="E3">
        <f t="shared" ref="E3:E5" si="2">90-B3</f>
        <v>10</v>
      </c>
      <c r="F3">
        <f t="shared" ref="F3:F5" si="3">180-C3</f>
        <v>6</v>
      </c>
      <c r="G3">
        <v>135</v>
      </c>
    </row>
    <row r="4" spans="1:8" x14ac:dyDescent="0.3">
      <c r="B4">
        <v>70</v>
      </c>
      <c r="C4">
        <v>170</v>
      </c>
      <c r="D4">
        <v>40</v>
      </c>
      <c r="E4">
        <f t="shared" si="2"/>
        <v>20</v>
      </c>
      <c r="F4">
        <f t="shared" si="3"/>
        <v>10</v>
      </c>
      <c r="G4">
        <v>132</v>
      </c>
      <c r="H4">
        <v>5.3</v>
      </c>
    </row>
    <row r="5" spans="1:8" x14ac:dyDescent="0.3">
      <c r="B5">
        <v>60</v>
      </c>
      <c r="C5">
        <v>162</v>
      </c>
      <c r="D5">
        <v>60.5</v>
      </c>
      <c r="E5">
        <f t="shared" si="2"/>
        <v>30</v>
      </c>
      <c r="F5">
        <f t="shared" si="3"/>
        <v>18</v>
      </c>
      <c r="G5">
        <v>129</v>
      </c>
      <c r="H5">
        <v>10.5</v>
      </c>
    </row>
    <row r="6" spans="1:8" x14ac:dyDescent="0.3">
      <c r="B6">
        <v>55</v>
      </c>
      <c r="C6">
        <v>155</v>
      </c>
      <c r="D6">
        <v>70</v>
      </c>
      <c r="E6">
        <f t="shared" ref="E6:E12" si="4">90-B6</f>
        <v>35</v>
      </c>
      <c r="F6">
        <f>180-C6</f>
        <v>25</v>
      </c>
      <c r="G6">
        <v>116</v>
      </c>
      <c r="H6">
        <v>18.600000000000001</v>
      </c>
    </row>
    <row r="7" spans="1:8" x14ac:dyDescent="0.3">
      <c r="B7">
        <v>50</v>
      </c>
      <c r="C7">
        <v>144</v>
      </c>
      <c r="D7">
        <v>81</v>
      </c>
      <c r="E7">
        <f t="shared" si="4"/>
        <v>40</v>
      </c>
      <c r="F7">
        <f>180-C7</f>
        <v>36</v>
      </c>
      <c r="G7">
        <v>68</v>
      </c>
      <c r="H7">
        <v>43.8</v>
      </c>
    </row>
    <row r="8" spans="1:8" x14ac:dyDescent="0.3">
      <c r="B8">
        <v>45</v>
      </c>
      <c r="C8">
        <v>153.5</v>
      </c>
      <c r="D8">
        <v>90</v>
      </c>
      <c r="E8">
        <f t="shared" si="4"/>
        <v>45</v>
      </c>
      <c r="F8">
        <f>180-C8</f>
        <v>26.5</v>
      </c>
      <c r="G8">
        <v>0.33500000000000002</v>
      </c>
      <c r="H8">
        <v>122</v>
      </c>
    </row>
    <row r="9" spans="1:8" x14ac:dyDescent="0.3">
      <c r="B9">
        <v>40</v>
      </c>
      <c r="C9" t="s">
        <v>19</v>
      </c>
      <c r="D9">
        <v>100.5</v>
      </c>
      <c r="E9">
        <f t="shared" si="4"/>
        <v>50</v>
      </c>
      <c r="G9" t="s">
        <v>19</v>
      </c>
      <c r="H9">
        <v>126</v>
      </c>
    </row>
    <row r="10" spans="1:8" x14ac:dyDescent="0.3">
      <c r="B10">
        <v>30</v>
      </c>
      <c r="D10">
        <v>121</v>
      </c>
      <c r="E10">
        <f t="shared" si="4"/>
        <v>60</v>
      </c>
      <c r="H10">
        <v>131</v>
      </c>
    </row>
    <row r="11" spans="1:8" x14ac:dyDescent="0.3">
      <c r="B11">
        <v>20</v>
      </c>
      <c r="D11">
        <v>139</v>
      </c>
      <c r="E11">
        <f t="shared" si="4"/>
        <v>70</v>
      </c>
      <c r="H11">
        <v>131</v>
      </c>
    </row>
    <row r="12" spans="1:8" x14ac:dyDescent="0.3">
      <c r="B12">
        <v>10</v>
      </c>
      <c r="D12">
        <v>161.5</v>
      </c>
      <c r="E12">
        <f t="shared" si="4"/>
        <v>80</v>
      </c>
      <c r="H12">
        <v>137</v>
      </c>
    </row>
    <row r="15" spans="1:8" x14ac:dyDescent="0.3">
      <c r="A15" s="3" t="s">
        <v>24</v>
      </c>
      <c r="B15">
        <v>90</v>
      </c>
      <c r="C15">
        <v>180</v>
      </c>
      <c r="E15">
        <f>90-B15</f>
        <v>0</v>
      </c>
      <c r="F15">
        <f>180-C15</f>
        <v>0</v>
      </c>
      <c r="G15">
        <v>73</v>
      </c>
    </row>
    <row r="16" spans="1:8" x14ac:dyDescent="0.3">
      <c r="B16">
        <v>80</v>
      </c>
      <c r="C16">
        <v>176</v>
      </c>
      <c r="E16">
        <f t="shared" ref="E16:E25" si="5">90-B16</f>
        <v>10</v>
      </c>
      <c r="F16">
        <f t="shared" ref="F16:F25" si="6">180-C16</f>
        <v>4</v>
      </c>
      <c r="G16">
        <v>72</v>
      </c>
    </row>
    <row r="17" spans="1:8" x14ac:dyDescent="0.3">
      <c r="B17">
        <v>70</v>
      </c>
      <c r="C17">
        <v>170</v>
      </c>
      <c r="D17">
        <v>39</v>
      </c>
      <c r="E17">
        <f t="shared" si="5"/>
        <v>20</v>
      </c>
      <c r="F17">
        <f t="shared" si="6"/>
        <v>10</v>
      </c>
      <c r="G17">
        <v>66</v>
      </c>
      <c r="H17">
        <v>1.97</v>
      </c>
    </row>
    <row r="18" spans="1:8" x14ac:dyDescent="0.3">
      <c r="B18">
        <v>60</v>
      </c>
      <c r="C18">
        <v>162.5</v>
      </c>
      <c r="D18">
        <v>58</v>
      </c>
      <c r="E18">
        <f t="shared" si="5"/>
        <v>30</v>
      </c>
      <c r="F18">
        <f t="shared" si="6"/>
        <v>17.5</v>
      </c>
      <c r="G18">
        <v>64</v>
      </c>
      <c r="H18">
        <v>3.4</v>
      </c>
    </row>
    <row r="19" spans="1:8" x14ac:dyDescent="0.3">
      <c r="B19">
        <v>55</v>
      </c>
      <c r="C19">
        <v>157</v>
      </c>
      <c r="D19">
        <v>68</v>
      </c>
      <c r="E19">
        <f t="shared" si="5"/>
        <v>35</v>
      </c>
      <c r="F19">
        <f t="shared" si="6"/>
        <v>23</v>
      </c>
      <c r="G19">
        <v>62.5</v>
      </c>
      <c r="H19">
        <v>5.49</v>
      </c>
    </row>
    <row r="20" spans="1:8" x14ac:dyDescent="0.3">
      <c r="B20">
        <v>50</v>
      </c>
      <c r="C20">
        <v>145</v>
      </c>
      <c r="D20">
        <v>79</v>
      </c>
      <c r="E20">
        <f t="shared" si="5"/>
        <v>40</v>
      </c>
      <c r="F20">
        <f t="shared" si="6"/>
        <v>35</v>
      </c>
      <c r="G20">
        <v>39</v>
      </c>
      <c r="H20">
        <v>13.3</v>
      </c>
    </row>
    <row r="21" spans="1:8" x14ac:dyDescent="0.3">
      <c r="B21">
        <v>45</v>
      </c>
      <c r="C21">
        <v>150</v>
      </c>
      <c r="D21">
        <v>89</v>
      </c>
      <c r="E21">
        <f t="shared" si="5"/>
        <v>45</v>
      </c>
      <c r="F21">
        <f t="shared" si="6"/>
        <v>30</v>
      </c>
      <c r="G21">
        <v>0.13100000000000001</v>
      </c>
      <c r="H21">
        <v>30.3</v>
      </c>
    </row>
    <row r="22" spans="1:8" x14ac:dyDescent="0.3">
      <c r="B22">
        <v>40</v>
      </c>
      <c r="D22">
        <v>101</v>
      </c>
      <c r="E22">
        <f t="shared" si="5"/>
        <v>50</v>
      </c>
      <c r="F22">
        <f t="shared" si="6"/>
        <v>180</v>
      </c>
      <c r="H22">
        <v>28</v>
      </c>
    </row>
    <row r="23" spans="1:8" x14ac:dyDescent="0.3">
      <c r="B23">
        <v>30</v>
      </c>
      <c r="D23">
        <v>120</v>
      </c>
      <c r="E23">
        <f t="shared" si="5"/>
        <v>60</v>
      </c>
      <c r="F23">
        <f t="shared" si="6"/>
        <v>180</v>
      </c>
      <c r="H23">
        <v>31</v>
      </c>
    </row>
    <row r="24" spans="1:8" x14ac:dyDescent="0.3">
      <c r="B24">
        <v>20</v>
      </c>
      <c r="D24">
        <v>140.5</v>
      </c>
      <c r="E24">
        <f t="shared" si="5"/>
        <v>70</v>
      </c>
      <c r="F24">
        <f t="shared" si="6"/>
        <v>180</v>
      </c>
      <c r="H24">
        <v>30</v>
      </c>
    </row>
    <row r="25" spans="1:8" x14ac:dyDescent="0.3">
      <c r="B25">
        <v>10</v>
      </c>
      <c r="D25">
        <v>161</v>
      </c>
      <c r="E25">
        <f t="shared" si="5"/>
        <v>80</v>
      </c>
      <c r="F25">
        <f t="shared" si="6"/>
        <v>180</v>
      </c>
      <c r="H25">
        <v>33.799999999999997</v>
      </c>
    </row>
    <row r="28" spans="1:8" x14ac:dyDescent="0.3">
      <c r="A28" t="s">
        <v>27</v>
      </c>
      <c r="B28">
        <v>90</v>
      </c>
      <c r="C28">
        <v>180</v>
      </c>
      <c r="E28">
        <f t="shared" ref="E28:E34" si="7">90-B28</f>
        <v>0</v>
      </c>
      <c r="F28">
        <f t="shared" ref="F28:F34" si="8">180-C28</f>
        <v>0</v>
      </c>
      <c r="G28">
        <v>226</v>
      </c>
    </row>
    <row r="29" spans="1:8" x14ac:dyDescent="0.3">
      <c r="B29">
        <v>80</v>
      </c>
      <c r="C29">
        <v>175</v>
      </c>
      <c r="E29">
        <f t="shared" si="7"/>
        <v>10</v>
      </c>
      <c r="F29">
        <f t="shared" si="8"/>
        <v>5</v>
      </c>
      <c r="G29">
        <v>211</v>
      </c>
    </row>
    <row r="30" spans="1:8" x14ac:dyDescent="0.3">
      <c r="B30">
        <v>70</v>
      </c>
      <c r="C30">
        <v>170</v>
      </c>
      <c r="D30">
        <v>42</v>
      </c>
      <c r="E30">
        <f t="shared" si="7"/>
        <v>20</v>
      </c>
      <c r="F30">
        <f t="shared" si="8"/>
        <v>10</v>
      </c>
      <c r="G30">
        <v>222</v>
      </c>
      <c r="H30">
        <v>3.31</v>
      </c>
    </row>
    <row r="31" spans="1:8" x14ac:dyDescent="0.3">
      <c r="B31">
        <v>60</v>
      </c>
      <c r="C31">
        <v>161</v>
      </c>
      <c r="D31">
        <v>60</v>
      </c>
      <c r="E31">
        <f t="shared" si="7"/>
        <v>30</v>
      </c>
      <c r="F31">
        <f t="shared" si="8"/>
        <v>19</v>
      </c>
      <c r="G31">
        <v>222</v>
      </c>
      <c r="H31">
        <v>0.79300000000000004</v>
      </c>
    </row>
    <row r="32" spans="1:8" x14ac:dyDescent="0.3">
      <c r="B32">
        <v>55</v>
      </c>
      <c r="C32">
        <v>157.5</v>
      </c>
      <c r="D32" s="2">
        <v>77</v>
      </c>
      <c r="E32">
        <f t="shared" si="7"/>
        <v>35</v>
      </c>
      <c r="F32">
        <f t="shared" si="8"/>
        <v>22.5</v>
      </c>
      <c r="G32">
        <v>209</v>
      </c>
      <c r="H32">
        <v>0.44800000000000001</v>
      </c>
    </row>
    <row r="33" spans="1:9" x14ac:dyDescent="0.3">
      <c r="B33">
        <v>50</v>
      </c>
      <c r="C33">
        <v>148</v>
      </c>
      <c r="D33">
        <v>80</v>
      </c>
      <c r="E33">
        <f t="shared" si="7"/>
        <v>40</v>
      </c>
      <c r="F33">
        <f t="shared" si="8"/>
        <v>32</v>
      </c>
      <c r="G33">
        <v>178</v>
      </c>
      <c r="H33">
        <v>9.14</v>
      </c>
    </row>
    <row r="34" spans="1:9" x14ac:dyDescent="0.3">
      <c r="B34">
        <v>45</v>
      </c>
      <c r="C34">
        <v>148.5</v>
      </c>
      <c r="D34">
        <v>90</v>
      </c>
      <c r="E34">
        <f t="shared" si="7"/>
        <v>45</v>
      </c>
      <c r="F34">
        <f t="shared" si="8"/>
        <v>31.5</v>
      </c>
      <c r="G34">
        <v>1.1399999999999999</v>
      </c>
      <c r="H34">
        <v>165</v>
      </c>
    </row>
    <row r="35" spans="1:9" x14ac:dyDescent="0.3">
      <c r="B35">
        <v>40</v>
      </c>
      <c r="C35">
        <v>157.5</v>
      </c>
      <c r="D35">
        <v>101.5</v>
      </c>
      <c r="E35">
        <f t="shared" ref="E35:E38" si="9">90-B35</f>
        <v>50</v>
      </c>
      <c r="F35">
        <f t="shared" ref="F35" si="10">180-C35</f>
        <v>22.5</v>
      </c>
      <c r="G35">
        <v>0.34</v>
      </c>
      <c r="H35">
        <v>168</v>
      </c>
    </row>
    <row r="36" spans="1:9" x14ac:dyDescent="0.3">
      <c r="B36">
        <v>30</v>
      </c>
      <c r="D36">
        <v>119.5</v>
      </c>
      <c r="E36">
        <f t="shared" si="9"/>
        <v>60</v>
      </c>
      <c r="H36">
        <v>182</v>
      </c>
    </row>
    <row r="37" spans="1:9" x14ac:dyDescent="0.3">
      <c r="B37">
        <v>20</v>
      </c>
      <c r="D37">
        <v>140</v>
      </c>
      <c r="E37">
        <f t="shared" si="9"/>
        <v>70</v>
      </c>
      <c r="H37">
        <v>200</v>
      </c>
    </row>
    <row r="38" spans="1:9" x14ac:dyDescent="0.3">
      <c r="B38">
        <v>10</v>
      </c>
      <c r="D38">
        <v>160</v>
      </c>
      <c r="E38">
        <f t="shared" si="9"/>
        <v>80</v>
      </c>
      <c r="H38">
        <v>222</v>
      </c>
    </row>
    <row r="40" spans="1:9" x14ac:dyDescent="0.3">
      <c r="A40" t="s">
        <v>28</v>
      </c>
      <c r="B40">
        <v>90</v>
      </c>
      <c r="C40">
        <v>180</v>
      </c>
      <c r="E40">
        <f t="shared" ref="E40:E50" si="11">90-B40</f>
        <v>0</v>
      </c>
      <c r="F40">
        <f t="shared" ref="F40:F50" si="12">180-C40</f>
        <v>0</v>
      </c>
      <c r="G40">
        <v>113</v>
      </c>
    </row>
    <row r="41" spans="1:9" x14ac:dyDescent="0.3">
      <c r="B41">
        <v>80</v>
      </c>
      <c r="C41">
        <v>175</v>
      </c>
      <c r="E41">
        <f t="shared" si="11"/>
        <v>10</v>
      </c>
      <c r="F41">
        <f t="shared" si="12"/>
        <v>5</v>
      </c>
      <c r="G41">
        <v>108</v>
      </c>
    </row>
    <row r="42" spans="1:9" x14ac:dyDescent="0.3">
      <c r="B42">
        <v>70</v>
      </c>
      <c r="C42">
        <v>169.5</v>
      </c>
      <c r="D42">
        <v>36.5</v>
      </c>
      <c r="E42">
        <f t="shared" si="11"/>
        <v>20</v>
      </c>
      <c r="F42">
        <f t="shared" si="12"/>
        <v>10.5</v>
      </c>
      <c r="G42">
        <v>110</v>
      </c>
      <c r="H42">
        <v>1</v>
      </c>
      <c r="I42">
        <f>H42/0.4483</f>
        <v>2.2306491188935982</v>
      </c>
    </row>
    <row r="43" spans="1:9" x14ac:dyDescent="0.3">
      <c r="B43">
        <v>60</v>
      </c>
      <c r="C43">
        <v>161.5</v>
      </c>
      <c r="D43">
        <v>57.5</v>
      </c>
      <c r="E43">
        <f t="shared" si="11"/>
        <v>30</v>
      </c>
      <c r="F43">
        <f t="shared" si="12"/>
        <v>18.5</v>
      </c>
      <c r="G43">
        <v>108</v>
      </c>
      <c r="H43">
        <v>0.3</v>
      </c>
      <c r="I43">
        <f t="shared" ref="I43:I50" si="13">H43/0.4483</f>
        <v>0.66919473566807941</v>
      </c>
    </row>
    <row r="44" spans="1:9" x14ac:dyDescent="0.3">
      <c r="B44">
        <v>55</v>
      </c>
      <c r="C44">
        <v>155</v>
      </c>
      <c r="D44" t="s">
        <v>19</v>
      </c>
      <c r="E44">
        <f t="shared" si="11"/>
        <v>35</v>
      </c>
      <c r="F44">
        <f t="shared" si="12"/>
        <v>25</v>
      </c>
      <c r="G44">
        <v>106</v>
      </c>
      <c r="H44">
        <v>0</v>
      </c>
      <c r="I44">
        <f t="shared" si="13"/>
        <v>0</v>
      </c>
    </row>
    <row r="45" spans="1:9" x14ac:dyDescent="0.3">
      <c r="B45">
        <v>50</v>
      </c>
      <c r="C45">
        <v>146</v>
      </c>
      <c r="D45">
        <v>67.5</v>
      </c>
      <c r="E45">
        <f t="shared" si="11"/>
        <v>40</v>
      </c>
      <c r="F45">
        <f t="shared" si="12"/>
        <v>34</v>
      </c>
      <c r="G45">
        <v>76.5</v>
      </c>
      <c r="H45">
        <v>2.11</v>
      </c>
      <c r="I45">
        <f t="shared" si="13"/>
        <v>4.706669640865492</v>
      </c>
    </row>
    <row r="46" spans="1:9" x14ac:dyDescent="0.3">
      <c r="B46">
        <v>45</v>
      </c>
      <c r="C46">
        <v>179.5</v>
      </c>
      <c r="D46">
        <v>87.5</v>
      </c>
      <c r="E46">
        <f t="shared" si="11"/>
        <v>45</v>
      </c>
      <c r="F46">
        <f t="shared" si="12"/>
        <v>0.5</v>
      </c>
      <c r="G46">
        <v>2.17</v>
      </c>
      <c r="H46">
        <v>37</v>
      </c>
      <c r="I46">
        <f t="shared" si="13"/>
        <v>82.534017399063131</v>
      </c>
    </row>
    <row r="47" spans="1:9" x14ac:dyDescent="0.3">
      <c r="B47">
        <v>40</v>
      </c>
      <c r="C47">
        <v>180</v>
      </c>
      <c r="D47">
        <v>98.5</v>
      </c>
      <c r="E47">
        <f t="shared" si="11"/>
        <v>50</v>
      </c>
      <c r="F47">
        <f t="shared" si="12"/>
        <v>0</v>
      </c>
      <c r="G47">
        <v>2.17</v>
      </c>
      <c r="H47">
        <v>36.5</v>
      </c>
      <c r="I47">
        <f t="shared" si="13"/>
        <v>81.418692839616327</v>
      </c>
    </row>
    <row r="48" spans="1:9" x14ac:dyDescent="0.3">
      <c r="B48">
        <v>30</v>
      </c>
      <c r="C48">
        <v>180</v>
      </c>
      <c r="D48">
        <v>120</v>
      </c>
      <c r="E48">
        <f t="shared" si="11"/>
        <v>60</v>
      </c>
      <c r="F48">
        <f t="shared" si="12"/>
        <v>0</v>
      </c>
      <c r="G48">
        <v>2.17</v>
      </c>
      <c r="H48">
        <v>37</v>
      </c>
      <c r="I48">
        <f t="shared" si="13"/>
        <v>82.534017399063131</v>
      </c>
    </row>
    <row r="49" spans="2:9" x14ac:dyDescent="0.3">
      <c r="B49">
        <v>20</v>
      </c>
      <c r="C49">
        <v>180</v>
      </c>
      <c r="D49">
        <v>140</v>
      </c>
      <c r="E49">
        <f t="shared" si="11"/>
        <v>70</v>
      </c>
      <c r="F49">
        <f t="shared" si="12"/>
        <v>0</v>
      </c>
      <c r="G49">
        <v>2</v>
      </c>
      <c r="H49">
        <v>40.299999999999997</v>
      </c>
      <c r="I49">
        <f t="shared" si="13"/>
        <v>89.895159491412002</v>
      </c>
    </row>
    <row r="50" spans="2:9" x14ac:dyDescent="0.3">
      <c r="B50">
        <v>10</v>
      </c>
      <c r="C50">
        <v>180</v>
      </c>
      <c r="D50">
        <v>160</v>
      </c>
      <c r="E50">
        <f t="shared" si="11"/>
        <v>80</v>
      </c>
      <c r="F50">
        <f t="shared" si="12"/>
        <v>0</v>
      </c>
      <c r="G50">
        <v>3.2</v>
      </c>
      <c r="H50">
        <v>50</v>
      </c>
      <c r="I50">
        <f t="shared" si="13"/>
        <v>111.53245594467991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00C99-C33B-4583-9AB7-EC4B2D0793A8}">
  <dimension ref="A1:E2"/>
  <sheetViews>
    <sheetView workbookViewId="0">
      <selection activeCell="B17" sqref="B17"/>
    </sheetView>
  </sheetViews>
  <sheetFormatPr defaultRowHeight="14.4" x14ac:dyDescent="0.3"/>
  <cols>
    <col min="1" max="1" width="26.44140625" customWidth="1"/>
    <col min="2" max="2" width="31.44140625" customWidth="1"/>
    <col min="3" max="3" width="29.33203125" customWidth="1"/>
    <col min="4" max="4" width="17.5546875" customWidth="1"/>
  </cols>
  <sheetData>
    <row r="1" spans="1:5" x14ac:dyDescent="0.3">
      <c r="A1" t="s">
        <v>31</v>
      </c>
      <c r="B1" t="s">
        <v>32</v>
      </c>
      <c r="C1" t="s">
        <v>0</v>
      </c>
      <c r="D1" t="s">
        <v>33</v>
      </c>
    </row>
    <row r="2" spans="1:5" x14ac:dyDescent="0.3">
      <c r="B2">
        <v>281</v>
      </c>
      <c r="C2">
        <v>233</v>
      </c>
      <c r="D2">
        <v>126</v>
      </c>
      <c r="E2">
        <f>D2/B2</f>
        <v>0.44839857651245552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 1</vt:lpstr>
      <vt:lpstr>Part 2</vt:lpstr>
      <vt:lpstr>Part 3</vt:lpstr>
      <vt:lpstr>Part 4</vt:lpstr>
      <vt:lpstr>loss_estimation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Lee</dc:creator>
  <cp:lastModifiedBy>Jackson Lee</cp:lastModifiedBy>
  <cp:lastPrinted>2023-10-31T20:37:54Z</cp:lastPrinted>
  <dcterms:created xsi:type="dcterms:W3CDTF">2023-10-31T20:37:32Z</dcterms:created>
  <dcterms:modified xsi:type="dcterms:W3CDTF">2023-12-03T19:07:24Z</dcterms:modified>
</cp:coreProperties>
</file>