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refox\"/>
    </mc:Choice>
  </mc:AlternateContent>
  <xr:revisionPtr revIDLastSave="0" documentId="13_ncr:1_{4CE40AE1-F42C-4691-AA0D-27D04A5C7DEA}" xr6:coauthVersionLast="47" xr6:coauthVersionMax="47" xr10:uidLastSave="{00000000-0000-0000-0000-000000000000}"/>
  <bookViews>
    <workbookView xWindow="-108" yWindow="-108" windowWidth="23256" windowHeight="12576" xr2:uid="{E3BAD0CB-983C-4598-BC59-C1CADFA80182}"/>
  </bookViews>
  <sheets>
    <sheet name="SLA" sheetId="1" r:id="rId1"/>
    <sheet name="Invo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2" l="1"/>
  <c r="I27" i="2" s="1"/>
  <c r="H26" i="2"/>
  <c r="I26" i="2" s="1"/>
  <c r="H25" i="2"/>
  <c r="I25" i="2" s="1"/>
  <c r="H24" i="2"/>
  <c r="I24" i="2" s="1"/>
  <c r="I23" i="2"/>
  <c r="H23" i="2"/>
  <c r="H22" i="2"/>
  <c r="I22" i="2" s="1"/>
  <c r="H21" i="2"/>
  <c r="I21" i="2" s="1"/>
  <c r="H20" i="2"/>
  <c r="I20" i="2" s="1"/>
  <c r="I19" i="2"/>
  <c r="H19" i="2"/>
  <c r="I18" i="2"/>
  <c r="H18" i="2"/>
  <c r="H17" i="2"/>
  <c r="I17" i="2" s="1"/>
  <c r="H16" i="2"/>
  <c r="I16" i="2" s="1"/>
  <c r="I15" i="2"/>
  <c r="H15" i="2"/>
  <c r="I14" i="2"/>
  <c r="H14" i="2"/>
  <c r="H13" i="2"/>
  <c r="I13" i="2" s="1"/>
  <c r="H12" i="2"/>
  <c r="I12" i="2" s="1"/>
  <c r="I11" i="2"/>
  <c r="H11" i="2"/>
  <c r="I10" i="2"/>
  <c r="H10" i="2"/>
  <c r="H9" i="2"/>
  <c r="I9" i="2" s="1"/>
  <c r="H8" i="2"/>
  <c r="I8" i="2" s="1"/>
  <c r="I7" i="2"/>
  <c r="H7" i="2"/>
  <c r="I6" i="2"/>
  <c r="H6" i="2"/>
  <c r="H5" i="2"/>
  <c r="I5" i="2" s="1"/>
  <c r="H4" i="2"/>
  <c r="I4" i="2" s="1"/>
  <c r="I3" i="2"/>
  <c r="H3" i="2"/>
  <c r="I2" i="2"/>
  <c r="H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<sst xmlns="http://schemas.openxmlformats.org/spreadsheetml/2006/main" count="221" uniqueCount="129">
  <si>
    <t>No.</t>
  </si>
  <si>
    <t>SLA Service</t>
  </si>
  <si>
    <t>Link Description</t>
  </si>
  <si>
    <t>Link ID</t>
  </si>
  <si>
    <t>Last Mile</t>
  </si>
  <si>
    <t>SLA Date</t>
  </si>
  <si>
    <t>Status</t>
  </si>
  <si>
    <t>SLM Comments</t>
  </si>
  <si>
    <t>KRA KIXP</t>
  </si>
  <si>
    <t>KRA - TIMES TOWERS TO KRA - KIXP (EADC)</t>
  </si>
  <si>
    <t>Fibre</t>
  </si>
  <si>
    <t>Active</t>
  </si>
  <si>
    <t>16/04/2022: Upgraded 90 Mbps @ KES 649,050  -&gt; 150 Mbps @ KES 810,000 ex vat</t>
  </si>
  <si>
    <t>KRA Customs Hse - Times Tower</t>
  </si>
  <si>
    <t>KRA CUSTOMS HSE TO KRA TIMES TOWER</t>
  </si>
  <si>
    <t>Not in Invoice/Renamed/Relocated</t>
  </si>
  <si>
    <t>KRA AIRPORT CONTAINER DEPOT TO CUSTOMS HSE MSA</t>
  </si>
  <si>
    <t>Okay. No change</t>
  </si>
  <si>
    <t>KRA Wilson Airport</t>
  </si>
  <si>
    <t>KRA Wilson Airport Customs to Times Towers - Vlan 2064</t>
  </si>
  <si>
    <t>KRA Egerton University Njoro</t>
  </si>
  <si>
    <t>KRA TIMES TOWERS NBO TO EGERTON UNIVERSITY NJORO[RT#44277]</t>
  </si>
  <si>
    <t>KRA Sameer Park</t>
  </si>
  <si>
    <t>SAMEER BUSINESS PARK TO TIMES KRA TOWERS [RT#44616]</t>
  </si>
  <si>
    <t>16/04/2022: Upgraded 16 Mbps @ KES 119,850 -&gt; 80 Mbps @ KES 432,000 ex vat</t>
  </si>
  <si>
    <t>KRA -ICD Naivasha SGR</t>
  </si>
  <si>
    <r>
      <t xml:space="preserve">LTK TO KRA ISIOLO  (RT#45506) </t>
    </r>
    <r>
      <rPr>
        <sz val="11"/>
        <color rgb="FF000000"/>
        <rFont val="Calibri"/>
        <family val="2"/>
        <charset val="204"/>
      </rPr>
      <t>or KRA ICD Naivasha SGR</t>
    </r>
  </si>
  <si>
    <t>P2P</t>
  </si>
  <si>
    <t>KRA City Hall</t>
  </si>
  <si>
    <t>LTK TO KRA MURANGA (RT#45517) or City Hall</t>
  </si>
  <si>
    <t>Inactive</t>
  </si>
  <si>
    <t>21/07/2023: Decommissioned and migrated to KRA Sameer Park MRI (C-00159-0087). Should not be invoiced.</t>
  </si>
  <si>
    <t>KRA Kajiado</t>
  </si>
  <si>
    <t>LTK TO KRA KAJIADO (RT#45507)</t>
  </si>
  <si>
    <t xml:space="preserve">Not in Invoice/Renamed/Relocated </t>
  </si>
  <si>
    <t>KRA Narok</t>
  </si>
  <si>
    <t>LTK TO KRA NAROK (RT#45505)</t>
  </si>
  <si>
    <r>
      <t xml:space="preserve">24/04/2021: Decommissioned and migrated to JKIA Exports </t>
    </r>
    <r>
      <rPr>
        <b/>
        <sz val="11"/>
        <color rgb="FF000000"/>
        <rFont val="Calibri"/>
        <family val="2"/>
        <charset val="204"/>
      </rPr>
      <t>(SVC-000354038). Should not be invoiced.</t>
    </r>
  </si>
  <si>
    <t>KRA Nairobi PPO</t>
  </si>
  <si>
    <t>LTK TO KRA NAIROBI PPO (RT#45516)</t>
  </si>
  <si>
    <t>24/04/2021: link relocated to swiss port JKIA</t>
  </si>
  <si>
    <t>KRA JKIA Terminal 2</t>
  </si>
  <si>
    <t>KRA JKIA TERMINAL 2 TO KRA HQ (#47507)</t>
  </si>
  <si>
    <t>KRA Kisumu Pier</t>
  </si>
  <si>
    <t>KRA KISUMU PIER TO KRA HQ (#48884)</t>
  </si>
  <si>
    <t>KRA Kitale</t>
  </si>
  <si>
    <t>KRA HQ TO KRA KITALE (#45509)</t>
  </si>
  <si>
    <t>16/04/2022: Upgraded 8 Mbps @ KES 57,000 -&gt; 30 Mbps @ KES 162,000 ex vat</t>
  </si>
  <si>
    <t>KRA Lamu Airport</t>
  </si>
  <si>
    <t>KRA HQ TO KRA LAMU AIRPORT(#45510)</t>
  </si>
  <si>
    <t>KRA Kisumu Post Parcels (PPO)</t>
  </si>
  <si>
    <t>KRA HQ TO KRA KISUMU POST PARCELS(#45508)</t>
  </si>
  <si>
    <t>KRA Kisumu Lake Basin Mall</t>
  </si>
  <si>
    <t>KRA HQ TO KRA KISUMU PIPELINE(#45513)  Or Kisumu Lake Basin Mall</t>
  </si>
  <si>
    <t>KRA Kisumu Airport</t>
  </si>
  <si>
    <t>KRA HQ TO KRA KISUMU AIRPORT(#45511)</t>
  </si>
  <si>
    <t>KRA Maralal</t>
  </si>
  <si>
    <t>KRA MARALAL TO KRA HQ (INS-56)</t>
  </si>
  <si>
    <t>KRA MIA Mombasa Baggage Hall</t>
  </si>
  <si>
    <t>KRA MBITA TO KRA HQ - 1(THOUGH TKL KENYA) (INS-57)</t>
  </si>
  <si>
    <t>08/06/2020: Invoices need to be updated to refer to 'Baggage Hall' and not 'KRA Mbita'</t>
  </si>
  <si>
    <t>KRA Lodwar</t>
  </si>
  <si>
    <t>KRA LODWAR TO KRA HQ  (THROUGH TELKOM KENYA)(INS-60)</t>
  </si>
  <si>
    <t>24/04/2021: Decommissioned and link relocated to JKIA Siginon (Code SVC-000354016). Should not be invoiced.</t>
  </si>
  <si>
    <t>CBC Upper Hill</t>
  </si>
  <si>
    <t>SVC-000001477</t>
  </si>
  <si>
    <t>Internet</t>
  </si>
  <si>
    <t>Upgraded to 300 MBPS @ KES 1,080,000 EX VAT, but no approval available</t>
  </si>
  <si>
    <t>WAN Backhaul</t>
  </si>
  <si>
    <t>SVC-000001475</t>
  </si>
  <si>
    <t>16/04/2022: Upgraded 40 Mbps @ KES 348,000  -&gt; 150 Mbps @ KES 810,000 ex vat</t>
  </si>
  <si>
    <t>KRA Sameer Park MRI</t>
  </si>
  <si>
    <t>EPL Connection charge 80MBPS-&gt;SAMEER BUSINESS PARK</t>
  </si>
  <si>
    <t>C-00159-0087</t>
  </si>
  <si>
    <t>21/07/2023: Migrated from City Hall (22728) and upgraded to 80 Mbps @ KES 360,000 ex vat</t>
  </si>
  <si>
    <t>JKIA Signon</t>
  </si>
  <si>
    <t>SVC-000354016</t>
  </si>
  <si>
    <t>24/04/2021: Migrated from KRA Lodwar (26047)</t>
  </si>
  <si>
    <t>JKIA Exports</t>
  </si>
  <si>
    <t>SVC-000354038</t>
  </si>
  <si>
    <t>24/04/2021: Migrated from KRA Narok (22730)</t>
  </si>
  <si>
    <t>Capacity (Mbps)</t>
  </si>
  <si>
    <t>MRC</t>
  </si>
  <si>
    <t>QRC</t>
  </si>
  <si>
    <t>CRN-15473</t>
  </si>
  <si>
    <t>01-Oct-2023 to 31-Dec-2023</t>
  </si>
  <si>
    <t>26046 National MPLS KRA MBITA TO VRF (INS-57)</t>
  </si>
  <si>
    <t>C-00159-0087 EPL Connection charge 80MBPS-&gt;SAMEER BUSINESS PARK</t>
  </si>
  <si>
    <t>01750 National MPLS KRA - TIMES TOWERS TO VRF</t>
  </si>
  <si>
    <t>05611 National MPLS Msa link vlan 460 customs</t>
  </si>
  <si>
    <t>20103 Leased_Circuits_Naticnal KRA WILSON AIRPORT TO VRF</t>
  </si>
  <si>
    <t>20954 National MPLS KRA EGERTON UNIVERSITY NJORO TO VRF [RT#44277]</t>
  </si>
  <si>
    <t>21195 National MPLS KRA SAMEER BUSINESS PARK TO VRF [RT#44616]</t>
  </si>
  <si>
    <t>23945 National MPLS KRA JKIA TERMINAL 2 TO VRF#47507)</t>
  </si>
  <si>
    <t>24174 National MPLS KRA KISUMU PIER TO VRF(#48884)</t>
  </si>
  <si>
    <t>25102 National MPLS KRA KITALE TO VRF (#45509)</t>
  </si>
  <si>
    <t>25106 National MPLS KRA KISUMU AIRPORT TO VRF(#45511)</t>
  </si>
  <si>
    <t>SVC-000000055</t>
  </si>
  <si>
    <t>SVC-000000055 Local Access 10Mbps - JKIA Terminal 1A</t>
  </si>
  <si>
    <t>C-00159-0035</t>
  </si>
  <si>
    <t>C-00159-0035 National MPLS 10Mbps - JKIA Terminal 1E</t>
  </si>
  <si>
    <t>SVC-000313856</t>
  </si>
  <si>
    <t>SVC-000313856 Local Access 10Mbps - KRA HQ TO SUSWA INLAND CONTAINER DEPOT</t>
  </si>
  <si>
    <t>SVC-000001477 Dedicated Internet Access 300Mbps - CBC CENTRE UPPER HILL</t>
  </si>
  <si>
    <t>SVC-000001475 Local Access 150Mbps - KRA TOWERS TO CBC CENTRE</t>
  </si>
  <si>
    <t>SVC-000352039</t>
  </si>
  <si>
    <t>SVC-000352039 Local Access 10MBPA KRA KITENGELA MALL TO KRA TIMES TOWERS</t>
  </si>
  <si>
    <t>SVC-000354016 Local Access 15MBPS KRA JKIA SIGNON TO KRA HQ</t>
  </si>
  <si>
    <t>SVC-000354038 Local Access 10MBPS KRA JKIA EXPORTS TO KRA HQ</t>
  </si>
  <si>
    <t>SVC-000355329</t>
  </si>
  <si>
    <t>SVC-000355329 Local Access 20MBPS DIA KRA WILSON AIRPORT DTD OFFICE TO KRA HQ</t>
  </si>
  <si>
    <t>SVC-000279767</t>
  </si>
  <si>
    <t>SVC-000279767 Local Access 60MBPS KRA KISUMU PIPELINE TO VRF(#45513)</t>
  </si>
  <si>
    <t>SVC-000471031</t>
  </si>
  <si>
    <t>SVC-000471031 Local Access 80MBPS-KRA-ICEA Building</t>
  </si>
  <si>
    <t>SVC-000424243</t>
  </si>
  <si>
    <t>SVC-000424243 Local Access 15MBPS-JKIA ROOF TOP PARKING</t>
  </si>
  <si>
    <t>C-00159-0079</t>
  </si>
  <si>
    <t>C-00159-0079 EPL Connection charge 4MBPS-NSSF HAILESELASSIE</t>
  </si>
  <si>
    <t>C-00159-0082</t>
  </si>
  <si>
    <t>C-00159-0082 EPL Connection charge 10MBPS-POSTA GPO</t>
  </si>
  <si>
    <t>Invoice Date</t>
  </si>
  <si>
    <t>Invoice No</t>
  </si>
  <si>
    <t>Invoice Period</t>
  </si>
  <si>
    <t>Invoice Description</t>
  </si>
  <si>
    <t>QRC (EX TAX)</t>
  </si>
  <si>
    <t>Excise (15%)</t>
  </si>
  <si>
    <t>VAT (16%)</t>
  </si>
  <si>
    <t>Invoice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</si>
</sst>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38">
    <xf numFmtId="0" fontId="0" fillId="0" borderId="0" xfId="0"/>
    <xf numFmtId="43" fontId="2" fillId="0" borderId="0" xfId="3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3" fillId="0" borderId="0" xfId="2" applyFont="1" applyFill="1" applyBorder="1" applyAlignment="1">
      <alignment horizontal="left" vertical="top" wrapText="1"/>
    </xf>
    <xf numFmtId="0" fontId="4" fillId="0" borderId="0" xfId="2" quotePrefix="1" applyFont="1" applyFill="1" applyBorder="1" applyAlignment="1">
      <alignment horizontal="left" vertical="top" wrapText="1"/>
    </xf>
    <xf numFmtId="0" fontId="5" fillId="0" borderId="0" xfId="2" quotePrefix="1" applyFont="1" applyFill="1" applyBorder="1" applyAlignment="1">
      <alignment horizontal="left" vertical="top" wrapText="1"/>
    </xf>
    <xf numFmtId="0" fontId="2" fillId="0" borderId="0" xfId="2" quotePrefix="1" applyFont="1" applyFill="1" applyBorder="1" applyAlignment="1">
      <alignment horizontal="left" vertical="top" wrapText="1"/>
    </xf>
    <xf numFmtId="0" fontId="6" fillId="0" borderId="0" xfId="2" applyFont="1" applyFill="1" applyBorder="1" applyAlignment="1">
      <alignment horizontal="left" vertical="top" wrapText="1"/>
    </xf>
    <xf numFmtId="0" fontId="1" fillId="0" borderId="0" xfId="2" quotePrefix="1" applyFont="1" applyFill="1" applyBorder="1" applyAlignment="1">
      <alignment horizontal="left" vertical="top" wrapText="1"/>
    </xf>
    <xf numFmtId="0" fontId="6" fillId="0" borderId="0" xfId="2" quotePrefix="1" applyFont="1" applyFill="1" applyBorder="1" applyAlignment="1">
      <alignment horizontal="left" vertical="top" wrapText="1"/>
    </xf>
    <xf numFmtId="0" fontId="7" fillId="0" borderId="0" xfId="2" applyFont="1" applyFill="1" applyBorder="1" applyAlignment="1">
      <alignment horizontal="left" vertical="top" wrapText="1"/>
    </xf>
    <xf numFmtId="0" fontId="3" fillId="0" borderId="0" xfId="2" applyFont="1" applyFill="1" applyBorder="1" applyAlignment="1">
      <alignment vertical="top"/>
    </xf>
    <xf numFmtId="0" fontId="0" fillId="0" borderId="0" xfId="0" applyAlignment="1">
      <alignment vertical="top"/>
    </xf>
    <xf numFmtId="49" fontId="3" fillId="0" borderId="0" xfId="2" quotePrefix="1" applyNumberFormat="1" applyFont="1" applyFill="1" applyAlignment="1">
      <alignment vertical="top"/>
    </xf>
    <xf numFmtId="1" fontId="3" fillId="0" borderId="0" xfId="2" applyNumberFormat="1" applyFont="1" applyFill="1" applyBorder="1" applyAlignment="1">
      <alignment vertical="top"/>
    </xf>
    <xf numFmtId="43" fontId="3" fillId="0" borderId="0" xfId="1" applyFont="1" applyFill="1" applyBorder="1" applyAlignment="1">
      <alignment vertical="top"/>
    </xf>
    <xf numFmtId="43" fontId="3" fillId="0" borderId="0" xfId="3" applyFont="1" applyFill="1" applyAlignment="1">
      <alignment horizontal="center" vertical="top" wrapText="1"/>
    </xf>
    <xf numFmtId="0" fontId="3" fillId="0" borderId="0" xfId="2" applyFont="1" applyFill="1" applyBorder="1" applyAlignment="1">
      <alignment horizontal="center" vertical="top" wrapText="1"/>
    </xf>
    <xf numFmtId="15" fontId="3" fillId="0" borderId="0" xfId="2" applyNumberFormat="1" applyFont="1" applyFill="1" applyBorder="1" applyAlignment="1">
      <alignment horizontal="center" vertical="top" wrapText="1"/>
    </xf>
    <xf numFmtId="43" fontId="3" fillId="0" borderId="0" xfId="3" applyFont="1" applyFill="1" applyBorder="1" applyAlignment="1">
      <alignment horizontal="center" vertical="top" wrapText="1"/>
    </xf>
    <xf numFmtId="49" fontId="3" fillId="0" borderId="0" xfId="2" applyNumberFormat="1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49" fontId="1" fillId="0" borderId="0" xfId="2" applyNumberFormat="1" applyFont="1" applyFill="1" applyBorder="1" applyAlignment="1">
      <alignment vertical="top"/>
    </xf>
    <xf numFmtId="1" fontId="1" fillId="0" borderId="0" xfId="2" applyNumberFormat="1" applyFont="1" applyFill="1" applyBorder="1" applyAlignment="1">
      <alignment vertical="top"/>
    </xf>
    <xf numFmtId="43" fontId="1" fillId="0" borderId="0" xfId="1" applyFont="1" applyFill="1" applyBorder="1" applyAlignment="1">
      <alignment vertical="top"/>
    </xf>
    <xf numFmtId="43" fontId="1" fillId="0" borderId="0" xfId="3" applyFont="1" applyFill="1" applyBorder="1" applyAlignment="1">
      <alignment horizontal="center" vertical="top" wrapText="1"/>
    </xf>
    <xf numFmtId="15" fontId="1" fillId="0" borderId="0" xfId="2" applyNumberFormat="1" applyFont="1" applyFill="1" applyBorder="1" applyAlignment="1">
      <alignment horizontal="center" vertical="top" wrapText="1"/>
    </xf>
    <xf numFmtId="0" fontId="3" fillId="0" borderId="0" xfId="2" applyAlignment="1">
      <alignment vertical="top"/>
    </xf>
    <xf numFmtId="1" fontId="3" fillId="0" borderId="0" xfId="2" applyNumberFormat="1" applyAlignment="1">
      <alignment vertical="top"/>
    </xf>
    <xf numFmtId="43" fontId="3" fillId="0" borderId="0" xfId="1" applyFont="1" applyAlignment="1">
      <alignment vertical="top"/>
    </xf>
    <xf numFmtId="0" fontId="3" fillId="0" borderId="0" xfId="2"/>
    <xf numFmtId="15" fontId="3" fillId="0" borderId="0" xfId="2" applyNumberFormat="1"/>
    <xf numFmtId="49" fontId="3" fillId="0" borderId="0" xfId="2" applyNumberFormat="1"/>
    <xf numFmtId="40" fontId="3" fillId="0" borderId="0" xfId="3" applyNumberFormat="1" applyFont="1" applyFill="1"/>
    <xf numFmtId="49" fontId="3" fillId="0" borderId="0" xfId="2" quotePrefix="1" applyNumberFormat="1"/>
    <xf numFmtId="4" fontId="3" fillId="0" borderId="0" xfId="3" applyNumberFormat="1" applyFont="1" applyFill="1"/>
    <xf numFmtId="49" fontId="8" fillId="0" borderId="0" xfId="2" applyNumberFormat="1" applyFont="1"/>
    <xf numFmtId="0" fontId="8" fillId="0" borderId="0" xfId="2" applyFont="1"/>
  </cellXfs>
  <cellStyles count="4">
    <cellStyle name="Comma" xfId="1" builtinId="3"/>
    <cellStyle name="Comma 2" xfId="3" xr:uid="{E754BB46-38F3-433D-B79E-2B9F6FC15954}"/>
    <cellStyle name="Normal" xfId="0" builtinId="0"/>
    <cellStyle name="Normal 2" xfId="2" xr:uid="{041914E3-9162-4AEF-BB6C-62C0CAE768F2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8" formatCode="#,##0.00;[Red]\-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8" formatCode="#,##0.00;[Red]\-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8" formatCode="#,##0.00;[Red]\-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8" formatCode="#,##0.00;[Red]\-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20" formatCode="dd\-mmm\-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</dxf>
    <dxf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numFmt numFmtId="20" formatCode="dd\-mmm\-yy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\-mmm\-yy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alignment vertical="top" textRotation="0" indent="0" justifyLastLine="0" shrinkToFit="0" readingOrder="0"/>
    </dxf>
    <dxf>
      <numFmt numFmtId="1" formatCode="0"/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CBDC4E-C1EE-4678-AA72-447EA4D993DF}" name="Table1" displayName="Table1" ref="A1:K27" totalsRowShown="0" headerRowDxfId="22" dataDxfId="21" headerRowCellStyle="Normal 2">
  <autoFilter ref="A1:K27" xr:uid="{2BCBDC4E-C1EE-4678-AA72-447EA4D993DF}"/>
  <tableColumns count="11">
    <tableColumn id="1" xr3:uid="{B81B6A95-618E-4CC4-B468-AF47F9FEEF7B}" name="No." dataDxfId="20" dataCellStyle="Normal 2"/>
    <tableColumn id="2" xr3:uid="{918DC2DA-4B1D-45B3-80AF-0DED52F0E590}" name="SLA Service" dataDxfId="19"/>
    <tableColumn id="3" xr3:uid="{1FAE3F35-9117-4A23-924D-A1A6C3B2AA2C}" name="Link Description" dataDxfId="18" dataCellStyle="Normal 2"/>
    <tableColumn id="4" xr3:uid="{3C3479CE-4977-4134-8D26-8251CE41AFA2}" name="Link ID" dataDxfId="17"/>
    <tableColumn id="5" xr3:uid="{7A6A50DC-79C7-47A1-8065-DC5081BFFDB0}" name="Capacity (Mbps)" dataDxfId="16"/>
    <tableColumn id="12" xr3:uid="{8058C452-1D53-49B9-95C3-3B721029DB04}" name="MRC" dataDxfId="15" dataCellStyle="Comma">
      <calculatedColumnFormula>Table1[[#This Row],[QRC]]/3</calculatedColumnFormula>
    </tableColumn>
    <tableColumn id="6" xr3:uid="{6651F124-92F8-4328-8F16-C2FB68BB02A2}" name="QRC" dataDxfId="14" dataCellStyle="Comma 2"/>
    <tableColumn id="7" xr3:uid="{477BE6D9-E080-42EB-87A3-CB620C059ADF}" name="Last Mile" dataDxfId="13" dataCellStyle="Normal 2"/>
    <tableColumn id="8" xr3:uid="{421D7827-E279-4830-861C-16779E7341C2}" name="SLA Date" dataDxfId="12" dataCellStyle="Normal 2"/>
    <tableColumn id="9" xr3:uid="{7EF311A3-55C5-4395-B3FA-DD5C41FA101E}" name="Status" dataDxfId="11" dataCellStyle="Normal 2"/>
    <tableColumn id="10" xr3:uid="{8106AED8-652E-4BD0-9C29-A0E9A68545AA}" name="SLM Comments" dataDxfId="1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18262D-995C-449D-BBAF-58D72757A9AE}" name="Table13" displayName="Table13" ref="A1:I27" totalsRowShown="0" dataDxfId="9" headerRowCellStyle="Normal 2" dataCellStyle="Comma 2">
  <autoFilter ref="A1:I27" xr:uid="{5F18262D-995C-449D-BBAF-58D72757A9AE}"/>
  <tableColumns count="9">
    <tableColumn id="1" xr3:uid="{D4D352A5-4D04-4B6B-9983-C880F5EDB338}" name="Invoice Date" dataDxfId="8" dataCellStyle="Normal 2"/>
    <tableColumn id="2" xr3:uid="{B112AAB4-CDB8-41C2-A54B-B3FC565D6611}" name="Invoice No" dataDxfId="7" dataCellStyle="Normal 2"/>
    <tableColumn id="3" xr3:uid="{E01BDF6C-B004-4014-9058-DC7E74846C06}" name="Invoice Period" dataDxfId="6" dataCellStyle="Normal 2"/>
    <tableColumn id="4" xr3:uid="{31EABD6F-4437-4E63-BFF6-492AC0F5FC1B}" name="Link ID" dataDxfId="5" dataCellStyle="Normal 2"/>
    <tableColumn id="5" xr3:uid="{63E8B783-98E9-456D-A5FA-ED27912370E7}" name="Invoice Description" dataDxfId="4" dataCellStyle="Normal 2"/>
    <tableColumn id="6" xr3:uid="{BD3FB3EA-4448-46D5-9B4E-3611A7FE5A31}" name="QRC (EX TAX)" dataDxfId="3" dataCellStyle="Comma 2"/>
    <tableColumn id="7" xr3:uid="{3669A7B9-FE9F-411D-A07F-AFD451F4C791}" name="Excise (15%)" dataDxfId="2" dataCellStyle="Comma 2"/>
    <tableColumn id="8" xr3:uid="{88F3597F-D97F-4447-8447-0246B6B495C6}" name="VAT (16%)" dataDxfId="1" dataCellStyle="Comma 2">
      <calculatedColumnFormula>0.16*(SUM(Table13[[#This Row],[QRC (EX TAX)]:[Excise (15%)]]))</calculatedColumnFormula>
    </tableColumn>
    <tableColumn id="9" xr3:uid="{DDE84DE4-9486-403A-94C0-6F4949E9F097}" name="Invoice Total" dataDxfId="0" dataCellStyle="Comma 2">
      <calculatedColumnFormula>SUM(Table13[[#This Row],[QRC (EX TAX)]:[VAT (16%)]])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84F9E-AEA4-4778-9199-ADC590EAB296}">
  <sheetPr>
    <pageSetUpPr fitToPage="1"/>
  </sheetPr>
  <dimension ref="A1:K27"/>
  <sheetViews>
    <sheetView tabSelected="1" view="pageBreakPreview" zoomScale="77" zoomScaleNormal="70" zoomScaleSheetLayoutView="77" workbookViewId="0">
      <selection activeCell="C16" sqref="C16"/>
    </sheetView>
  </sheetViews>
  <sheetFormatPr defaultRowHeight="14.4" x14ac:dyDescent="0.3"/>
  <cols>
    <col min="1" max="1" width="6" customWidth="1"/>
    <col min="2" max="2" width="48.33203125" bestFit="1" customWidth="1"/>
    <col min="3" max="3" width="60.109375" bestFit="1" customWidth="1"/>
    <col min="4" max="4" width="15" bestFit="1" customWidth="1"/>
    <col min="5" max="5" width="11.33203125" bestFit="1" customWidth="1"/>
    <col min="6" max="6" width="12.21875" bestFit="1" customWidth="1"/>
    <col min="7" max="7" width="23.109375" bestFit="1" customWidth="1"/>
    <col min="8" max="9" width="10.77734375" customWidth="1"/>
    <col min="10" max="10" width="12.77734375" bestFit="1" customWidth="1"/>
    <col min="11" max="11" width="54.21875" customWidth="1"/>
  </cols>
  <sheetData>
    <row r="1" spans="1:11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81</v>
      </c>
      <c r="F1" s="2" t="s">
        <v>82</v>
      </c>
      <c r="G1" s="1" t="s">
        <v>83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ht="28.8" x14ac:dyDescent="0.3">
      <c r="A2" s="11">
        <v>1</v>
      </c>
      <c r="B2" s="12" t="s">
        <v>8</v>
      </c>
      <c r="C2" s="11" t="s">
        <v>9</v>
      </c>
      <c r="D2" s="13">
        <v>1750</v>
      </c>
      <c r="E2" s="14">
        <v>90</v>
      </c>
      <c r="F2" s="15">
        <f>Table1[[#This Row],[QRC]]/3</f>
        <v>270000</v>
      </c>
      <c r="G2" s="16">
        <v>810000</v>
      </c>
      <c r="H2" s="17" t="s">
        <v>10</v>
      </c>
      <c r="I2" s="18">
        <v>44105</v>
      </c>
      <c r="J2" s="18" t="s">
        <v>11</v>
      </c>
      <c r="K2" s="4" t="s">
        <v>12</v>
      </c>
    </row>
    <row r="3" spans="1:11" x14ac:dyDescent="0.3">
      <c r="A3" s="11">
        <v>2</v>
      </c>
      <c r="B3" s="12" t="s">
        <v>13</v>
      </c>
      <c r="C3" s="11" t="s">
        <v>14</v>
      </c>
      <c r="D3" s="13">
        <v>5277</v>
      </c>
      <c r="E3" s="14">
        <v>75</v>
      </c>
      <c r="F3" s="15">
        <f>Table1[[#This Row],[QRC]]/3</f>
        <v>179718</v>
      </c>
      <c r="G3" s="16">
        <v>539154</v>
      </c>
      <c r="H3" s="17" t="s">
        <v>10</v>
      </c>
      <c r="I3" s="18">
        <v>44105</v>
      </c>
      <c r="J3" s="18" t="s">
        <v>11</v>
      </c>
      <c r="K3" s="3" t="s">
        <v>15</v>
      </c>
    </row>
    <row r="4" spans="1:11" x14ac:dyDescent="0.3">
      <c r="A4" s="11">
        <v>3</v>
      </c>
      <c r="B4" s="12" t="s">
        <v>16</v>
      </c>
      <c r="C4" s="11" t="s">
        <v>16</v>
      </c>
      <c r="D4" s="13">
        <v>5611</v>
      </c>
      <c r="E4" s="14">
        <v>8</v>
      </c>
      <c r="F4" s="15">
        <f>Table1[[#This Row],[QRC]]/3</f>
        <v>20642.5</v>
      </c>
      <c r="G4" s="19">
        <v>61927.5</v>
      </c>
      <c r="H4" s="17" t="s">
        <v>10</v>
      </c>
      <c r="I4" s="18">
        <v>44105</v>
      </c>
      <c r="J4" s="18" t="s">
        <v>11</v>
      </c>
      <c r="K4" s="3" t="s">
        <v>17</v>
      </c>
    </row>
    <row r="5" spans="1:11" x14ac:dyDescent="0.3">
      <c r="A5" s="11">
        <v>4</v>
      </c>
      <c r="B5" s="12" t="s">
        <v>18</v>
      </c>
      <c r="C5" s="11" t="s">
        <v>19</v>
      </c>
      <c r="D5" s="13">
        <v>20103</v>
      </c>
      <c r="E5" s="14">
        <v>9</v>
      </c>
      <c r="F5" s="15">
        <f>Table1[[#This Row],[QRC]]/3</f>
        <v>22950</v>
      </c>
      <c r="G5" s="19">
        <v>68850</v>
      </c>
      <c r="H5" s="17" t="s">
        <v>10</v>
      </c>
      <c r="I5" s="18">
        <v>44105</v>
      </c>
      <c r="J5" s="18" t="s">
        <v>11</v>
      </c>
      <c r="K5" s="3" t="s">
        <v>17</v>
      </c>
    </row>
    <row r="6" spans="1:11" x14ac:dyDescent="0.3">
      <c r="A6" s="11">
        <v>5</v>
      </c>
      <c r="B6" s="12" t="s">
        <v>20</v>
      </c>
      <c r="C6" s="11" t="s">
        <v>21</v>
      </c>
      <c r="D6" s="13">
        <v>20954</v>
      </c>
      <c r="E6" s="14">
        <v>20</v>
      </c>
      <c r="F6" s="15">
        <f>Table1[[#This Row],[QRC]]/3</f>
        <v>50000</v>
      </c>
      <c r="G6" s="16">
        <v>150000</v>
      </c>
      <c r="H6" s="17" t="s">
        <v>10</v>
      </c>
      <c r="I6" s="18">
        <v>44105</v>
      </c>
      <c r="J6" s="18" t="s">
        <v>11</v>
      </c>
      <c r="K6" s="3" t="s">
        <v>17</v>
      </c>
    </row>
    <row r="7" spans="1:11" ht="28.8" x14ac:dyDescent="0.3">
      <c r="A7" s="11">
        <v>6</v>
      </c>
      <c r="B7" s="12" t="s">
        <v>22</v>
      </c>
      <c r="C7" s="11" t="s">
        <v>23</v>
      </c>
      <c r="D7" s="13">
        <v>21195</v>
      </c>
      <c r="E7" s="14">
        <v>80</v>
      </c>
      <c r="F7" s="15">
        <f>Table1[[#This Row],[QRC]]/3</f>
        <v>144000</v>
      </c>
      <c r="G7" s="16">
        <v>432000</v>
      </c>
      <c r="H7" s="17" t="s">
        <v>10</v>
      </c>
      <c r="I7" s="18">
        <v>44105</v>
      </c>
      <c r="J7" s="18" t="s">
        <v>11</v>
      </c>
      <c r="K7" s="4" t="s">
        <v>24</v>
      </c>
    </row>
    <row r="8" spans="1:11" x14ac:dyDescent="0.3">
      <c r="A8" s="11">
        <v>7</v>
      </c>
      <c r="B8" s="12" t="s">
        <v>25</v>
      </c>
      <c r="C8" s="11" t="s">
        <v>26</v>
      </c>
      <c r="D8" s="13">
        <v>22727</v>
      </c>
      <c r="E8" s="14">
        <v>13</v>
      </c>
      <c r="F8" s="15">
        <f>Table1[[#This Row],[QRC]]/3</f>
        <v>32176</v>
      </c>
      <c r="G8" s="16">
        <v>96528</v>
      </c>
      <c r="H8" s="17" t="s">
        <v>27</v>
      </c>
      <c r="I8" s="18">
        <v>44105</v>
      </c>
      <c r="J8" s="18" t="s">
        <v>11</v>
      </c>
      <c r="K8" s="3" t="s">
        <v>15</v>
      </c>
    </row>
    <row r="9" spans="1:11" ht="28.8" x14ac:dyDescent="0.3">
      <c r="A9" s="11">
        <v>8</v>
      </c>
      <c r="B9" s="12" t="s">
        <v>28</v>
      </c>
      <c r="C9" s="11" t="s">
        <v>29</v>
      </c>
      <c r="D9" s="13">
        <v>22728</v>
      </c>
      <c r="E9" s="14">
        <v>15</v>
      </c>
      <c r="F9" s="15">
        <f>Table1[[#This Row],[QRC]]/3</f>
        <v>38000</v>
      </c>
      <c r="G9" s="16">
        <v>114000</v>
      </c>
      <c r="H9" s="17" t="s">
        <v>10</v>
      </c>
      <c r="I9" s="18">
        <v>44105</v>
      </c>
      <c r="J9" s="18" t="s">
        <v>30</v>
      </c>
      <c r="K9" s="6" t="s">
        <v>31</v>
      </c>
    </row>
    <row r="10" spans="1:11" x14ac:dyDescent="0.3">
      <c r="A10" s="11">
        <v>9</v>
      </c>
      <c r="B10" s="12" t="s">
        <v>32</v>
      </c>
      <c r="C10" s="11" t="s">
        <v>33</v>
      </c>
      <c r="D10" s="13">
        <v>22729</v>
      </c>
      <c r="E10" s="14">
        <v>10</v>
      </c>
      <c r="F10" s="15">
        <f>Table1[[#This Row],[QRC]]/3</f>
        <v>19000</v>
      </c>
      <c r="G10" s="16">
        <v>57000</v>
      </c>
      <c r="H10" s="17" t="s">
        <v>10</v>
      </c>
      <c r="I10" s="18">
        <v>44105</v>
      </c>
      <c r="J10" s="18" t="s">
        <v>11</v>
      </c>
      <c r="K10" s="3" t="s">
        <v>34</v>
      </c>
    </row>
    <row r="11" spans="1:11" ht="28.8" x14ac:dyDescent="0.3">
      <c r="A11" s="11">
        <v>10</v>
      </c>
      <c r="B11" s="12" t="s">
        <v>35</v>
      </c>
      <c r="C11" s="11" t="s">
        <v>36</v>
      </c>
      <c r="D11" s="13">
        <v>22730</v>
      </c>
      <c r="E11" s="14">
        <v>10</v>
      </c>
      <c r="F11" s="15">
        <f>Table1[[#This Row],[QRC]]/3</f>
        <v>19000</v>
      </c>
      <c r="G11" s="16">
        <v>57000</v>
      </c>
      <c r="H11" s="17" t="s">
        <v>27</v>
      </c>
      <c r="I11" s="18">
        <v>44105</v>
      </c>
      <c r="J11" s="18" t="s">
        <v>30</v>
      </c>
      <c r="K11" s="7" t="s">
        <v>37</v>
      </c>
    </row>
    <row r="12" spans="1:11" x14ac:dyDescent="0.3">
      <c r="A12" s="11">
        <v>11</v>
      </c>
      <c r="B12" s="12" t="s">
        <v>38</v>
      </c>
      <c r="C12" s="11" t="s">
        <v>39</v>
      </c>
      <c r="D12" s="13">
        <v>22736</v>
      </c>
      <c r="E12" s="14">
        <v>4</v>
      </c>
      <c r="F12" s="15">
        <f>Table1[[#This Row],[QRC]]/3</f>
        <v>9500</v>
      </c>
      <c r="G12" s="16">
        <v>28500</v>
      </c>
      <c r="H12" s="17" t="s">
        <v>10</v>
      </c>
      <c r="I12" s="18">
        <v>44105</v>
      </c>
      <c r="J12" s="18" t="s">
        <v>11</v>
      </c>
      <c r="K12" s="7" t="s">
        <v>40</v>
      </c>
    </row>
    <row r="13" spans="1:11" x14ac:dyDescent="0.3">
      <c r="A13" s="11">
        <v>12</v>
      </c>
      <c r="B13" s="12" t="s">
        <v>41</v>
      </c>
      <c r="C13" s="11" t="s">
        <v>42</v>
      </c>
      <c r="D13" s="13">
        <v>23945</v>
      </c>
      <c r="E13" s="14">
        <v>8</v>
      </c>
      <c r="F13" s="15">
        <f>Table1[[#This Row],[QRC]]/3</f>
        <v>20000</v>
      </c>
      <c r="G13" s="19">
        <v>60000</v>
      </c>
      <c r="H13" s="17" t="s">
        <v>10</v>
      </c>
      <c r="I13" s="18">
        <v>44105</v>
      </c>
      <c r="J13" s="18" t="s">
        <v>11</v>
      </c>
      <c r="K13" s="3" t="s">
        <v>17</v>
      </c>
    </row>
    <row r="14" spans="1:11" x14ac:dyDescent="0.3">
      <c r="A14" s="11">
        <v>13</v>
      </c>
      <c r="B14" s="12" t="s">
        <v>43</v>
      </c>
      <c r="C14" s="11" t="s">
        <v>44</v>
      </c>
      <c r="D14" s="13">
        <v>24174</v>
      </c>
      <c r="E14" s="14">
        <v>8</v>
      </c>
      <c r="F14" s="15">
        <f>Table1[[#This Row],[QRC]]/3</f>
        <v>19000</v>
      </c>
      <c r="G14" s="19">
        <v>57000</v>
      </c>
      <c r="H14" s="17" t="s">
        <v>27</v>
      </c>
      <c r="I14" s="18">
        <v>44105</v>
      </c>
      <c r="J14" s="18" t="s">
        <v>11</v>
      </c>
      <c r="K14" s="3" t="s">
        <v>17</v>
      </c>
    </row>
    <row r="15" spans="1:11" ht="28.8" x14ac:dyDescent="0.3">
      <c r="A15" s="11">
        <v>14</v>
      </c>
      <c r="B15" s="12" t="s">
        <v>45</v>
      </c>
      <c r="C15" s="11" t="s">
        <v>46</v>
      </c>
      <c r="D15" s="13">
        <v>25102</v>
      </c>
      <c r="E15" s="14">
        <v>30</v>
      </c>
      <c r="F15" s="15">
        <f>Table1[[#This Row],[QRC]]/3</f>
        <v>54000</v>
      </c>
      <c r="G15" s="16">
        <v>162000</v>
      </c>
      <c r="H15" s="17" t="s">
        <v>27</v>
      </c>
      <c r="I15" s="18">
        <v>44105</v>
      </c>
      <c r="J15" s="18" t="s">
        <v>11</v>
      </c>
      <c r="K15" s="4" t="s">
        <v>47</v>
      </c>
    </row>
    <row r="16" spans="1:11" x14ac:dyDescent="0.3">
      <c r="A16" s="11">
        <v>15</v>
      </c>
      <c r="B16" s="12" t="s">
        <v>48</v>
      </c>
      <c r="C16" s="11" t="s">
        <v>49</v>
      </c>
      <c r="D16" s="13">
        <v>25103</v>
      </c>
      <c r="E16" s="14">
        <v>4</v>
      </c>
      <c r="F16" s="15">
        <f>Table1[[#This Row],[QRC]]/3</f>
        <v>9500</v>
      </c>
      <c r="G16" s="19">
        <v>28500</v>
      </c>
      <c r="H16" s="17" t="s">
        <v>10</v>
      </c>
      <c r="I16" s="18">
        <v>44105</v>
      </c>
      <c r="J16" s="18" t="s">
        <v>11</v>
      </c>
      <c r="K16" s="3" t="s">
        <v>15</v>
      </c>
    </row>
    <row r="17" spans="1:11" x14ac:dyDescent="0.3">
      <c r="A17" s="11">
        <v>16</v>
      </c>
      <c r="B17" s="12" t="s">
        <v>50</v>
      </c>
      <c r="C17" s="11" t="s">
        <v>51</v>
      </c>
      <c r="D17" s="13">
        <v>25104</v>
      </c>
      <c r="E17" s="14">
        <v>4</v>
      </c>
      <c r="F17" s="15">
        <f>Table1[[#This Row],[QRC]]/3</f>
        <v>9500</v>
      </c>
      <c r="G17" s="16">
        <v>28500</v>
      </c>
      <c r="H17" s="17" t="s">
        <v>27</v>
      </c>
      <c r="I17" s="18">
        <v>44105</v>
      </c>
      <c r="J17" s="18" t="s">
        <v>11</v>
      </c>
      <c r="K17" s="3" t="s">
        <v>15</v>
      </c>
    </row>
    <row r="18" spans="1:11" x14ac:dyDescent="0.3">
      <c r="A18" s="11">
        <v>17</v>
      </c>
      <c r="B18" s="12" t="s">
        <v>52</v>
      </c>
      <c r="C18" s="11" t="s">
        <v>53</v>
      </c>
      <c r="D18" s="13">
        <v>25105</v>
      </c>
      <c r="E18" s="14">
        <v>8</v>
      </c>
      <c r="F18" s="15">
        <f>Table1[[#This Row],[QRC]]/3</f>
        <v>19000</v>
      </c>
      <c r="G18" s="16">
        <v>57000</v>
      </c>
      <c r="H18" s="17" t="s">
        <v>10</v>
      </c>
      <c r="I18" s="18">
        <v>44105</v>
      </c>
      <c r="J18" s="18" t="s">
        <v>11</v>
      </c>
      <c r="K18" s="3" t="s">
        <v>15</v>
      </c>
    </row>
    <row r="19" spans="1:11" x14ac:dyDescent="0.3">
      <c r="A19" s="11">
        <v>18</v>
      </c>
      <c r="B19" s="12" t="s">
        <v>54</v>
      </c>
      <c r="C19" s="11" t="s">
        <v>55</v>
      </c>
      <c r="D19" s="13">
        <v>25106</v>
      </c>
      <c r="E19" s="14">
        <v>8</v>
      </c>
      <c r="F19" s="15">
        <f>Table1[[#This Row],[QRC]]/3</f>
        <v>19000</v>
      </c>
      <c r="G19" s="19">
        <v>57000</v>
      </c>
      <c r="H19" s="17" t="s">
        <v>10</v>
      </c>
      <c r="I19" s="18">
        <v>44105</v>
      </c>
      <c r="J19" s="18" t="s">
        <v>11</v>
      </c>
      <c r="K19" s="3" t="s">
        <v>17</v>
      </c>
    </row>
    <row r="20" spans="1:11" x14ac:dyDescent="0.3">
      <c r="A20" s="11">
        <v>19</v>
      </c>
      <c r="B20" s="12" t="s">
        <v>56</v>
      </c>
      <c r="C20" s="11" t="s">
        <v>57</v>
      </c>
      <c r="D20" s="13">
        <v>26045</v>
      </c>
      <c r="E20" s="14">
        <v>15</v>
      </c>
      <c r="F20" s="15">
        <f>Table1[[#This Row],[QRC]]/3</f>
        <v>32176</v>
      </c>
      <c r="G20" s="16">
        <v>96528</v>
      </c>
      <c r="H20" s="17" t="s">
        <v>10</v>
      </c>
      <c r="I20" s="18">
        <v>44105</v>
      </c>
      <c r="J20" s="18" t="s">
        <v>11</v>
      </c>
      <c r="K20" s="3" t="s">
        <v>15</v>
      </c>
    </row>
    <row r="21" spans="1:11" ht="28.8" x14ac:dyDescent="0.3">
      <c r="A21" s="11">
        <v>20</v>
      </c>
      <c r="B21" s="12" t="s">
        <v>58</v>
      </c>
      <c r="C21" s="11" t="s">
        <v>59</v>
      </c>
      <c r="D21" s="13">
        <v>26046</v>
      </c>
      <c r="E21" s="14">
        <v>6</v>
      </c>
      <c r="F21" s="15">
        <f>Table1[[#This Row],[QRC]]/3</f>
        <v>16088</v>
      </c>
      <c r="G21" s="19">
        <v>48264</v>
      </c>
      <c r="H21" s="17" t="s">
        <v>10</v>
      </c>
      <c r="I21" s="18">
        <v>44105</v>
      </c>
      <c r="J21" s="18" t="s">
        <v>11</v>
      </c>
      <c r="K21" s="7" t="s">
        <v>60</v>
      </c>
    </row>
    <row r="22" spans="1:11" ht="28.8" x14ac:dyDescent="0.3">
      <c r="A22" s="11">
        <v>21</v>
      </c>
      <c r="B22" s="12" t="s">
        <v>61</v>
      </c>
      <c r="C22" s="11" t="s">
        <v>62</v>
      </c>
      <c r="D22" s="13">
        <v>26047</v>
      </c>
      <c r="E22" s="14">
        <v>15</v>
      </c>
      <c r="F22" s="15">
        <f>Table1[[#This Row],[QRC]]/3</f>
        <v>32176</v>
      </c>
      <c r="G22" s="16">
        <v>96528</v>
      </c>
      <c r="H22" s="17" t="s">
        <v>10</v>
      </c>
      <c r="I22" s="18">
        <v>44105</v>
      </c>
      <c r="J22" s="18" t="s">
        <v>30</v>
      </c>
      <c r="K22" s="10" t="s">
        <v>63</v>
      </c>
    </row>
    <row r="23" spans="1:11" ht="28.8" x14ac:dyDescent="0.3">
      <c r="A23" s="11">
        <v>22</v>
      </c>
      <c r="B23" s="12" t="s">
        <v>64</v>
      </c>
      <c r="C23" s="11" t="s">
        <v>64</v>
      </c>
      <c r="D23" s="20" t="s">
        <v>65</v>
      </c>
      <c r="E23" s="14">
        <v>30</v>
      </c>
      <c r="F23" s="15">
        <f>Table1[[#This Row],[QRC]]/3</f>
        <v>66700</v>
      </c>
      <c r="G23" s="19">
        <v>200100</v>
      </c>
      <c r="H23" s="17" t="s">
        <v>66</v>
      </c>
      <c r="I23" s="18">
        <v>44105</v>
      </c>
      <c r="J23" s="18" t="s">
        <v>11</v>
      </c>
      <c r="K23" s="5" t="s">
        <v>67</v>
      </c>
    </row>
    <row r="24" spans="1:11" ht="28.8" x14ac:dyDescent="0.3">
      <c r="A24" s="11">
        <v>23</v>
      </c>
      <c r="B24" s="12" t="s">
        <v>68</v>
      </c>
      <c r="C24" s="11" t="s">
        <v>68</v>
      </c>
      <c r="D24" s="20" t="s">
        <v>69</v>
      </c>
      <c r="E24" s="14">
        <v>150</v>
      </c>
      <c r="F24" s="15">
        <f>Table1[[#This Row],[QRC]]/3</f>
        <v>270000</v>
      </c>
      <c r="G24" s="19">
        <v>810000</v>
      </c>
      <c r="H24" s="17" t="s">
        <v>10</v>
      </c>
      <c r="I24" s="18">
        <v>44105</v>
      </c>
      <c r="J24" s="18" t="s">
        <v>11</v>
      </c>
      <c r="K24" s="4" t="s">
        <v>70</v>
      </c>
    </row>
    <row r="25" spans="1:11" ht="28.8" x14ac:dyDescent="0.3">
      <c r="A25" s="11">
        <v>24</v>
      </c>
      <c r="B25" s="12" t="s">
        <v>71</v>
      </c>
      <c r="C25" s="21" t="s">
        <v>72</v>
      </c>
      <c r="D25" s="22" t="s">
        <v>73</v>
      </c>
      <c r="E25" s="23">
        <v>80</v>
      </c>
      <c r="F25" s="24">
        <f>Table1[[#This Row],[QRC]]/3</f>
        <v>120000</v>
      </c>
      <c r="G25" s="25">
        <v>360000</v>
      </c>
      <c r="H25" s="17" t="s">
        <v>10</v>
      </c>
      <c r="I25" s="26" t="e">
        <v>#N/A</v>
      </c>
      <c r="J25" s="18" t="s">
        <v>11</v>
      </c>
      <c r="K25" s="6" t="s">
        <v>74</v>
      </c>
    </row>
    <row r="26" spans="1:11" x14ac:dyDescent="0.3">
      <c r="A26" s="11">
        <v>25</v>
      </c>
      <c r="B26" s="12" t="s">
        <v>75</v>
      </c>
      <c r="C26" s="21"/>
      <c r="D26" s="27" t="s">
        <v>76</v>
      </c>
      <c r="E26" s="28">
        <v>15</v>
      </c>
      <c r="F26" s="29">
        <f>Table1[[#This Row],[QRC]]/3</f>
        <v>32176</v>
      </c>
      <c r="G26" s="25">
        <v>96528</v>
      </c>
      <c r="H26" s="17" t="s">
        <v>10</v>
      </c>
      <c r="I26" s="26" t="e">
        <v>#N/A</v>
      </c>
      <c r="J26" s="18" t="s">
        <v>11</v>
      </c>
      <c r="K26" s="8" t="s">
        <v>77</v>
      </c>
    </row>
    <row r="27" spans="1:11" x14ac:dyDescent="0.3">
      <c r="A27" s="21">
        <v>26</v>
      </c>
      <c r="B27" s="12" t="s">
        <v>78</v>
      </c>
      <c r="C27" s="21"/>
      <c r="D27" s="27" t="s">
        <v>79</v>
      </c>
      <c r="E27" s="28">
        <v>10</v>
      </c>
      <c r="F27" s="29">
        <f>Table1[[#This Row],[QRC]]/3</f>
        <v>19000.95</v>
      </c>
      <c r="G27" s="25">
        <v>57002.85</v>
      </c>
      <c r="H27" s="17" t="s">
        <v>27</v>
      </c>
      <c r="I27" s="26" t="e">
        <v>#N/A</v>
      </c>
      <c r="J27" s="18" t="s">
        <v>11</v>
      </c>
      <c r="K27" s="9" t="s">
        <v>80</v>
      </c>
    </row>
  </sheetData>
  <pageMargins left="0.7" right="0.7" top="0.75" bottom="0.75" header="0.3" footer="0.3"/>
  <pageSetup scale="34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E358-DD12-47C9-8724-7D30F066239D}">
  <sheetPr>
    <pageSetUpPr fitToPage="1"/>
  </sheetPr>
  <dimension ref="A1:I27"/>
  <sheetViews>
    <sheetView view="pageBreakPreview" zoomScale="106" zoomScaleNormal="100" zoomScaleSheetLayoutView="106" workbookViewId="0">
      <selection activeCell="E15" sqref="E15"/>
    </sheetView>
  </sheetViews>
  <sheetFormatPr defaultRowHeight="14.4" x14ac:dyDescent="0.3"/>
  <cols>
    <col min="1" max="1" width="13.6640625" bestFit="1" customWidth="1"/>
    <col min="2" max="2" width="12.21875" bestFit="1" customWidth="1"/>
    <col min="3" max="3" width="24.6640625" bestFit="1" customWidth="1"/>
    <col min="4" max="4" width="13.88671875" bestFit="1" customWidth="1"/>
    <col min="5" max="5" width="74.77734375" bestFit="1" customWidth="1"/>
    <col min="6" max="6" width="14.44140625" bestFit="1" customWidth="1"/>
    <col min="7" max="7" width="13.44140625" bestFit="1" customWidth="1"/>
    <col min="8" max="8" width="11.88671875" bestFit="1" customWidth="1"/>
    <col min="9" max="9" width="14" bestFit="1" customWidth="1"/>
  </cols>
  <sheetData>
    <row r="1" spans="1:9" x14ac:dyDescent="0.3">
      <c r="A1" s="30" t="s">
        <v>121</v>
      </c>
      <c r="B1" s="30" t="s">
        <v>122</v>
      </c>
      <c r="C1" s="30" t="s">
        <v>123</v>
      </c>
      <c r="D1" s="30" t="s">
        <v>3</v>
      </c>
      <c r="E1" s="30" t="s">
        <v>124</v>
      </c>
      <c r="F1" s="30" t="s">
        <v>125</v>
      </c>
      <c r="G1" s="30" t="s">
        <v>126</v>
      </c>
      <c r="H1" s="30" t="s">
        <v>127</v>
      </c>
      <c r="I1" s="30" t="s">
        <v>128</v>
      </c>
    </row>
    <row r="2" spans="1:9" x14ac:dyDescent="0.3">
      <c r="A2" s="31">
        <v>45212</v>
      </c>
      <c r="B2" s="30" t="s">
        <v>84</v>
      </c>
      <c r="C2" s="30" t="s">
        <v>85</v>
      </c>
      <c r="D2" s="32">
        <v>26046</v>
      </c>
      <c r="E2" s="30" t="s">
        <v>86</v>
      </c>
      <c r="F2" s="33">
        <v>-48264</v>
      </c>
      <c r="G2" s="33">
        <v>0</v>
      </c>
      <c r="H2" s="33">
        <f>0.16*(SUM(Table13[[#This Row],[QRC (EX TAX)]:[Excise (15%)]]))</f>
        <v>-7722.24</v>
      </c>
      <c r="I2" s="33">
        <f>SUM(Table13[[#This Row],[QRC (EX TAX)]:[VAT (16%)]])</f>
        <v>-55986.239999999998</v>
      </c>
    </row>
    <row r="3" spans="1:9" x14ac:dyDescent="0.3">
      <c r="A3" s="31">
        <v>45205</v>
      </c>
      <c r="B3" s="32">
        <v>116426</v>
      </c>
      <c r="C3" s="30" t="s">
        <v>85</v>
      </c>
      <c r="D3" s="32" t="s">
        <v>73</v>
      </c>
      <c r="E3" s="30" t="s">
        <v>87</v>
      </c>
      <c r="F3" s="33">
        <v>360000</v>
      </c>
      <c r="G3" s="33">
        <v>0</v>
      </c>
      <c r="H3" s="33">
        <f>0.16*(SUM(Table13[[#This Row],[QRC (EX TAX)]:[Excise (15%)]]))</f>
        <v>57600</v>
      </c>
      <c r="I3" s="33">
        <f>SUM(Table13[[#This Row],[QRC (EX TAX)]:[VAT (16%)]])</f>
        <v>417600</v>
      </c>
    </row>
    <row r="4" spans="1:9" x14ac:dyDescent="0.3">
      <c r="A4" s="31">
        <v>45205</v>
      </c>
      <c r="B4" s="32">
        <v>116426</v>
      </c>
      <c r="C4" s="30" t="s">
        <v>85</v>
      </c>
      <c r="D4" s="34">
        <v>1750</v>
      </c>
      <c r="E4" s="30" t="s">
        <v>88</v>
      </c>
      <c r="F4" s="35">
        <v>810000</v>
      </c>
      <c r="G4" s="33">
        <v>0</v>
      </c>
      <c r="H4" s="33">
        <f>0.16*(SUM(Table13[[#This Row],[QRC (EX TAX)]:[Excise (15%)]]))</f>
        <v>129600</v>
      </c>
      <c r="I4" s="33">
        <f>SUM(Table13[[#This Row],[QRC (EX TAX)]:[VAT (16%)]])</f>
        <v>939600</v>
      </c>
    </row>
    <row r="5" spans="1:9" x14ac:dyDescent="0.3">
      <c r="A5" s="31">
        <v>45205</v>
      </c>
      <c r="B5" s="32">
        <v>116426</v>
      </c>
      <c r="C5" s="30" t="s">
        <v>85</v>
      </c>
      <c r="D5" s="34">
        <v>5611</v>
      </c>
      <c r="E5" s="30" t="s">
        <v>89</v>
      </c>
      <c r="F5" s="33">
        <v>61927.5</v>
      </c>
      <c r="G5" s="33">
        <v>0</v>
      </c>
      <c r="H5" s="33">
        <f>0.16*(SUM(Table13[[#This Row],[QRC (EX TAX)]:[Excise (15%)]]))</f>
        <v>9908.4</v>
      </c>
      <c r="I5" s="33">
        <f>SUM(Table13[[#This Row],[QRC (EX TAX)]:[VAT (16%)]])</f>
        <v>71835.899999999994</v>
      </c>
    </row>
    <row r="6" spans="1:9" x14ac:dyDescent="0.3">
      <c r="A6" s="31">
        <v>45205</v>
      </c>
      <c r="B6" s="32">
        <v>116426</v>
      </c>
      <c r="C6" s="30" t="s">
        <v>85</v>
      </c>
      <c r="D6" s="32">
        <v>20103</v>
      </c>
      <c r="E6" s="30" t="s">
        <v>90</v>
      </c>
      <c r="F6" s="33">
        <v>68850</v>
      </c>
      <c r="G6" s="33">
        <v>0</v>
      </c>
      <c r="H6" s="33">
        <f>0.16*(SUM(Table13[[#This Row],[QRC (EX TAX)]:[Excise (15%)]]))</f>
        <v>11016</v>
      </c>
      <c r="I6" s="33">
        <f>SUM(Table13[[#This Row],[QRC (EX TAX)]:[VAT (16%)]])</f>
        <v>79866</v>
      </c>
    </row>
    <row r="7" spans="1:9" x14ac:dyDescent="0.3">
      <c r="A7" s="31">
        <v>45205</v>
      </c>
      <c r="B7" s="32">
        <v>116426</v>
      </c>
      <c r="C7" s="30" t="s">
        <v>85</v>
      </c>
      <c r="D7" s="32">
        <v>20954</v>
      </c>
      <c r="E7" s="30" t="s">
        <v>91</v>
      </c>
      <c r="F7" s="35">
        <v>150000</v>
      </c>
      <c r="G7" s="33">
        <v>0</v>
      </c>
      <c r="H7" s="33">
        <f>0.16*(SUM(Table13[[#This Row],[QRC (EX TAX)]:[Excise (15%)]]))</f>
        <v>24000</v>
      </c>
      <c r="I7" s="33">
        <f>SUM(Table13[[#This Row],[QRC (EX TAX)]:[VAT (16%)]])</f>
        <v>174000</v>
      </c>
    </row>
    <row r="8" spans="1:9" x14ac:dyDescent="0.3">
      <c r="A8" s="31">
        <v>45205</v>
      </c>
      <c r="B8" s="32">
        <v>116426</v>
      </c>
      <c r="C8" s="30" t="s">
        <v>85</v>
      </c>
      <c r="D8" s="32">
        <v>21195</v>
      </c>
      <c r="E8" s="30" t="s">
        <v>92</v>
      </c>
      <c r="F8" s="35">
        <v>432000</v>
      </c>
      <c r="G8" s="33">
        <v>0</v>
      </c>
      <c r="H8" s="33">
        <f>0.16*(SUM(Table13[[#This Row],[QRC (EX TAX)]:[Excise (15%)]]))</f>
        <v>69120</v>
      </c>
      <c r="I8" s="33">
        <f>SUM(Table13[[#This Row],[QRC (EX TAX)]:[VAT (16%)]])</f>
        <v>501120</v>
      </c>
    </row>
    <row r="9" spans="1:9" x14ac:dyDescent="0.3">
      <c r="A9" s="31">
        <v>45205</v>
      </c>
      <c r="B9" s="32">
        <v>116426</v>
      </c>
      <c r="C9" s="30" t="s">
        <v>85</v>
      </c>
      <c r="D9" s="32">
        <v>23945</v>
      </c>
      <c r="E9" s="30" t="s">
        <v>93</v>
      </c>
      <c r="F9" s="35">
        <v>60000</v>
      </c>
      <c r="G9" s="33">
        <v>0</v>
      </c>
      <c r="H9" s="33">
        <f>0.16*(SUM(Table13[[#This Row],[QRC (EX TAX)]:[Excise (15%)]]))</f>
        <v>9600</v>
      </c>
      <c r="I9" s="33">
        <f>SUM(Table13[[#This Row],[QRC (EX TAX)]:[VAT (16%)]])</f>
        <v>69600</v>
      </c>
    </row>
    <row r="10" spans="1:9" x14ac:dyDescent="0.3">
      <c r="A10" s="31">
        <v>45205</v>
      </c>
      <c r="B10" s="32">
        <v>116426</v>
      </c>
      <c r="C10" s="30" t="s">
        <v>85</v>
      </c>
      <c r="D10" s="36">
        <v>24174</v>
      </c>
      <c r="E10" s="37" t="s">
        <v>94</v>
      </c>
      <c r="F10" s="33">
        <v>57000</v>
      </c>
      <c r="G10" s="33">
        <v>0</v>
      </c>
      <c r="H10" s="33">
        <f>0.16*(SUM(Table13[[#This Row],[QRC (EX TAX)]:[Excise (15%)]]))</f>
        <v>9120</v>
      </c>
      <c r="I10" s="33">
        <f>SUM(Table13[[#This Row],[QRC (EX TAX)]:[VAT (16%)]])</f>
        <v>66120</v>
      </c>
    </row>
    <row r="11" spans="1:9" x14ac:dyDescent="0.3">
      <c r="A11" s="31">
        <v>45205</v>
      </c>
      <c r="B11" s="32">
        <v>116426</v>
      </c>
      <c r="C11" s="30" t="s">
        <v>85</v>
      </c>
      <c r="D11" s="32">
        <v>25102</v>
      </c>
      <c r="E11" s="30" t="s">
        <v>95</v>
      </c>
      <c r="F11" s="35">
        <v>162000</v>
      </c>
      <c r="G11" s="33">
        <v>0</v>
      </c>
      <c r="H11" s="33">
        <f>0.16*(SUM(Table13[[#This Row],[QRC (EX TAX)]:[Excise (15%)]]))</f>
        <v>25920</v>
      </c>
      <c r="I11" s="33">
        <f>SUM(Table13[[#This Row],[QRC (EX TAX)]:[VAT (16%)]])</f>
        <v>187920</v>
      </c>
    </row>
    <row r="12" spans="1:9" x14ac:dyDescent="0.3">
      <c r="A12" s="31">
        <v>45205</v>
      </c>
      <c r="B12" s="32">
        <v>116426</v>
      </c>
      <c r="C12" s="30" t="s">
        <v>85</v>
      </c>
      <c r="D12" s="32">
        <v>25106</v>
      </c>
      <c r="E12" s="30" t="s">
        <v>96</v>
      </c>
      <c r="F12" s="33">
        <v>57000</v>
      </c>
      <c r="G12" s="33">
        <v>0</v>
      </c>
      <c r="H12" s="33">
        <f>0.16*(SUM(Table13[[#This Row],[QRC (EX TAX)]:[Excise (15%)]]))</f>
        <v>9120</v>
      </c>
      <c r="I12" s="33">
        <f>SUM(Table13[[#This Row],[QRC (EX TAX)]:[VAT (16%)]])</f>
        <v>66120</v>
      </c>
    </row>
    <row r="13" spans="1:9" x14ac:dyDescent="0.3">
      <c r="A13" s="31">
        <v>45205</v>
      </c>
      <c r="B13" s="32">
        <v>116426</v>
      </c>
      <c r="C13" s="30" t="s">
        <v>85</v>
      </c>
      <c r="D13" s="32">
        <v>26046</v>
      </c>
      <c r="E13" s="30" t="s">
        <v>86</v>
      </c>
      <c r="F13" s="33">
        <v>48264</v>
      </c>
      <c r="G13" s="33">
        <v>0</v>
      </c>
      <c r="H13" s="33">
        <f>0.16*(SUM(Table13[[#This Row],[QRC (EX TAX)]:[Excise (15%)]]))</f>
        <v>7722.24</v>
      </c>
      <c r="I13" s="33">
        <f>SUM(Table13[[#This Row],[QRC (EX TAX)]:[VAT (16%)]])</f>
        <v>55986.239999999998</v>
      </c>
    </row>
    <row r="14" spans="1:9" x14ac:dyDescent="0.3">
      <c r="A14" s="31">
        <v>45205</v>
      </c>
      <c r="B14" s="32">
        <v>116426</v>
      </c>
      <c r="C14" s="30" t="s">
        <v>85</v>
      </c>
      <c r="D14" s="32" t="s">
        <v>97</v>
      </c>
      <c r="E14" s="30" t="s">
        <v>98</v>
      </c>
      <c r="F14" s="35">
        <v>120000</v>
      </c>
      <c r="G14" s="33">
        <v>0</v>
      </c>
      <c r="H14" s="33">
        <f>0.16*(SUM(Table13[[#This Row],[QRC (EX TAX)]:[Excise (15%)]]))</f>
        <v>19200</v>
      </c>
      <c r="I14" s="33">
        <f>SUM(Table13[[#This Row],[QRC (EX TAX)]:[VAT (16%)]])</f>
        <v>139200</v>
      </c>
    </row>
    <row r="15" spans="1:9" x14ac:dyDescent="0.3">
      <c r="A15" s="31">
        <v>45205</v>
      </c>
      <c r="B15" s="32">
        <v>116426</v>
      </c>
      <c r="C15" s="30" t="s">
        <v>85</v>
      </c>
      <c r="D15" s="32" t="s">
        <v>99</v>
      </c>
      <c r="E15" s="30" t="s">
        <v>100</v>
      </c>
      <c r="F15" s="35">
        <v>120000</v>
      </c>
      <c r="G15" s="33">
        <v>0</v>
      </c>
      <c r="H15" s="33">
        <f>0.16*(SUM(Table13[[#This Row],[QRC (EX TAX)]:[Excise (15%)]]))</f>
        <v>19200</v>
      </c>
      <c r="I15" s="33">
        <f>SUM(Table13[[#This Row],[QRC (EX TAX)]:[VAT (16%)]])</f>
        <v>139200</v>
      </c>
    </row>
    <row r="16" spans="1:9" x14ac:dyDescent="0.3">
      <c r="A16" s="31">
        <v>45205</v>
      </c>
      <c r="B16" s="32">
        <v>116426</v>
      </c>
      <c r="C16" s="30" t="s">
        <v>85</v>
      </c>
      <c r="D16" s="32" t="s">
        <v>101</v>
      </c>
      <c r="E16" s="30" t="s">
        <v>102</v>
      </c>
      <c r="F16" s="35">
        <v>96528</v>
      </c>
      <c r="G16" s="33">
        <v>0</v>
      </c>
      <c r="H16" s="33">
        <f>0.16*(SUM(Table13[[#This Row],[QRC (EX TAX)]:[Excise (15%)]]))</f>
        <v>15444.48</v>
      </c>
      <c r="I16" s="33">
        <f>SUM(Table13[[#This Row],[QRC (EX TAX)]:[VAT (16%)]])</f>
        <v>111972.48</v>
      </c>
    </row>
    <row r="17" spans="1:9" x14ac:dyDescent="0.3">
      <c r="A17" s="31">
        <v>45205</v>
      </c>
      <c r="B17" s="32">
        <v>116426</v>
      </c>
      <c r="C17" s="30" t="s">
        <v>85</v>
      </c>
      <c r="D17" s="32" t="s">
        <v>65</v>
      </c>
      <c r="E17" s="30" t="s">
        <v>103</v>
      </c>
      <c r="F17" s="33">
        <v>1080000</v>
      </c>
      <c r="G17" s="33">
        <v>162000</v>
      </c>
      <c r="H17" s="33">
        <f>0.16*(SUM(Table13[[#This Row],[QRC (EX TAX)]:[Excise (15%)]]))</f>
        <v>198720</v>
      </c>
      <c r="I17" s="33">
        <f>SUM(Table13[[#This Row],[QRC (EX TAX)]:[VAT (16%)]])</f>
        <v>1440720</v>
      </c>
    </row>
    <row r="18" spans="1:9" x14ac:dyDescent="0.3">
      <c r="A18" s="31">
        <v>45205</v>
      </c>
      <c r="B18" s="32">
        <v>116426</v>
      </c>
      <c r="C18" s="30" t="s">
        <v>85</v>
      </c>
      <c r="D18" s="32" t="s">
        <v>69</v>
      </c>
      <c r="E18" s="30" t="s">
        <v>104</v>
      </c>
      <c r="F18" s="33">
        <v>810000</v>
      </c>
      <c r="G18" s="33">
        <v>0</v>
      </c>
      <c r="H18" s="33">
        <f>0.16*(SUM(Table13[[#This Row],[QRC (EX TAX)]:[Excise (15%)]]))</f>
        <v>129600</v>
      </c>
      <c r="I18" s="33">
        <f>SUM(Table13[[#This Row],[QRC (EX TAX)]:[VAT (16%)]])</f>
        <v>939600</v>
      </c>
    </row>
    <row r="19" spans="1:9" x14ac:dyDescent="0.3">
      <c r="A19" s="31">
        <v>45205</v>
      </c>
      <c r="B19" s="32">
        <v>116426</v>
      </c>
      <c r="C19" s="30" t="s">
        <v>85</v>
      </c>
      <c r="D19" s="32" t="s">
        <v>105</v>
      </c>
      <c r="E19" s="30" t="s">
        <v>106</v>
      </c>
      <c r="F19" s="35">
        <v>57000</v>
      </c>
      <c r="G19" s="33">
        <v>0</v>
      </c>
      <c r="H19" s="33">
        <f>0.16*(SUM(Table13[[#This Row],[QRC (EX TAX)]:[Excise (15%)]]))</f>
        <v>9120</v>
      </c>
      <c r="I19" s="33">
        <f>SUM(Table13[[#This Row],[QRC (EX TAX)]:[VAT (16%)]])</f>
        <v>66120</v>
      </c>
    </row>
    <row r="20" spans="1:9" x14ac:dyDescent="0.3">
      <c r="A20" s="31">
        <v>45205</v>
      </c>
      <c r="B20" s="32">
        <v>116426</v>
      </c>
      <c r="C20" s="30" t="s">
        <v>85</v>
      </c>
      <c r="D20" s="32" t="s">
        <v>76</v>
      </c>
      <c r="E20" s="30" t="s">
        <v>107</v>
      </c>
      <c r="F20" s="35">
        <v>96528</v>
      </c>
      <c r="G20" s="33">
        <v>0</v>
      </c>
      <c r="H20" s="33">
        <f>0.16*(SUM(Table13[[#This Row],[QRC (EX TAX)]:[Excise (15%)]]))</f>
        <v>15444.48</v>
      </c>
      <c r="I20" s="33">
        <f>SUM(Table13[[#This Row],[QRC (EX TAX)]:[VAT (16%)]])</f>
        <v>111972.48</v>
      </c>
    </row>
    <row r="21" spans="1:9" x14ac:dyDescent="0.3">
      <c r="A21" s="31">
        <v>45205</v>
      </c>
      <c r="B21" s="32">
        <v>116426</v>
      </c>
      <c r="C21" s="30" t="s">
        <v>85</v>
      </c>
      <c r="D21" s="32" t="s">
        <v>79</v>
      </c>
      <c r="E21" s="30" t="s">
        <v>108</v>
      </c>
      <c r="F21" s="35">
        <v>57002.85</v>
      </c>
      <c r="G21" s="33">
        <v>0</v>
      </c>
      <c r="H21" s="33">
        <f>0.16*(SUM(Table13[[#This Row],[QRC (EX TAX)]:[Excise (15%)]]))</f>
        <v>9120.4560000000001</v>
      </c>
      <c r="I21" s="33">
        <f>SUM(Table13[[#This Row],[QRC (EX TAX)]:[VAT (16%)]])</f>
        <v>66123.305999999997</v>
      </c>
    </row>
    <row r="22" spans="1:9" x14ac:dyDescent="0.3">
      <c r="A22" s="31">
        <v>45205</v>
      </c>
      <c r="B22" s="32">
        <v>116426</v>
      </c>
      <c r="C22" s="30" t="s">
        <v>85</v>
      </c>
      <c r="D22" s="32" t="s">
        <v>109</v>
      </c>
      <c r="E22" s="30" t="s">
        <v>110</v>
      </c>
      <c r="F22" s="35">
        <v>120000</v>
      </c>
      <c r="G22" s="33">
        <v>0</v>
      </c>
      <c r="H22" s="33">
        <f>0.16*(SUM(Table13[[#This Row],[QRC (EX TAX)]:[Excise (15%)]]))</f>
        <v>19200</v>
      </c>
      <c r="I22" s="33">
        <f>SUM(Table13[[#This Row],[QRC (EX TAX)]:[VAT (16%)]])</f>
        <v>139200</v>
      </c>
    </row>
    <row r="23" spans="1:9" x14ac:dyDescent="0.3">
      <c r="A23" s="31">
        <v>45205</v>
      </c>
      <c r="B23" s="32">
        <v>116426</v>
      </c>
      <c r="C23" s="30" t="s">
        <v>85</v>
      </c>
      <c r="D23" s="32" t="s">
        <v>111</v>
      </c>
      <c r="E23" s="30" t="s">
        <v>112</v>
      </c>
      <c r="F23" s="35">
        <v>360000</v>
      </c>
      <c r="G23" s="33">
        <v>0</v>
      </c>
      <c r="H23" s="33">
        <f>0.16*(SUM(Table13[[#This Row],[QRC (EX TAX)]:[Excise (15%)]]))</f>
        <v>57600</v>
      </c>
      <c r="I23" s="33">
        <f>SUM(Table13[[#This Row],[QRC (EX TAX)]:[VAT (16%)]])</f>
        <v>417600</v>
      </c>
    </row>
    <row r="24" spans="1:9" x14ac:dyDescent="0.3">
      <c r="A24" s="31">
        <v>45205</v>
      </c>
      <c r="B24" s="32">
        <v>116426</v>
      </c>
      <c r="C24" s="30" t="s">
        <v>85</v>
      </c>
      <c r="D24" s="32" t="s">
        <v>113</v>
      </c>
      <c r="E24" s="30" t="s">
        <v>114</v>
      </c>
      <c r="F24" s="33">
        <v>539154</v>
      </c>
      <c r="G24" s="33">
        <v>0</v>
      </c>
      <c r="H24" s="33">
        <f>0.16*(SUM(Table13[[#This Row],[QRC (EX TAX)]:[Excise (15%)]]))</f>
        <v>86264.639999999999</v>
      </c>
      <c r="I24" s="33">
        <f>SUM(Table13[[#This Row],[QRC (EX TAX)]:[VAT (16%)]])</f>
        <v>625418.64</v>
      </c>
    </row>
    <row r="25" spans="1:9" x14ac:dyDescent="0.3">
      <c r="A25" s="31">
        <v>45205</v>
      </c>
      <c r="B25" s="32">
        <v>116426</v>
      </c>
      <c r="C25" s="30" t="s">
        <v>85</v>
      </c>
      <c r="D25" s="32" t="s">
        <v>115</v>
      </c>
      <c r="E25" s="30" t="s">
        <v>116</v>
      </c>
      <c r="F25" s="35">
        <v>96528</v>
      </c>
      <c r="G25" s="33">
        <v>0</v>
      </c>
      <c r="H25" s="33">
        <f>0.16*(SUM(Table13[[#This Row],[QRC (EX TAX)]:[Excise (15%)]]))</f>
        <v>15444.48</v>
      </c>
      <c r="I25" s="33">
        <f>SUM(Table13[[#This Row],[QRC (EX TAX)]:[VAT (16%)]])</f>
        <v>111972.48</v>
      </c>
    </row>
    <row r="26" spans="1:9" x14ac:dyDescent="0.3">
      <c r="A26" s="31">
        <v>45205</v>
      </c>
      <c r="B26" s="32">
        <v>116426</v>
      </c>
      <c r="C26" s="30" t="s">
        <v>85</v>
      </c>
      <c r="D26" s="32" t="s">
        <v>117</v>
      </c>
      <c r="E26" s="30" t="s">
        <v>118</v>
      </c>
      <c r="F26" s="33">
        <v>28500</v>
      </c>
      <c r="G26" s="33">
        <v>0</v>
      </c>
      <c r="H26" s="33">
        <f>0.16*(SUM(Table13[[#This Row],[QRC (EX TAX)]:[Excise (15%)]]))</f>
        <v>4560</v>
      </c>
      <c r="I26" s="33">
        <f>SUM(Table13[[#This Row],[QRC (EX TAX)]:[VAT (16%)]])</f>
        <v>33060</v>
      </c>
    </row>
    <row r="27" spans="1:9" x14ac:dyDescent="0.3">
      <c r="A27" s="31">
        <v>45205</v>
      </c>
      <c r="B27" s="32">
        <v>116426</v>
      </c>
      <c r="C27" s="30" t="s">
        <v>85</v>
      </c>
      <c r="D27" s="32" t="s">
        <v>119</v>
      </c>
      <c r="E27" s="30" t="s">
        <v>120</v>
      </c>
      <c r="F27" s="33">
        <v>48000</v>
      </c>
      <c r="G27" s="33">
        <v>0</v>
      </c>
      <c r="H27" s="33">
        <f>0.16*(SUM(Table13[[#This Row],[QRC (EX TAX)]:[Excise (15%)]]))</f>
        <v>7680</v>
      </c>
      <c r="I27" s="33">
        <f>SUM(Table13[[#This Row],[QRC (EX TAX)]:[VAT (16%)]])</f>
        <v>55680</v>
      </c>
    </row>
  </sheetData>
  <pageMargins left="0.7" right="0.7" top="0.75" bottom="0.75" header="0.3" footer="0.3"/>
  <pageSetup scale="46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SLA</vt:lpstr>
      <vt:lpstr>Invoice</vt:lpstr>
    </vt:vector>
  </TitlesOfParts>
  <Company>KRA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Jerome</cp:lastModifiedBy>
  <dcterms:created xsi:type="dcterms:W3CDTF">2024-02-13T08:31:15Z</dcterms:created>
  <dcterms:modified xsi:type="dcterms:W3CDTF">2024-02-15T09:39:57Z</dcterms:modified>
</cp:coreProperties>
</file>