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sherman/Desktop/Code/git/Personal/Misc/python/maps/"/>
    </mc:Choice>
  </mc:AlternateContent>
  <xr:revisionPtr revIDLastSave="0" documentId="13_ncr:1_{2AE58A6B-4584-6341-ADE2-2FBBB0812F55}" xr6:coauthVersionLast="47" xr6:coauthVersionMax="47" xr10:uidLastSave="{00000000-0000-0000-0000-000000000000}"/>
  <bookViews>
    <workbookView xWindow="0" yWindow="500" windowWidth="28800" windowHeight="16260" activeTab="6" xr2:uid="{06E49EC0-CE0B-B048-B0A7-B8C2300922F6}"/>
  </bookViews>
  <sheets>
    <sheet name="Calendar" sheetId="1" r:id="rId1"/>
    <sheet name="Tolls" sheetId="7" r:id="rId2"/>
    <sheet name="OH-NJ" sheetId="2" r:id="rId3"/>
    <sheet name="OH-Scranton" sheetId="8" r:id="rId4"/>
    <sheet name="Scranton-NJ" sheetId="9" r:id="rId5"/>
    <sheet name="EZ-Pass" sheetId="10" r:id="rId6"/>
    <sheet name="OH-NJ EZ" sheetId="12" r:id="rId7"/>
    <sheet name="OH-Scranton EZ" sheetId="13" r:id="rId8"/>
    <sheet name="Scranton-NJ EZ" sheetId="14" r:id="rId9"/>
    <sheet name="Sheet6" sheetId="11" r:id="rId10"/>
    <sheet name="Sheet10" sheetId="15" r:id="rId11"/>
  </sheets>
  <definedNames>
    <definedName name="_xlnm._FilterDatabase" localSheetId="0" hidden="1">Calendar!$A$2:$X$10</definedName>
    <definedName name="PA_Turnpike" localSheetId="5">'EZ-Pass'!$A$1:$AS$44</definedName>
    <definedName name="PA_Turnpike_1" localSheetId="2">'OH-NJ'!$A$1:$AR$43</definedName>
    <definedName name="PA_Turnpike_1" localSheetId="6">'OH-NJ EZ'!$A$1:$AR$43</definedName>
    <definedName name="PA_Turnpike_1" localSheetId="3">'OH-Scranton'!$A$1:$AR$43</definedName>
    <definedName name="PA_Turnpike_1" localSheetId="7">'OH-Scranton EZ'!$A$1:$AR$43</definedName>
    <definedName name="PA_Turnpike_1" localSheetId="4">'Scranton-NJ'!$A$1:$AR$43</definedName>
    <definedName name="PA_Turnpike_1" localSheetId="8">'Scranton-NJ EZ'!$A$1:$AR$43</definedName>
    <definedName name="PA_Turnpike_1" localSheetId="1">Tolls!$A$1:$AR$43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5" l="1"/>
  <c r="E8" i="15" s="1"/>
  <c r="D5" i="15"/>
  <c r="C6" i="15"/>
  <c r="D6" i="15" s="1"/>
  <c r="H6" i="15"/>
  <c r="G5" i="15"/>
  <c r="H5" i="15" s="1"/>
  <c r="F4" i="15"/>
  <c r="G4" i="15" s="1"/>
  <c r="H4" i="15" s="1"/>
  <c r="F3" i="15"/>
  <c r="G3" i="15" s="1"/>
  <c r="H3" i="15" s="1"/>
  <c r="C2" i="15" a="1"/>
  <c r="C2" i="15" s="1"/>
  <c r="C3" i="14" a="1"/>
  <c r="C3" i="14" s="1"/>
  <c r="D3" i="14" a="1"/>
  <c r="D3" i="14" s="1"/>
  <c r="E3" i="14" a="1"/>
  <c r="E3" i="14" s="1"/>
  <c r="F3" i="14" a="1"/>
  <c r="F3" i="14"/>
  <c r="G3" i="14" a="1"/>
  <c r="G3" i="14" s="1"/>
  <c r="H3" i="14" a="1"/>
  <c r="H3" i="14" s="1"/>
  <c r="I3" i="14" a="1"/>
  <c r="I3" i="14" s="1"/>
  <c r="J3" i="14" a="1"/>
  <c r="J3" i="14"/>
  <c r="K3" i="14" a="1"/>
  <c r="K3" i="14" s="1"/>
  <c r="L3" i="14" a="1"/>
  <c r="L3" i="14" s="1"/>
  <c r="M3" i="14" a="1"/>
  <c r="M3" i="14" s="1"/>
  <c r="N3" i="14" a="1"/>
  <c r="N3" i="14"/>
  <c r="O3" i="14" a="1"/>
  <c r="O3" i="14" s="1"/>
  <c r="P3" i="14" a="1"/>
  <c r="P3" i="14" s="1"/>
  <c r="Q3" i="14" a="1"/>
  <c r="Q3" i="14" s="1"/>
  <c r="R3" i="14" a="1"/>
  <c r="R3" i="14"/>
  <c r="S3" i="14" a="1"/>
  <c r="S3" i="14" s="1"/>
  <c r="T3" i="14" a="1"/>
  <c r="T3" i="14" s="1"/>
  <c r="C4" i="14" a="1"/>
  <c r="C4" i="14" s="1"/>
  <c r="D4" i="14" a="1"/>
  <c r="D4" i="14"/>
  <c r="E4" i="14" a="1"/>
  <c r="E4" i="14" s="1"/>
  <c r="F4" i="14" a="1"/>
  <c r="F4" i="14" s="1"/>
  <c r="G4" i="14" a="1"/>
  <c r="G4" i="14" s="1"/>
  <c r="H4" i="14" a="1"/>
  <c r="H4" i="14"/>
  <c r="I4" i="14" a="1"/>
  <c r="I4" i="14" s="1"/>
  <c r="J4" i="14" a="1"/>
  <c r="J4" i="14" s="1"/>
  <c r="K4" i="14" a="1"/>
  <c r="K4" i="14" s="1"/>
  <c r="L4" i="14" a="1"/>
  <c r="L4" i="14"/>
  <c r="M4" i="14" a="1"/>
  <c r="M4" i="14" s="1"/>
  <c r="N4" i="14" a="1"/>
  <c r="N4" i="14" s="1"/>
  <c r="O4" i="14" a="1"/>
  <c r="O4" i="14" s="1"/>
  <c r="P4" i="14" a="1"/>
  <c r="P4" i="14"/>
  <c r="Q4" i="14" a="1"/>
  <c r="Q4" i="14" s="1"/>
  <c r="R4" i="14" a="1"/>
  <c r="R4" i="14" s="1"/>
  <c r="S4" i="14" a="1"/>
  <c r="S4" i="14" s="1"/>
  <c r="T4" i="14" a="1"/>
  <c r="T4" i="14"/>
  <c r="C5" i="14" a="1"/>
  <c r="C5" i="14" s="1"/>
  <c r="D5" i="14" a="1"/>
  <c r="D5" i="14" s="1"/>
  <c r="E5" i="14" a="1"/>
  <c r="E5" i="14" s="1"/>
  <c r="F5" i="14" a="1"/>
  <c r="F5" i="14"/>
  <c r="G5" i="14" a="1"/>
  <c r="G5" i="14" s="1"/>
  <c r="H5" i="14" a="1"/>
  <c r="H5" i="14" s="1"/>
  <c r="I5" i="14" a="1"/>
  <c r="I5" i="14" s="1"/>
  <c r="J5" i="14" a="1"/>
  <c r="J5" i="14"/>
  <c r="K5" i="14" a="1"/>
  <c r="K5" i="14" s="1"/>
  <c r="L5" i="14" a="1"/>
  <c r="L5" i="14" s="1"/>
  <c r="M5" i="14" a="1"/>
  <c r="M5" i="14" s="1"/>
  <c r="N5" i="14" a="1"/>
  <c r="N5" i="14"/>
  <c r="O5" i="14" a="1"/>
  <c r="O5" i="14" s="1"/>
  <c r="P5" i="14" a="1"/>
  <c r="P5" i="14" s="1"/>
  <c r="Q5" i="14" a="1"/>
  <c r="Q5" i="14" s="1"/>
  <c r="R5" i="14" a="1"/>
  <c r="R5" i="14"/>
  <c r="S5" i="14" a="1"/>
  <c r="S5" i="14" s="1"/>
  <c r="T5" i="14" a="1"/>
  <c r="T5" i="14" s="1"/>
  <c r="C6" i="14" a="1"/>
  <c r="C6" i="14" s="1"/>
  <c r="D6" i="14" a="1"/>
  <c r="D6" i="14"/>
  <c r="E6" i="14" a="1"/>
  <c r="E6" i="14" s="1"/>
  <c r="F6" i="14" a="1"/>
  <c r="F6" i="14" s="1"/>
  <c r="G6" i="14" a="1"/>
  <c r="G6" i="14" s="1"/>
  <c r="H6" i="14" a="1"/>
  <c r="H6" i="14"/>
  <c r="I6" i="14" a="1"/>
  <c r="I6" i="14" s="1"/>
  <c r="J6" i="14" a="1"/>
  <c r="J6" i="14" s="1"/>
  <c r="K6" i="14" a="1"/>
  <c r="K6" i="14" s="1"/>
  <c r="L6" i="14" a="1"/>
  <c r="L6" i="14"/>
  <c r="M6" i="14" a="1"/>
  <c r="M6" i="14" s="1"/>
  <c r="N6" i="14" a="1"/>
  <c r="N6" i="14" s="1"/>
  <c r="O6" i="14" a="1"/>
  <c r="O6" i="14" s="1"/>
  <c r="P6" i="14" a="1"/>
  <c r="P6" i="14"/>
  <c r="Q6" i="14" a="1"/>
  <c r="Q6" i="14" s="1"/>
  <c r="R6" i="14" a="1"/>
  <c r="R6" i="14" s="1"/>
  <c r="S6" i="14" a="1"/>
  <c r="S6" i="14" s="1"/>
  <c r="T6" i="14" a="1"/>
  <c r="T6" i="14"/>
  <c r="C7" i="14" a="1"/>
  <c r="C7" i="14" s="1"/>
  <c r="D7" i="14" a="1"/>
  <c r="D7" i="14" s="1"/>
  <c r="E7" i="14" a="1"/>
  <c r="E7" i="14" s="1"/>
  <c r="F7" i="14" a="1"/>
  <c r="F7" i="14"/>
  <c r="G7" i="14" a="1"/>
  <c r="G7" i="14" s="1"/>
  <c r="H7" i="14" a="1"/>
  <c r="H7" i="14" s="1"/>
  <c r="I7" i="14" a="1"/>
  <c r="I7" i="14" s="1"/>
  <c r="J7" i="14" a="1"/>
  <c r="J7" i="14"/>
  <c r="K7" i="14" a="1"/>
  <c r="K7" i="14" s="1"/>
  <c r="L7" i="14" a="1"/>
  <c r="L7" i="14" s="1"/>
  <c r="M7" i="14" a="1"/>
  <c r="M7" i="14" s="1"/>
  <c r="N7" i="14" a="1"/>
  <c r="N7" i="14"/>
  <c r="O7" i="14" a="1"/>
  <c r="O7" i="14" s="1"/>
  <c r="P7" i="14" a="1"/>
  <c r="P7" i="14" s="1"/>
  <c r="Q7" i="14" a="1"/>
  <c r="Q7" i="14" s="1"/>
  <c r="R7" i="14" a="1"/>
  <c r="R7" i="14"/>
  <c r="S7" i="14" a="1"/>
  <c r="S7" i="14" s="1"/>
  <c r="T7" i="14" a="1"/>
  <c r="T7" i="14" s="1"/>
  <c r="C8" i="14" a="1"/>
  <c r="C8" i="14" s="1"/>
  <c r="D8" i="14" a="1"/>
  <c r="D8" i="14" s="1"/>
  <c r="E8" i="14" a="1"/>
  <c r="E8" i="14" s="1"/>
  <c r="F8" i="14" a="1"/>
  <c r="F8" i="14" s="1"/>
  <c r="G8" i="14" a="1"/>
  <c r="G8" i="14" s="1"/>
  <c r="H8" i="14" a="1"/>
  <c r="H8" i="14" s="1"/>
  <c r="I8" i="14" a="1"/>
  <c r="I8" i="14" s="1"/>
  <c r="J8" i="14" a="1"/>
  <c r="J8" i="14" s="1"/>
  <c r="K8" i="14" a="1"/>
  <c r="K8" i="14" s="1"/>
  <c r="L8" i="14" a="1"/>
  <c r="L8" i="14" s="1"/>
  <c r="M8" i="14" a="1"/>
  <c r="M8" i="14" s="1"/>
  <c r="N8" i="14" a="1"/>
  <c r="N8" i="14" s="1"/>
  <c r="O8" i="14" a="1"/>
  <c r="O8" i="14" s="1"/>
  <c r="P8" i="14" a="1"/>
  <c r="P8" i="14" s="1"/>
  <c r="Q8" i="14" a="1"/>
  <c r="Q8" i="14" s="1"/>
  <c r="R8" i="14" a="1"/>
  <c r="R8" i="14" s="1"/>
  <c r="S8" i="14" a="1"/>
  <c r="S8" i="14" s="1"/>
  <c r="T8" i="14" a="1"/>
  <c r="T8" i="14" s="1"/>
  <c r="C9" i="14" a="1"/>
  <c r="C9" i="14" s="1"/>
  <c r="D9" i="14" a="1"/>
  <c r="D9" i="14" s="1"/>
  <c r="E9" i="14" a="1"/>
  <c r="E9" i="14" s="1"/>
  <c r="F9" i="14" a="1"/>
  <c r="F9" i="14" s="1"/>
  <c r="G9" i="14" a="1"/>
  <c r="G9" i="14" s="1"/>
  <c r="H9" i="14" a="1"/>
  <c r="H9" i="14" s="1"/>
  <c r="I9" i="14" a="1"/>
  <c r="I9" i="14" s="1"/>
  <c r="J9" i="14" a="1"/>
  <c r="J9" i="14" s="1"/>
  <c r="K9" i="14" a="1"/>
  <c r="K9" i="14" s="1"/>
  <c r="L9" i="14" a="1"/>
  <c r="L9" i="14" s="1"/>
  <c r="M9" i="14" a="1"/>
  <c r="M9" i="14" s="1"/>
  <c r="N9" i="14" a="1"/>
  <c r="N9" i="14" s="1"/>
  <c r="O9" i="14" a="1"/>
  <c r="O9" i="14" s="1"/>
  <c r="P9" i="14" a="1"/>
  <c r="P9" i="14" s="1"/>
  <c r="Q9" i="14" a="1"/>
  <c r="Q9" i="14" s="1"/>
  <c r="R9" i="14" a="1"/>
  <c r="R9" i="14" s="1"/>
  <c r="S9" i="14" a="1"/>
  <c r="S9" i="14" s="1"/>
  <c r="T9" i="14" a="1"/>
  <c r="T9" i="14" s="1"/>
  <c r="C10" i="14" a="1"/>
  <c r="C10" i="14" s="1"/>
  <c r="D10" i="14" a="1"/>
  <c r="D10" i="14" s="1"/>
  <c r="E10" i="14" a="1"/>
  <c r="E10" i="14" s="1"/>
  <c r="F10" i="14" a="1"/>
  <c r="F10" i="14" s="1"/>
  <c r="G10" i="14" a="1"/>
  <c r="G10" i="14" s="1"/>
  <c r="H10" i="14" a="1"/>
  <c r="H10" i="14" s="1"/>
  <c r="I10" i="14" a="1"/>
  <c r="I10" i="14" s="1"/>
  <c r="J10" i="14" a="1"/>
  <c r="J10" i="14" s="1"/>
  <c r="K10" i="14" a="1"/>
  <c r="K10" i="14" s="1"/>
  <c r="L10" i="14" a="1"/>
  <c r="L10" i="14" s="1"/>
  <c r="M10" i="14" a="1"/>
  <c r="M10" i="14" s="1"/>
  <c r="N10" i="14" a="1"/>
  <c r="N10" i="14" s="1"/>
  <c r="O10" i="14" a="1"/>
  <c r="O10" i="14" s="1"/>
  <c r="P10" i="14" a="1"/>
  <c r="P10" i="14" s="1"/>
  <c r="Q10" i="14" a="1"/>
  <c r="Q10" i="14" s="1"/>
  <c r="R10" i="14" a="1"/>
  <c r="R10" i="14" s="1"/>
  <c r="S10" i="14" a="1"/>
  <c r="S10" i="14" s="1"/>
  <c r="T10" i="14" a="1"/>
  <c r="T10" i="14" s="1"/>
  <c r="C11" i="14" a="1"/>
  <c r="C11" i="14" s="1"/>
  <c r="D11" i="14" a="1"/>
  <c r="D11" i="14" s="1"/>
  <c r="E11" i="14" a="1"/>
  <c r="E11" i="14" s="1"/>
  <c r="F11" i="14" a="1"/>
  <c r="F11" i="14" s="1"/>
  <c r="G11" i="14" a="1"/>
  <c r="G11" i="14" s="1"/>
  <c r="H11" i="14" a="1"/>
  <c r="H11" i="14" s="1"/>
  <c r="I11" i="14" a="1"/>
  <c r="I11" i="14" s="1"/>
  <c r="J11" i="14" a="1"/>
  <c r="J11" i="14" s="1"/>
  <c r="K11" i="14" a="1"/>
  <c r="K11" i="14" s="1"/>
  <c r="L11" i="14" a="1"/>
  <c r="L11" i="14" s="1"/>
  <c r="M11" i="14" a="1"/>
  <c r="M11" i="14" s="1"/>
  <c r="N11" i="14" a="1"/>
  <c r="N11" i="14" s="1"/>
  <c r="O11" i="14" a="1"/>
  <c r="O11" i="14" s="1"/>
  <c r="P11" i="14" a="1"/>
  <c r="P11" i="14" s="1"/>
  <c r="Q11" i="14" a="1"/>
  <c r="Q11" i="14" s="1"/>
  <c r="R11" i="14" a="1"/>
  <c r="R11" i="14" s="1"/>
  <c r="S11" i="14" a="1"/>
  <c r="S11" i="14" s="1"/>
  <c r="T11" i="14" a="1"/>
  <c r="T11" i="14" s="1"/>
  <c r="C12" i="14" a="1"/>
  <c r="C12" i="14" s="1"/>
  <c r="D12" i="14" a="1"/>
  <c r="D12" i="14" s="1"/>
  <c r="E12" i="14" a="1"/>
  <c r="E12" i="14" s="1"/>
  <c r="F12" i="14" a="1"/>
  <c r="F12" i="14" s="1"/>
  <c r="G12" i="14" a="1"/>
  <c r="G12" i="14" s="1"/>
  <c r="H12" i="14" a="1"/>
  <c r="H12" i="14" s="1"/>
  <c r="I12" i="14" a="1"/>
  <c r="I12" i="14" s="1"/>
  <c r="J12" i="14" a="1"/>
  <c r="J12" i="14" s="1"/>
  <c r="K12" i="14" a="1"/>
  <c r="K12" i="14" s="1"/>
  <c r="L12" i="14" a="1"/>
  <c r="L12" i="14" s="1"/>
  <c r="M12" i="14" a="1"/>
  <c r="M12" i="14" s="1"/>
  <c r="N12" i="14" a="1"/>
  <c r="N12" i="14" s="1"/>
  <c r="O12" i="14" a="1"/>
  <c r="O12" i="14" s="1"/>
  <c r="P12" i="14" a="1"/>
  <c r="P12" i="14" s="1"/>
  <c r="Q12" i="14" a="1"/>
  <c r="Q12" i="14" s="1"/>
  <c r="R12" i="14" a="1"/>
  <c r="R12" i="14" s="1"/>
  <c r="S12" i="14" a="1"/>
  <c r="S12" i="14" s="1"/>
  <c r="T12" i="14" a="1"/>
  <c r="T12" i="14" s="1"/>
  <c r="C13" i="14" a="1"/>
  <c r="C13" i="14" s="1"/>
  <c r="D13" i="14" a="1"/>
  <c r="D13" i="14" s="1"/>
  <c r="E13" i="14" a="1"/>
  <c r="E13" i="14" s="1"/>
  <c r="F13" i="14" a="1"/>
  <c r="F13" i="14" s="1"/>
  <c r="G13" i="14" a="1"/>
  <c r="G13" i="14" s="1"/>
  <c r="H13" i="14" a="1"/>
  <c r="H13" i="14" s="1"/>
  <c r="I13" i="14" a="1"/>
  <c r="I13" i="14" s="1"/>
  <c r="J13" i="14" a="1"/>
  <c r="J13" i="14" s="1"/>
  <c r="K13" i="14" a="1"/>
  <c r="K13" i="14" s="1"/>
  <c r="L13" i="14" a="1"/>
  <c r="L13" i="14" s="1"/>
  <c r="M13" i="14" a="1"/>
  <c r="M13" i="14" s="1"/>
  <c r="N13" i="14" a="1"/>
  <c r="N13" i="14" s="1"/>
  <c r="O13" i="14" a="1"/>
  <c r="O13" i="14" s="1"/>
  <c r="P13" i="14" a="1"/>
  <c r="P13" i="14" s="1"/>
  <c r="Q13" i="14" a="1"/>
  <c r="Q13" i="14" s="1"/>
  <c r="R13" i="14" a="1"/>
  <c r="R13" i="14" s="1"/>
  <c r="S13" i="14" a="1"/>
  <c r="S13" i="14" s="1"/>
  <c r="T13" i="14" a="1"/>
  <c r="T13" i="14" s="1"/>
  <c r="C14" i="14" a="1"/>
  <c r="C14" i="14" s="1"/>
  <c r="D14" i="14" a="1"/>
  <c r="D14" i="14" s="1"/>
  <c r="E14" i="14" a="1"/>
  <c r="E14" i="14" s="1"/>
  <c r="F14" i="14" a="1"/>
  <c r="F14" i="14" s="1"/>
  <c r="G14" i="14" a="1"/>
  <c r="G14" i="14" s="1"/>
  <c r="H14" i="14" a="1"/>
  <c r="H14" i="14" s="1"/>
  <c r="I14" i="14" a="1"/>
  <c r="I14" i="14" s="1"/>
  <c r="J14" i="14" a="1"/>
  <c r="J14" i="14" s="1"/>
  <c r="K14" i="14" a="1"/>
  <c r="K14" i="14" s="1"/>
  <c r="L14" i="14" a="1"/>
  <c r="L14" i="14" s="1"/>
  <c r="M14" i="14" a="1"/>
  <c r="M14" i="14" s="1"/>
  <c r="N14" i="14" a="1"/>
  <c r="N14" i="14" s="1"/>
  <c r="O14" i="14" a="1"/>
  <c r="O14" i="14" s="1"/>
  <c r="P14" i="14" a="1"/>
  <c r="P14" i="14" s="1"/>
  <c r="Q14" i="14" a="1"/>
  <c r="Q14" i="14" s="1"/>
  <c r="R14" i="14" a="1"/>
  <c r="R14" i="14" s="1"/>
  <c r="S14" i="14" a="1"/>
  <c r="S14" i="14" s="1"/>
  <c r="T14" i="14" a="1"/>
  <c r="T14" i="14" s="1"/>
  <c r="C15" i="14" a="1"/>
  <c r="C15" i="14" s="1"/>
  <c r="D15" i="14" a="1"/>
  <c r="D15" i="14" s="1"/>
  <c r="E15" i="14" a="1"/>
  <c r="E15" i="14" s="1"/>
  <c r="F15" i="14" a="1"/>
  <c r="F15" i="14" s="1"/>
  <c r="G15" i="14" a="1"/>
  <c r="G15" i="14" s="1"/>
  <c r="H15" i="14" a="1"/>
  <c r="H15" i="14" s="1"/>
  <c r="I15" i="14" a="1"/>
  <c r="I15" i="14" s="1"/>
  <c r="J15" i="14" a="1"/>
  <c r="J15" i="14" s="1"/>
  <c r="K15" i="14" a="1"/>
  <c r="K15" i="14" s="1"/>
  <c r="L15" i="14" a="1"/>
  <c r="L15" i="14" s="1"/>
  <c r="M15" i="14" a="1"/>
  <c r="M15" i="14" s="1"/>
  <c r="N15" i="14" a="1"/>
  <c r="N15" i="14" s="1"/>
  <c r="O15" i="14" a="1"/>
  <c r="O15" i="14" s="1"/>
  <c r="P15" i="14" a="1"/>
  <c r="P15" i="14" s="1"/>
  <c r="Q15" i="14" a="1"/>
  <c r="Q15" i="14" s="1"/>
  <c r="R15" i="14" a="1"/>
  <c r="R15" i="14" s="1"/>
  <c r="S15" i="14" a="1"/>
  <c r="S15" i="14" s="1"/>
  <c r="T15" i="14" a="1"/>
  <c r="T15" i="14" s="1"/>
  <c r="C16" i="14" a="1"/>
  <c r="C16" i="14" s="1"/>
  <c r="D16" i="14" a="1"/>
  <c r="D16" i="14" s="1"/>
  <c r="E16" i="14" a="1"/>
  <c r="E16" i="14" s="1"/>
  <c r="F16" i="14" a="1"/>
  <c r="F16" i="14" s="1"/>
  <c r="G16" i="14" a="1"/>
  <c r="G16" i="14" s="1"/>
  <c r="H16" i="14" a="1"/>
  <c r="H16" i="14" s="1"/>
  <c r="I16" i="14" a="1"/>
  <c r="I16" i="14" s="1"/>
  <c r="J16" i="14" a="1"/>
  <c r="J16" i="14" s="1"/>
  <c r="K16" i="14" a="1"/>
  <c r="K16" i="14" s="1"/>
  <c r="L16" i="14" a="1"/>
  <c r="L16" i="14" s="1"/>
  <c r="M16" i="14" a="1"/>
  <c r="M16" i="14" s="1"/>
  <c r="N16" i="14" a="1"/>
  <c r="N16" i="14" s="1"/>
  <c r="O16" i="14" a="1"/>
  <c r="O16" i="14" s="1"/>
  <c r="P16" i="14" a="1"/>
  <c r="P16" i="14" s="1"/>
  <c r="Q16" i="14" a="1"/>
  <c r="Q16" i="14" s="1"/>
  <c r="R16" i="14" a="1"/>
  <c r="R16" i="14" s="1"/>
  <c r="S16" i="14" a="1"/>
  <c r="S16" i="14" s="1"/>
  <c r="T16" i="14" a="1"/>
  <c r="T16" i="14" s="1"/>
  <c r="C17" i="14" a="1"/>
  <c r="C17" i="14" s="1"/>
  <c r="D17" i="14" a="1"/>
  <c r="D17" i="14" s="1"/>
  <c r="E17" i="14" a="1"/>
  <c r="E17" i="14" s="1"/>
  <c r="F17" i="14" a="1"/>
  <c r="F17" i="14" s="1"/>
  <c r="G17" i="14" a="1"/>
  <c r="G17" i="14" s="1"/>
  <c r="H17" i="14" a="1"/>
  <c r="H17" i="14" s="1"/>
  <c r="I17" i="14" a="1"/>
  <c r="I17" i="14" s="1"/>
  <c r="J17" i="14" a="1"/>
  <c r="J17" i="14" s="1"/>
  <c r="K17" i="14" a="1"/>
  <c r="K17" i="14" s="1"/>
  <c r="L17" i="14" a="1"/>
  <c r="L17" i="14" s="1"/>
  <c r="M17" i="14" a="1"/>
  <c r="M17" i="14" s="1"/>
  <c r="N17" i="14" a="1"/>
  <c r="N17" i="14" s="1"/>
  <c r="O17" i="14" a="1"/>
  <c r="O17" i="14" s="1"/>
  <c r="P17" i="14" a="1"/>
  <c r="P17" i="14" s="1"/>
  <c r="Q17" i="14" a="1"/>
  <c r="Q17" i="14" s="1"/>
  <c r="R17" i="14" a="1"/>
  <c r="R17" i="14" s="1"/>
  <c r="S17" i="14" a="1"/>
  <c r="S17" i="14" s="1"/>
  <c r="T17" i="14" a="1"/>
  <c r="T17" i="14" s="1"/>
  <c r="C18" i="14" a="1"/>
  <c r="C18" i="14" s="1"/>
  <c r="D18" i="14" a="1"/>
  <c r="D18" i="14" s="1"/>
  <c r="E18" i="14" a="1"/>
  <c r="E18" i="14" s="1"/>
  <c r="F18" i="14" a="1"/>
  <c r="F18" i="14" s="1"/>
  <c r="G18" i="14" a="1"/>
  <c r="G18" i="14" s="1"/>
  <c r="H18" i="14" a="1"/>
  <c r="H18" i="14" s="1"/>
  <c r="I18" i="14" a="1"/>
  <c r="I18" i="14" s="1"/>
  <c r="J18" i="14" a="1"/>
  <c r="J18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P18" i="14" a="1"/>
  <c r="P18" i="14" s="1"/>
  <c r="Q18" i="14" a="1"/>
  <c r="Q18" i="14" s="1"/>
  <c r="R18" i="14" a="1"/>
  <c r="R18" i="14" s="1"/>
  <c r="S18" i="14" a="1"/>
  <c r="S18" i="14" s="1"/>
  <c r="T18" i="14" a="1"/>
  <c r="T18" i="14" s="1"/>
  <c r="C19" i="14" a="1"/>
  <c r="C19" i="14" s="1"/>
  <c r="D19" i="14" a="1"/>
  <c r="D19" i="14" s="1"/>
  <c r="E19" i="14" a="1"/>
  <c r="E19" i="14" s="1"/>
  <c r="F19" i="14" a="1"/>
  <c r="F19" i="14" s="1"/>
  <c r="G19" i="14" a="1"/>
  <c r="G19" i="14" s="1"/>
  <c r="H19" i="14" a="1"/>
  <c r="H19" i="14" s="1"/>
  <c r="I19" i="14" a="1"/>
  <c r="I19" i="14" s="1"/>
  <c r="J19" i="14" a="1"/>
  <c r="J19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P19" i="14" a="1"/>
  <c r="P19" i="14" s="1"/>
  <c r="Q19" i="14" a="1"/>
  <c r="Q19" i="14" s="1"/>
  <c r="R19" i="14" a="1"/>
  <c r="R19" i="14" s="1"/>
  <c r="S19" i="14" a="1"/>
  <c r="S19" i="14" s="1"/>
  <c r="T19" i="14" a="1"/>
  <c r="T19" i="14" s="1"/>
  <c r="D2" i="14" a="1"/>
  <c r="D2" i="14" s="1"/>
  <c r="E2" i="14" a="1"/>
  <c r="E2" i="14" s="1"/>
  <c r="F2" i="14" a="1"/>
  <c r="F2" i="14" s="1"/>
  <c r="G2" i="14" a="1"/>
  <c r="G2" i="14"/>
  <c r="H2" i="14" a="1"/>
  <c r="H2" i="14" s="1"/>
  <c r="I2" i="14" a="1"/>
  <c r="I2" i="14" s="1"/>
  <c r="J2" i="14" a="1"/>
  <c r="J2" i="14" s="1"/>
  <c r="K2" i="14" a="1"/>
  <c r="K2" i="14"/>
  <c r="L2" i="14" a="1"/>
  <c r="L2" i="14" s="1"/>
  <c r="M2" i="14" a="1"/>
  <c r="M2" i="14" s="1"/>
  <c r="N2" i="14" a="1"/>
  <c r="N2" i="14" s="1"/>
  <c r="O2" i="14" a="1"/>
  <c r="O2" i="14" s="1"/>
  <c r="P2" i="14" a="1"/>
  <c r="P2" i="14" s="1"/>
  <c r="Q2" i="14" a="1"/>
  <c r="Q2" i="14" s="1"/>
  <c r="R2" i="14" a="1"/>
  <c r="R2" i="14" s="1"/>
  <c r="S2" i="14" a="1"/>
  <c r="S2" i="14" s="1"/>
  <c r="T2" i="14" a="1"/>
  <c r="T2" i="14" s="1"/>
  <c r="C2" i="14" a="1"/>
  <c r="C2" i="14" s="1"/>
  <c r="B2" i="13" a="1"/>
  <c r="B2" i="13" s="1"/>
  <c r="B2" i="14" a="1"/>
  <c r="B2" i="14" s="1"/>
  <c r="AA2" i="13" a="1"/>
  <c r="AA2" i="13" s="1"/>
  <c r="AB2" i="13" a="1"/>
  <c r="AB2" i="13" s="1"/>
  <c r="AC2" i="13" a="1"/>
  <c r="AC2" i="13"/>
  <c r="AD2" i="13" a="1"/>
  <c r="AD2" i="13"/>
  <c r="AE2" i="13" a="1"/>
  <c r="AE2" i="13" s="1"/>
  <c r="AF2" i="13" a="1"/>
  <c r="AF2" i="13" s="1"/>
  <c r="AG2" i="13" a="1"/>
  <c r="AG2" i="13" s="1"/>
  <c r="AH2" i="13" a="1"/>
  <c r="AH2" i="13"/>
  <c r="AI2" i="13" a="1"/>
  <c r="AI2" i="13" s="1"/>
  <c r="AJ2" i="13" a="1"/>
  <c r="AJ2" i="13" s="1"/>
  <c r="AK2" i="13" a="1"/>
  <c r="AK2" i="13" s="1"/>
  <c r="AL2" i="13" a="1"/>
  <c r="AL2" i="13" s="1"/>
  <c r="AM2" i="13" a="1"/>
  <c r="AM2" i="13" s="1"/>
  <c r="AN2" i="13" a="1"/>
  <c r="AN2" i="13" s="1"/>
  <c r="AA3" i="13" a="1"/>
  <c r="AA3" i="13" s="1"/>
  <c r="AB3" i="13" a="1"/>
  <c r="AB3" i="13" s="1"/>
  <c r="AC3" i="13" a="1"/>
  <c r="AC3" i="13" s="1"/>
  <c r="AD3" i="13" a="1"/>
  <c r="AD3" i="13" s="1"/>
  <c r="AE3" i="13" a="1"/>
  <c r="AE3" i="13" s="1"/>
  <c r="AF3" i="13" a="1"/>
  <c r="AF3" i="13"/>
  <c r="AG3" i="13" a="1"/>
  <c r="AG3" i="13" s="1"/>
  <c r="AH3" i="13" a="1"/>
  <c r="AH3" i="13" s="1"/>
  <c r="AI3" i="13" a="1"/>
  <c r="AI3" i="13" s="1"/>
  <c r="AJ3" i="13" a="1"/>
  <c r="AJ3" i="13"/>
  <c r="AK3" i="13" a="1"/>
  <c r="AK3" i="13" s="1"/>
  <c r="AL3" i="13" a="1"/>
  <c r="AL3" i="13" s="1"/>
  <c r="AM3" i="13" a="1"/>
  <c r="AM3" i="13" s="1"/>
  <c r="AN3" i="13" a="1"/>
  <c r="AN3" i="13" s="1"/>
  <c r="AA4" i="13" a="1"/>
  <c r="AA4" i="13" s="1"/>
  <c r="AB4" i="13" a="1"/>
  <c r="AB4" i="13" s="1"/>
  <c r="AC4" i="13" a="1"/>
  <c r="AC4" i="13" s="1"/>
  <c r="AD4" i="13" a="1"/>
  <c r="AD4" i="13" s="1"/>
  <c r="AE4" i="13" a="1"/>
  <c r="AE4" i="13" s="1"/>
  <c r="AF4" i="13" a="1"/>
  <c r="AF4" i="13" s="1"/>
  <c r="AG4" i="13" a="1"/>
  <c r="AG4" i="13" s="1"/>
  <c r="AH4" i="13" a="1"/>
  <c r="AH4" i="13" s="1"/>
  <c r="AI4" i="13" a="1"/>
  <c r="AI4" i="13" s="1"/>
  <c r="AJ4" i="13" a="1"/>
  <c r="AJ4" i="13" s="1"/>
  <c r="AK4" i="13" a="1"/>
  <c r="AK4" i="13" s="1"/>
  <c r="AL4" i="13" a="1"/>
  <c r="AL4" i="13"/>
  <c r="AM4" i="13" a="1"/>
  <c r="AM4" i="13" s="1"/>
  <c r="AN4" i="13" a="1"/>
  <c r="AN4" i="13" s="1"/>
  <c r="AA5" i="13" a="1"/>
  <c r="AA5" i="13" s="1"/>
  <c r="AB5" i="13" a="1"/>
  <c r="AB5" i="13" s="1"/>
  <c r="AC5" i="13" a="1"/>
  <c r="AC5" i="13" s="1"/>
  <c r="AD5" i="13" a="1"/>
  <c r="AD5" i="13" s="1"/>
  <c r="AE5" i="13" a="1"/>
  <c r="AE5" i="13" s="1"/>
  <c r="AF5" i="13" a="1"/>
  <c r="AF5" i="13"/>
  <c r="AG5" i="13" a="1"/>
  <c r="AG5" i="13" s="1"/>
  <c r="AH5" i="13" a="1"/>
  <c r="AH5" i="13" s="1"/>
  <c r="AI5" i="13" a="1"/>
  <c r="AI5" i="13" s="1"/>
  <c r="AJ5" i="13" a="1"/>
  <c r="AJ5" i="13"/>
  <c r="AK5" i="13" a="1"/>
  <c r="AK5" i="13" s="1"/>
  <c r="AL5" i="13" a="1"/>
  <c r="AL5" i="13" s="1"/>
  <c r="AM5" i="13" a="1"/>
  <c r="AM5" i="13" s="1"/>
  <c r="AN5" i="13" a="1"/>
  <c r="AN5" i="13"/>
  <c r="AA6" i="13" a="1"/>
  <c r="AA6" i="13" s="1"/>
  <c r="AB6" i="13" a="1"/>
  <c r="AB6" i="13" s="1"/>
  <c r="AC6" i="13" a="1"/>
  <c r="AC6" i="13" s="1"/>
  <c r="AD6" i="13" a="1"/>
  <c r="AD6" i="13" s="1"/>
  <c r="AE6" i="13" a="1"/>
  <c r="AE6" i="13" s="1"/>
  <c r="AF6" i="13" a="1"/>
  <c r="AF6" i="13" s="1"/>
  <c r="AG6" i="13" a="1"/>
  <c r="AG6" i="13" s="1"/>
  <c r="AH6" i="13" a="1"/>
  <c r="AH6" i="13" s="1"/>
  <c r="AI6" i="13" a="1"/>
  <c r="AI6" i="13" s="1"/>
  <c r="AJ6" i="13" a="1"/>
  <c r="AJ6" i="13" s="1"/>
  <c r="AK6" i="13" a="1"/>
  <c r="AK6" i="13" s="1"/>
  <c r="AL6" i="13" a="1"/>
  <c r="AL6" i="13" s="1"/>
  <c r="AM6" i="13" a="1"/>
  <c r="AM6" i="13" s="1"/>
  <c r="AN6" i="13" a="1"/>
  <c r="AN6" i="13" s="1"/>
  <c r="AA7" i="13" a="1"/>
  <c r="AA7" i="13" s="1"/>
  <c r="AB7" i="13" a="1"/>
  <c r="AB7" i="13"/>
  <c r="AC7" i="13" a="1"/>
  <c r="AC7" i="13" s="1"/>
  <c r="AD7" i="13" a="1"/>
  <c r="AD7" i="13" s="1"/>
  <c r="AE7" i="13" a="1"/>
  <c r="AE7" i="13" s="1"/>
  <c r="AF7" i="13" a="1"/>
  <c r="AF7" i="13" s="1"/>
  <c r="AG7" i="13" a="1"/>
  <c r="AG7" i="13" s="1"/>
  <c r="AH7" i="13" a="1"/>
  <c r="AH7" i="13" s="1"/>
  <c r="AI7" i="13" a="1"/>
  <c r="AI7" i="13" s="1"/>
  <c r="AJ7" i="13" a="1"/>
  <c r="AJ7" i="13"/>
  <c r="AK7" i="13" a="1"/>
  <c r="AK7" i="13" s="1"/>
  <c r="AL7" i="13" a="1"/>
  <c r="AL7" i="13" s="1"/>
  <c r="AM7" i="13" a="1"/>
  <c r="AM7" i="13" s="1"/>
  <c r="AN7" i="13" a="1"/>
  <c r="AN7" i="13" s="1"/>
  <c r="AA8" i="13" a="1"/>
  <c r="AA8" i="13" s="1"/>
  <c r="AB8" i="13" a="1"/>
  <c r="AB8" i="13" s="1"/>
  <c r="AC8" i="13" a="1"/>
  <c r="AC8" i="13" s="1"/>
  <c r="AD8" i="13" a="1"/>
  <c r="AD8" i="13"/>
  <c r="AE8" i="13" a="1"/>
  <c r="AE8" i="13" s="1"/>
  <c r="AF8" i="13" a="1"/>
  <c r="AF8" i="13" s="1"/>
  <c r="AG8" i="13" a="1"/>
  <c r="AG8" i="13" s="1"/>
  <c r="AH8" i="13" a="1"/>
  <c r="AH8" i="13" s="1"/>
  <c r="AI8" i="13" a="1"/>
  <c r="AI8" i="13" s="1"/>
  <c r="AJ8" i="13" a="1"/>
  <c r="AJ8" i="13" s="1"/>
  <c r="AK8" i="13" a="1"/>
  <c r="AK8" i="13" s="1"/>
  <c r="AL8" i="13" a="1"/>
  <c r="AL8" i="13" s="1"/>
  <c r="AM8" i="13" a="1"/>
  <c r="AM8" i="13" s="1"/>
  <c r="AN8" i="13" a="1"/>
  <c r="AN8" i="13" s="1"/>
  <c r="AA9" i="13" a="1"/>
  <c r="AA9" i="13" s="1"/>
  <c r="AB9" i="13" a="1"/>
  <c r="AB9" i="13" s="1"/>
  <c r="AC9" i="13" a="1"/>
  <c r="AC9" i="13" s="1"/>
  <c r="AD9" i="13" a="1"/>
  <c r="AD9" i="13" s="1"/>
  <c r="AE9" i="13" a="1"/>
  <c r="AE9" i="13" s="1"/>
  <c r="AF9" i="13" a="1"/>
  <c r="AF9" i="13"/>
  <c r="AG9" i="13" a="1"/>
  <c r="AG9" i="13" s="1"/>
  <c r="AH9" i="13" a="1"/>
  <c r="AH9" i="13" s="1"/>
  <c r="AI9" i="13" a="1"/>
  <c r="AI9" i="13" s="1"/>
  <c r="AJ9" i="13" a="1"/>
  <c r="AJ9" i="13" s="1"/>
  <c r="AK9" i="13" a="1"/>
  <c r="AK9" i="13" s="1"/>
  <c r="AL9" i="13" a="1"/>
  <c r="AL9" i="13" s="1"/>
  <c r="AM9" i="13" a="1"/>
  <c r="AM9" i="13" s="1"/>
  <c r="AN9" i="13" a="1"/>
  <c r="AN9" i="13"/>
  <c r="AA10" i="13" a="1"/>
  <c r="AA10" i="13" s="1"/>
  <c r="AB10" i="13" a="1"/>
  <c r="AB10" i="13" s="1"/>
  <c r="AC10" i="13" a="1"/>
  <c r="AC10" i="13" s="1"/>
  <c r="AD10" i="13" a="1"/>
  <c r="AD10" i="13" s="1"/>
  <c r="AE10" i="13" a="1"/>
  <c r="AE10" i="13" s="1"/>
  <c r="AF10" i="13" a="1"/>
  <c r="AF10" i="13" s="1"/>
  <c r="AG10" i="13" a="1"/>
  <c r="AG10" i="13" s="1"/>
  <c r="AH10" i="13" a="1"/>
  <c r="AH10" i="13"/>
  <c r="AI10" i="13" a="1"/>
  <c r="AI10" i="13" s="1"/>
  <c r="AJ10" i="13" a="1"/>
  <c r="AJ10" i="13" s="1"/>
  <c r="AK10" i="13" a="1"/>
  <c r="AK10" i="13" s="1"/>
  <c r="AL10" i="13" a="1"/>
  <c r="AL10" i="13" s="1"/>
  <c r="AM10" i="13" a="1"/>
  <c r="AM10" i="13" s="1"/>
  <c r="AN10" i="13" a="1"/>
  <c r="AN10" i="13" s="1"/>
  <c r="AA11" i="13" a="1"/>
  <c r="AA11" i="13" s="1"/>
  <c r="AB11" i="13" a="1"/>
  <c r="AB11" i="13" s="1"/>
  <c r="AC11" i="13" a="1"/>
  <c r="AC11" i="13" s="1"/>
  <c r="AD11" i="13" a="1"/>
  <c r="AD11" i="13" s="1"/>
  <c r="AE11" i="13" a="1"/>
  <c r="AE11" i="13" s="1"/>
  <c r="AF11" i="13" a="1"/>
  <c r="AF11" i="13" s="1"/>
  <c r="AG11" i="13" a="1"/>
  <c r="AG11" i="13" s="1"/>
  <c r="AH11" i="13" a="1"/>
  <c r="AH11" i="13" s="1"/>
  <c r="AI11" i="13" a="1"/>
  <c r="AI11" i="13" s="1"/>
  <c r="AJ11" i="13" a="1"/>
  <c r="AJ11" i="13"/>
  <c r="AK11" i="13" a="1"/>
  <c r="AK11" i="13" s="1"/>
  <c r="AL11" i="13" a="1"/>
  <c r="AL11" i="13" s="1"/>
  <c r="AM11" i="13" a="1"/>
  <c r="AM11" i="13" s="1"/>
  <c r="AN11" i="13" a="1"/>
  <c r="AN11" i="13" s="1"/>
  <c r="AA12" i="13" a="1"/>
  <c r="AA12" i="13" s="1"/>
  <c r="AB12" i="13" a="1"/>
  <c r="AB12" i="13" s="1"/>
  <c r="AC12" i="13" a="1"/>
  <c r="AC12" i="13" s="1"/>
  <c r="AD12" i="13" a="1"/>
  <c r="AD12" i="13"/>
  <c r="AE12" i="13" a="1"/>
  <c r="AE12" i="13" s="1"/>
  <c r="AF12" i="13" a="1"/>
  <c r="AF12" i="13" s="1"/>
  <c r="AG12" i="13" a="1"/>
  <c r="AG12" i="13" s="1"/>
  <c r="AH12" i="13" a="1"/>
  <c r="AH12" i="13" s="1"/>
  <c r="AI12" i="13" a="1"/>
  <c r="AI12" i="13" s="1"/>
  <c r="AJ12" i="13" a="1"/>
  <c r="AJ12" i="13" s="1"/>
  <c r="AK12" i="13" a="1"/>
  <c r="AK12" i="13" s="1"/>
  <c r="AL12" i="13" a="1"/>
  <c r="AL12" i="13"/>
  <c r="AM12" i="13" a="1"/>
  <c r="AM12" i="13" s="1"/>
  <c r="AN12" i="13" a="1"/>
  <c r="AN12" i="13" s="1"/>
  <c r="AA13" i="13" a="1"/>
  <c r="AA13" i="13" s="1"/>
  <c r="AB13" i="13" a="1"/>
  <c r="AB13" i="13" s="1"/>
  <c r="AC13" i="13" a="1"/>
  <c r="AC13" i="13" s="1"/>
  <c r="AD13" i="13" a="1"/>
  <c r="AD13" i="13" s="1"/>
  <c r="AE13" i="13" a="1"/>
  <c r="AE13" i="13" s="1"/>
  <c r="AF13" i="13" a="1"/>
  <c r="AF13" i="13" s="1"/>
  <c r="AG13" i="13" a="1"/>
  <c r="AG13" i="13" s="1"/>
  <c r="AH13" i="13" a="1"/>
  <c r="AH13" i="13" s="1"/>
  <c r="AI13" i="13" a="1"/>
  <c r="AI13" i="13" s="1"/>
  <c r="AJ13" i="13" a="1"/>
  <c r="AJ13" i="13" s="1"/>
  <c r="AK13" i="13" a="1"/>
  <c r="AK13" i="13" s="1"/>
  <c r="AL13" i="13" a="1"/>
  <c r="AL13" i="13" s="1"/>
  <c r="AM13" i="13" a="1"/>
  <c r="AM13" i="13" s="1"/>
  <c r="AN13" i="13" a="1"/>
  <c r="AN13" i="13"/>
  <c r="AA14" i="13" a="1"/>
  <c r="AA14" i="13" s="1"/>
  <c r="AB14" i="13" a="1"/>
  <c r="AB14" i="13" s="1"/>
  <c r="AC14" i="13" a="1"/>
  <c r="AC14" i="13" s="1"/>
  <c r="AD14" i="13" a="1"/>
  <c r="AD14" i="13" s="1"/>
  <c r="AE14" i="13" a="1"/>
  <c r="AE14" i="13" s="1"/>
  <c r="AF14" i="13" a="1"/>
  <c r="AF14" i="13" s="1"/>
  <c r="AG14" i="13" a="1"/>
  <c r="AG14" i="13" s="1"/>
  <c r="AH14" i="13" a="1"/>
  <c r="AH14" i="13"/>
  <c r="AI14" i="13" a="1"/>
  <c r="AI14" i="13" s="1"/>
  <c r="AJ14" i="13" a="1"/>
  <c r="AJ14" i="13" s="1"/>
  <c r="AK14" i="13" a="1"/>
  <c r="AK14" i="13" s="1"/>
  <c r="AL14" i="13" a="1"/>
  <c r="AL14" i="13" s="1"/>
  <c r="AM14" i="13" a="1"/>
  <c r="AM14" i="13" s="1"/>
  <c r="AN14" i="13" a="1"/>
  <c r="AN14" i="13" s="1"/>
  <c r="AA15" i="13" a="1"/>
  <c r="AA15" i="13" s="1"/>
  <c r="AB15" i="13" a="1"/>
  <c r="AB15" i="13"/>
  <c r="AC15" i="13" a="1"/>
  <c r="AC15" i="13" s="1"/>
  <c r="AD15" i="13" a="1"/>
  <c r="AD15" i="13" s="1"/>
  <c r="AE15" i="13" a="1"/>
  <c r="AE15" i="13" s="1"/>
  <c r="AF15" i="13" a="1"/>
  <c r="AF15" i="13" s="1"/>
  <c r="AG15" i="13" a="1"/>
  <c r="AG15" i="13" s="1"/>
  <c r="AH15" i="13" a="1"/>
  <c r="AH15" i="13" s="1"/>
  <c r="AI15" i="13" a="1"/>
  <c r="AI15" i="13" s="1"/>
  <c r="AJ15" i="13" a="1"/>
  <c r="AJ15" i="13" s="1"/>
  <c r="AK15" i="13" a="1"/>
  <c r="AK15" i="13" s="1"/>
  <c r="AL15" i="13" a="1"/>
  <c r="AL15" i="13" s="1"/>
  <c r="AM15" i="13" a="1"/>
  <c r="AM15" i="13" s="1"/>
  <c r="AN15" i="13" a="1"/>
  <c r="AN15" i="13" s="1"/>
  <c r="AA16" i="13" a="1"/>
  <c r="AA16" i="13" s="1"/>
  <c r="AB16" i="13" a="1"/>
  <c r="AB16" i="13" s="1"/>
  <c r="AC16" i="13" a="1"/>
  <c r="AC16" i="13" s="1"/>
  <c r="AD16" i="13" a="1"/>
  <c r="AD16" i="13"/>
  <c r="AE16" i="13" a="1"/>
  <c r="AE16" i="13" s="1"/>
  <c r="AF16" i="13" a="1"/>
  <c r="AF16" i="13" s="1"/>
  <c r="AG16" i="13" a="1"/>
  <c r="AG16" i="13" s="1"/>
  <c r="AH16" i="13" a="1"/>
  <c r="AH16" i="13" s="1"/>
  <c r="AI16" i="13" a="1"/>
  <c r="AI16" i="13" s="1"/>
  <c r="AJ16" i="13" a="1"/>
  <c r="AJ16" i="13" s="1"/>
  <c r="AK16" i="13" a="1"/>
  <c r="AK16" i="13" s="1"/>
  <c r="AL16" i="13" a="1"/>
  <c r="AL16" i="13"/>
  <c r="AM16" i="13" a="1"/>
  <c r="AM16" i="13" s="1"/>
  <c r="AN16" i="13" a="1"/>
  <c r="AN16" i="13" s="1"/>
  <c r="AA17" i="13" a="1"/>
  <c r="AA17" i="13" s="1"/>
  <c r="AB17" i="13" a="1"/>
  <c r="AB17" i="13" s="1"/>
  <c r="AC17" i="13" a="1"/>
  <c r="AC17" i="13" s="1"/>
  <c r="AD17" i="13" a="1"/>
  <c r="AD17" i="13" s="1"/>
  <c r="AE17" i="13" a="1"/>
  <c r="AE17" i="13" s="1"/>
  <c r="AF17" i="13" a="1"/>
  <c r="AF17" i="13"/>
  <c r="AG17" i="13" a="1"/>
  <c r="AG17" i="13" s="1"/>
  <c r="AH17" i="13" a="1"/>
  <c r="AH17" i="13" s="1"/>
  <c r="AI17" i="13" a="1"/>
  <c r="AI17" i="13" s="1"/>
  <c r="AJ17" i="13" a="1"/>
  <c r="AJ17" i="13" s="1"/>
  <c r="AK17" i="13" a="1"/>
  <c r="AK17" i="13" s="1"/>
  <c r="AL17" i="13" a="1"/>
  <c r="AL17" i="13" s="1"/>
  <c r="AM17" i="13" a="1"/>
  <c r="AM17" i="13" s="1"/>
  <c r="AN17" i="13" a="1"/>
  <c r="AN17" i="13" s="1"/>
  <c r="AA18" i="13" a="1"/>
  <c r="AA18" i="13" s="1"/>
  <c r="AB18" i="13" a="1"/>
  <c r="AB18" i="13" s="1"/>
  <c r="AC18" i="13" a="1"/>
  <c r="AC18" i="13" s="1"/>
  <c r="AD18" i="13" a="1"/>
  <c r="AD18" i="13" s="1"/>
  <c r="AE18" i="13" a="1"/>
  <c r="AE18" i="13" s="1"/>
  <c r="AF18" i="13" a="1"/>
  <c r="AF18" i="13" s="1"/>
  <c r="AG18" i="13" a="1"/>
  <c r="AG18" i="13" s="1"/>
  <c r="AH18" i="13" a="1"/>
  <c r="AH18" i="13"/>
  <c r="AI18" i="13" a="1"/>
  <c r="AI18" i="13" s="1"/>
  <c r="AJ18" i="13" a="1"/>
  <c r="AJ18" i="13" s="1"/>
  <c r="AK18" i="13" a="1"/>
  <c r="AK18" i="13" s="1"/>
  <c r="AL18" i="13" a="1"/>
  <c r="AL18" i="13" s="1"/>
  <c r="AM18" i="13" a="1"/>
  <c r="AM18" i="13" s="1"/>
  <c r="AN18" i="13" a="1"/>
  <c r="AN18" i="13" s="1"/>
  <c r="AA19" i="13" a="1"/>
  <c r="AA19" i="13" s="1"/>
  <c r="AB19" i="13" a="1"/>
  <c r="AB19" i="13"/>
  <c r="AC19" i="13" a="1"/>
  <c r="AC19" i="13" s="1"/>
  <c r="AD19" i="13" a="1"/>
  <c r="AD19" i="13" s="1"/>
  <c r="AE19" i="13" a="1"/>
  <c r="AE19" i="13" s="1"/>
  <c r="AF19" i="13" a="1"/>
  <c r="AF19" i="13" s="1"/>
  <c r="AG19" i="13" a="1"/>
  <c r="AG19" i="13" s="1"/>
  <c r="AH19" i="13" a="1"/>
  <c r="AH19" i="13" s="1"/>
  <c r="AI19" i="13" a="1"/>
  <c r="AI19" i="13" s="1"/>
  <c r="AJ19" i="13" a="1"/>
  <c r="AJ19" i="13"/>
  <c r="AK19" i="13" a="1"/>
  <c r="AK19" i="13" s="1"/>
  <c r="AL19" i="13" a="1"/>
  <c r="AL19" i="13" s="1"/>
  <c r="AM19" i="13" a="1"/>
  <c r="AM19" i="13"/>
  <c r="AN19" i="13" a="1"/>
  <c r="AN19" i="13" s="1"/>
  <c r="AA20" i="13" a="1"/>
  <c r="AA20" i="13" s="1"/>
  <c r="AB20" i="13" a="1"/>
  <c r="AB20" i="13" s="1"/>
  <c r="AC20" i="13" a="1"/>
  <c r="AC20" i="13" s="1"/>
  <c r="AD20" i="13" a="1"/>
  <c r="AD20" i="13"/>
  <c r="AE20" i="13" a="1"/>
  <c r="AE20" i="13" s="1"/>
  <c r="AF20" i="13" a="1"/>
  <c r="AF20" i="13" s="1"/>
  <c r="AG20" i="13" a="1"/>
  <c r="AG20" i="13" s="1"/>
  <c r="AH20" i="13" a="1"/>
  <c r="AH20" i="13" s="1"/>
  <c r="AI20" i="13" a="1"/>
  <c r="AI20" i="13" s="1"/>
  <c r="AJ20" i="13" a="1"/>
  <c r="AJ20" i="13" s="1"/>
  <c r="AK20" i="13" a="1"/>
  <c r="AK20" i="13" s="1"/>
  <c r="AL20" i="13" a="1"/>
  <c r="AL20" i="13" s="1"/>
  <c r="AM20" i="13" a="1"/>
  <c r="AM20" i="13" s="1"/>
  <c r="AN20" i="13" a="1"/>
  <c r="AN20" i="13" s="1"/>
  <c r="AA21" i="13" a="1"/>
  <c r="AA21" i="13"/>
  <c r="AB21" i="13" a="1"/>
  <c r="AB21" i="13" s="1"/>
  <c r="AC21" i="13" a="1"/>
  <c r="AC21" i="13" s="1"/>
  <c r="AD21" i="13" a="1"/>
  <c r="AD21" i="13" s="1"/>
  <c r="AE21" i="13" a="1"/>
  <c r="AE21" i="13" s="1"/>
  <c r="AF21" i="13" a="1"/>
  <c r="AF21" i="13"/>
  <c r="AG21" i="13" a="1"/>
  <c r="AG21" i="13" s="1"/>
  <c r="AH21" i="13" a="1"/>
  <c r="AH21" i="13" s="1"/>
  <c r="AI21" i="13" a="1"/>
  <c r="AI21" i="13" s="1"/>
  <c r="AJ21" i="13" a="1"/>
  <c r="AJ21" i="13" s="1"/>
  <c r="AK21" i="13" a="1"/>
  <c r="AK21" i="13" s="1"/>
  <c r="AL21" i="13" a="1"/>
  <c r="AL21" i="13" s="1"/>
  <c r="AM21" i="13" a="1"/>
  <c r="AM21" i="13" s="1"/>
  <c r="AN21" i="13" a="1"/>
  <c r="AN21" i="13" s="1"/>
  <c r="AA22" i="13" a="1"/>
  <c r="AA22" i="13" s="1"/>
  <c r="AB22" i="13" a="1"/>
  <c r="AB22" i="13" s="1"/>
  <c r="AC22" i="13" a="1"/>
  <c r="AC22" i="13" s="1"/>
  <c r="AD22" i="13" a="1"/>
  <c r="AD22" i="13" s="1"/>
  <c r="AE22" i="13" a="1"/>
  <c r="AE22" i="13" s="1"/>
  <c r="AF22" i="13" a="1"/>
  <c r="AF22" i="13" s="1"/>
  <c r="AG22" i="13" a="1"/>
  <c r="AG22" i="13" s="1"/>
  <c r="AH22" i="13" a="1"/>
  <c r="AH22" i="13" s="1"/>
  <c r="AI22" i="13" a="1"/>
  <c r="AI22" i="13" s="1"/>
  <c r="AJ22" i="13" a="1"/>
  <c r="AJ22" i="13" s="1"/>
  <c r="AK22" i="13" a="1"/>
  <c r="AK22" i="13" s="1"/>
  <c r="AL22" i="13" a="1"/>
  <c r="AL22" i="13" s="1"/>
  <c r="AM22" i="13" a="1"/>
  <c r="AM22" i="13" s="1"/>
  <c r="AN22" i="13" a="1"/>
  <c r="AN22" i="13" s="1"/>
  <c r="AA23" i="13" a="1"/>
  <c r="AA23" i="13" s="1"/>
  <c r="AB23" i="13" a="1"/>
  <c r="AB23" i="13" s="1"/>
  <c r="AC23" i="13" a="1"/>
  <c r="AC23" i="13" s="1"/>
  <c r="AD23" i="13" a="1"/>
  <c r="AD23" i="13" s="1"/>
  <c r="AE23" i="13" a="1"/>
  <c r="AE23" i="13" s="1"/>
  <c r="AF23" i="13" a="1"/>
  <c r="AF23" i="13" s="1"/>
  <c r="AG23" i="13" a="1"/>
  <c r="AG23" i="13" s="1"/>
  <c r="AH23" i="13" a="1"/>
  <c r="AH23" i="13" s="1"/>
  <c r="AI23" i="13" a="1"/>
  <c r="AI23" i="13" s="1"/>
  <c r="AJ23" i="13" a="1"/>
  <c r="AJ23" i="13" s="1"/>
  <c r="AK23" i="13" a="1"/>
  <c r="AK23" i="13" s="1"/>
  <c r="AL23" i="13" a="1"/>
  <c r="AL23" i="13" s="1"/>
  <c r="AM23" i="13" a="1"/>
  <c r="AM23" i="13" s="1"/>
  <c r="AN23" i="13" a="1"/>
  <c r="AN23" i="13" s="1"/>
  <c r="AA24" i="13" a="1"/>
  <c r="AA24" i="13" s="1"/>
  <c r="AB24" i="13" a="1"/>
  <c r="AB24" i="13" s="1"/>
  <c r="AC24" i="13" a="1"/>
  <c r="AC24" i="13" s="1"/>
  <c r="AD24" i="13" a="1"/>
  <c r="AD24" i="13" s="1"/>
  <c r="AE24" i="13" a="1"/>
  <c r="AE24" i="13" s="1"/>
  <c r="AF24" i="13" a="1"/>
  <c r="AF24" i="13" s="1"/>
  <c r="AG24" i="13" a="1"/>
  <c r="AG24" i="13" s="1"/>
  <c r="AH24" i="13" a="1"/>
  <c r="AH24" i="13" s="1"/>
  <c r="AI24" i="13" a="1"/>
  <c r="AI24" i="13" s="1"/>
  <c r="AJ24" i="13" a="1"/>
  <c r="AJ24" i="13" s="1"/>
  <c r="AK24" i="13" a="1"/>
  <c r="AK24" i="13" s="1"/>
  <c r="AL24" i="13" a="1"/>
  <c r="AL24" i="13" s="1"/>
  <c r="AM24" i="13" a="1"/>
  <c r="AM24" i="13" s="1"/>
  <c r="AN24" i="13" a="1"/>
  <c r="AN24" i="13" s="1"/>
  <c r="AA25" i="13" a="1"/>
  <c r="AA25" i="13" s="1"/>
  <c r="AB25" i="13" a="1"/>
  <c r="AB25" i="13" s="1"/>
  <c r="AC25" i="13" a="1"/>
  <c r="AC25" i="13" s="1"/>
  <c r="AD25" i="13" a="1"/>
  <c r="AD25" i="13" s="1"/>
  <c r="AE25" i="13" a="1"/>
  <c r="AE25" i="13" s="1"/>
  <c r="AF25" i="13" a="1"/>
  <c r="AF25" i="13" s="1"/>
  <c r="AG25" i="13" a="1"/>
  <c r="AG25" i="13" s="1"/>
  <c r="AH25" i="13" a="1"/>
  <c r="AH25" i="13" s="1"/>
  <c r="AI25" i="13" a="1"/>
  <c r="AI25" i="13" s="1"/>
  <c r="AJ25" i="13" a="1"/>
  <c r="AJ25" i="13" s="1"/>
  <c r="AK25" i="13" a="1"/>
  <c r="AK25" i="13" s="1"/>
  <c r="AL25" i="13" a="1"/>
  <c r="AL25" i="13" s="1"/>
  <c r="AM25" i="13" a="1"/>
  <c r="AM25" i="13" s="1"/>
  <c r="AN25" i="13" a="1"/>
  <c r="AN25" i="13" s="1"/>
  <c r="AA26" i="13" a="1"/>
  <c r="AA26" i="13" s="1"/>
  <c r="AB26" i="13" a="1"/>
  <c r="AB26" i="13" s="1"/>
  <c r="AC26" i="13" a="1"/>
  <c r="AC26" i="13" s="1"/>
  <c r="AD26" i="13" a="1"/>
  <c r="AD26" i="13" s="1"/>
  <c r="AE26" i="13" a="1"/>
  <c r="AE26" i="13" s="1"/>
  <c r="AF26" i="13" a="1"/>
  <c r="AF26" i="13" s="1"/>
  <c r="AG26" i="13" a="1"/>
  <c r="AG26" i="13" s="1"/>
  <c r="AH26" i="13" a="1"/>
  <c r="AH26" i="13" s="1"/>
  <c r="AI26" i="13" a="1"/>
  <c r="AI26" i="13" s="1"/>
  <c r="AJ26" i="13" a="1"/>
  <c r="AJ26" i="13" s="1"/>
  <c r="AK26" i="13" a="1"/>
  <c r="AK26" i="13" s="1"/>
  <c r="AL26" i="13" a="1"/>
  <c r="AL26" i="13" s="1"/>
  <c r="AM26" i="13" a="1"/>
  <c r="AM26" i="13" s="1"/>
  <c r="AN26" i="13" a="1"/>
  <c r="AN26" i="13" s="1"/>
  <c r="AA27" i="13" a="1"/>
  <c r="AA27" i="13" s="1"/>
  <c r="AB27" i="13" a="1"/>
  <c r="AB27" i="13" s="1"/>
  <c r="AC27" i="13" a="1"/>
  <c r="AC27" i="13" s="1"/>
  <c r="AD27" i="13" a="1"/>
  <c r="AD27" i="13" s="1"/>
  <c r="AE27" i="13" a="1"/>
  <c r="AE27" i="13" s="1"/>
  <c r="AF27" i="13" a="1"/>
  <c r="AF27" i="13" s="1"/>
  <c r="AG27" i="13" a="1"/>
  <c r="AG27" i="13" s="1"/>
  <c r="AH27" i="13" a="1"/>
  <c r="AH27" i="13" s="1"/>
  <c r="AI27" i="13" a="1"/>
  <c r="AI27" i="13" s="1"/>
  <c r="AJ27" i="13" a="1"/>
  <c r="AJ27" i="13" s="1"/>
  <c r="AK27" i="13" a="1"/>
  <c r="AK27" i="13" s="1"/>
  <c r="AL27" i="13" a="1"/>
  <c r="AL27" i="13" s="1"/>
  <c r="AM27" i="13" a="1"/>
  <c r="AM27" i="13" s="1"/>
  <c r="AN27" i="13" a="1"/>
  <c r="AN27" i="13" s="1"/>
  <c r="AA28" i="13" a="1"/>
  <c r="AA28" i="13" s="1"/>
  <c r="AB28" i="13" a="1"/>
  <c r="AB28" i="13" s="1"/>
  <c r="AC28" i="13" a="1"/>
  <c r="AC28" i="13" s="1"/>
  <c r="AD28" i="13" a="1"/>
  <c r="AD28" i="13" s="1"/>
  <c r="AE28" i="13" a="1"/>
  <c r="AE28" i="13" s="1"/>
  <c r="AF28" i="13" a="1"/>
  <c r="AF28" i="13" s="1"/>
  <c r="AG28" i="13" a="1"/>
  <c r="AG28" i="13" s="1"/>
  <c r="AH28" i="13" a="1"/>
  <c r="AH28" i="13" s="1"/>
  <c r="AI28" i="13" a="1"/>
  <c r="AI28" i="13" s="1"/>
  <c r="AJ28" i="13" a="1"/>
  <c r="AJ28" i="13" s="1"/>
  <c r="AK28" i="13" a="1"/>
  <c r="AK28" i="13" s="1"/>
  <c r="AL28" i="13" a="1"/>
  <c r="AL28" i="13" s="1"/>
  <c r="AM28" i="13" a="1"/>
  <c r="AM28" i="13" s="1"/>
  <c r="AN28" i="13" a="1"/>
  <c r="AN28" i="13" s="1"/>
  <c r="AA29" i="13" a="1"/>
  <c r="AA29" i="13" s="1"/>
  <c r="AB29" i="13" a="1"/>
  <c r="AB29" i="13" s="1"/>
  <c r="AC29" i="13" a="1"/>
  <c r="AC29" i="13" s="1"/>
  <c r="AD29" i="13" a="1"/>
  <c r="AD29" i="13" s="1"/>
  <c r="AE29" i="13" a="1"/>
  <c r="AE29" i="13" s="1"/>
  <c r="AF29" i="13" a="1"/>
  <c r="AF29" i="13" s="1"/>
  <c r="AG29" i="13" a="1"/>
  <c r="AG29" i="13" s="1"/>
  <c r="AH29" i="13" a="1"/>
  <c r="AH29" i="13" s="1"/>
  <c r="AI29" i="13" a="1"/>
  <c r="AI29" i="13" s="1"/>
  <c r="AJ29" i="13" a="1"/>
  <c r="AJ29" i="13" s="1"/>
  <c r="AK29" i="13" a="1"/>
  <c r="AK29" i="13" s="1"/>
  <c r="AL29" i="13" a="1"/>
  <c r="AL29" i="13" s="1"/>
  <c r="AM29" i="13" a="1"/>
  <c r="AM29" i="13" s="1"/>
  <c r="AN29" i="13" a="1"/>
  <c r="AN29" i="13" s="1"/>
  <c r="AA30" i="13" a="1"/>
  <c r="AA30" i="13" s="1"/>
  <c r="AB30" i="13" a="1"/>
  <c r="AB30" i="13" s="1"/>
  <c r="AC30" i="13" a="1"/>
  <c r="AC30" i="13" s="1"/>
  <c r="AD30" i="13" a="1"/>
  <c r="AD30" i="13" s="1"/>
  <c r="AE30" i="13" a="1"/>
  <c r="AE30" i="13" s="1"/>
  <c r="AF30" i="13" a="1"/>
  <c r="AF30" i="13" s="1"/>
  <c r="AG30" i="13" a="1"/>
  <c r="AG30" i="13" s="1"/>
  <c r="AH30" i="13" a="1"/>
  <c r="AH30" i="13" s="1"/>
  <c r="AI30" i="13" a="1"/>
  <c r="AI30" i="13" s="1"/>
  <c r="AJ30" i="13" a="1"/>
  <c r="AJ30" i="13" s="1"/>
  <c r="AK30" i="13" a="1"/>
  <c r="AK30" i="13" s="1"/>
  <c r="AL30" i="13" a="1"/>
  <c r="AL30" i="13" s="1"/>
  <c r="AM30" i="13" a="1"/>
  <c r="AM30" i="13" s="1"/>
  <c r="AN30" i="13" a="1"/>
  <c r="AN30" i="13" s="1"/>
  <c r="AA31" i="13" a="1"/>
  <c r="AA31" i="13" s="1"/>
  <c r="AB31" i="13" a="1"/>
  <c r="AB31" i="13" s="1"/>
  <c r="AC31" i="13" a="1"/>
  <c r="AC31" i="13" s="1"/>
  <c r="AD31" i="13" a="1"/>
  <c r="AD31" i="13" s="1"/>
  <c r="AE31" i="13" a="1"/>
  <c r="AE31" i="13" s="1"/>
  <c r="AF31" i="13" a="1"/>
  <c r="AF31" i="13" s="1"/>
  <c r="AG31" i="13" a="1"/>
  <c r="AG31" i="13" s="1"/>
  <c r="AH31" i="13" a="1"/>
  <c r="AH31" i="13" s="1"/>
  <c r="AI31" i="13" a="1"/>
  <c r="AI31" i="13" s="1"/>
  <c r="AJ31" i="13" a="1"/>
  <c r="AJ31" i="13" s="1"/>
  <c r="AK31" i="13" a="1"/>
  <c r="AK31" i="13" s="1"/>
  <c r="AL31" i="13" a="1"/>
  <c r="AL31" i="13" s="1"/>
  <c r="AM31" i="13" a="1"/>
  <c r="AM31" i="13" s="1"/>
  <c r="AN31" i="13" a="1"/>
  <c r="AN31" i="13" s="1"/>
  <c r="AA32" i="13" a="1"/>
  <c r="AA32" i="13" s="1"/>
  <c r="AB32" i="13" a="1"/>
  <c r="AB32" i="13" s="1"/>
  <c r="AC32" i="13" a="1"/>
  <c r="AC32" i="13" s="1"/>
  <c r="AD32" i="13" a="1"/>
  <c r="AD32" i="13" s="1"/>
  <c r="AE32" i="13" a="1"/>
  <c r="AE32" i="13" s="1"/>
  <c r="AF32" i="13" a="1"/>
  <c r="AF32" i="13" s="1"/>
  <c r="AG32" i="13" a="1"/>
  <c r="AG32" i="13" s="1"/>
  <c r="AH32" i="13" a="1"/>
  <c r="AH32" i="13" s="1"/>
  <c r="AI32" i="13" a="1"/>
  <c r="AI32" i="13" s="1"/>
  <c r="AJ32" i="13" a="1"/>
  <c r="AJ32" i="13" s="1"/>
  <c r="AK32" i="13" a="1"/>
  <c r="AK32" i="13" s="1"/>
  <c r="AL32" i="13" a="1"/>
  <c r="AL32" i="13" s="1"/>
  <c r="AM32" i="13" a="1"/>
  <c r="AM32" i="13" s="1"/>
  <c r="AN32" i="13" a="1"/>
  <c r="AN32" i="13" s="1"/>
  <c r="AA33" i="13" a="1"/>
  <c r="AA33" i="13" s="1"/>
  <c r="AB33" i="13" a="1"/>
  <c r="AB33" i="13" s="1"/>
  <c r="AC33" i="13" a="1"/>
  <c r="AC33" i="13" s="1"/>
  <c r="AD33" i="13" a="1"/>
  <c r="AD33" i="13" s="1"/>
  <c r="AE33" i="13" a="1"/>
  <c r="AE33" i="13" s="1"/>
  <c r="AF33" i="13" a="1"/>
  <c r="AF33" i="13" s="1"/>
  <c r="AG33" i="13" a="1"/>
  <c r="AG33" i="13" s="1"/>
  <c r="AH33" i="13" a="1"/>
  <c r="AH33" i="13" s="1"/>
  <c r="AI33" i="13" a="1"/>
  <c r="AI33" i="13" s="1"/>
  <c r="AJ33" i="13" a="1"/>
  <c r="AJ33" i="13" s="1"/>
  <c r="AK33" i="13" a="1"/>
  <c r="AK33" i="13" s="1"/>
  <c r="AL33" i="13" a="1"/>
  <c r="AL33" i="13" s="1"/>
  <c r="AM33" i="13" a="1"/>
  <c r="AM33" i="13" s="1"/>
  <c r="AN33" i="13" a="1"/>
  <c r="AN33" i="13" s="1"/>
  <c r="AA34" i="13" a="1"/>
  <c r="AA34" i="13" s="1"/>
  <c r="AB34" i="13" a="1"/>
  <c r="AB34" i="13" s="1"/>
  <c r="AC34" i="13" a="1"/>
  <c r="AC34" i="13" s="1"/>
  <c r="AD34" i="13" a="1"/>
  <c r="AD34" i="13" s="1"/>
  <c r="AE34" i="13" a="1"/>
  <c r="AE34" i="13" s="1"/>
  <c r="AF34" i="13" a="1"/>
  <c r="AF34" i="13" s="1"/>
  <c r="AG34" i="13" a="1"/>
  <c r="AG34" i="13" s="1"/>
  <c r="AH34" i="13" a="1"/>
  <c r="AH34" i="13" s="1"/>
  <c r="AI34" i="13" a="1"/>
  <c r="AI34" i="13" s="1"/>
  <c r="AJ34" i="13" a="1"/>
  <c r="AJ34" i="13" s="1"/>
  <c r="AK34" i="13" a="1"/>
  <c r="AK34" i="13" s="1"/>
  <c r="AL34" i="13" a="1"/>
  <c r="AL34" i="13" s="1"/>
  <c r="AM34" i="13" a="1"/>
  <c r="AM34" i="13" s="1"/>
  <c r="AN34" i="13" a="1"/>
  <c r="AN34" i="13" s="1"/>
  <c r="AA35" i="13" a="1"/>
  <c r="AA35" i="13" s="1"/>
  <c r="AB35" i="13" a="1"/>
  <c r="AB35" i="13" s="1"/>
  <c r="AC35" i="13" a="1"/>
  <c r="AC35" i="13" s="1"/>
  <c r="AD35" i="13" a="1"/>
  <c r="AD35" i="13" s="1"/>
  <c r="AE35" i="13" a="1"/>
  <c r="AE35" i="13" s="1"/>
  <c r="AF35" i="13" a="1"/>
  <c r="AF35" i="13" s="1"/>
  <c r="AG35" i="13" a="1"/>
  <c r="AG35" i="13" s="1"/>
  <c r="AH35" i="13" a="1"/>
  <c r="AH35" i="13" s="1"/>
  <c r="AI35" i="13" a="1"/>
  <c r="AI35" i="13" s="1"/>
  <c r="AJ35" i="13" a="1"/>
  <c r="AJ35" i="13" s="1"/>
  <c r="AK35" i="13" a="1"/>
  <c r="AK35" i="13" s="1"/>
  <c r="AL35" i="13" a="1"/>
  <c r="AL35" i="13" s="1"/>
  <c r="AM35" i="13" a="1"/>
  <c r="AM35" i="13" s="1"/>
  <c r="AN35" i="13" a="1"/>
  <c r="AN35" i="13" s="1"/>
  <c r="AA36" i="13" a="1"/>
  <c r="AA36" i="13" s="1"/>
  <c r="AB36" i="13" a="1"/>
  <c r="AB36" i="13" s="1"/>
  <c r="AC36" i="13" a="1"/>
  <c r="AC36" i="13" s="1"/>
  <c r="AD36" i="13" a="1"/>
  <c r="AD36" i="13" s="1"/>
  <c r="AE36" i="13" a="1"/>
  <c r="AE36" i="13" s="1"/>
  <c r="AF36" i="13" a="1"/>
  <c r="AF36" i="13" s="1"/>
  <c r="AG36" i="13" a="1"/>
  <c r="AG36" i="13" s="1"/>
  <c r="AH36" i="13" a="1"/>
  <c r="AH36" i="13" s="1"/>
  <c r="AI36" i="13" a="1"/>
  <c r="AI36" i="13" s="1"/>
  <c r="AJ36" i="13" a="1"/>
  <c r="AJ36" i="13" s="1"/>
  <c r="AK36" i="13" a="1"/>
  <c r="AK36" i="13" s="1"/>
  <c r="AL36" i="13" a="1"/>
  <c r="AL36" i="13" s="1"/>
  <c r="AM36" i="13" a="1"/>
  <c r="AM36" i="13" s="1"/>
  <c r="AN36" i="13" a="1"/>
  <c r="AN36" i="13" s="1"/>
  <c r="AA37" i="13" a="1"/>
  <c r="AA37" i="13" s="1"/>
  <c r="AB37" i="13" a="1"/>
  <c r="AB37" i="13" s="1"/>
  <c r="AC37" i="13" a="1"/>
  <c r="AC37" i="13" s="1"/>
  <c r="AD37" i="13" a="1"/>
  <c r="AD37" i="13" s="1"/>
  <c r="AE37" i="13" a="1"/>
  <c r="AE37" i="13" s="1"/>
  <c r="AF37" i="13" a="1"/>
  <c r="AF37" i="13" s="1"/>
  <c r="AG37" i="13" a="1"/>
  <c r="AG37" i="13" s="1"/>
  <c r="AH37" i="13" a="1"/>
  <c r="AH37" i="13" s="1"/>
  <c r="AI37" i="13" a="1"/>
  <c r="AI37" i="13" s="1"/>
  <c r="AJ37" i="13" a="1"/>
  <c r="AJ37" i="13" s="1"/>
  <c r="AK37" i="13" a="1"/>
  <c r="AK37" i="13" s="1"/>
  <c r="AL37" i="13" a="1"/>
  <c r="AL37" i="13" s="1"/>
  <c r="AM37" i="13" a="1"/>
  <c r="AM37" i="13" s="1"/>
  <c r="AN37" i="13" a="1"/>
  <c r="AN37" i="13" s="1"/>
  <c r="AA38" i="13" a="1"/>
  <c r="AA38" i="13" s="1"/>
  <c r="AB38" i="13" a="1"/>
  <c r="AB38" i="13" s="1"/>
  <c r="AC38" i="13" a="1"/>
  <c r="AC38" i="13" s="1"/>
  <c r="AD38" i="13" a="1"/>
  <c r="AD38" i="13" s="1"/>
  <c r="AE38" i="13" a="1"/>
  <c r="AE38" i="13" s="1"/>
  <c r="AF38" i="13" a="1"/>
  <c r="AF38" i="13" s="1"/>
  <c r="AG38" i="13" a="1"/>
  <c r="AG38" i="13" s="1"/>
  <c r="AH38" i="13" a="1"/>
  <c r="AH38" i="13" s="1"/>
  <c r="AI38" i="13" a="1"/>
  <c r="AI38" i="13" s="1"/>
  <c r="AJ38" i="13" a="1"/>
  <c r="AJ38" i="13" s="1"/>
  <c r="AK38" i="13" a="1"/>
  <c r="AK38" i="13" s="1"/>
  <c r="AL38" i="13" a="1"/>
  <c r="AL38" i="13" s="1"/>
  <c r="AM38" i="13" a="1"/>
  <c r="AM38" i="13" s="1"/>
  <c r="AN38" i="13" a="1"/>
  <c r="AN38" i="13" s="1"/>
  <c r="AA39" i="13" a="1"/>
  <c r="AA39" i="13" s="1"/>
  <c r="AB39" i="13" a="1"/>
  <c r="AB39" i="13" s="1"/>
  <c r="AC39" i="13" a="1"/>
  <c r="AC39" i="13" s="1"/>
  <c r="AD39" i="13" a="1"/>
  <c r="AD39" i="13" s="1"/>
  <c r="AE39" i="13" a="1"/>
  <c r="AE39" i="13" s="1"/>
  <c r="AF39" i="13" a="1"/>
  <c r="AF39" i="13" s="1"/>
  <c r="AG39" i="13" a="1"/>
  <c r="AG39" i="13" s="1"/>
  <c r="AH39" i="13" a="1"/>
  <c r="AH39" i="13" s="1"/>
  <c r="AI39" i="13" a="1"/>
  <c r="AI39" i="13" s="1"/>
  <c r="AJ39" i="13" a="1"/>
  <c r="AJ39" i="13" s="1"/>
  <c r="AK39" i="13" a="1"/>
  <c r="AK39" i="13" s="1"/>
  <c r="AL39" i="13" a="1"/>
  <c r="AL39" i="13" s="1"/>
  <c r="AM39" i="13" a="1"/>
  <c r="AM39" i="13" s="1"/>
  <c r="AN39" i="13" a="1"/>
  <c r="AN39" i="13" s="1"/>
  <c r="D2" i="13" a="1"/>
  <c r="D2" i="13" s="1"/>
  <c r="E2" i="13" a="1"/>
  <c r="E2" i="13" s="1"/>
  <c r="F2" i="13" a="1"/>
  <c r="F2" i="13"/>
  <c r="G2" i="13" a="1"/>
  <c r="G2" i="13"/>
  <c r="H2" i="13" a="1"/>
  <c r="H2" i="13" s="1"/>
  <c r="I2" i="13" a="1"/>
  <c r="I2" i="13" s="1"/>
  <c r="J2" i="13" a="1"/>
  <c r="J2" i="13"/>
  <c r="K2" i="13" a="1"/>
  <c r="K2" i="13" s="1"/>
  <c r="L2" i="13" a="1"/>
  <c r="L2" i="13" s="1"/>
  <c r="M2" i="13" a="1"/>
  <c r="M2" i="13" s="1"/>
  <c r="N2" i="13" a="1"/>
  <c r="N2" i="13"/>
  <c r="O2" i="13" a="1"/>
  <c r="O2" i="13" s="1"/>
  <c r="P2" i="13" a="1"/>
  <c r="P2" i="13" s="1"/>
  <c r="Q2" i="13" a="1"/>
  <c r="Q2" i="13" s="1"/>
  <c r="R2" i="13" a="1"/>
  <c r="R2" i="13"/>
  <c r="S2" i="13" a="1"/>
  <c r="S2" i="13" s="1"/>
  <c r="T2" i="13" a="1"/>
  <c r="T2" i="13" s="1"/>
  <c r="U2" i="13" a="1"/>
  <c r="U2" i="13" s="1"/>
  <c r="V2" i="13" a="1"/>
  <c r="V2" i="13" s="1"/>
  <c r="W2" i="13" a="1"/>
  <c r="W2" i="13"/>
  <c r="X2" i="13" a="1"/>
  <c r="X2" i="13" s="1"/>
  <c r="Y2" i="13" a="1"/>
  <c r="Y2" i="13" s="1"/>
  <c r="Z2" i="13" a="1"/>
  <c r="Z2" i="13" s="1"/>
  <c r="D3" i="13" a="1"/>
  <c r="D3" i="13" s="1"/>
  <c r="E3" i="13" a="1"/>
  <c r="E3" i="13" s="1"/>
  <c r="F3" i="13" a="1"/>
  <c r="F3" i="13" s="1"/>
  <c r="G3" i="13" a="1"/>
  <c r="G3" i="13" s="1"/>
  <c r="H3" i="13" a="1"/>
  <c r="H3" i="13"/>
  <c r="I3" i="13" a="1"/>
  <c r="I3" i="13" s="1"/>
  <c r="J3" i="13" a="1"/>
  <c r="J3" i="13" s="1"/>
  <c r="K3" i="13" a="1"/>
  <c r="K3" i="13" s="1"/>
  <c r="L3" i="13" a="1"/>
  <c r="L3" i="13" s="1"/>
  <c r="M3" i="13" a="1"/>
  <c r="M3" i="13" s="1"/>
  <c r="N3" i="13" a="1"/>
  <c r="N3" i="13" s="1"/>
  <c r="O3" i="13" a="1"/>
  <c r="O3" i="13" s="1"/>
  <c r="P3" i="13" a="1"/>
  <c r="P3" i="13" s="1"/>
  <c r="Q3" i="13" a="1"/>
  <c r="Q3" i="13" s="1"/>
  <c r="R3" i="13" a="1"/>
  <c r="R3" i="13" s="1"/>
  <c r="S3" i="13" a="1"/>
  <c r="S3" i="13" s="1"/>
  <c r="T3" i="13" a="1"/>
  <c r="T3" i="13"/>
  <c r="U3" i="13" a="1"/>
  <c r="U3" i="13" s="1"/>
  <c r="V3" i="13" a="1"/>
  <c r="V3" i="13" s="1"/>
  <c r="W3" i="13" a="1"/>
  <c r="W3" i="13" s="1"/>
  <c r="X3" i="13" a="1"/>
  <c r="X3" i="13"/>
  <c r="Y3" i="13" a="1"/>
  <c r="Y3" i="13" s="1"/>
  <c r="Z3" i="13" a="1"/>
  <c r="Z3" i="13" s="1"/>
  <c r="D4" i="13" a="1"/>
  <c r="D4" i="13" s="1"/>
  <c r="E4" i="13" a="1"/>
  <c r="E4" i="13" s="1"/>
  <c r="F4" i="13" a="1"/>
  <c r="F4" i="13" s="1"/>
  <c r="G4" i="13" a="1"/>
  <c r="G4" i="13" s="1"/>
  <c r="H4" i="13" a="1"/>
  <c r="H4" i="13" s="1"/>
  <c r="I4" i="13" a="1"/>
  <c r="I4" i="13"/>
  <c r="J4" i="13" a="1"/>
  <c r="J4" i="13" s="1"/>
  <c r="K4" i="13" a="1"/>
  <c r="K4" i="13" s="1"/>
  <c r="L4" i="13" a="1"/>
  <c r="L4" i="13" s="1"/>
  <c r="M4" i="13" a="1"/>
  <c r="M4" i="13" s="1"/>
  <c r="N4" i="13" a="1"/>
  <c r="N4" i="13" s="1"/>
  <c r="O4" i="13" a="1"/>
  <c r="O4" i="13" s="1"/>
  <c r="P4" i="13" a="1"/>
  <c r="P4" i="13" s="1"/>
  <c r="Q4" i="13" a="1"/>
  <c r="Q4" i="13"/>
  <c r="R4" i="13" a="1"/>
  <c r="R4" i="13" s="1"/>
  <c r="S4" i="13" a="1"/>
  <c r="S4" i="13" s="1"/>
  <c r="T4" i="13" a="1"/>
  <c r="T4" i="13" s="1"/>
  <c r="U4" i="13" a="1"/>
  <c r="U4" i="13" s="1"/>
  <c r="V4" i="13" a="1"/>
  <c r="V4" i="13" s="1"/>
  <c r="W4" i="13" a="1"/>
  <c r="W4" i="13" s="1"/>
  <c r="X4" i="13" a="1"/>
  <c r="X4" i="13" s="1"/>
  <c r="Y4" i="13" a="1"/>
  <c r="Y4" i="13" s="1"/>
  <c r="Z4" i="13" a="1"/>
  <c r="Z4" i="13" s="1"/>
  <c r="D5" i="13" a="1"/>
  <c r="D5" i="13" s="1"/>
  <c r="E5" i="13" a="1"/>
  <c r="E5" i="13" s="1"/>
  <c r="F5" i="13" a="1"/>
  <c r="F5" i="13" s="1"/>
  <c r="G5" i="13" a="1"/>
  <c r="G5" i="13" s="1"/>
  <c r="H5" i="13" a="1"/>
  <c r="H5" i="13" s="1"/>
  <c r="I5" i="13" a="1"/>
  <c r="I5" i="13" s="1"/>
  <c r="J5" i="13" a="1"/>
  <c r="J5" i="13"/>
  <c r="K5" i="13" a="1"/>
  <c r="K5" i="13" s="1"/>
  <c r="L5" i="13" a="1"/>
  <c r="L5" i="13" s="1"/>
  <c r="M5" i="13" a="1"/>
  <c r="M5" i="13" s="1"/>
  <c r="N5" i="13" a="1"/>
  <c r="N5" i="13" s="1"/>
  <c r="O5" i="13" a="1"/>
  <c r="O5" i="13" s="1"/>
  <c r="P5" i="13" a="1"/>
  <c r="P5" i="13" s="1"/>
  <c r="Q5" i="13" a="1"/>
  <c r="Q5" i="13" s="1"/>
  <c r="R5" i="13" a="1"/>
  <c r="R5" i="13"/>
  <c r="S5" i="13" a="1"/>
  <c r="S5" i="13" s="1"/>
  <c r="T5" i="13" a="1"/>
  <c r="T5" i="13" s="1"/>
  <c r="U5" i="13" a="1"/>
  <c r="U5" i="13" s="1"/>
  <c r="V5" i="13" a="1"/>
  <c r="V5" i="13" s="1"/>
  <c r="W5" i="13" a="1"/>
  <c r="W5" i="13" s="1"/>
  <c r="X5" i="13" a="1"/>
  <c r="X5" i="13" s="1"/>
  <c r="Y5" i="13" a="1"/>
  <c r="Y5" i="13" s="1"/>
  <c r="Z5" i="13" a="1"/>
  <c r="Z5" i="13"/>
  <c r="D6" i="13" a="1"/>
  <c r="D6" i="13" s="1"/>
  <c r="E6" i="13" a="1"/>
  <c r="E6" i="13" s="1"/>
  <c r="F6" i="13" a="1"/>
  <c r="F6" i="13" s="1"/>
  <c r="G6" i="13" a="1"/>
  <c r="G6" i="13" s="1"/>
  <c r="H6" i="13" a="1"/>
  <c r="H6" i="13" s="1"/>
  <c r="I6" i="13" a="1"/>
  <c r="I6" i="13" s="1"/>
  <c r="J6" i="13" a="1"/>
  <c r="J6" i="13" s="1"/>
  <c r="K6" i="13" a="1"/>
  <c r="K6" i="13" s="1"/>
  <c r="L6" i="13" a="1"/>
  <c r="L6" i="13" s="1"/>
  <c r="M6" i="13" a="1"/>
  <c r="M6" i="13" s="1"/>
  <c r="N6" i="13" a="1"/>
  <c r="N6" i="13" s="1"/>
  <c r="O6" i="13" a="1"/>
  <c r="O6" i="13" s="1"/>
  <c r="P6" i="13" a="1"/>
  <c r="P6" i="13" s="1"/>
  <c r="Q6" i="13" a="1"/>
  <c r="Q6" i="13" s="1"/>
  <c r="R6" i="13" a="1"/>
  <c r="R6" i="13" s="1"/>
  <c r="S6" i="13" a="1"/>
  <c r="S6" i="13"/>
  <c r="T6" i="13" a="1"/>
  <c r="T6" i="13" s="1"/>
  <c r="U6" i="13" a="1"/>
  <c r="U6" i="13" s="1"/>
  <c r="V6" i="13" a="1"/>
  <c r="V6" i="13" s="1"/>
  <c r="W6" i="13" a="1"/>
  <c r="W6" i="13" s="1"/>
  <c r="X6" i="13" a="1"/>
  <c r="X6" i="13" s="1"/>
  <c r="Y6" i="13" a="1"/>
  <c r="Y6" i="13" s="1"/>
  <c r="Z6" i="13" a="1"/>
  <c r="Z6" i="13" s="1"/>
  <c r="D7" i="13" a="1"/>
  <c r="D7" i="13"/>
  <c r="E7" i="13" a="1"/>
  <c r="E7" i="13" s="1"/>
  <c r="F7" i="13" a="1"/>
  <c r="F7" i="13" s="1"/>
  <c r="G7" i="13" a="1"/>
  <c r="G7" i="13" s="1"/>
  <c r="H7" i="13" a="1"/>
  <c r="H7" i="13" s="1"/>
  <c r="I7" i="13" a="1"/>
  <c r="I7" i="13" s="1"/>
  <c r="J7" i="13" a="1"/>
  <c r="J7" i="13" s="1"/>
  <c r="K7" i="13" a="1"/>
  <c r="K7" i="13" s="1"/>
  <c r="L7" i="13" a="1"/>
  <c r="L7" i="13"/>
  <c r="M7" i="13" a="1"/>
  <c r="M7" i="13" s="1"/>
  <c r="N7" i="13" a="1"/>
  <c r="N7" i="13" s="1"/>
  <c r="O7" i="13" a="1"/>
  <c r="O7" i="13" s="1"/>
  <c r="P7" i="13" a="1"/>
  <c r="P7" i="13" s="1"/>
  <c r="Q7" i="13" a="1"/>
  <c r="Q7" i="13" s="1"/>
  <c r="R7" i="13" a="1"/>
  <c r="R7" i="13" s="1"/>
  <c r="S7" i="13" a="1"/>
  <c r="S7" i="13" s="1"/>
  <c r="T7" i="13" a="1"/>
  <c r="T7" i="13" s="1"/>
  <c r="U7" i="13" a="1"/>
  <c r="U7" i="13" s="1"/>
  <c r="V7" i="13" a="1"/>
  <c r="V7" i="13" s="1"/>
  <c r="W7" i="13" a="1"/>
  <c r="W7" i="13" s="1"/>
  <c r="X7" i="13" a="1"/>
  <c r="X7" i="13" s="1"/>
  <c r="Y7" i="13" a="1"/>
  <c r="Y7" i="13" s="1"/>
  <c r="Z7" i="13" a="1"/>
  <c r="Z7" i="13" s="1"/>
  <c r="D8" i="13" a="1"/>
  <c r="D8" i="13" s="1"/>
  <c r="E8" i="13" a="1"/>
  <c r="E8" i="13"/>
  <c r="F8" i="13" a="1"/>
  <c r="F8" i="13" s="1"/>
  <c r="G8" i="13" a="1"/>
  <c r="G8" i="13" s="1"/>
  <c r="H8" i="13" a="1"/>
  <c r="H8" i="13" s="1"/>
  <c r="I8" i="13" a="1"/>
  <c r="I8" i="13" s="1"/>
  <c r="J8" i="13" a="1"/>
  <c r="J8" i="13" s="1"/>
  <c r="K8" i="13" a="1"/>
  <c r="K8" i="13" s="1"/>
  <c r="L8" i="13" a="1"/>
  <c r="L8" i="13" s="1"/>
  <c r="M8" i="13" a="1"/>
  <c r="M8" i="13"/>
  <c r="N8" i="13" a="1"/>
  <c r="N8" i="13" s="1"/>
  <c r="O8" i="13" a="1"/>
  <c r="O8" i="13" s="1"/>
  <c r="P8" i="13" a="1"/>
  <c r="P8" i="13" s="1"/>
  <c r="Q8" i="13" a="1"/>
  <c r="Q8" i="13" s="1"/>
  <c r="R8" i="13" a="1"/>
  <c r="R8" i="13" s="1"/>
  <c r="S8" i="13" a="1"/>
  <c r="S8" i="13" s="1"/>
  <c r="T8" i="13" a="1"/>
  <c r="T8" i="13" s="1"/>
  <c r="U8" i="13" a="1"/>
  <c r="U8" i="13"/>
  <c r="V8" i="13" a="1"/>
  <c r="V8" i="13" s="1"/>
  <c r="W8" i="13" a="1"/>
  <c r="W8" i="13" s="1"/>
  <c r="X8" i="13" a="1"/>
  <c r="X8" i="13"/>
  <c r="Y8" i="13" a="1"/>
  <c r="Y8" i="13"/>
  <c r="Z8" i="13" a="1"/>
  <c r="Z8" i="13" s="1"/>
  <c r="D9" i="13" a="1"/>
  <c r="D9" i="13" s="1"/>
  <c r="E9" i="13" a="1"/>
  <c r="E9" i="13" s="1"/>
  <c r="F9" i="13" a="1"/>
  <c r="F9" i="13"/>
  <c r="G9" i="13" a="1"/>
  <c r="G9" i="13" s="1"/>
  <c r="H9" i="13" a="1"/>
  <c r="H9" i="13" s="1"/>
  <c r="I9" i="13" a="1"/>
  <c r="I9" i="13"/>
  <c r="J9" i="13" a="1"/>
  <c r="J9" i="13" s="1"/>
  <c r="K9" i="13" a="1"/>
  <c r="K9" i="13" s="1"/>
  <c r="L9" i="13" a="1"/>
  <c r="L9" i="13" s="1"/>
  <c r="M9" i="13" a="1"/>
  <c r="M9" i="13"/>
  <c r="N9" i="13" a="1"/>
  <c r="N9" i="13" s="1"/>
  <c r="O9" i="13" a="1"/>
  <c r="O9" i="13" s="1"/>
  <c r="P9" i="13" a="1"/>
  <c r="P9" i="13" s="1"/>
  <c r="Q9" i="13" a="1"/>
  <c r="Q9" i="13"/>
  <c r="R9" i="13" a="1"/>
  <c r="R9" i="13"/>
  <c r="S9" i="13" a="1"/>
  <c r="S9" i="13" s="1"/>
  <c r="T9" i="13" a="1"/>
  <c r="T9" i="13" s="1"/>
  <c r="U9" i="13" a="1"/>
  <c r="U9" i="13" s="1"/>
  <c r="V9" i="13" a="1"/>
  <c r="V9" i="13"/>
  <c r="W9" i="13" a="1"/>
  <c r="W9" i="13" s="1"/>
  <c r="X9" i="13" a="1"/>
  <c r="X9" i="13" s="1"/>
  <c r="Y9" i="13" a="1"/>
  <c r="Y9" i="13" s="1"/>
  <c r="Z9" i="13" a="1"/>
  <c r="Z9" i="13" s="1"/>
  <c r="D10" i="13" a="1"/>
  <c r="D10" i="13" s="1"/>
  <c r="E10" i="13" a="1"/>
  <c r="E10" i="13" s="1"/>
  <c r="F10" i="13" a="1"/>
  <c r="F10" i="13"/>
  <c r="G10" i="13" a="1"/>
  <c r="G10" i="13" s="1"/>
  <c r="H10" i="13" a="1"/>
  <c r="H10" i="13" s="1"/>
  <c r="I10" i="13" a="1"/>
  <c r="I10" i="13" s="1"/>
  <c r="J10" i="13" a="1"/>
  <c r="J10" i="13"/>
  <c r="K10" i="13" a="1"/>
  <c r="K10" i="13" s="1"/>
  <c r="L10" i="13" a="1"/>
  <c r="L10" i="13" s="1"/>
  <c r="M10" i="13" a="1"/>
  <c r="M10" i="13" s="1"/>
  <c r="N10" i="13" a="1"/>
  <c r="N10" i="13" s="1"/>
  <c r="O10" i="13" a="1"/>
  <c r="O10" i="13"/>
  <c r="P10" i="13" a="1"/>
  <c r="P10" i="13" s="1"/>
  <c r="Q10" i="13" a="1"/>
  <c r="Q10" i="13" s="1"/>
  <c r="R10" i="13" a="1"/>
  <c r="R10" i="13" s="1"/>
  <c r="S10" i="13" a="1"/>
  <c r="S10" i="13" s="1"/>
  <c r="T10" i="13" a="1"/>
  <c r="T10" i="13" s="1"/>
  <c r="U10" i="13" a="1"/>
  <c r="U10" i="13" s="1"/>
  <c r="V10" i="13" a="1"/>
  <c r="V10" i="13" s="1"/>
  <c r="W10" i="13" a="1"/>
  <c r="W10" i="13" s="1"/>
  <c r="X10" i="13" a="1"/>
  <c r="X10" i="13" s="1"/>
  <c r="Y10" i="13" a="1"/>
  <c r="Y10" i="13" s="1"/>
  <c r="Z10" i="13" a="1"/>
  <c r="Z10" i="13"/>
  <c r="D11" i="13" a="1"/>
  <c r="D11" i="13" s="1"/>
  <c r="E11" i="13" a="1"/>
  <c r="E11" i="13" s="1"/>
  <c r="F11" i="13" a="1"/>
  <c r="F11" i="13" s="1"/>
  <c r="G11" i="13" a="1"/>
  <c r="G11" i="13" s="1"/>
  <c r="H11" i="13" a="1"/>
  <c r="H11" i="13"/>
  <c r="I11" i="13" a="1"/>
  <c r="I11" i="13" s="1"/>
  <c r="J11" i="13" a="1"/>
  <c r="J11" i="13" s="1"/>
  <c r="K11" i="13" a="1"/>
  <c r="K11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 s="1"/>
  <c r="R11" i="13" a="1"/>
  <c r="R11" i="13" s="1"/>
  <c r="S11" i="13" a="1"/>
  <c r="S11" i="13" s="1"/>
  <c r="T11" i="13" a="1"/>
  <c r="T11" i="13" s="1"/>
  <c r="U11" i="13" a="1"/>
  <c r="U11" i="13" s="1"/>
  <c r="V11" i="13" a="1"/>
  <c r="V11" i="13" s="1"/>
  <c r="W11" i="13" a="1"/>
  <c r="W11" i="13" s="1"/>
  <c r="X11" i="13" a="1"/>
  <c r="X11" i="13" s="1"/>
  <c r="Y11" i="13" a="1"/>
  <c r="Y11" i="13" s="1"/>
  <c r="Z11" i="13" a="1"/>
  <c r="Z11" i="13" s="1"/>
  <c r="D12" i="13" a="1"/>
  <c r="D12" i="13" s="1"/>
  <c r="E12" i="13" a="1"/>
  <c r="E12" i="13" s="1"/>
  <c r="F12" i="13" a="1"/>
  <c r="F12" i="13" s="1"/>
  <c r="G12" i="13" a="1"/>
  <c r="G12" i="13" s="1"/>
  <c r="H12" i="13" a="1"/>
  <c r="H12" i="13" s="1"/>
  <c r="I12" i="13" a="1"/>
  <c r="I12" i="13" s="1"/>
  <c r="J12" i="13" a="1"/>
  <c r="J12" i="13" s="1"/>
  <c r="K12" i="13" a="1"/>
  <c r="K12" i="13" s="1"/>
  <c r="L12" i="13" a="1"/>
  <c r="L12" i="13" s="1"/>
  <c r="M12" i="13" a="1"/>
  <c r="M12" i="13" s="1"/>
  <c r="N12" i="13" a="1"/>
  <c r="N12" i="13" s="1"/>
  <c r="O12" i="13" a="1"/>
  <c r="O12" i="13" s="1"/>
  <c r="P12" i="13" a="1"/>
  <c r="P12" i="13" s="1"/>
  <c r="Q12" i="13" a="1"/>
  <c r="Q12" i="13" s="1"/>
  <c r="R12" i="13" a="1"/>
  <c r="R12" i="13" s="1"/>
  <c r="S12" i="13" a="1"/>
  <c r="S12" i="13" s="1"/>
  <c r="T12" i="13" a="1"/>
  <c r="T12" i="13" s="1"/>
  <c r="U12" i="13" a="1"/>
  <c r="U12" i="13" s="1"/>
  <c r="V12" i="13" a="1"/>
  <c r="V12" i="13" s="1"/>
  <c r="W12" i="13" a="1"/>
  <c r="W12" i="13" s="1"/>
  <c r="X12" i="13" a="1"/>
  <c r="X12" i="13" s="1"/>
  <c r="Y12" i="13" a="1"/>
  <c r="Y12" i="13" s="1"/>
  <c r="Z12" i="13" a="1"/>
  <c r="Z12" i="13" s="1"/>
  <c r="D13" i="13" a="1"/>
  <c r="D13" i="13" s="1"/>
  <c r="E13" i="13" a="1"/>
  <c r="E13" i="13" s="1"/>
  <c r="F13" i="13" a="1"/>
  <c r="F13" i="13" s="1"/>
  <c r="G13" i="13" a="1"/>
  <c r="G13" i="13" s="1"/>
  <c r="H13" i="13" a="1"/>
  <c r="H13" i="13" s="1"/>
  <c r="I13" i="13" a="1"/>
  <c r="I13" i="13" s="1"/>
  <c r="J13" i="13" a="1"/>
  <c r="J13" i="13" s="1"/>
  <c r="K13" i="13" a="1"/>
  <c r="K13" i="13" s="1"/>
  <c r="L13" i="13" a="1"/>
  <c r="L13" i="13" s="1"/>
  <c r="M13" i="13" a="1"/>
  <c r="M13" i="13" s="1"/>
  <c r="N13" i="13" a="1"/>
  <c r="N13" i="13" s="1"/>
  <c r="O13" i="13" a="1"/>
  <c r="O13" i="13" s="1"/>
  <c r="P13" i="13" a="1"/>
  <c r="P13" i="13" s="1"/>
  <c r="Q13" i="13" a="1"/>
  <c r="Q13" i="13" s="1"/>
  <c r="R13" i="13" a="1"/>
  <c r="R13" i="13" s="1"/>
  <c r="S13" i="13" a="1"/>
  <c r="S13" i="13" s="1"/>
  <c r="T13" i="13" a="1"/>
  <c r="T13" i="13" s="1"/>
  <c r="U13" i="13" a="1"/>
  <c r="U13" i="13" s="1"/>
  <c r="V13" i="13" a="1"/>
  <c r="V13" i="13" s="1"/>
  <c r="W13" i="13" a="1"/>
  <c r="W13" i="13" s="1"/>
  <c r="X13" i="13" a="1"/>
  <c r="X13" i="13" s="1"/>
  <c r="Y13" i="13" a="1"/>
  <c r="Y13" i="13" s="1"/>
  <c r="Z13" i="13" a="1"/>
  <c r="Z13" i="13" s="1"/>
  <c r="D14" i="13" a="1"/>
  <c r="D14" i="13" s="1"/>
  <c r="E14" i="13" a="1"/>
  <c r="E14" i="13" s="1"/>
  <c r="F14" i="13" a="1"/>
  <c r="F14" i="13" s="1"/>
  <c r="G14" i="13" a="1"/>
  <c r="G14" i="13" s="1"/>
  <c r="H14" i="13" a="1"/>
  <c r="H14" i="13" s="1"/>
  <c r="I14" i="13" a="1"/>
  <c r="I14" i="13" s="1"/>
  <c r="J14" i="13" a="1"/>
  <c r="J14" i="13" s="1"/>
  <c r="K14" i="13" a="1"/>
  <c r="K14" i="13" s="1"/>
  <c r="L14" i="13" a="1"/>
  <c r="L14" i="13" s="1"/>
  <c r="M14" i="13" a="1"/>
  <c r="M14" i="13" s="1"/>
  <c r="N14" i="13" a="1"/>
  <c r="N14" i="13" s="1"/>
  <c r="O14" i="13" a="1"/>
  <c r="O14" i="13" s="1"/>
  <c r="P14" i="13" a="1"/>
  <c r="P14" i="13" s="1"/>
  <c r="Q14" i="13" a="1"/>
  <c r="Q14" i="13" s="1"/>
  <c r="R14" i="13" a="1"/>
  <c r="R14" i="13" s="1"/>
  <c r="S14" i="13" a="1"/>
  <c r="S14" i="13" s="1"/>
  <c r="T14" i="13" a="1"/>
  <c r="T14" i="13" s="1"/>
  <c r="U14" i="13" a="1"/>
  <c r="U14" i="13" s="1"/>
  <c r="V14" i="13" a="1"/>
  <c r="V14" i="13"/>
  <c r="W14" i="13" a="1"/>
  <c r="W14" i="13" s="1"/>
  <c r="X14" i="13" a="1"/>
  <c r="X14" i="13" s="1"/>
  <c r="Y14" i="13" a="1"/>
  <c r="Y14" i="13" s="1"/>
  <c r="Z14" i="13" a="1"/>
  <c r="Z14" i="13"/>
  <c r="D15" i="13" a="1"/>
  <c r="D15" i="13" s="1"/>
  <c r="E15" i="13" a="1"/>
  <c r="E15" i="13" s="1"/>
  <c r="F15" i="13" a="1"/>
  <c r="F15" i="13" s="1"/>
  <c r="G15" i="13" a="1"/>
  <c r="G15" i="13" s="1"/>
  <c r="H15" i="13" a="1"/>
  <c r="H15" i="13" s="1"/>
  <c r="I15" i="13" a="1"/>
  <c r="I15" i="13" s="1"/>
  <c r="J15" i="13" a="1"/>
  <c r="J15" i="13" s="1"/>
  <c r="K15" i="13" a="1"/>
  <c r="K15" i="13" s="1"/>
  <c r="L15" i="13" a="1"/>
  <c r="L15" i="13" s="1"/>
  <c r="M15" i="13" a="1"/>
  <c r="M15" i="13" s="1"/>
  <c r="N15" i="13" a="1"/>
  <c r="N15" i="13" s="1"/>
  <c r="O15" i="13" a="1"/>
  <c r="O15" i="13" s="1"/>
  <c r="P15" i="13" a="1"/>
  <c r="P15" i="13" s="1"/>
  <c r="Q15" i="13" a="1"/>
  <c r="Q15" i="13" s="1"/>
  <c r="R15" i="13" a="1"/>
  <c r="R15" i="13" s="1"/>
  <c r="S15" i="13" a="1"/>
  <c r="S15" i="13"/>
  <c r="T15" i="13" a="1"/>
  <c r="T15" i="13"/>
  <c r="U15" i="13" a="1"/>
  <c r="U15" i="13" s="1"/>
  <c r="V15" i="13" a="1"/>
  <c r="V15" i="13" s="1"/>
  <c r="W15" i="13" a="1"/>
  <c r="W15" i="13" s="1"/>
  <c r="X15" i="13" a="1"/>
  <c r="X15" i="13"/>
  <c r="Y15" i="13" a="1"/>
  <c r="Y15" i="13" s="1"/>
  <c r="Z15" i="13" a="1"/>
  <c r="Z15" i="13" s="1"/>
  <c r="D16" i="13" a="1"/>
  <c r="D16" i="13" s="1"/>
  <c r="E16" i="13" a="1"/>
  <c r="E16" i="13" s="1"/>
  <c r="F16" i="13" a="1"/>
  <c r="F16" i="13" s="1"/>
  <c r="G16" i="13" a="1"/>
  <c r="G16" i="13" s="1"/>
  <c r="H16" i="13" a="1"/>
  <c r="H16" i="13"/>
  <c r="I16" i="13" a="1"/>
  <c r="I16" i="13" s="1"/>
  <c r="J16" i="13" a="1"/>
  <c r="J16" i="13" s="1"/>
  <c r="K16" i="13" a="1"/>
  <c r="K16" i="13" s="1"/>
  <c r="L16" i="13" a="1"/>
  <c r="L16" i="13"/>
  <c r="M16" i="13" a="1"/>
  <c r="M16" i="13" s="1"/>
  <c r="N16" i="13" a="1"/>
  <c r="N16" i="13" s="1"/>
  <c r="O16" i="13" a="1"/>
  <c r="O16" i="13" s="1"/>
  <c r="P16" i="13" a="1"/>
  <c r="P16" i="13" s="1"/>
  <c r="Q16" i="13" a="1"/>
  <c r="Q16" i="13"/>
  <c r="R16" i="13" a="1"/>
  <c r="R16" i="13" s="1"/>
  <c r="S16" i="13" a="1"/>
  <c r="S16" i="13" s="1"/>
  <c r="T16" i="13" a="1"/>
  <c r="T16" i="13" s="1"/>
  <c r="U16" i="13" a="1"/>
  <c r="U16" i="13"/>
  <c r="V16" i="13" a="1"/>
  <c r="V16" i="13" s="1"/>
  <c r="W16" i="13" a="1"/>
  <c r="W16" i="13" s="1"/>
  <c r="X16" i="13" a="1"/>
  <c r="X16" i="13" s="1"/>
  <c r="Y16" i="13" a="1"/>
  <c r="Y16" i="13"/>
  <c r="Z16" i="13" a="1"/>
  <c r="Z16" i="13" s="1"/>
  <c r="D17" i="13" a="1"/>
  <c r="D17" i="13"/>
  <c r="E17" i="13" a="1"/>
  <c r="E17" i="13" s="1"/>
  <c r="F17" i="13" a="1"/>
  <c r="F17" i="13"/>
  <c r="G17" i="13" a="1"/>
  <c r="G17" i="13"/>
  <c r="H17" i="13" a="1"/>
  <c r="H17" i="13" s="1"/>
  <c r="I17" i="13" a="1"/>
  <c r="I17" i="13" s="1"/>
  <c r="J17" i="13" a="1"/>
  <c r="J17" i="13" s="1"/>
  <c r="K17" i="13" a="1"/>
  <c r="K17" i="13"/>
  <c r="L17" i="13" a="1"/>
  <c r="L17" i="13" s="1"/>
  <c r="M17" i="13" a="1"/>
  <c r="M17" i="13" s="1"/>
  <c r="N17" i="13" a="1"/>
  <c r="N17" i="13" s="1"/>
  <c r="O17" i="13" a="1"/>
  <c r="O17" i="13"/>
  <c r="P17" i="13" a="1"/>
  <c r="P17" i="13"/>
  <c r="Q17" i="13" a="1"/>
  <c r="Q17" i="13" s="1"/>
  <c r="R17" i="13" a="1"/>
  <c r="R17" i="13"/>
  <c r="S17" i="13" a="1"/>
  <c r="S17" i="13" s="1"/>
  <c r="T17" i="13" a="1"/>
  <c r="T17" i="13"/>
  <c r="U17" i="13" a="1"/>
  <c r="U17" i="13" s="1"/>
  <c r="V17" i="13" a="1"/>
  <c r="V17" i="13" s="1"/>
  <c r="W17" i="13" a="1"/>
  <c r="W17" i="13" s="1"/>
  <c r="X17" i="13" a="1"/>
  <c r="X17" i="13"/>
  <c r="Y17" i="13" a="1"/>
  <c r="Y17" i="13" s="1"/>
  <c r="Z17" i="13" a="1"/>
  <c r="Z17" i="13" s="1"/>
  <c r="D18" i="13" a="1"/>
  <c r="D18" i="13"/>
  <c r="E18" i="13" a="1"/>
  <c r="E18" i="13" s="1"/>
  <c r="F18" i="13" a="1"/>
  <c r="F18" i="13" s="1"/>
  <c r="G18" i="13" a="1"/>
  <c r="G18" i="13"/>
  <c r="H18" i="13" a="1"/>
  <c r="H18" i="13" s="1"/>
  <c r="I18" i="13" a="1"/>
  <c r="I18" i="13" s="1"/>
  <c r="J18" i="13" a="1"/>
  <c r="J18" i="13" s="1"/>
  <c r="K18" i="13" a="1"/>
  <c r="K18" i="13"/>
  <c r="L18" i="13" a="1"/>
  <c r="L18" i="13" s="1"/>
  <c r="M18" i="13" a="1"/>
  <c r="M18" i="13"/>
  <c r="N18" i="13" a="1"/>
  <c r="N18" i="13" s="1"/>
  <c r="O18" i="13" a="1"/>
  <c r="O18" i="13"/>
  <c r="P18" i="13" a="1"/>
  <c r="P18" i="13"/>
  <c r="Q18" i="13" a="1"/>
  <c r="Q18" i="13" s="1"/>
  <c r="R18" i="13" a="1"/>
  <c r="R18" i="13" s="1"/>
  <c r="S18" i="13" a="1"/>
  <c r="S18" i="13" s="1"/>
  <c r="T18" i="13" a="1"/>
  <c r="T18" i="13"/>
  <c r="U18" i="13" a="1"/>
  <c r="U18" i="13" s="1"/>
  <c r="V18" i="13" a="1"/>
  <c r="V18" i="13" s="1"/>
  <c r="W18" i="13" a="1"/>
  <c r="W18" i="13" s="1"/>
  <c r="X18" i="13" a="1"/>
  <c r="X18" i="13"/>
  <c r="Y18" i="13" a="1"/>
  <c r="Y18" i="13"/>
  <c r="Z18" i="13" a="1"/>
  <c r="Z18" i="13" s="1"/>
  <c r="D19" i="13" a="1"/>
  <c r="D19" i="13"/>
  <c r="E19" i="13" a="1"/>
  <c r="E19" i="13" s="1"/>
  <c r="F19" i="13" a="1"/>
  <c r="F19" i="13"/>
  <c r="G19" i="13" a="1"/>
  <c r="G19" i="13" s="1"/>
  <c r="H19" i="13" a="1"/>
  <c r="H19" i="13" s="1"/>
  <c r="I19" i="13" a="1"/>
  <c r="I19" i="13" s="1"/>
  <c r="J19" i="13" a="1"/>
  <c r="J19" i="13"/>
  <c r="K19" i="13" a="1"/>
  <c r="K19" i="13" s="1"/>
  <c r="L19" i="13" a="1"/>
  <c r="L19" i="13" s="1"/>
  <c r="M19" i="13" a="1"/>
  <c r="M19" i="13"/>
  <c r="N19" i="13" a="1"/>
  <c r="N19" i="13" s="1"/>
  <c r="O19" i="13" a="1"/>
  <c r="O19" i="13" s="1"/>
  <c r="P19" i="13" a="1"/>
  <c r="P19" i="13"/>
  <c r="Q19" i="13" a="1"/>
  <c r="Q19" i="13" s="1"/>
  <c r="R19" i="13" a="1"/>
  <c r="R19" i="13" s="1"/>
  <c r="S19" i="13" a="1"/>
  <c r="S19" i="13" s="1"/>
  <c r="T19" i="13" a="1"/>
  <c r="T19" i="13"/>
  <c r="U19" i="13" a="1"/>
  <c r="U19" i="13" s="1"/>
  <c r="V19" i="13" a="1"/>
  <c r="V19" i="13"/>
  <c r="W19" i="13" a="1"/>
  <c r="W19" i="13" s="1"/>
  <c r="X19" i="13" a="1"/>
  <c r="X19" i="13"/>
  <c r="Y19" i="13" a="1"/>
  <c r="Y19" i="13"/>
  <c r="Z19" i="13" a="1"/>
  <c r="Z19" i="13" s="1"/>
  <c r="D20" i="13" a="1"/>
  <c r="D20" i="13" s="1"/>
  <c r="E20" i="13" a="1"/>
  <c r="E20" i="13" s="1"/>
  <c r="F20" i="13" a="1"/>
  <c r="F20" i="13"/>
  <c r="G20" i="13" a="1"/>
  <c r="G20" i="13" s="1"/>
  <c r="H20" i="13" a="1"/>
  <c r="H20" i="13" s="1"/>
  <c r="I20" i="13" a="1"/>
  <c r="I20" i="13" s="1"/>
  <c r="J20" i="13" a="1"/>
  <c r="J20" i="13"/>
  <c r="K20" i="13" a="1"/>
  <c r="K20" i="13"/>
  <c r="L20" i="13" a="1"/>
  <c r="L20" i="13" s="1"/>
  <c r="M20" i="13" a="1"/>
  <c r="M20" i="13"/>
  <c r="N20" i="13" a="1"/>
  <c r="N20" i="13" s="1"/>
  <c r="O20" i="13" a="1"/>
  <c r="O20" i="13"/>
  <c r="P20" i="13" a="1"/>
  <c r="P20" i="13" s="1"/>
  <c r="Q20" i="13" a="1"/>
  <c r="Q20" i="13" s="1"/>
  <c r="R20" i="13" a="1"/>
  <c r="R20" i="13" s="1"/>
  <c r="S20" i="13" a="1"/>
  <c r="S20" i="13"/>
  <c r="T20" i="13" a="1"/>
  <c r="T20" i="13" s="1"/>
  <c r="U20" i="13" a="1"/>
  <c r="U20" i="13" s="1"/>
  <c r="V20" i="13" a="1"/>
  <c r="V20" i="13"/>
  <c r="W20" i="13" a="1"/>
  <c r="W20" i="13" s="1"/>
  <c r="X20" i="13" a="1"/>
  <c r="X20" i="13" s="1"/>
  <c r="Y20" i="13" a="1"/>
  <c r="Y20" i="13"/>
  <c r="Z20" i="13" a="1"/>
  <c r="Z20" i="13" s="1"/>
  <c r="D21" i="13" a="1"/>
  <c r="D21" i="13" s="1"/>
  <c r="E21" i="13" a="1"/>
  <c r="E21" i="13" s="1"/>
  <c r="F21" i="13" a="1"/>
  <c r="F21" i="13"/>
  <c r="G21" i="13" a="1"/>
  <c r="G21" i="13" s="1"/>
  <c r="H21" i="13" a="1"/>
  <c r="H21" i="13"/>
  <c r="I21" i="13" a="1"/>
  <c r="I21" i="13" s="1"/>
  <c r="J21" i="13" a="1"/>
  <c r="J21" i="13"/>
  <c r="K21" i="13" a="1"/>
  <c r="K21" i="13"/>
  <c r="L21" i="13" a="1"/>
  <c r="L21" i="13" s="1"/>
  <c r="M21" i="13" a="1"/>
  <c r="M21" i="13" s="1"/>
  <c r="N21" i="13" a="1"/>
  <c r="N21" i="13" s="1"/>
  <c r="O21" i="13" a="1"/>
  <c r="O21" i="13"/>
  <c r="P21" i="13" a="1"/>
  <c r="P21" i="13" s="1"/>
  <c r="Q21" i="13" a="1"/>
  <c r="Q21" i="13" s="1"/>
  <c r="R21" i="13" a="1"/>
  <c r="R21" i="13" s="1"/>
  <c r="S21" i="13" a="1"/>
  <c r="S21" i="13"/>
  <c r="T21" i="13" a="1"/>
  <c r="T21" i="13"/>
  <c r="U21" i="13" a="1"/>
  <c r="U21" i="13" s="1"/>
  <c r="V21" i="13" a="1"/>
  <c r="V21" i="13"/>
  <c r="W21" i="13" a="1"/>
  <c r="W21" i="13" s="1"/>
  <c r="X21" i="13" a="1"/>
  <c r="X21" i="13"/>
  <c r="Y21" i="13" a="1"/>
  <c r="Y21" i="13" s="1"/>
  <c r="Z21" i="13" a="1"/>
  <c r="Z21" i="13" s="1"/>
  <c r="D22" i="13" a="1"/>
  <c r="D22" i="13" s="1"/>
  <c r="E22" i="13" a="1"/>
  <c r="E22" i="13"/>
  <c r="F22" i="13" a="1"/>
  <c r="F22" i="13" s="1"/>
  <c r="G22" i="13" a="1"/>
  <c r="G22" i="13" s="1"/>
  <c r="H22" i="13" a="1"/>
  <c r="H22" i="13"/>
  <c r="I22" i="13" a="1"/>
  <c r="I22" i="13" s="1"/>
  <c r="J22" i="13" a="1"/>
  <c r="J22" i="13" s="1"/>
  <c r="K22" i="13" a="1"/>
  <c r="K22" i="13"/>
  <c r="L22" i="13" a="1"/>
  <c r="L22" i="13" s="1"/>
  <c r="M22" i="13" a="1"/>
  <c r="M22" i="13" s="1"/>
  <c r="N22" i="13" a="1"/>
  <c r="N22" i="13" s="1"/>
  <c r="O22" i="13" a="1"/>
  <c r="O22" i="13"/>
  <c r="P22" i="13" a="1"/>
  <c r="P22" i="13" s="1"/>
  <c r="Q22" i="13" a="1"/>
  <c r="Q22" i="13"/>
  <c r="R22" i="13" a="1"/>
  <c r="R22" i="13" s="1"/>
  <c r="S22" i="13" a="1"/>
  <c r="S22" i="13"/>
  <c r="T22" i="13" a="1"/>
  <c r="T22" i="13"/>
  <c r="U22" i="13" a="1"/>
  <c r="U22" i="13" s="1"/>
  <c r="V22" i="13" a="1"/>
  <c r="V22" i="13" s="1"/>
  <c r="W22" i="13" a="1"/>
  <c r="W22" i="13" s="1"/>
  <c r="X22" i="13" a="1"/>
  <c r="X22" i="13"/>
  <c r="Y22" i="13" a="1"/>
  <c r="Y22" i="13" s="1"/>
  <c r="Z22" i="13" a="1"/>
  <c r="Z22" i="13" s="1"/>
  <c r="D23" i="13" a="1"/>
  <c r="D23" i="13" s="1"/>
  <c r="E23" i="13" a="1"/>
  <c r="E23" i="13"/>
  <c r="F23" i="13" a="1"/>
  <c r="F23" i="13"/>
  <c r="G23" i="13" a="1"/>
  <c r="G23" i="13" s="1"/>
  <c r="H23" i="13" a="1"/>
  <c r="H23" i="13"/>
  <c r="I23" i="13" a="1"/>
  <c r="I23" i="13" s="1"/>
  <c r="J23" i="13" a="1"/>
  <c r="J23" i="13"/>
  <c r="K23" i="13" a="1"/>
  <c r="K23" i="13" s="1"/>
  <c r="L23" i="13" a="1"/>
  <c r="L23" i="13" s="1"/>
  <c r="M23" i="13" a="1"/>
  <c r="M23" i="13" s="1"/>
  <c r="N23" i="13" a="1"/>
  <c r="N23" i="13"/>
  <c r="O23" i="13" a="1"/>
  <c r="O23" i="13" s="1"/>
  <c r="P23" i="13" a="1"/>
  <c r="P23" i="13" s="1"/>
  <c r="Q23" i="13" a="1"/>
  <c r="Q23" i="13"/>
  <c r="R23" i="13" a="1"/>
  <c r="R23" i="13" s="1"/>
  <c r="S23" i="13" a="1"/>
  <c r="S23" i="13" s="1"/>
  <c r="T23" i="13" a="1"/>
  <c r="T23" i="13"/>
  <c r="U23" i="13" a="1"/>
  <c r="U23" i="13" s="1"/>
  <c r="V23" i="13" a="1"/>
  <c r="V23" i="13" s="1"/>
  <c r="W23" i="13" a="1"/>
  <c r="W23" i="13" s="1"/>
  <c r="X23" i="13" a="1"/>
  <c r="X23" i="13"/>
  <c r="Y23" i="13" a="1"/>
  <c r="Y23" i="13" s="1"/>
  <c r="Z23" i="13" a="1"/>
  <c r="Z23" i="13"/>
  <c r="D24" i="13" a="1"/>
  <c r="D24" i="13" s="1"/>
  <c r="E24" i="13" a="1"/>
  <c r="E24" i="13"/>
  <c r="F24" i="13" a="1"/>
  <c r="F24" i="13"/>
  <c r="G24" i="13" a="1"/>
  <c r="G24" i="13" s="1"/>
  <c r="H24" i="13" a="1"/>
  <c r="H24" i="13" s="1"/>
  <c r="I24" i="13" a="1"/>
  <c r="I24" i="13" s="1"/>
  <c r="J24" i="13" a="1"/>
  <c r="J24" i="13"/>
  <c r="K24" i="13" a="1"/>
  <c r="K24" i="13" s="1"/>
  <c r="L24" i="13" a="1"/>
  <c r="L24" i="13" s="1"/>
  <c r="M24" i="13" a="1"/>
  <c r="M24" i="13" s="1"/>
  <c r="N24" i="13" a="1"/>
  <c r="N24" i="13"/>
  <c r="O24" i="13" a="1"/>
  <c r="O24" i="13"/>
  <c r="P24" i="13" a="1"/>
  <c r="P24" i="13" s="1"/>
  <c r="Q24" i="13" a="1"/>
  <c r="Q24" i="13"/>
  <c r="R24" i="13" a="1"/>
  <c r="R24" i="13" s="1"/>
  <c r="S24" i="13" a="1"/>
  <c r="S24" i="13"/>
  <c r="T24" i="13" a="1"/>
  <c r="T24" i="13" s="1"/>
  <c r="U24" i="13" a="1"/>
  <c r="U24" i="13" s="1"/>
  <c r="V24" i="13" a="1"/>
  <c r="V24" i="13" s="1"/>
  <c r="W24" i="13" a="1"/>
  <c r="W24" i="13"/>
  <c r="X24" i="13" a="1"/>
  <c r="X24" i="13" s="1"/>
  <c r="Y24" i="13" a="1"/>
  <c r="Y24" i="13" s="1"/>
  <c r="Z24" i="13" a="1"/>
  <c r="Z24" i="13"/>
  <c r="D25" i="13" a="1"/>
  <c r="D25" i="13" s="1"/>
  <c r="E25" i="13" a="1"/>
  <c r="E25" i="13" s="1"/>
  <c r="F25" i="13" a="1"/>
  <c r="F25" i="13"/>
  <c r="G25" i="13" a="1"/>
  <c r="G25" i="13" s="1"/>
  <c r="H25" i="13" a="1"/>
  <c r="H25" i="13" s="1"/>
  <c r="I25" i="13" a="1"/>
  <c r="I25" i="13" s="1"/>
  <c r="J25" i="13" a="1"/>
  <c r="J25" i="13"/>
  <c r="K25" i="13" a="1"/>
  <c r="K25" i="13" s="1"/>
  <c r="L25" i="13" a="1"/>
  <c r="L25" i="13"/>
  <c r="M25" i="13" a="1"/>
  <c r="M25" i="13" s="1"/>
  <c r="N25" i="13" a="1"/>
  <c r="N25" i="13"/>
  <c r="O25" i="13" a="1"/>
  <c r="O25" i="13"/>
  <c r="P25" i="13" a="1"/>
  <c r="P25" i="13" s="1"/>
  <c r="Q25" i="13" a="1"/>
  <c r="Q25" i="13" s="1"/>
  <c r="R25" i="13" a="1"/>
  <c r="R25" i="13" s="1"/>
  <c r="S25" i="13" a="1"/>
  <c r="S25" i="13"/>
  <c r="T25" i="13" a="1"/>
  <c r="T25" i="13" s="1"/>
  <c r="U25" i="13" a="1"/>
  <c r="U25" i="13" s="1"/>
  <c r="V25" i="13" a="1"/>
  <c r="V25" i="13" s="1"/>
  <c r="W25" i="13" a="1"/>
  <c r="W25" i="13"/>
  <c r="X25" i="13" a="1"/>
  <c r="X25" i="13"/>
  <c r="Y25" i="13" a="1"/>
  <c r="Y25" i="13" s="1"/>
  <c r="Z25" i="13" a="1"/>
  <c r="Z25" i="13"/>
  <c r="D26" i="13" a="1"/>
  <c r="D26" i="13" s="1"/>
  <c r="E26" i="13" a="1"/>
  <c r="E26" i="13"/>
  <c r="F26" i="13" a="1"/>
  <c r="F26" i="13" s="1"/>
  <c r="G26" i="13" a="1"/>
  <c r="G26" i="13" s="1"/>
  <c r="H26" i="13" a="1"/>
  <c r="H26" i="13" s="1"/>
  <c r="I26" i="13" a="1"/>
  <c r="I26" i="13"/>
  <c r="J26" i="13" a="1"/>
  <c r="J26" i="13" s="1"/>
  <c r="K26" i="13" a="1"/>
  <c r="K26" i="13" s="1"/>
  <c r="L26" i="13" a="1"/>
  <c r="L26" i="13"/>
  <c r="M26" i="13" a="1"/>
  <c r="M26" i="13" s="1"/>
  <c r="N26" i="13" a="1"/>
  <c r="N26" i="13" s="1"/>
  <c r="O26" i="13" a="1"/>
  <c r="O26" i="13"/>
  <c r="P26" i="13" a="1"/>
  <c r="P26" i="13" s="1"/>
  <c r="Q26" i="13" a="1"/>
  <c r="Q26" i="13" s="1"/>
  <c r="R26" i="13" a="1"/>
  <c r="R26" i="13" s="1"/>
  <c r="S26" i="13" a="1"/>
  <c r="S26" i="13"/>
  <c r="T26" i="13" a="1"/>
  <c r="T26" i="13" s="1"/>
  <c r="U26" i="13" a="1"/>
  <c r="U26" i="13"/>
  <c r="V26" i="13" a="1"/>
  <c r="V26" i="13" s="1"/>
  <c r="W26" i="13" a="1"/>
  <c r="W26" i="13"/>
  <c r="X26" i="13" a="1"/>
  <c r="X26" i="13"/>
  <c r="Y26" i="13" a="1"/>
  <c r="Y26" i="13" s="1"/>
  <c r="Z26" i="13" a="1"/>
  <c r="Z26" i="13" s="1"/>
  <c r="D27" i="13" a="1"/>
  <c r="D27" i="13"/>
  <c r="E27" i="13" a="1"/>
  <c r="E27" i="13"/>
  <c r="F27" i="13" a="1"/>
  <c r="F27" i="13" s="1"/>
  <c r="G27" i="13" a="1"/>
  <c r="G27" i="13" s="1"/>
  <c r="H27" i="13" a="1"/>
  <c r="H27" i="13"/>
  <c r="I27" i="13" a="1"/>
  <c r="I27" i="13"/>
  <c r="J27" i="13" a="1"/>
  <c r="J27" i="13" s="1"/>
  <c r="K27" i="13" a="1"/>
  <c r="K27" i="13" s="1"/>
  <c r="L27" i="13" a="1"/>
  <c r="L27" i="13"/>
  <c r="M27" i="13" a="1"/>
  <c r="M27" i="13"/>
  <c r="N27" i="13" a="1"/>
  <c r="N27" i="13" s="1"/>
  <c r="O27" i="13" a="1"/>
  <c r="O27" i="13" s="1"/>
  <c r="P27" i="13" a="1"/>
  <c r="P27" i="13"/>
  <c r="Q27" i="13" a="1"/>
  <c r="Q27" i="13"/>
  <c r="R27" i="13" a="1"/>
  <c r="R27" i="13" s="1"/>
  <c r="S27" i="13" a="1"/>
  <c r="S27" i="13" s="1"/>
  <c r="T27" i="13" a="1"/>
  <c r="T27" i="13"/>
  <c r="U27" i="13" a="1"/>
  <c r="U27" i="13" s="1"/>
  <c r="V27" i="13" a="1"/>
  <c r="V27" i="13" s="1"/>
  <c r="W27" i="13" a="1"/>
  <c r="W27" i="13" s="1"/>
  <c r="X27" i="13" a="1"/>
  <c r="X27" i="13"/>
  <c r="Y27" i="13" a="1"/>
  <c r="Y27" i="13" s="1"/>
  <c r="Z27" i="13" a="1"/>
  <c r="Z27" i="13" s="1"/>
  <c r="D28" i="13" a="1"/>
  <c r="D28" i="13" s="1"/>
  <c r="E28" i="13" a="1"/>
  <c r="E28" i="13"/>
  <c r="F28" i="13" a="1"/>
  <c r="F28" i="13"/>
  <c r="G28" i="13" a="1"/>
  <c r="G28" i="13" s="1"/>
  <c r="H28" i="13" a="1"/>
  <c r="H28" i="13" s="1"/>
  <c r="I28" i="13" a="1"/>
  <c r="I28" i="13"/>
  <c r="J28" i="13" a="1"/>
  <c r="J28" i="13" s="1"/>
  <c r="K28" i="13" a="1"/>
  <c r="K28" i="13" s="1"/>
  <c r="L28" i="13" a="1"/>
  <c r="L28" i="13" s="1"/>
  <c r="M28" i="13" a="1"/>
  <c r="M28" i="13"/>
  <c r="N28" i="13" a="1"/>
  <c r="N28" i="13" s="1"/>
  <c r="O28" i="13" a="1"/>
  <c r="O28" i="13" s="1"/>
  <c r="P28" i="13" a="1"/>
  <c r="P28" i="13" s="1"/>
  <c r="Q28" i="13" a="1"/>
  <c r="Q28" i="13"/>
  <c r="R28" i="13" a="1"/>
  <c r="R28" i="13" s="1"/>
  <c r="S28" i="13" a="1"/>
  <c r="S28" i="13" s="1"/>
  <c r="T28" i="13" a="1"/>
  <c r="T28" i="13" s="1"/>
  <c r="U28" i="13" a="1"/>
  <c r="U28" i="13" s="1"/>
  <c r="V28" i="13" a="1"/>
  <c r="V28" i="13" s="1"/>
  <c r="W28" i="13" a="1"/>
  <c r="W28" i="13" s="1"/>
  <c r="X28" i="13" a="1"/>
  <c r="X28" i="13" s="1"/>
  <c r="Y28" i="13" a="1"/>
  <c r="Y28" i="13" s="1"/>
  <c r="Z28" i="13" a="1"/>
  <c r="Z28" i="13" s="1"/>
  <c r="D29" i="13" a="1"/>
  <c r="D29" i="13" s="1"/>
  <c r="E29" i="13" a="1"/>
  <c r="E29" i="13" s="1"/>
  <c r="F29" i="13" a="1"/>
  <c r="F29" i="13" s="1"/>
  <c r="G29" i="13" a="1"/>
  <c r="G29" i="13"/>
  <c r="H29" i="13" a="1"/>
  <c r="H29" i="13" s="1"/>
  <c r="I29" i="13" a="1"/>
  <c r="I29" i="13" s="1"/>
  <c r="J29" i="13" a="1"/>
  <c r="J29" i="13" s="1"/>
  <c r="K29" i="13" a="1"/>
  <c r="K29" i="13" s="1"/>
  <c r="L29" i="13" a="1"/>
  <c r="L29" i="13" s="1"/>
  <c r="M29" i="13" a="1"/>
  <c r="M29" i="13" s="1"/>
  <c r="N29" i="13" a="1"/>
  <c r="N29" i="13" s="1"/>
  <c r="O29" i="13" a="1"/>
  <c r="O29" i="13"/>
  <c r="P29" i="13" a="1"/>
  <c r="P29" i="13" s="1"/>
  <c r="Q29" i="13" a="1"/>
  <c r="Q29" i="13" s="1"/>
  <c r="R29" i="13" a="1"/>
  <c r="R29" i="13" s="1"/>
  <c r="S29" i="13" a="1"/>
  <c r="S29" i="13"/>
  <c r="T29" i="13" a="1"/>
  <c r="T29" i="13" s="1"/>
  <c r="U29" i="13" a="1"/>
  <c r="U29" i="13" s="1"/>
  <c r="V29" i="13" a="1"/>
  <c r="V29" i="13" s="1"/>
  <c r="W29" i="13" a="1"/>
  <c r="W29" i="13"/>
  <c r="X29" i="13" a="1"/>
  <c r="X29" i="13" s="1"/>
  <c r="Y29" i="13" a="1"/>
  <c r="Y29" i="13" s="1"/>
  <c r="Z29" i="13" a="1"/>
  <c r="Z29" i="13" s="1"/>
  <c r="D30" i="13" a="1"/>
  <c r="D30" i="13" s="1"/>
  <c r="E30" i="13" a="1"/>
  <c r="E30" i="13" s="1"/>
  <c r="F30" i="13" a="1"/>
  <c r="F30" i="13" s="1"/>
  <c r="G30" i="13" a="1"/>
  <c r="G30" i="13" s="1"/>
  <c r="H30" i="13" a="1"/>
  <c r="H30" i="13" s="1"/>
  <c r="I30" i="13" a="1"/>
  <c r="I30" i="13" s="1"/>
  <c r="J30" i="13" a="1"/>
  <c r="J30" i="13" s="1"/>
  <c r="K30" i="13" a="1"/>
  <c r="K30" i="13" s="1"/>
  <c r="L30" i="13" a="1"/>
  <c r="L30" i="13" s="1"/>
  <c r="M30" i="13" a="1"/>
  <c r="M30" i="13" s="1"/>
  <c r="N30" i="13" a="1"/>
  <c r="N30" i="13" s="1"/>
  <c r="O30" i="13" a="1"/>
  <c r="O30" i="13" s="1"/>
  <c r="P30" i="13" a="1"/>
  <c r="P30" i="13"/>
  <c r="Q30" i="13" a="1"/>
  <c r="Q30" i="13" s="1"/>
  <c r="R30" i="13" a="1"/>
  <c r="R30" i="13" s="1"/>
  <c r="S30" i="13" a="1"/>
  <c r="S30" i="13" s="1"/>
  <c r="T30" i="13" a="1"/>
  <c r="T30" i="13" s="1"/>
  <c r="U30" i="13" a="1"/>
  <c r="U30" i="13" s="1"/>
  <c r="V30" i="13" a="1"/>
  <c r="V30" i="13" s="1"/>
  <c r="W30" i="13" a="1"/>
  <c r="W30" i="13" s="1"/>
  <c r="X30" i="13" a="1"/>
  <c r="X30" i="13"/>
  <c r="Y30" i="13" a="1"/>
  <c r="Y30" i="13" s="1"/>
  <c r="Z30" i="13" a="1"/>
  <c r="Z30" i="13" s="1"/>
  <c r="D31" i="13" a="1"/>
  <c r="D31" i="13" s="1"/>
  <c r="E31" i="13" a="1"/>
  <c r="E31" i="13"/>
  <c r="F31" i="13" a="1"/>
  <c r="F31" i="13" s="1"/>
  <c r="G31" i="13" a="1"/>
  <c r="G31" i="13" s="1"/>
  <c r="H31" i="13" a="1"/>
  <c r="H31" i="13" s="1"/>
  <c r="I31" i="13" a="1"/>
  <c r="I31" i="13"/>
  <c r="J31" i="13" a="1"/>
  <c r="J31" i="13" s="1"/>
  <c r="K31" i="13" a="1"/>
  <c r="K31" i="13" s="1"/>
  <c r="L31" i="13" a="1"/>
  <c r="L31" i="13" s="1"/>
  <c r="M31" i="13" a="1"/>
  <c r="M31" i="13" s="1"/>
  <c r="N31" i="13" a="1"/>
  <c r="N31" i="13" s="1"/>
  <c r="O31" i="13" a="1"/>
  <c r="O31" i="13" s="1"/>
  <c r="P31" i="13" a="1"/>
  <c r="P31" i="13" s="1"/>
  <c r="Q31" i="13" a="1"/>
  <c r="Q31" i="13" s="1"/>
  <c r="R31" i="13" a="1"/>
  <c r="R31" i="13" s="1"/>
  <c r="S31" i="13" a="1"/>
  <c r="S31" i="13" s="1"/>
  <c r="T31" i="13" a="1"/>
  <c r="T31" i="13" s="1"/>
  <c r="U31" i="13" a="1"/>
  <c r="U31" i="13" s="1"/>
  <c r="V31" i="13" a="1"/>
  <c r="V31" i="13" s="1"/>
  <c r="W31" i="13" a="1"/>
  <c r="W31" i="13" s="1"/>
  <c r="X31" i="13" a="1"/>
  <c r="X31" i="13" s="1"/>
  <c r="Y31" i="13" a="1"/>
  <c r="Y31" i="13"/>
  <c r="Z31" i="13" a="1"/>
  <c r="Z31" i="13" s="1"/>
  <c r="D32" i="13" a="1"/>
  <c r="D32" i="13" s="1"/>
  <c r="E32" i="13" a="1"/>
  <c r="E32" i="13" s="1"/>
  <c r="F32" i="13" a="1"/>
  <c r="F32" i="13" s="1"/>
  <c r="G32" i="13" a="1"/>
  <c r="G32" i="13" s="1"/>
  <c r="H32" i="13" a="1"/>
  <c r="H32" i="13" s="1"/>
  <c r="I32" i="13" a="1"/>
  <c r="I32" i="13" s="1"/>
  <c r="J32" i="13" a="1"/>
  <c r="J32" i="13"/>
  <c r="K32" i="13" a="1"/>
  <c r="K32" i="13" s="1"/>
  <c r="L32" i="13" a="1"/>
  <c r="L32" i="13" s="1"/>
  <c r="M32" i="13" a="1"/>
  <c r="M32" i="13" s="1"/>
  <c r="N32" i="13" a="1"/>
  <c r="N32" i="13"/>
  <c r="O32" i="13" a="1"/>
  <c r="O32" i="13" s="1"/>
  <c r="P32" i="13" a="1"/>
  <c r="P32" i="13" s="1"/>
  <c r="Q32" i="13" a="1"/>
  <c r="Q32" i="13" s="1"/>
  <c r="R32" i="13" a="1"/>
  <c r="R32" i="13"/>
  <c r="S32" i="13" a="1"/>
  <c r="S32" i="13" s="1"/>
  <c r="T32" i="13" a="1"/>
  <c r="T32" i="13" s="1"/>
  <c r="U32" i="13" a="1"/>
  <c r="U32" i="13" s="1"/>
  <c r="V32" i="13" a="1"/>
  <c r="V32" i="13" s="1"/>
  <c r="W32" i="13" a="1"/>
  <c r="W32" i="13" s="1"/>
  <c r="X32" i="13" a="1"/>
  <c r="X32" i="13" s="1"/>
  <c r="Y32" i="13" a="1"/>
  <c r="Y32" i="13" s="1"/>
  <c r="Z32" i="13" a="1"/>
  <c r="Z32" i="13" s="1"/>
  <c r="D33" i="13" a="1"/>
  <c r="D33" i="13" s="1"/>
  <c r="E33" i="13" a="1"/>
  <c r="E33" i="13" s="1"/>
  <c r="F33" i="13" a="1"/>
  <c r="F33" i="13" s="1"/>
  <c r="G33" i="13" a="1"/>
  <c r="G33" i="13" s="1"/>
  <c r="H33" i="13" a="1"/>
  <c r="H33" i="13" s="1"/>
  <c r="I33" i="13" a="1"/>
  <c r="I33" i="13" s="1"/>
  <c r="J33" i="13" a="1"/>
  <c r="J33" i="13" s="1"/>
  <c r="K33" i="13" a="1"/>
  <c r="K33" i="13"/>
  <c r="L33" i="13" a="1"/>
  <c r="L33" i="13" s="1"/>
  <c r="M33" i="13" a="1"/>
  <c r="M33" i="13" s="1"/>
  <c r="N33" i="13" a="1"/>
  <c r="N33" i="13" s="1"/>
  <c r="O33" i="13" a="1"/>
  <c r="O33" i="13" s="1"/>
  <c r="P33" i="13" a="1"/>
  <c r="P33" i="13" s="1"/>
  <c r="Q33" i="13" a="1"/>
  <c r="Q33" i="13" s="1"/>
  <c r="R33" i="13" a="1"/>
  <c r="R33" i="13" s="1"/>
  <c r="S33" i="13" a="1"/>
  <c r="S33" i="13"/>
  <c r="T33" i="13" a="1"/>
  <c r="T33" i="13" s="1"/>
  <c r="U33" i="13" a="1"/>
  <c r="U33" i="13" s="1"/>
  <c r="V33" i="13" a="1"/>
  <c r="V33" i="13" s="1"/>
  <c r="W33" i="13" a="1"/>
  <c r="W33" i="13"/>
  <c r="X33" i="13" a="1"/>
  <c r="X33" i="13" s="1"/>
  <c r="Y33" i="13" a="1"/>
  <c r="Y33" i="13" s="1"/>
  <c r="Z33" i="13" a="1"/>
  <c r="Z33" i="13" s="1"/>
  <c r="D34" i="13" a="1"/>
  <c r="D34" i="13"/>
  <c r="E34" i="13" a="1"/>
  <c r="E34" i="13" s="1"/>
  <c r="F34" i="13" a="1"/>
  <c r="F34" i="13" s="1"/>
  <c r="G34" i="13" a="1"/>
  <c r="G34" i="13" s="1"/>
  <c r="H34" i="13" a="1"/>
  <c r="H34" i="13" s="1"/>
  <c r="I34" i="13" a="1"/>
  <c r="I34" i="13" s="1"/>
  <c r="J34" i="13" a="1"/>
  <c r="J34" i="13" s="1"/>
  <c r="K34" i="13" a="1"/>
  <c r="K34" i="13" s="1"/>
  <c r="L34" i="13" a="1"/>
  <c r="L34" i="13" s="1"/>
  <c r="M34" i="13" a="1"/>
  <c r="M34" i="13" s="1"/>
  <c r="N34" i="13" a="1"/>
  <c r="N34" i="13" s="1"/>
  <c r="O34" i="13" a="1"/>
  <c r="O34" i="13" s="1"/>
  <c r="P34" i="13" a="1"/>
  <c r="P34" i="13" s="1"/>
  <c r="Q34" i="13" a="1"/>
  <c r="Q34" i="13" s="1"/>
  <c r="R34" i="13" a="1"/>
  <c r="R34" i="13" s="1"/>
  <c r="S34" i="13" a="1"/>
  <c r="S34" i="13" s="1"/>
  <c r="T34" i="13" a="1"/>
  <c r="T34" i="13"/>
  <c r="U34" i="13" a="1"/>
  <c r="U34" i="13" s="1"/>
  <c r="V34" i="13" a="1"/>
  <c r="V34" i="13" s="1"/>
  <c r="W34" i="13" a="1"/>
  <c r="W34" i="13" s="1"/>
  <c r="X34" i="13" a="1"/>
  <c r="X34" i="13" s="1"/>
  <c r="Y34" i="13" a="1"/>
  <c r="Y34" i="13" s="1"/>
  <c r="Z34" i="13" a="1"/>
  <c r="Z34" i="13" s="1"/>
  <c r="D35" i="13" a="1"/>
  <c r="D35" i="13" s="1"/>
  <c r="E35" i="13" a="1"/>
  <c r="E35" i="13"/>
  <c r="F35" i="13" a="1"/>
  <c r="F35" i="13" s="1"/>
  <c r="G35" i="13" a="1"/>
  <c r="G35" i="13" s="1"/>
  <c r="H35" i="13" a="1"/>
  <c r="H35" i="13" s="1"/>
  <c r="I35" i="13" a="1"/>
  <c r="I35" i="13"/>
  <c r="J35" i="13" a="1"/>
  <c r="J35" i="13" s="1"/>
  <c r="K35" i="13" a="1"/>
  <c r="K35" i="13" s="1"/>
  <c r="L35" i="13" a="1"/>
  <c r="L35" i="13" s="1"/>
  <c r="M35" i="13" a="1"/>
  <c r="M35" i="13"/>
  <c r="N35" i="13" a="1"/>
  <c r="N35" i="13" s="1"/>
  <c r="O35" i="13" a="1"/>
  <c r="O35" i="13" s="1"/>
  <c r="P35" i="13" a="1"/>
  <c r="P35" i="13" s="1"/>
  <c r="Q35" i="13" a="1"/>
  <c r="Q35" i="13" s="1"/>
  <c r="R35" i="13" a="1"/>
  <c r="R35" i="13" s="1"/>
  <c r="S35" i="13" a="1"/>
  <c r="S35" i="13" s="1"/>
  <c r="T35" i="13" a="1"/>
  <c r="T35" i="13" s="1"/>
  <c r="U35" i="13" a="1"/>
  <c r="U35" i="13"/>
  <c r="V35" i="13" a="1"/>
  <c r="V35" i="13" s="1"/>
  <c r="W35" i="13" a="1"/>
  <c r="W35" i="13" s="1"/>
  <c r="X35" i="13" a="1"/>
  <c r="X35" i="13" s="1"/>
  <c r="Y35" i="13" a="1"/>
  <c r="Y35" i="13" s="1"/>
  <c r="Z35" i="13" a="1"/>
  <c r="Z35" i="13" s="1"/>
  <c r="D36" i="13" a="1"/>
  <c r="D36" i="13" s="1"/>
  <c r="E36" i="13" a="1"/>
  <c r="E36" i="13" s="1"/>
  <c r="F36" i="13" a="1"/>
  <c r="F36" i="13"/>
  <c r="G36" i="13" a="1"/>
  <c r="G36" i="13" s="1"/>
  <c r="H36" i="13" a="1"/>
  <c r="H36" i="13" s="1"/>
  <c r="I36" i="13" a="1"/>
  <c r="I36" i="13" s="1"/>
  <c r="J36" i="13" a="1"/>
  <c r="J36" i="13" s="1"/>
  <c r="K36" i="13" a="1"/>
  <c r="K36" i="13" s="1"/>
  <c r="L36" i="13" a="1"/>
  <c r="L36" i="13" s="1"/>
  <c r="M36" i="13" a="1"/>
  <c r="M36" i="13" s="1"/>
  <c r="N36" i="13" a="1"/>
  <c r="N36" i="13"/>
  <c r="O36" i="13" a="1"/>
  <c r="O36" i="13" s="1"/>
  <c r="P36" i="13" a="1"/>
  <c r="P36" i="13" s="1"/>
  <c r="Q36" i="13" a="1"/>
  <c r="Q36" i="13" s="1"/>
  <c r="R36" i="13" a="1"/>
  <c r="R36" i="13"/>
  <c r="S36" i="13" a="1"/>
  <c r="S36" i="13" s="1"/>
  <c r="T36" i="13" a="1"/>
  <c r="T36" i="13" s="1"/>
  <c r="U36" i="13" a="1"/>
  <c r="U36" i="13" s="1"/>
  <c r="V36" i="13" a="1"/>
  <c r="V36" i="13"/>
  <c r="W36" i="13" a="1"/>
  <c r="W36" i="13" s="1"/>
  <c r="X36" i="13" a="1"/>
  <c r="X36" i="13" s="1"/>
  <c r="Y36" i="13" a="1"/>
  <c r="Y36" i="13" s="1"/>
  <c r="Z36" i="13" a="1"/>
  <c r="Z36" i="13" s="1"/>
  <c r="D37" i="13" a="1"/>
  <c r="D37" i="13" s="1"/>
  <c r="E37" i="13" a="1"/>
  <c r="E37" i="13" s="1"/>
  <c r="F37" i="13" a="1"/>
  <c r="F37" i="13" s="1"/>
  <c r="G37" i="13" a="1"/>
  <c r="G37" i="13"/>
  <c r="H37" i="13" a="1"/>
  <c r="H37" i="13" s="1"/>
  <c r="I37" i="13" a="1"/>
  <c r="I37" i="13" s="1"/>
  <c r="J37" i="13" a="1"/>
  <c r="J37" i="13" s="1"/>
  <c r="K37" i="13" a="1"/>
  <c r="K37" i="13" s="1"/>
  <c r="L37" i="13" a="1"/>
  <c r="L37" i="13" s="1"/>
  <c r="M37" i="13" a="1"/>
  <c r="M37" i="13" s="1"/>
  <c r="N37" i="13" a="1"/>
  <c r="N37" i="13" s="1"/>
  <c r="O37" i="13" a="1"/>
  <c r="O37" i="13" s="1"/>
  <c r="P37" i="13" a="1"/>
  <c r="P37" i="13" s="1"/>
  <c r="Q37" i="13" a="1"/>
  <c r="Q37" i="13" s="1"/>
  <c r="R37" i="13" a="1"/>
  <c r="R37" i="13" s="1"/>
  <c r="S37" i="13" a="1"/>
  <c r="S37" i="13"/>
  <c r="T37" i="13" a="1"/>
  <c r="T37" i="13" s="1"/>
  <c r="U37" i="13" a="1"/>
  <c r="U37" i="13" s="1"/>
  <c r="V37" i="13" a="1"/>
  <c r="V37" i="13" s="1"/>
  <c r="W37" i="13" a="1"/>
  <c r="W37" i="13" s="1"/>
  <c r="X37" i="13" a="1"/>
  <c r="X37" i="13"/>
  <c r="Y37" i="13" a="1"/>
  <c r="Y37" i="13" s="1"/>
  <c r="Z37" i="13" a="1"/>
  <c r="Z37" i="13" s="1"/>
  <c r="D38" i="13" a="1"/>
  <c r="D38" i="13" s="1"/>
  <c r="E38" i="13" a="1"/>
  <c r="E38" i="13" s="1"/>
  <c r="F38" i="13" a="1"/>
  <c r="F38" i="13" s="1"/>
  <c r="G38" i="13" a="1"/>
  <c r="G38" i="13" s="1"/>
  <c r="H38" i="13" a="1"/>
  <c r="H38" i="13" s="1"/>
  <c r="I38" i="13" a="1"/>
  <c r="I38" i="13" s="1"/>
  <c r="J38" i="13" a="1"/>
  <c r="J38" i="13" s="1"/>
  <c r="K38" i="13" a="1"/>
  <c r="K38" i="13" s="1"/>
  <c r="L38" i="13" a="1"/>
  <c r="L38" i="13"/>
  <c r="M38" i="13" a="1"/>
  <c r="M38" i="13" s="1"/>
  <c r="N38" i="13" a="1"/>
  <c r="N38" i="13" s="1"/>
  <c r="O38" i="13" a="1"/>
  <c r="O38" i="13" s="1"/>
  <c r="P38" i="13" a="1"/>
  <c r="P38" i="13" s="1"/>
  <c r="Q38" i="13" a="1"/>
  <c r="Q38" i="13"/>
  <c r="R38" i="13" a="1"/>
  <c r="R38" i="13" s="1"/>
  <c r="S38" i="13" a="1"/>
  <c r="S38" i="13" s="1"/>
  <c r="T38" i="13" a="1"/>
  <c r="T38" i="13" s="1"/>
  <c r="U38" i="13" a="1"/>
  <c r="U38" i="13" s="1"/>
  <c r="V38" i="13" a="1"/>
  <c r="V38" i="13" s="1"/>
  <c r="W38" i="13" a="1"/>
  <c r="W38" i="13" s="1"/>
  <c r="X38" i="13" a="1"/>
  <c r="X38" i="13" s="1"/>
  <c r="Y38" i="13" a="1"/>
  <c r="Y38" i="13" s="1"/>
  <c r="Z38" i="13" a="1"/>
  <c r="Z38" i="13" s="1"/>
  <c r="D39" i="13" a="1"/>
  <c r="D39" i="13" s="1"/>
  <c r="E39" i="13" a="1"/>
  <c r="E39" i="13"/>
  <c r="F39" i="13" a="1"/>
  <c r="F39" i="13" s="1"/>
  <c r="G39" i="13" a="1"/>
  <c r="G39" i="13" s="1"/>
  <c r="H39" i="13" a="1"/>
  <c r="H39" i="13" s="1"/>
  <c r="I39" i="13" a="1"/>
  <c r="I39" i="13" s="1"/>
  <c r="J39" i="13" a="1"/>
  <c r="J39" i="13"/>
  <c r="K39" i="13" a="1"/>
  <c r="K39" i="13" s="1"/>
  <c r="L39" i="13" a="1"/>
  <c r="L39" i="13" s="1"/>
  <c r="M39" i="13" a="1"/>
  <c r="M39" i="13" s="1"/>
  <c r="N39" i="13" a="1"/>
  <c r="N39" i="13" s="1"/>
  <c r="O39" i="13" a="1"/>
  <c r="O39" i="13" s="1"/>
  <c r="P39" i="13" a="1"/>
  <c r="P39" i="13" s="1"/>
  <c r="Q39" i="13" a="1"/>
  <c r="Q39" i="13" s="1"/>
  <c r="R39" i="13" a="1"/>
  <c r="R39" i="13" s="1"/>
  <c r="S39" i="13" a="1"/>
  <c r="S39" i="13" s="1"/>
  <c r="T39" i="13" a="1"/>
  <c r="T39" i="13" s="1"/>
  <c r="U39" i="13" a="1"/>
  <c r="U39" i="13"/>
  <c r="V39" i="13" a="1"/>
  <c r="V39" i="13" s="1"/>
  <c r="W39" i="13" a="1"/>
  <c r="W39" i="13" s="1"/>
  <c r="X39" i="13" a="1"/>
  <c r="X39" i="13" s="1"/>
  <c r="Y39" i="13" a="1"/>
  <c r="Y39" i="13" s="1"/>
  <c r="Z39" i="13" a="1"/>
  <c r="Z39" i="13"/>
  <c r="C3" i="13" a="1"/>
  <c r="C3" i="13" s="1"/>
  <c r="C4" i="13" a="1"/>
  <c r="C4" i="13" s="1"/>
  <c r="C5" i="13" a="1"/>
  <c r="C5" i="13" s="1"/>
  <c r="C6" i="13" a="1"/>
  <c r="C6" i="13"/>
  <c r="C7" i="13" a="1"/>
  <c r="C7" i="13" s="1"/>
  <c r="C8" i="13" a="1"/>
  <c r="C8" i="13" s="1"/>
  <c r="C9" i="13" a="1"/>
  <c r="C9" i="13" s="1"/>
  <c r="C10" i="13" a="1"/>
  <c r="C10" i="13"/>
  <c r="C11" i="13" a="1"/>
  <c r="C11" i="13" s="1"/>
  <c r="C12" i="13" a="1"/>
  <c r="C12" i="13" s="1"/>
  <c r="C13" i="13" a="1"/>
  <c r="C13" i="13" s="1"/>
  <c r="C14" i="13" a="1"/>
  <c r="C14" i="13"/>
  <c r="C15" i="13" a="1"/>
  <c r="C15" i="13" s="1"/>
  <c r="C16" i="13" a="1"/>
  <c r="C16" i="13" s="1"/>
  <c r="C17" i="13" a="1"/>
  <c r="C17" i="13" s="1"/>
  <c r="C18" i="13" a="1"/>
  <c r="C18" i="13"/>
  <c r="C19" i="13" a="1"/>
  <c r="C19" i="13" s="1"/>
  <c r="C20" i="13" a="1"/>
  <c r="C20" i="13" s="1"/>
  <c r="C21" i="13" a="1"/>
  <c r="C21" i="13" s="1"/>
  <c r="C22" i="13" a="1"/>
  <c r="C22" i="13"/>
  <c r="C23" i="13" a="1"/>
  <c r="C23" i="13" s="1"/>
  <c r="C24" i="13" a="1"/>
  <c r="C24" i="13" s="1"/>
  <c r="C25" i="13" a="1"/>
  <c r="C25" i="13" s="1"/>
  <c r="C26" i="13" a="1"/>
  <c r="C26" i="13"/>
  <c r="C27" i="13" a="1"/>
  <c r="C27" i="13" s="1"/>
  <c r="C28" i="13" a="1"/>
  <c r="C28" i="13" s="1"/>
  <c r="C29" i="13" a="1"/>
  <c r="C29" i="13" s="1"/>
  <c r="C30" i="13" a="1"/>
  <c r="C30" i="13"/>
  <c r="C31" i="13" a="1"/>
  <c r="C31" i="13" s="1"/>
  <c r="C32" i="13" a="1"/>
  <c r="C32" i="13" s="1"/>
  <c r="C33" i="13" a="1"/>
  <c r="C33" i="13" s="1"/>
  <c r="C34" i="13" a="1"/>
  <c r="C34" i="13" s="1"/>
  <c r="C35" i="13" a="1"/>
  <c r="C35" i="13" s="1"/>
  <c r="C36" i="13" a="1"/>
  <c r="C36" i="13" s="1"/>
  <c r="C37" i="13" a="1"/>
  <c r="C37" i="13" s="1"/>
  <c r="C38" i="13" a="1"/>
  <c r="C38" i="13" s="1"/>
  <c r="C39" i="13" a="1"/>
  <c r="C39" i="13" s="1"/>
  <c r="C2" i="13" a="1"/>
  <c r="C2" i="13" s="1"/>
  <c r="AK36" i="12" a="1"/>
  <c r="AK36" i="12" s="1"/>
  <c r="AJ36" i="12" a="1"/>
  <c r="AJ36" i="12" s="1"/>
  <c r="AI36" i="12" a="1"/>
  <c r="AI36" i="12"/>
  <c r="AH36" i="12" a="1"/>
  <c r="AH36" i="12" s="1"/>
  <c r="AG36" i="12" a="1"/>
  <c r="AG36" i="12" s="1"/>
  <c r="AF36" i="12" a="1"/>
  <c r="AF36" i="12" s="1"/>
  <c r="AE36" i="12" a="1"/>
  <c r="AE36" i="12"/>
  <c r="AD36" i="12" a="1"/>
  <c r="AD36" i="12" s="1"/>
  <c r="AC36" i="12" a="1"/>
  <c r="AC36" i="12" s="1"/>
  <c r="AB36" i="12" a="1"/>
  <c r="AB36" i="12" s="1"/>
  <c r="AA36" i="12" a="1"/>
  <c r="AA36" i="12"/>
  <c r="Z36" i="12" a="1"/>
  <c r="Z36" i="12" s="1"/>
  <c r="Y36" i="12" a="1"/>
  <c r="Y36" i="12" s="1"/>
  <c r="X36" i="12" a="1"/>
  <c r="X36" i="12" s="1"/>
  <c r="W36" i="12" a="1"/>
  <c r="W36" i="12"/>
  <c r="V36" i="12" a="1"/>
  <c r="V36" i="12"/>
  <c r="U36" i="12" a="1"/>
  <c r="U36" i="12" s="1"/>
  <c r="T36" i="12" a="1"/>
  <c r="T36" i="12" s="1"/>
  <c r="S36" i="12" a="1"/>
  <c r="S36" i="12" s="1"/>
  <c r="R36" i="12" a="1"/>
  <c r="R36" i="12" s="1"/>
  <c r="Q36" i="12" a="1"/>
  <c r="Q36" i="12" s="1"/>
  <c r="P36" i="12" a="1"/>
  <c r="P36" i="12" s="1"/>
  <c r="O36" i="12" a="1"/>
  <c r="O36" i="12"/>
  <c r="N36" i="12" a="1"/>
  <c r="N36" i="12" s="1"/>
  <c r="M36" i="12" a="1"/>
  <c r="M36" i="12" s="1"/>
  <c r="L36" i="12" a="1"/>
  <c r="L36" i="12" s="1"/>
  <c r="K36" i="12" a="1"/>
  <c r="K36" i="12"/>
  <c r="J36" i="12" a="1"/>
  <c r="J36" i="12" s="1"/>
  <c r="I36" i="12" a="1"/>
  <c r="I36" i="12" s="1"/>
  <c r="H36" i="12" a="1"/>
  <c r="H36" i="12" s="1"/>
  <c r="G36" i="12" a="1"/>
  <c r="G36" i="12" s="1"/>
  <c r="F36" i="12" a="1"/>
  <c r="F36" i="12" s="1"/>
  <c r="E36" i="12" a="1"/>
  <c r="E36" i="12" s="1"/>
  <c r="D36" i="12" a="1"/>
  <c r="D36" i="12" s="1"/>
  <c r="AK35" i="12" a="1"/>
  <c r="AK35" i="12" s="1"/>
  <c r="AJ35" i="12" a="1"/>
  <c r="AJ35" i="12" s="1"/>
  <c r="AI35" i="12" a="1"/>
  <c r="AI35" i="12" s="1"/>
  <c r="AH35" i="12" a="1"/>
  <c r="AH35" i="12" s="1"/>
  <c r="AG35" i="12" a="1"/>
  <c r="AG35" i="12" s="1"/>
  <c r="AF35" i="12" a="1"/>
  <c r="AF35" i="12" s="1"/>
  <c r="AE35" i="12" a="1"/>
  <c r="AE35" i="12" s="1"/>
  <c r="AD35" i="12" a="1"/>
  <c r="AD35" i="12" s="1"/>
  <c r="AC35" i="12" a="1"/>
  <c r="AC35" i="12" s="1"/>
  <c r="AB35" i="12" a="1"/>
  <c r="AB35" i="12" s="1"/>
  <c r="AA35" i="12" a="1"/>
  <c r="AA35" i="12" s="1"/>
  <c r="Z35" i="12" a="1"/>
  <c r="Z35" i="12" s="1"/>
  <c r="Y35" i="12" a="1"/>
  <c r="Y35" i="12" s="1"/>
  <c r="X35" i="12" a="1"/>
  <c r="X35" i="12" s="1"/>
  <c r="W35" i="12" a="1"/>
  <c r="W35" i="12" s="1"/>
  <c r="V35" i="12" a="1"/>
  <c r="V35" i="12" s="1"/>
  <c r="U35" i="12" a="1"/>
  <c r="U35" i="12" s="1"/>
  <c r="T35" i="12" a="1"/>
  <c r="T35" i="12" s="1"/>
  <c r="S35" i="12" a="1"/>
  <c r="S35" i="12" s="1"/>
  <c r="R35" i="12" a="1"/>
  <c r="R35" i="12" s="1"/>
  <c r="Q35" i="12" a="1"/>
  <c r="Q35" i="12" s="1"/>
  <c r="P35" i="12" a="1"/>
  <c r="P35" i="12" s="1"/>
  <c r="O35" i="12" a="1"/>
  <c r="O35" i="12" s="1"/>
  <c r="N35" i="12" a="1"/>
  <c r="N35" i="12" s="1"/>
  <c r="M35" i="12" a="1"/>
  <c r="M35" i="12" s="1"/>
  <c r="L35" i="12" a="1"/>
  <c r="L35" i="12" s="1"/>
  <c r="K35" i="12" a="1"/>
  <c r="K35" i="12" s="1"/>
  <c r="J35" i="12" a="1"/>
  <c r="J35" i="12" s="1"/>
  <c r="I35" i="12" a="1"/>
  <c r="I35" i="12" s="1"/>
  <c r="H35" i="12" a="1"/>
  <c r="H35" i="12" s="1"/>
  <c r="G35" i="12" a="1"/>
  <c r="G35" i="12" s="1"/>
  <c r="F35" i="12" a="1"/>
  <c r="F35" i="12" s="1"/>
  <c r="E35" i="12" a="1"/>
  <c r="E35" i="12" s="1"/>
  <c r="D35" i="12" a="1"/>
  <c r="D35" i="12" s="1"/>
  <c r="AK34" i="12" a="1"/>
  <c r="AK34" i="12" s="1"/>
  <c r="AJ34" i="12" a="1"/>
  <c r="AJ34" i="12" s="1"/>
  <c r="AI34" i="12" a="1"/>
  <c r="AI34" i="12" s="1"/>
  <c r="AH34" i="12" a="1"/>
  <c r="AH34" i="12" s="1"/>
  <c r="AG34" i="12" a="1"/>
  <c r="AG34" i="12" s="1"/>
  <c r="AF34" i="12" a="1"/>
  <c r="AF34" i="12" s="1"/>
  <c r="AE34" i="12" a="1"/>
  <c r="AE34" i="12" s="1"/>
  <c r="AD34" i="12" a="1"/>
  <c r="AD34" i="12" s="1"/>
  <c r="AC34" i="12" a="1"/>
  <c r="AC34" i="12" s="1"/>
  <c r="AB34" i="12" a="1"/>
  <c r="AB34" i="12" s="1"/>
  <c r="AA34" i="12" a="1"/>
  <c r="AA34" i="12" s="1"/>
  <c r="Z34" i="12" a="1"/>
  <c r="Z34" i="12" s="1"/>
  <c r="Y34" i="12" a="1"/>
  <c r="Y34" i="12" s="1"/>
  <c r="X34" i="12" a="1"/>
  <c r="X34" i="12" s="1"/>
  <c r="W34" i="12" a="1"/>
  <c r="W34" i="12" s="1"/>
  <c r="V34" i="12" a="1"/>
  <c r="V34" i="12" s="1"/>
  <c r="U34" i="12" a="1"/>
  <c r="U34" i="12" s="1"/>
  <c r="T34" i="12" a="1"/>
  <c r="T34" i="12" s="1"/>
  <c r="S34" i="12" a="1"/>
  <c r="S34" i="12" s="1"/>
  <c r="R34" i="12" a="1"/>
  <c r="R34" i="12" s="1"/>
  <c r="Q34" i="12" a="1"/>
  <c r="Q34" i="12" s="1"/>
  <c r="P34" i="12" a="1"/>
  <c r="P34" i="12" s="1"/>
  <c r="O34" i="12" a="1"/>
  <c r="O34" i="12" s="1"/>
  <c r="N34" i="12" a="1"/>
  <c r="N34" i="12" s="1"/>
  <c r="M34" i="12" a="1"/>
  <c r="M34" i="12" s="1"/>
  <c r="L34" i="12" a="1"/>
  <c r="L34" i="12" s="1"/>
  <c r="K34" i="12" a="1"/>
  <c r="K34" i="12" s="1"/>
  <c r="J34" i="12" a="1"/>
  <c r="J34" i="12" s="1"/>
  <c r="I34" i="12" a="1"/>
  <c r="I34" i="12" s="1"/>
  <c r="H34" i="12" a="1"/>
  <c r="H34" i="12" s="1"/>
  <c r="G34" i="12" a="1"/>
  <c r="G34" i="12" s="1"/>
  <c r="F34" i="12" a="1"/>
  <c r="F34" i="12" s="1"/>
  <c r="E34" i="12" a="1"/>
  <c r="E34" i="12" s="1"/>
  <c r="D34" i="12" a="1"/>
  <c r="D34" i="12" s="1"/>
  <c r="AK33" i="12" a="1"/>
  <c r="AK33" i="12" s="1"/>
  <c r="AJ33" i="12" a="1"/>
  <c r="AJ33" i="12" s="1"/>
  <c r="AI33" i="12" a="1"/>
  <c r="AI33" i="12" s="1"/>
  <c r="AH33" i="12" a="1"/>
  <c r="AH33" i="12" s="1"/>
  <c r="AG33" i="12" a="1"/>
  <c r="AG33" i="12" s="1"/>
  <c r="AF33" i="12" a="1"/>
  <c r="AF33" i="12" s="1"/>
  <c r="AE33" i="12" a="1"/>
  <c r="AE33" i="12" s="1"/>
  <c r="AD33" i="12" a="1"/>
  <c r="AD33" i="12" s="1"/>
  <c r="AC33" i="12" a="1"/>
  <c r="AC33" i="12"/>
  <c r="AB33" i="12" a="1"/>
  <c r="AB33" i="12"/>
  <c r="AA33" i="12" a="1"/>
  <c r="AA33" i="12"/>
  <c r="Z33" i="12" a="1"/>
  <c r="Z33" i="12" s="1"/>
  <c r="Y33" i="12" a="1"/>
  <c r="Y33" i="12" s="1"/>
  <c r="X33" i="12" a="1"/>
  <c r="X33" i="12" s="1"/>
  <c r="W33" i="12" a="1"/>
  <c r="W33" i="12" s="1"/>
  <c r="V33" i="12" a="1"/>
  <c r="V33" i="12" s="1"/>
  <c r="U33" i="12" a="1"/>
  <c r="U33" i="12"/>
  <c r="T33" i="12" a="1"/>
  <c r="T33" i="12"/>
  <c r="S33" i="12" a="1"/>
  <c r="S33" i="12"/>
  <c r="R33" i="12" a="1"/>
  <c r="R33" i="12" s="1"/>
  <c r="Q33" i="12" a="1"/>
  <c r="Q33" i="12" s="1"/>
  <c r="P33" i="12" a="1"/>
  <c r="P33" i="12" s="1"/>
  <c r="O33" i="12" a="1"/>
  <c r="O33" i="12" s="1"/>
  <c r="N33" i="12" a="1"/>
  <c r="N33" i="12" s="1"/>
  <c r="M33" i="12" a="1"/>
  <c r="M33" i="12"/>
  <c r="L33" i="12" a="1"/>
  <c r="L33" i="12"/>
  <c r="K33" i="12" a="1"/>
  <c r="K33" i="12"/>
  <c r="J33" i="12" a="1"/>
  <c r="J33" i="12" s="1"/>
  <c r="I33" i="12" a="1"/>
  <c r="I33" i="12" s="1"/>
  <c r="H33" i="12" a="1"/>
  <c r="H33" i="12" s="1"/>
  <c r="G33" i="12" a="1"/>
  <c r="G33" i="12" s="1"/>
  <c r="F33" i="12" a="1"/>
  <c r="F33" i="12" s="1"/>
  <c r="E33" i="12" a="1"/>
  <c r="E33" i="12"/>
  <c r="D33" i="12" a="1"/>
  <c r="D33" i="12"/>
  <c r="AK32" i="12" a="1"/>
  <c r="AK32" i="12"/>
  <c r="AJ32" i="12" a="1"/>
  <c r="AJ32" i="12" s="1"/>
  <c r="AI32" i="12" a="1"/>
  <c r="AI32" i="12" s="1"/>
  <c r="AH32" i="12" a="1"/>
  <c r="AH32" i="12" s="1"/>
  <c r="AG32" i="12" a="1"/>
  <c r="AG32" i="12" s="1"/>
  <c r="AF32" i="12" a="1"/>
  <c r="AF32" i="12" s="1"/>
  <c r="AE32" i="12" a="1"/>
  <c r="AE32" i="12"/>
  <c r="AD32" i="12" a="1"/>
  <c r="AD32" i="12"/>
  <c r="AC32" i="12" a="1"/>
  <c r="AC32" i="12"/>
  <c r="AB32" i="12" a="1"/>
  <c r="AB32" i="12" s="1"/>
  <c r="AA32" i="12" a="1"/>
  <c r="AA32" i="12" s="1"/>
  <c r="Z32" i="12" a="1"/>
  <c r="Z32" i="12" s="1"/>
  <c r="Y32" i="12" a="1"/>
  <c r="Y32" i="12" s="1"/>
  <c r="X32" i="12" a="1"/>
  <c r="X32" i="12" s="1"/>
  <c r="W32" i="12" a="1"/>
  <c r="W32" i="12"/>
  <c r="V32" i="12" a="1"/>
  <c r="V32" i="12"/>
  <c r="U32" i="12" a="1"/>
  <c r="U32" i="12"/>
  <c r="T32" i="12" a="1"/>
  <c r="T32" i="12" s="1"/>
  <c r="S32" i="12" a="1"/>
  <c r="S32" i="12" s="1"/>
  <c r="R32" i="12" a="1"/>
  <c r="R32" i="12" s="1"/>
  <c r="Q32" i="12" a="1"/>
  <c r="Q32" i="12" s="1"/>
  <c r="P32" i="12" a="1"/>
  <c r="P32" i="12" s="1"/>
  <c r="O32" i="12" a="1"/>
  <c r="O32" i="12"/>
  <c r="N32" i="12" a="1"/>
  <c r="N32" i="12"/>
  <c r="M32" i="12" a="1"/>
  <c r="M32" i="12"/>
  <c r="L32" i="12" a="1"/>
  <c r="L32" i="12" s="1"/>
  <c r="K32" i="12" a="1"/>
  <c r="K32" i="12" s="1"/>
  <c r="J32" i="12" a="1"/>
  <c r="J32" i="12" s="1"/>
  <c r="I32" i="12" a="1"/>
  <c r="I32" i="12" s="1"/>
  <c r="H32" i="12" a="1"/>
  <c r="H32" i="12" s="1"/>
  <c r="G32" i="12" a="1"/>
  <c r="G32" i="12"/>
  <c r="F32" i="12" a="1"/>
  <c r="F32" i="12"/>
  <c r="E32" i="12" a="1"/>
  <c r="E32" i="12"/>
  <c r="D32" i="12" a="1"/>
  <c r="D32" i="12" s="1"/>
  <c r="AK31" i="12" a="1"/>
  <c r="AK31" i="12" s="1"/>
  <c r="AJ31" i="12" a="1"/>
  <c r="AJ31" i="12" s="1"/>
  <c r="AI31" i="12" a="1"/>
  <c r="AI31" i="12" s="1"/>
  <c r="AH31" i="12" a="1"/>
  <c r="AH31" i="12" s="1"/>
  <c r="AG31" i="12" a="1"/>
  <c r="AG31" i="12"/>
  <c r="AF31" i="12" a="1"/>
  <c r="AF31" i="12"/>
  <c r="AE31" i="12" a="1"/>
  <c r="AE31" i="12"/>
  <c r="AD31" i="12" a="1"/>
  <c r="AD31" i="12" s="1"/>
  <c r="AC31" i="12" a="1"/>
  <c r="AC31" i="12" s="1"/>
  <c r="AB31" i="12" a="1"/>
  <c r="AB31" i="12" s="1"/>
  <c r="AA31" i="12" a="1"/>
  <c r="AA31" i="12" s="1"/>
  <c r="Z31" i="12" a="1"/>
  <c r="Z31" i="12" s="1"/>
  <c r="Y31" i="12" a="1"/>
  <c r="Y31" i="12"/>
  <c r="X31" i="12" a="1"/>
  <c r="X31" i="12"/>
  <c r="W31" i="12" a="1"/>
  <c r="W31" i="12"/>
  <c r="V31" i="12" a="1"/>
  <c r="V31" i="12" s="1"/>
  <c r="U31" i="12" a="1"/>
  <c r="U31" i="12" s="1"/>
  <c r="T31" i="12" a="1"/>
  <c r="T31" i="12" s="1"/>
  <c r="S31" i="12" a="1"/>
  <c r="S31" i="12" s="1"/>
  <c r="R31" i="12" a="1"/>
  <c r="R31" i="12" s="1"/>
  <c r="Q31" i="12" a="1"/>
  <c r="Q31" i="12"/>
  <c r="P31" i="12" a="1"/>
  <c r="P31" i="12"/>
  <c r="O31" i="12" a="1"/>
  <c r="O31" i="12"/>
  <c r="N31" i="12" a="1"/>
  <c r="N31" i="12" s="1"/>
  <c r="M31" i="12" a="1"/>
  <c r="M31" i="12" s="1"/>
  <c r="L31" i="12" a="1"/>
  <c r="L31" i="12" s="1"/>
  <c r="K31" i="12" a="1"/>
  <c r="K31" i="12" s="1"/>
  <c r="J31" i="12" a="1"/>
  <c r="J31" i="12" s="1"/>
  <c r="I31" i="12" a="1"/>
  <c r="I31" i="12"/>
  <c r="H31" i="12" a="1"/>
  <c r="H31" i="12"/>
  <c r="G31" i="12" a="1"/>
  <c r="G31" i="12"/>
  <c r="F31" i="12" a="1"/>
  <c r="F31" i="12" s="1"/>
  <c r="E31" i="12" a="1"/>
  <c r="E31" i="12" s="1"/>
  <c r="D31" i="12" a="1"/>
  <c r="D31" i="12" s="1"/>
  <c r="AK30" i="12" a="1"/>
  <c r="AK30" i="12" s="1"/>
  <c r="AJ30" i="12" a="1"/>
  <c r="AJ30" i="12" s="1"/>
  <c r="AI30" i="12" a="1"/>
  <c r="AI30" i="12"/>
  <c r="AH30" i="12" a="1"/>
  <c r="AH30" i="12"/>
  <c r="AG30" i="12" a="1"/>
  <c r="AG30" i="12"/>
  <c r="AF30" i="12" a="1"/>
  <c r="AF30" i="12" s="1"/>
  <c r="AE30" i="12" a="1"/>
  <c r="AE30" i="12" s="1"/>
  <c r="AD30" i="12" a="1"/>
  <c r="AD30" i="12" s="1"/>
  <c r="AC30" i="12" a="1"/>
  <c r="AC30" i="12" s="1"/>
  <c r="AB30" i="12" a="1"/>
  <c r="AB30" i="12" s="1"/>
  <c r="AA30" i="12" a="1"/>
  <c r="AA30" i="12"/>
  <c r="Z30" i="12" a="1"/>
  <c r="Z30" i="12"/>
  <c r="Y30" i="12" a="1"/>
  <c r="Y30" i="12"/>
  <c r="X30" i="12" a="1"/>
  <c r="X30" i="12" s="1"/>
  <c r="W30" i="12" a="1"/>
  <c r="W30" i="12" s="1"/>
  <c r="V30" i="12" a="1"/>
  <c r="V30" i="12" s="1"/>
  <c r="U30" i="12" a="1"/>
  <c r="U30" i="12" s="1"/>
  <c r="T30" i="12" a="1"/>
  <c r="T30" i="12" s="1"/>
  <c r="S30" i="12" a="1"/>
  <c r="S30" i="12"/>
  <c r="R30" i="12" a="1"/>
  <c r="R30" i="12"/>
  <c r="Q30" i="12" a="1"/>
  <c r="Q30" i="12"/>
  <c r="P30" i="12" a="1"/>
  <c r="P30" i="12" s="1"/>
  <c r="O30" i="12" a="1"/>
  <c r="O30" i="12" s="1"/>
  <c r="N30" i="12" a="1"/>
  <c r="N30" i="12" s="1"/>
  <c r="M30" i="12" a="1"/>
  <c r="M30" i="12" s="1"/>
  <c r="L30" i="12" a="1"/>
  <c r="L30" i="12" s="1"/>
  <c r="K30" i="12" a="1"/>
  <c r="K30" i="12"/>
  <c r="J30" i="12" a="1"/>
  <c r="J30" i="12"/>
  <c r="I30" i="12" a="1"/>
  <c r="I30" i="12"/>
  <c r="H30" i="12" a="1"/>
  <c r="H30" i="12" s="1"/>
  <c r="G30" i="12" a="1"/>
  <c r="G30" i="12" s="1"/>
  <c r="F30" i="12" a="1"/>
  <c r="F30" i="12" s="1"/>
  <c r="E30" i="12" a="1"/>
  <c r="E30" i="12" s="1"/>
  <c r="D30" i="12" a="1"/>
  <c r="D30" i="12" s="1"/>
  <c r="AK29" i="12" a="1"/>
  <c r="AK29" i="12"/>
  <c r="AJ29" i="12" a="1"/>
  <c r="AJ29" i="12"/>
  <c r="AI29" i="12" a="1"/>
  <c r="AI29" i="12"/>
  <c r="AH29" i="12" a="1"/>
  <c r="AH29" i="12" s="1"/>
  <c r="AG29" i="12" a="1"/>
  <c r="AG29" i="12" s="1"/>
  <c r="AF29" i="12" a="1"/>
  <c r="AF29" i="12" s="1"/>
  <c r="AE29" i="12" a="1"/>
  <c r="AE29" i="12" s="1"/>
  <c r="AD29" i="12" a="1"/>
  <c r="AD29" i="12" s="1"/>
  <c r="AC29" i="12" a="1"/>
  <c r="AC29" i="12"/>
  <c r="AB29" i="12" a="1"/>
  <c r="AB29" i="12"/>
  <c r="AA29" i="12" a="1"/>
  <c r="AA29" i="12"/>
  <c r="Z29" i="12" a="1"/>
  <c r="Z29" i="12" s="1"/>
  <c r="Y29" i="12" a="1"/>
  <c r="Y29" i="12" s="1"/>
  <c r="X29" i="12" a="1"/>
  <c r="X29" i="12" s="1"/>
  <c r="W29" i="12" a="1"/>
  <c r="W29" i="12" s="1"/>
  <c r="V29" i="12" a="1"/>
  <c r="V29" i="12" s="1"/>
  <c r="U29" i="12" a="1"/>
  <c r="U29" i="12"/>
  <c r="T29" i="12" a="1"/>
  <c r="T29" i="12"/>
  <c r="S29" i="12" a="1"/>
  <c r="S29" i="12"/>
  <c r="R29" i="12" a="1"/>
  <c r="R29" i="12" s="1"/>
  <c r="Q29" i="12" a="1"/>
  <c r="Q29" i="12" s="1"/>
  <c r="P29" i="12" a="1"/>
  <c r="P29" i="12" s="1"/>
  <c r="O29" i="12" a="1"/>
  <c r="O29" i="12" s="1"/>
  <c r="N29" i="12" a="1"/>
  <c r="N29" i="12" s="1"/>
  <c r="M29" i="12" a="1"/>
  <c r="M29" i="12"/>
  <c r="L29" i="12" a="1"/>
  <c r="L29" i="12"/>
  <c r="K29" i="12" a="1"/>
  <c r="K29" i="12"/>
  <c r="J29" i="12" a="1"/>
  <c r="J29" i="12" s="1"/>
  <c r="I29" i="12" a="1"/>
  <c r="I29" i="12" s="1"/>
  <c r="H29" i="12" a="1"/>
  <c r="H29" i="12" s="1"/>
  <c r="G29" i="12" a="1"/>
  <c r="G29" i="12" s="1"/>
  <c r="F29" i="12" a="1"/>
  <c r="F29" i="12" s="1"/>
  <c r="E29" i="12" a="1"/>
  <c r="E29" i="12"/>
  <c r="D29" i="12" a="1"/>
  <c r="D29" i="12"/>
  <c r="AK28" i="12" a="1"/>
  <c r="AK28" i="12"/>
  <c r="AJ28" i="12" a="1"/>
  <c r="AJ28" i="12" s="1"/>
  <c r="AI28" i="12" a="1"/>
  <c r="AI28" i="12" s="1"/>
  <c r="AH28" i="12" a="1"/>
  <c r="AH28" i="12" s="1"/>
  <c r="AG28" i="12" a="1"/>
  <c r="AG28" i="12" s="1"/>
  <c r="AF28" i="12" a="1"/>
  <c r="AF28" i="12" s="1"/>
  <c r="AE28" i="12" a="1"/>
  <c r="AE28" i="12"/>
  <c r="AD28" i="12" a="1"/>
  <c r="AD28" i="12"/>
  <c r="AC28" i="12" a="1"/>
  <c r="AC28" i="12"/>
  <c r="AB28" i="12" a="1"/>
  <c r="AB28" i="12" s="1"/>
  <c r="AA28" i="12" a="1"/>
  <c r="AA28" i="12" s="1"/>
  <c r="Z28" i="12" a="1"/>
  <c r="Z28" i="12" s="1"/>
  <c r="Y28" i="12" a="1"/>
  <c r="Y28" i="12" s="1"/>
  <c r="X28" i="12" a="1"/>
  <c r="X28" i="12" s="1"/>
  <c r="W28" i="12" a="1"/>
  <c r="W28" i="12"/>
  <c r="V28" i="12" a="1"/>
  <c r="V28" i="12"/>
  <c r="U28" i="12" a="1"/>
  <c r="U28" i="12"/>
  <c r="T28" i="12" a="1"/>
  <c r="T28" i="12" s="1"/>
  <c r="S28" i="12" a="1"/>
  <c r="S28" i="12" s="1"/>
  <c r="R28" i="12" a="1"/>
  <c r="R28" i="12" s="1"/>
  <c r="Q28" i="12" a="1"/>
  <c r="Q28" i="12" s="1"/>
  <c r="P28" i="12" a="1"/>
  <c r="P28" i="12" s="1"/>
  <c r="O28" i="12" a="1"/>
  <c r="O28" i="12"/>
  <c r="N28" i="12" a="1"/>
  <c r="N28" i="12"/>
  <c r="M28" i="12" a="1"/>
  <c r="M28" i="12"/>
  <c r="L28" i="12" a="1"/>
  <c r="L28" i="12" s="1"/>
  <c r="K28" i="12" a="1"/>
  <c r="K28" i="12" s="1"/>
  <c r="J28" i="12" a="1"/>
  <c r="J28" i="12" s="1"/>
  <c r="I28" i="12" a="1"/>
  <c r="I28" i="12" s="1"/>
  <c r="H28" i="12" a="1"/>
  <c r="H28" i="12" s="1"/>
  <c r="G28" i="12" a="1"/>
  <c r="G28" i="12"/>
  <c r="F28" i="12" a="1"/>
  <c r="F28" i="12"/>
  <c r="E28" i="12" a="1"/>
  <c r="E28" i="12"/>
  <c r="D28" i="12" a="1"/>
  <c r="D28" i="12" s="1"/>
  <c r="AK27" i="12" a="1"/>
  <c r="AK27" i="12" s="1"/>
  <c r="AJ27" i="12" a="1"/>
  <c r="AJ27" i="12" s="1"/>
  <c r="AI27" i="12" a="1"/>
  <c r="AI27" i="12" s="1"/>
  <c r="AH27" i="12" a="1"/>
  <c r="AH27" i="12" s="1"/>
  <c r="AG27" i="12" a="1"/>
  <c r="AG27" i="12"/>
  <c r="AF27" i="12" a="1"/>
  <c r="AF27" i="12"/>
  <c r="AE27" i="12" a="1"/>
  <c r="AE27" i="12" s="1"/>
  <c r="AD27" i="12" a="1"/>
  <c r="AD27" i="12" s="1"/>
  <c r="AC27" i="12" a="1"/>
  <c r="AC27" i="12" s="1"/>
  <c r="AB27" i="12" a="1"/>
  <c r="AB27" i="12" s="1"/>
  <c r="AA27" i="12" a="1"/>
  <c r="AA27" i="12"/>
  <c r="Z27" i="12" a="1"/>
  <c r="Z27" i="12" s="1"/>
  <c r="Y27" i="12" a="1"/>
  <c r="Y27" i="12"/>
  <c r="X27" i="12" a="1"/>
  <c r="X27" i="12"/>
  <c r="W27" i="12" a="1"/>
  <c r="W27" i="12"/>
  <c r="V27" i="12" a="1"/>
  <c r="V27" i="12" s="1"/>
  <c r="U27" i="12" a="1"/>
  <c r="U27" i="12" s="1"/>
  <c r="T27" i="12" a="1"/>
  <c r="T27" i="12" s="1"/>
  <c r="S27" i="12" a="1"/>
  <c r="S27" i="12"/>
  <c r="R27" i="12" a="1"/>
  <c r="R27" i="12" s="1"/>
  <c r="Q27" i="12" a="1"/>
  <c r="Q27" i="12"/>
  <c r="P27" i="12" a="1"/>
  <c r="P27" i="12"/>
  <c r="O27" i="12" a="1"/>
  <c r="O27" i="12"/>
  <c r="N27" i="12" a="1"/>
  <c r="N27" i="12" s="1"/>
  <c r="M27" i="12" a="1"/>
  <c r="M27" i="12" s="1"/>
  <c r="L27" i="12" a="1"/>
  <c r="L27" i="12" s="1"/>
  <c r="K27" i="12" a="1"/>
  <c r="K27" i="12" s="1"/>
  <c r="J27" i="12" a="1"/>
  <c r="J27" i="12" s="1"/>
  <c r="I27" i="12" a="1"/>
  <c r="I27" i="12" s="1"/>
  <c r="H27" i="12" a="1"/>
  <c r="H27" i="12" s="1"/>
  <c r="G27" i="12" a="1"/>
  <c r="G27" i="12"/>
  <c r="F27" i="12" a="1"/>
  <c r="F27" i="12" s="1"/>
  <c r="E27" i="12" a="1"/>
  <c r="E27" i="12" s="1"/>
  <c r="D27" i="12" a="1"/>
  <c r="D27" i="12"/>
  <c r="AK26" i="12" a="1"/>
  <c r="AK26" i="12" s="1"/>
  <c r="AJ26" i="12" a="1"/>
  <c r="AJ26" i="12" s="1"/>
  <c r="AI26" i="12" a="1"/>
  <c r="AI26" i="12"/>
  <c r="AH26" i="12" a="1"/>
  <c r="AH26" i="12" s="1"/>
  <c r="AG26" i="12" a="1"/>
  <c r="AG26" i="12" s="1"/>
  <c r="AF26" i="12" a="1"/>
  <c r="AF26" i="12" s="1"/>
  <c r="AE26" i="12" a="1"/>
  <c r="AE26" i="12" s="1"/>
  <c r="AD26" i="12" a="1"/>
  <c r="AD26" i="12"/>
  <c r="AC26" i="12" a="1"/>
  <c r="AC26" i="12" s="1"/>
  <c r="AB26" i="12" a="1"/>
  <c r="AB26" i="12" s="1"/>
  <c r="AA26" i="12" a="1"/>
  <c r="AA26" i="12"/>
  <c r="Z26" i="12" a="1"/>
  <c r="Z26" i="12" s="1"/>
  <c r="Y26" i="12" a="1"/>
  <c r="Y26" i="12" s="1"/>
  <c r="X26" i="12" a="1"/>
  <c r="X26" i="12" s="1"/>
  <c r="W26" i="12" a="1"/>
  <c r="W26" i="12" s="1"/>
  <c r="V26" i="12" a="1"/>
  <c r="V26" i="12"/>
  <c r="U26" i="12" a="1"/>
  <c r="U26" i="12" s="1"/>
  <c r="T26" i="12" a="1"/>
  <c r="T26" i="12" s="1"/>
  <c r="S26" i="12" a="1"/>
  <c r="S26" i="12"/>
  <c r="R26" i="12" a="1"/>
  <c r="R26" i="12" s="1"/>
  <c r="Q26" i="12" a="1"/>
  <c r="Q26" i="12" s="1"/>
  <c r="P26" i="12" a="1"/>
  <c r="P26" i="12" s="1"/>
  <c r="O26" i="12" a="1"/>
  <c r="O26" i="12" s="1"/>
  <c r="N26" i="12" a="1"/>
  <c r="N26" i="12" s="1"/>
  <c r="M26" i="12" a="1"/>
  <c r="M26" i="12" s="1"/>
  <c r="L26" i="12" a="1"/>
  <c r="L26" i="12" s="1"/>
  <c r="K26" i="12" a="1"/>
  <c r="K26" i="12" s="1"/>
  <c r="J26" i="12" a="1"/>
  <c r="J26" i="12" s="1"/>
  <c r="I26" i="12" a="1"/>
  <c r="I26" i="12" s="1"/>
  <c r="H26" i="12" a="1"/>
  <c r="H26" i="12" s="1"/>
  <c r="G26" i="12" a="1"/>
  <c r="G26" i="12" s="1"/>
  <c r="F26" i="12" a="1"/>
  <c r="F26" i="12" s="1"/>
  <c r="E26" i="12" a="1"/>
  <c r="E26" i="12" s="1"/>
  <c r="D26" i="12" a="1"/>
  <c r="D26" i="12" s="1"/>
  <c r="AK25" i="12" a="1"/>
  <c r="AK25" i="12" s="1"/>
  <c r="AJ25" i="12" a="1"/>
  <c r="AJ25" i="12" s="1"/>
  <c r="AI25" i="12" a="1"/>
  <c r="AI25" i="12" s="1"/>
  <c r="AH25" i="12" a="1"/>
  <c r="AH25" i="12" s="1"/>
  <c r="AG25" i="12" a="1"/>
  <c r="AG25" i="12" s="1"/>
  <c r="AF25" i="12" a="1"/>
  <c r="AF25" i="12" s="1"/>
  <c r="AE25" i="12" a="1"/>
  <c r="AE25" i="12" s="1"/>
  <c r="AD25" i="12" a="1"/>
  <c r="AD25" i="12" s="1"/>
  <c r="AC25" i="12" a="1"/>
  <c r="AC25" i="12" s="1"/>
  <c r="AB25" i="12" a="1"/>
  <c r="AB25" i="12" s="1"/>
  <c r="AA25" i="12" a="1"/>
  <c r="AA25" i="12" s="1"/>
  <c r="Z25" i="12" a="1"/>
  <c r="Z25" i="12" s="1"/>
  <c r="Y25" i="12" a="1"/>
  <c r="Y25" i="12" s="1"/>
  <c r="X25" i="12" a="1"/>
  <c r="X25" i="12" s="1"/>
  <c r="W25" i="12" a="1"/>
  <c r="W25" i="12" s="1"/>
  <c r="V25" i="12" a="1"/>
  <c r="V25" i="12" s="1"/>
  <c r="U25" i="12" a="1"/>
  <c r="U25" i="12" s="1"/>
  <c r="T25" i="12" a="1"/>
  <c r="T25" i="12" s="1"/>
  <c r="S25" i="12" a="1"/>
  <c r="S25" i="12" s="1"/>
  <c r="R25" i="12" a="1"/>
  <c r="R25" i="12" s="1"/>
  <c r="Q25" i="12" a="1"/>
  <c r="Q25" i="12" s="1"/>
  <c r="P25" i="12" a="1"/>
  <c r="P25" i="12" s="1"/>
  <c r="O25" i="12" a="1"/>
  <c r="O25" i="12" s="1"/>
  <c r="N25" i="12" a="1"/>
  <c r="N25" i="12" s="1"/>
  <c r="M25" i="12" a="1"/>
  <c r="M25" i="12" s="1"/>
  <c r="L25" i="12" a="1"/>
  <c r="L25" i="12" s="1"/>
  <c r="K25" i="12" a="1"/>
  <c r="K25" i="12" s="1"/>
  <c r="J25" i="12" a="1"/>
  <c r="J25" i="12" s="1"/>
  <c r="I25" i="12" a="1"/>
  <c r="I25" i="12" s="1"/>
  <c r="H25" i="12" a="1"/>
  <c r="H25" i="12" s="1"/>
  <c r="G25" i="12" a="1"/>
  <c r="G25" i="12" s="1"/>
  <c r="F25" i="12" a="1"/>
  <c r="F25" i="12" s="1"/>
  <c r="E25" i="12" a="1"/>
  <c r="E25" i="12" s="1"/>
  <c r="D25" i="12" a="1"/>
  <c r="D25" i="12" s="1"/>
  <c r="AK24" i="12" a="1"/>
  <c r="AK24" i="12" s="1"/>
  <c r="AJ24" i="12" a="1"/>
  <c r="AJ24" i="12" s="1"/>
  <c r="AI24" i="12" a="1"/>
  <c r="AI24" i="12" s="1"/>
  <c r="AH24" i="12" a="1"/>
  <c r="AH24" i="12" s="1"/>
  <c r="AG24" i="12" a="1"/>
  <c r="AG24" i="12" s="1"/>
  <c r="AF24" i="12" a="1"/>
  <c r="AF24" i="12" s="1"/>
  <c r="AE24" i="12" a="1"/>
  <c r="AE24" i="12" s="1"/>
  <c r="AD24" i="12" a="1"/>
  <c r="AD24" i="12" s="1"/>
  <c r="AC24" i="12" a="1"/>
  <c r="AC24" i="12" s="1"/>
  <c r="AB24" i="12" a="1"/>
  <c r="AB24" i="12" s="1"/>
  <c r="AA24" i="12" a="1"/>
  <c r="AA24" i="12" s="1"/>
  <c r="Z24" i="12" a="1"/>
  <c r="Z24" i="12" s="1"/>
  <c r="Y24" i="12" a="1"/>
  <c r="Y24" i="12" s="1"/>
  <c r="X24" i="12" a="1"/>
  <c r="X24" i="12" s="1"/>
  <c r="W24" i="12" a="1"/>
  <c r="W24" i="12" s="1"/>
  <c r="V24" i="12" a="1"/>
  <c r="V24" i="12" s="1"/>
  <c r="U24" i="12" a="1"/>
  <c r="U24" i="12" s="1"/>
  <c r="T24" i="12" a="1"/>
  <c r="T24" i="12" s="1"/>
  <c r="S24" i="12" a="1"/>
  <c r="S24" i="12" s="1"/>
  <c r="R24" i="12" a="1"/>
  <c r="R24" i="12" s="1"/>
  <c r="Q24" i="12" a="1"/>
  <c r="Q24" i="12" s="1"/>
  <c r="P24" i="12" a="1"/>
  <c r="P24" i="12" s="1"/>
  <c r="O24" i="12" a="1"/>
  <c r="O24" i="12" s="1"/>
  <c r="N24" i="12" a="1"/>
  <c r="N24" i="12" s="1"/>
  <c r="M24" i="12" a="1"/>
  <c r="M24" i="12" s="1"/>
  <c r="L24" i="12" a="1"/>
  <c r="L24" i="12" s="1"/>
  <c r="K24" i="12" a="1"/>
  <c r="K24" i="12" s="1"/>
  <c r="J24" i="12" a="1"/>
  <c r="J24" i="12" s="1"/>
  <c r="I24" i="12" a="1"/>
  <c r="I24" i="12" s="1"/>
  <c r="H24" i="12" a="1"/>
  <c r="H24" i="12" s="1"/>
  <c r="G24" i="12" a="1"/>
  <c r="G24" i="12" s="1"/>
  <c r="F24" i="12" a="1"/>
  <c r="F24" i="12" s="1"/>
  <c r="E24" i="12" a="1"/>
  <c r="E24" i="12" s="1"/>
  <c r="D24" i="12" a="1"/>
  <c r="D24" i="12" s="1"/>
  <c r="AK23" i="12" a="1"/>
  <c r="AK23" i="12" s="1"/>
  <c r="AJ23" i="12" a="1"/>
  <c r="AJ23" i="12" s="1"/>
  <c r="AI23" i="12" a="1"/>
  <c r="AI23" i="12" s="1"/>
  <c r="AH23" i="12" a="1"/>
  <c r="AH23" i="12" s="1"/>
  <c r="AG23" i="12" a="1"/>
  <c r="AG23" i="12" s="1"/>
  <c r="AF23" i="12" a="1"/>
  <c r="AF23" i="12" s="1"/>
  <c r="AE23" i="12" a="1"/>
  <c r="AE23" i="12" s="1"/>
  <c r="AD23" i="12" a="1"/>
  <c r="AD23" i="12" s="1"/>
  <c r="AC23" i="12" a="1"/>
  <c r="AC23" i="12" s="1"/>
  <c r="AB23" i="12" a="1"/>
  <c r="AB23" i="12" s="1"/>
  <c r="AA23" i="12" a="1"/>
  <c r="AA23" i="12" s="1"/>
  <c r="Z23" i="12" a="1"/>
  <c r="Z23" i="12" s="1"/>
  <c r="Y23" i="12" a="1"/>
  <c r="Y23" i="12" s="1"/>
  <c r="X23" i="12" a="1"/>
  <c r="X23" i="12" s="1"/>
  <c r="W23" i="12" a="1"/>
  <c r="W23" i="12" s="1"/>
  <c r="V23" i="12" a="1"/>
  <c r="V23" i="12" s="1"/>
  <c r="U23" i="12" a="1"/>
  <c r="U23" i="12" s="1"/>
  <c r="T23" i="12" a="1"/>
  <c r="T23" i="12" s="1"/>
  <c r="S23" i="12" a="1"/>
  <c r="S23" i="12" s="1"/>
  <c r="R23" i="12" a="1"/>
  <c r="R23" i="12" s="1"/>
  <c r="Q23" i="12" a="1"/>
  <c r="Q23" i="12" s="1"/>
  <c r="P23" i="12" a="1"/>
  <c r="P23" i="12" s="1"/>
  <c r="O23" i="12" a="1"/>
  <c r="O23" i="12" s="1"/>
  <c r="N23" i="12" a="1"/>
  <c r="N23" i="12" s="1"/>
  <c r="M23" i="12" a="1"/>
  <c r="M23" i="12" s="1"/>
  <c r="L23" i="12" a="1"/>
  <c r="L23" i="12" s="1"/>
  <c r="K23" i="12" a="1"/>
  <c r="K23" i="12" s="1"/>
  <c r="J23" i="12" a="1"/>
  <c r="J23" i="12" s="1"/>
  <c r="I23" i="12" a="1"/>
  <c r="I23" i="12" s="1"/>
  <c r="H23" i="12" a="1"/>
  <c r="H23" i="12" s="1"/>
  <c r="G23" i="12" a="1"/>
  <c r="G23" i="12" s="1"/>
  <c r="F23" i="12" a="1"/>
  <c r="F23" i="12" s="1"/>
  <c r="E23" i="12" a="1"/>
  <c r="E23" i="12" s="1"/>
  <c r="D23" i="12" a="1"/>
  <c r="D23" i="12" s="1"/>
  <c r="AK22" i="12" a="1"/>
  <c r="AK22" i="12" s="1"/>
  <c r="AJ22" i="12" a="1"/>
  <c r="AJ22" i="12" s="1"/>
  <c r="AI22" i="12" a="1"/>
  <c r="AI22" i="12" s="1"/>
  <c r="AH22" i="12" a="1"/>
  <c r="AH22" i="12" s="1"/>
  <c r="AG22" i="12" a="1"/>
  <c r="AG22" i="12" s="1"/>
  <c r="AF22" i="12" a="1"/>
  <c r="AF22" i="12" s="1"/>
  <c r="AE22" i="12" a="1"/>
  <c r="AE22" i="12" s="1"/>
  <c r="AD22" i="12" a="1"/>
  <c r="AD22" i="12" s="1"/>
  <c r="AC22" i="12" a="1"/>
  <c r="AC22" i="12" s="1"/>
  <c r="AB22" i="12" a="1"/>
  <c r="AB22" i="12" s="1"/>
  <c r="AA22" i="12" a="1"/>
  <c r="AA22" i="12" s="1"/>
  <c r="Z22" i="12" a="1"/>
  <c r="Z22" i="12" s="1"/>
  <c r="Y22" i="12" a="1"/>
  <c r="Y22" i="12" s="1"/>
  <c r="X22" i="12" a="1"/>
  <c r="X22" i="12" s="1"/>
  <c r="W22" i="12" a="1"/>
  <c r="W22" i="12" s="1"/>
  <c r="V22" i="12" a="1"/>
  <c r="V22" i="12" s="1"/>
  <c r="U22" i="12" a="1"/>
  <c r="U22" i="12" s="1"/>
  <c r="T22" i="12" a="1"/>
  <c r="T22" i="12" s="1"/>
  <c r="S22" i="12" a="1"/>
  <c r="S22" i="12" s="1"/>
  <c r="R22" i="12" a="1"/>
  <c r="R22" i="12" s="1"/>
  <c r="Q22" i="12" a="1"/>
  <c r="Q22" i="12" s="1"/>
  <c r="P22" i="12" a="1"/>
  <c r="P22" i="12" s="1"/>
  <c r="O22" i="12" a="1"/>
  <c r="O22" i="12" s="1"/>
  <c r="N22" i="12" a="1"/>
  <c r="N22" i="12" s="1"/>
  <c r="M22" i="12" a="1"/>
  <c r="M22" i="12" s="1"/>
  <c r="L22" i="12" a="1"/>
  <c r="L22" i="12" s="1"/>
  <c r="K22" i="12" a="1"/>
  <c r="K22" i="12" s="1"/>
  <c r="J22" i="12" a="1"/>
  <c r="J22" i="12" s="1"/>
  <c r="I22" i="12" a="1"/>
  <c r="I22" i="12" s="1"/>
  <c r="H22" i="12" a="1"/>
  <c r="H22" i="12" s="1"/>
  <c r="G22" i="12" a="1"/>
  <c r="G22" i="12" s="1"/>
  <c r="F22" i="12" a="1"/>
  <c r="F22" i="12" s="1"/>
  <c r="E22" i="12" a="1"/>
  <c r="E22" i="12" s="1"/>
  <c r="D22" i="12" a="1"/>
  <c r="D22" i="12" s="1"/>
  <c r="AK21" i="12" a="1"/>
  <c r="AK21" i="12" s="1"/>
  <c r="AJ21" i="12" a="1"/>
  <c r="AJ21" i="12" s="1"/>
  <c r="AI21" i="12" a="1"/>
  <c r="AI21" i="12" s="1"/>
  <c r="AH21" i="12" a="1"/>
  <c r="AH21" i="12" s="1"/>
  <c r="AG21" i="12" a="1"/>
  <c r="AG21" i="12" s="1"/>
  <c r="AF21" i="12" a="1"/>
  <c r="AF21" i="12" s="1"/>
  <c r="AE21" i="12" a="1"/>
  <c r="AE21" i="12" s="1"/>
  <c r="AD21" i="12" a="1"/>
  <c r="AD21" i="12" s="1"/>
  <c r="AC21" i="12" a="1"/>
  <c r="AC21" i="12"/>
  <c r="AB21" i="12" a="1"/>
  <c r="AB21" i="12"/>
  <c r="AA21" i="12" a="1"/>
  <c r="AA21" i="12"/>
  <c r="Z21" i="12" a="1"/>
  <c r="Z21" i="12" s="1"/>
  <c r="Y21" i="12" a="1"/>
  <c r="Y21" i="12" s="1"/>
  <c r="X21" i="12" a="1"/>
  <c r="X21" i="12" s="1"/>
  <c r="W21" i="12" a="1"/>
  <c r="W21" i="12" s="1"/>
  <c r="V21" i="12" a="1"/>
  <c r="V21" i="12" s="1"/>
  <c r="U21" i="12" a="1"/>
  <c r="U21" i="12"/>
  <c r="T21" i="12" a="1"/>
  <c r="T21" i="12"/>
  <c r="S21" i="12" a="1"/>
  <c r="S21" i="12"/>
  <c r="R21" i="12" a="1"/>
  <c r="R21" i="12" s="1"/>
  <c r="Q21" i="12" a="1"/>
  <c r="Q21" i="12" s="1"/>
  <c r="P21" i="12" a="1"/>
  <c r="P21" i="12" s="1"/>
  <c r="O21" i="12" a="1"/>
  <c r="O21" i="12" s="1"/>
  <c r="N21" i="12" a="1"/>
  <c r="N21" i="12" s="1"/>
  <c r="M21" i="12" a="1"/>
  <c r="M21" i="12"/>
  <c r="L21" i="12" a="1"/>
  <c r="L21" i="12"/>
  <c r="K21" i="12" a="1"/>
  <c r="K21" i="12"/>
  <c r="J21" i="12" a="1"/>
  <c r="J21" i="12" s="1"/>
  <c r="I21" i="12" a="1"/>
  <c r="I21" i="12" s="1"/>
  <c r="H21" i="12" a="1"/>
  <c r="H21" i="12" s="1"/>
  <c r="G21" i="12" a="1"/>
  <c r="G21" i="12" s="1"/>
  <c r="F21" i="12" a="1"/>
  <c r="F21" i="12" s="1"/>
  <c r="E21" i="12" a="1"/>
  <c r="E21" i="12"/>
  <c r="D21" i="12" a="1"/>
  <c r="D21" i="12"/>
  <c r="AK20" i="12" a="1"/>
  <c r="AK20" i="12"/>
  <c r="AJ20" i="12" a="1"/>
  <c r="AJ20" i="12" s="1"/>
  <c r="AI20" i="12" a="1"/>
  <c r="AI20" i="12" s="1"/>
  <c r="AH20" i="12" a="1"/>
  <c r="AH20" i="12" s="1"/>
  <c r="AG20" i="12" a="1"/>
  <c r="AG20" i="12" s="1"/>
  <c r="AF20" i="12" a="1"/>
  <c r="AF20" i="12" s="1"/>
  <c r="AE20" i="12" a="1"/>
  <c r="AE20" i="12"/>
  <c r="AD20" i="12" a="1"/>
  <c r="AD20" i="12"/>
  <c r="AC20" i="12" a="1"/>
  <c r="AC20" i="12"/>
  <c r="AB20" i="12" a="1"/>
  <c r="AB20" i="12" s="1"/>
  <c r="AA20" i="12" a="1"/>
  <c r="AA20" i="12" s="1"/>
  <c r="Z20" i="12" a="1"/>
  <c r="Z20" i="12" s="1"/>
  <c r="Y20" i="12" a="1"/>
  <c r="Y20" i="12" s="1"/>
  <c r="X20" i="12" a="1"/>
  <c r="X20" i="12" s="1"/>
  <c r="W20" i="12" a="1"/>
  <c r="W20" i="12"/>
  <c r="V20" i="12" a="1"/>
  <c r="V20" i="12"/>
  <c r="U20" i="12" a="1"/>
  <c r="U20" i="12"/>
  <c r="T20" i="12" a="1"/>
  <c r="T20" i="12" s="1"/>
  <c r="S20" i="12" a="1"/>
  <c r="S20" i="12" s="1"/>
  <c r="R20" i="12" a="1"/>
  <c r="R20" i="12" s="1"/>
  <c r="Q20" i="12" a="1"/>
  <c r="Q20" i="12" s="1"/>
  <c r="P20" i="12" a="1"/>
  <c r="P20" i="12" s="1"/>
  <c r="O20" i="12" a="1"/>
  <c r="O20" i="12"/>
  <c r="N20" i="12" a="1"/>
  <c r="N20" i="12"/>
  <c r="M20" i="12" a="1"/>
  <c r="M20" i="12"/>
  <c r="L20" i="12" a="1"/>
  <c r="L20" i="12" s="1"/>
  <c r="K20" i="12" a="1"/>
  <c r="K20" i="12" s="1"/>
  <c r="J20" i="12" a="1"/>
  <c r="J20" i="12" s="1"/>
  <c r="I20" i="12" a="1"/>
  <c r="I20" i="12" s="1"/>
  <c r="H20" i="12" a="1"/>
  <c r="H20" i="12" s="1"/>
  <c r="G20" i="12" a="1"/>
  <c r="G20" i="12"/>
  <c r="F20" i="12" a="1"/>
  <c r="F20" i="12"/>
  <c r="E20" i="12" a="1"/>
  <c r="E20" i="12"/>
  <c r="D20" i="12" a="1"/>
  <c r="D20" i="12" s="1"/>
  <c r="AK19" i="12" a="1"/>
  <c r="AK19" i="12" s="1"/>
  <c r="AJ19" i="12" a="1"/>
  <c r="AJ19" i="12" s="1"/>
  <c r="AI19" i="12" a="1"/>
  <c r="AI19" i="12" s="1"/>
  <c r="AH19" i="12" a="1"/>
  <c r="AH19" i="12" s="1"/>
  <c r="AG19" i="12" a="1"/>
  <c r="AG19" i="12"/>
  <c r="AF19" i="12" a="1"/>
  <c r="AF19" i="12"/>
  <c r="AE19" i="12" a="1"/>
  <c r="AE19" i="12"/>
  <c r="AD19" i="12" a="1"/>
  <c r="AD19" i="12" s="1"/>
  <c r="AC19" i="12" a="1"/>
  <c r="AC19" i="12" s="1"/>
  <c r="AB19" i="12" a="1"/>
  <c r="AB19" i="12" s="1"/>
  <c r="AA19" i="12" a="1"/>
  <c r="AA19" i="12" s="1"/>
  <c r="Z19" i="12" a="1"/>
  <c r="Z19" i="12" s="1"/>
  <c r="Y19" i="12" a="1"/>
  <c r="Y19" i="12"/>
  <c r="X19" i="12" a="1"/>
  <c r="X19" i="12"/>
  <c r="W19" i="12" a="1"/>
  <c r="W19" i="12"/>
  <c r="V19" i="12" a="1"/>
  <c r="V19" i="12" s="1"/>
  <c r="U19" i="12" a="1"/>
  <c r="U19" i="12" s="1"/>
  <c r="T19" i="12" a="1"/>
  <c r="T19" i="12" s="1"/>
  <c r="S19" i="12" a="1"/>
  <c r="S19" i="12" s="1"/>
  <c r="R19" i="12" a="1"/>
  <c r="R19" i="12" s="1"/>
  <c r="Q19" i="12" a="1"/>
  <c r="Q19" i="12"/>
  <c r="P19" i="12" a="1"/>
  <c r="P19" i="12"/>
  <c r="O19" i="12" a="1"/>
  <c r="O19" i="12"/>
  <c r="N19" i="12" a="1"/>
  <c r="N19" i="12" s="1"/>
  <c r="M19" i="12" a="1"/>
  <c r="M19" i="12" s="1"/>
  <c r="L19" i="12" a="1"/>
  <c r="L19" i="12" s="1"/>
  <c r="K19" i="12" a="1"/>
  <c r="K19" i="12" s="1"/>
  <c r="J19" i="12" a="1"/>
  <c r="J19" i="12" s="1"/>
  <c r="I19" i="12" a="1"/>
  <c r="I19" i="12"/>
  <c r="H19" i="12" a="1"/>
  <c r="H19" i="12"/>
  <c r="G19" i="12" a="1"/>
  <c r="G19" i="12"/>
  <c r="F19" i="12" a="1"/>
  <c r="F19" i="12" s="1"/>
  <c r="E19" i="12" a="1"/>
  <c r="E19" i="12" s="1"/>
  <c r="D19" i="12" a="1"/>
  <c r="D19" i="12" s="1"/>
  <c r="AK18" i="12" a="1"/>
  <c r="AK18" i="12" s="1"/>
  <c r="AJ18" i="12" a="1"/>
  <c r="AJ18" i="12" s="1"/>
  <c r="AI18" i="12" a="1"/>
  <c r="AI18" i="12"/>
  <c r="AH18" i="12" a="1"/>
  <c r="AH18" i="12"/>
  <c r="AG18" i="12" a="1"/>
  <c r="AG18" i="12"/>
  <c r="AF18" i="12" a="1"/>
  <c r="AF18" i="12" s="1"/>
  <c r="AE18" i="12" a="1"/>
  <c r="AE18" i="12" s="1"/>
  <c r="AD18" i="12" a="1"/>
  <c r="AD18" i="12" s="1"/>
  <c r="AC18" i="12" a="1"/>
  <c r="AC18" i="12" s="1"/>
  <c r="AB18" i="12" a="1"/>
  <c r="AB18" i="12" s="1"/>
  <c r="AA18" i="12" a="1"/>
  <c r="AA18" i="12"/>
  <c r="Z18" i="12" a="1"/>
  <c r="Z18" i="12"/>
  <c r="Y18" i="12" a="1"/>
  <c r="Y18" i="12"/>
  <c r="X18" i="12" a="1"/>
  <c r="X18" i="12" s="1"/>
  <c r="W18" i="12" a="1"/>
  <c r="W18" i="12" s="1"/>
  <c r="V18" i="12" a="1"/>
  <c r="V18" i="12" s="1"/>
  <c r="U18" i="12" a="1"/>
  <c r="U18" i="12" s="1"/>
  <c r="T18" i="12" a="1"/>
  <c r="T18" i="12" s="1"/>
  <c r="S18" i="12" a="1"/>
  <c r="S18" i="12"/>
  <c r="R18" i="12" a="1"/>
  <c r="R18" i="12"/>
  <c r="Q18" i="12" a="1"/>
  <c r="Q18" i="12"/>
  <c r="P18" i="12" a="1"/>
  <c r="P18" i="12" s="1"/>
  <c r="O18" i="12" a="1"/>
  <c r="O18" i="12" s="1"/>
  <c r="N18" i="12" a="1"/>
  <c r="N18" i="12" s="1"/>
  <c r="M18" i="12" a="1"/>
  <c r="M18" i="12" s="1"/>
  <c r="L18" i="12" a="1"/>
  <c r="L18" i="12" s="1"/>
  <c r="K18" i="12" a="1"/>
  <c r="K18" i="12"/>
  <c r="J18" i="12" a="1"/>
  <c r="J18" i="12"/>
  <c r="I18" i="12" a="1"/>
  <c r="I18" i="12"/>
  <c r="H18" i="12" a="1"/>
  <c r="H18" i="12" s="1"/>
  <c r="G18" i="12" a="1"/>
  <c r="G18" i="12" s="1"/>
  <c r="F18" i="12" a="1"/>
  <c r="F18" i="12" s="1"/>
  <c r="E18" i="12" a="1"/>
  <c r="E18" i="12" s="1"/>
  <c r="D18" i="12" a="1"/>
  <c r="D18" i="12" s="1"/>
  <c r="AK17" i="12" a="1"/>
  <c r="AK17" i="12"/>
  <c r="AJ17" i="12" a="1"/>
  <c r="AJ17" i="12"/>
  <c r="AI17" i="12" a="1"/>
  <c r="AI17" i="12"/>
  <c r="AH17" i="12" a="1"/>
  <c r="AH17" i="12" s="1"/>
  <c r="AG17" i="12" a="1"/>
  <c r="AG17" i="12" s="1"/>
  <c r="AF17" i="12" a="1"/>
  <c r="AF17" i="12" s="1"/>
  <c r="AE17" i="12" a="1"/>
  <c r="AE17" i="12" s="1"/>
  <c r="AD17" i="12" a="1"/>
  <c r="AD17" i="12" s="1"/>
  <c r="AC17" i="12" a="1"/>
  <c r="AC17" i="12"/>
  <c r="AB17" i="12" a="1"/>
  <c r="AB17" i="12"/>
  <c r="AA17" i="12" a="1"/>
  <c r="AA17" i="12"/>
  <c r="Z17" i="12" a="1"/>
  <c r="Z17" i="12" s="1"/>
  <c r="Y17" i="12" a="1"/>
  <c r="Y17" i="12" s="1"/>
  <c r="X17" i="12" a="1"/>
  <c r="X17" i="12" s="1"/>
  <c r="W17" i="12" a="1"/>
  <c r="W17" i="12" s="1"/>
  <c r="V17" i="12" a="1"/>
  <c r="V17" i="12" s="1"/>
  <c r="U17" i="12" a="1"/>
  <c r="U17" i="12"/>
  <c r="T17" i="12" a="1"/>
  <c r="T17" i="12"/>
  <c r="S17" i="12" a="1"/>
  <c r="S17" i="12"/>
  <c r="R17" i="12" a="1"/>
  <c r="R17" i="12" s="1"/>
  <c r="Q17" i="12" a="1"/>
  <c r="Q17" i="12" s="1"/>
  <c r="P17" i="12" a="1"/>
  <c r="P17" i="12" s="1"/>
  <c r="O17" i="12" a="1"/>
  <c r="O17" i="12" s="1"/>
  <c r="N17" i="12" a="1"/>
  <c r="N17" i="12" s="1"/>
  <c r="M17" i="12" a="1"/>
  <c r="M17" i="12"/>
  <c r="L17" i="12" a="1"/>
  <c r="L17" i="12"/>
  <c r="K17" i="12" a="1"/>
  <c r="K17" i="12"/>
  <c r="J17" i="12" a="1"/>
  <c r="J17" i="12" s="1"/>
  <c r="I17" i="12" a="1"/>
  <c r="I17" i="12" s="1"/>
  <c r="H17" i="12" a="1"/>
  <c r="H17" i="12" s="1"/>
  <c r="G17" i="12" a="1"/>
  <c r="G17" i="12" s="1"/>
  <c r="F17" i="12" a="1"/>
  <c r="F17" i="12" s="1"/>
  <c r="E17" i="12" a="1"/>
  <c r="E17" i="12"/>
  <c r="D17" i="12" a="1"/>
  <c r="D17" i="12"/>
  <c r="AK16" i="12" a="1"/>
  <c r="AK16" i="12"/>
  <c r="AJ16" i="12" a="1"/>
  <c r="AJ16" i="12" s="1"/>
  <c r="AI16" i="12" a="1"/>
  <c r="AI16" i="12" s="1"/>
  <c r="AH16" i="12" a="1"/>
  <c r="AH16" i="12" s="1"/>
  <c r="AG16" i="12" a="1"/>
  <c r="AG16" i="12" s="1"/>
  <c r="AF16" i="12" a="1"/>
  <c r="AF16" i="12" s="1"/>
  <c r="AE16" i="12" a="1"/>
  <c r="AE16" i="12"/>
  <c r="AD16" i="12" a="1"/>
  <c r="AD16" i="12"/>
  <c r="AC16" i="12" a="1"/>
  <c r="AC16" i="12"/>
  <c r="AB16" i="12" a="1"/>
  <c r="AB16" i="12" s="1"/>
  <c r="AA16" i="12" a="1"/>
  <c r="AA16" i="12" s="1"/>
  <c r="Z16" i="12" a="1"/>
  <c r="Z16" i="12" s="1"/>
  <c r="Y16" i="12" a="1"/>
  <c r="Y16" i="12" s="1"/>
  <c r="X16" i="12" a="1"/>
  <c r="X16" i="12" s="1"/>
  <c r="W16" i="12" a="1"/>
  <c r="W16" i="12"/>
  <c r="V16" i="12" a="1"/>
  <c r="V16" i="12"/>
  <c r="U16" i="12" a="1"/>
  <c r="U16" i="12"/>
  <c r="T16" i="12" a="1"/>
  <c r="T16" i="12" s="1"/>
  <c r="S16" i="12" a="1"/>
  <c r="S16" i="12" s="1"/>
  <c r="R16" i="12" a="1"/>
  <c r="R16" i="12" s="1"/>
  <c r="Q16" i="12" a="1"/>
  <c r="Q16" i="12" s="1"/>
  <c r="P16" i="12" a="1"/>
  <c r="P16" i="12" s="1"/>
  <c r="O16" i="12" a="1"/>
  <c r="O16" i="12"/>
  <c r="N16" i="12" a="1"/>
  <c r="N16" i="12"/>
  <c r="M16" i="12" a="1"/>
  <c r="M16" i="12"/>
  <c r="L16" i="12" a="1"/>
  <c r="L16" i="12" s="1"/>
  <c r="K16" i="12" a="1"/>
  <c r="K16" i="12" s="1"/>
  <c r="J16" i="12" a="1"/>
  <c r="J16" i="12" s="1"/>
  <c r="I16" i="12" a="1"/>
  <c r="I16" i="12" s="1"/>
  <c r="H16" i="12" a="1"/>
  <c r="H16" i="12" s="1"/>
  <c r="G16" i="12" a="1"/>
  <c r="G16" i="12"/>
  <c r="F16" i="12" a="1"/>
  <c r="F16" i="12"/>
  <c r="E16" i="12" a="1"/>
  <c r="E16" i="12"/>
  <c r="D16" i="12" a="1"/>
  <c r="D16" i="12" s="1"/>
  <c r="AK15" i="12" a="1"/>
  <c r="AK15" i="12" s="1"/>
  <c r="AJ15" i="12" a="1"/>
  <c r="AJ15" i="12" s="1"/>
  <c r="AI15" i="12" a="1"/>
  <c r="AI15" i="12" s="1"/>
  <c r="AH15" i="12" a="1"/>
  <c r="AH15" i="12" s="1"/>
  <c r="AG15" i="12" a="1"/>
  <c r="AG15" i="12"/>
  <c r="AF15" i="12" a="1"/>
  <c r="AF15" i="12"/>
  <c r="AE15" i="12" a="1"/>
  <c r="AE15" i="12"/>
  <c r="AD15" i="12" a="1"/>
  <c r="AD15" i="12" s="1"/>
  <c r="AC15" i="12" a="1"/>
  <c r="AC15" i="12" s="1"/>
  <c r="AB15" i="12" a="1"/>
  <c r="AB15" i="12" s="1"/>
  <c r="AA15" i="12" a="1"/>
  <c r="AA15" i="12" s="1"/>
  <c r="Z15" i="12" a="1"/>
  <c r="Z15" i="12" s="1"/>
  <c r="Y15" i="12" a="1"/>
  <c r="Y15" i="12"/>
  <c r="X15" i="12" a="1"/>
  <c r="X15" i="12"/>
  <c r="W15" i="12" a="1"/>
  <c r="W15" i="12"/>
  <c r="V15" i="12" a="1"/>
  <c r="V15" i="12" s="1"/>
  <c r="U15" i="12" a="1"/>
  <c r="U15" i="12" s="1"/>
  <c r="T15" i="12" a="1"/>
  <c r="T15" i="12" s="1"/>
  <c r="S15" i="12" a="1"/>
  <c r="S15" i="12" s="1"/>
  <c r="R15" i="12" a="1"/>
  <c r="R15" i="12" s="1"/>
  <c r="Q15" i="12" a="1"/>
  <c r="Q15" i="12"/>
  <c r="P15" i="12" a="1"/>
  <c r="P15" i="12"/>
  <c r="O15" i="12" a="1"/>
  <c r="O15" i="12"/>
  <c r="N15" i="12" a="1"/>
  <c r="N15" i="12" s="1"/>
  <c r="M15" i="12" a="1"/>
  <c r="M15" i="12" s="1"/>
  <c r="L15" i="12" a="1"/>
  <c r="L15" i="12" s="1"/>
  <c r="K15" i="12" a="1"/>
  <c r="K15" i="12" s="1"/>
  <c r="J15" i="12" a="1"/>
  <c r="J15" i="12" s="1"/>
  <c r="I15" i="12" a="1"/>
  <c r="I15" i="12"/>
  <c r="H15" i="12" a="1"/>
  <c r="H15" i="12"/>
  <c r="G15" i="12" a="1"/>
  <c r="G15" i="12"/>
  <c r="F15" i="12" a="1"/>
  <c r="F15" i="12" s="1"/>
  <c r="E15" i="12" a="1"/>
  <c r="E15" i="12" s="1"/>
  <c r="D15" i="12" a="1"/>
  <c r="D15" i="12" s="1"/>
  <c r="AK14" i="12" a="1"/>
  <c r="AK14" i="12" s="1"/>
  <c r="AJ14" i="12" a="1"/>
  <c r="AJ14" i="12" s="1"/>
  <c r="AI14" i="12" a="1"/>
  <c r="AI14" i="12"/>
  <c r="AH14" i="12" a="1"/>
  <c r="AH14" i="12"/>
  <c r="AG14" i="12" a="1"/>
  <c r="AG14" i="12"/>
  <c r="AF14" i="12" a="1"/>
  <c r="AF14" i="12" s="1"/>
  <c r="AE14" i="12" a="1"/>
  <c r="AE14" i="12" s="1"/>
  <c r="AD14" i="12" a="1"/>
  <c r="AD14" i="12" s="1"/>
  <c r="AC14" i="12" a="1"/>
  <c r="AC14" i="12" s="1"/>
  <c r="AB14" i="12" a="1"/>
  <c r="AB14" i="12" s="1"/>
  <c r="AA14" i="12" a="1"/>
  <c r="AA14" i="12"/>
  <c r="Z14" i="12" a="1"/>
  <c r="Z14" i="12"/>
  <c r="Y14" i="12" a="1"/>
  <c r="Y14" i="12"/>
  <c r="X14" i="12" a="1"/>
  <c r="X14" i="12" s="1"/>
  <c r="W14" i="12" a="1"/>
  <c r="W14" i="12" s="1"/>
  <c r="V14" i="12" a="1"/>
  <c r="V14" i="12" s="1"/>
  <c r="U14" i="12" a="1"/>
  <c r="U14" i="12" s="1"/>
  <c r="T14" i="12" a="1"/>
  <c r="T14" i="12" s="1"/>
  <c r="S14" i="12" a="1"/>
  <c r="S14" i="12"/>
  <c r="R14" i="12" a="1"/>
  <c r="R14" i="12"/>
  <c r="Q14" i="12" a="1"/>
  <c r="Q14" i="12"/>
  <c r="P14" i="12" a="1"/>
  <c r="P14" i="12" s="1"/>
  <c r="O14" i="12" a="1"/>
  <c r="O14" i="12" s="1"/>
  <c r="N14" i="12" a="1"/>
  <c r="N14" i="12" s="1"/>
  <c r="M14" i="12" a="1"/>
  <c r="M14" i="12" s="1"/>
  <c r="L14" i="12" a="1"/>
  <c r="L14" i="12" s="1"/>
  <c r="K14" i="12" a="1"/>
  <c r="K14" i="12"/>
  <c r="J14" i="12" a="1"/>
  <c r="J14" i="12"/>
  <c r="I14" i="12" a="1"/>
  <c r="I14" i="12"/>
  <c r="H14" i="12" a="1"/>
  <c r="H14" i="12" s="1"/>
  <c r="G14" i="12" a="1"/>
  <c r="G14" i="12" s="1"/>
  <c r="F14" i="12" a="1"/>
  <c r="F14" i="12" s="1"/>
  <c r="E14" i="12" a="1"/>
  <c r="E14" i="12" s="1"/>
  <c r="D14" i="12" a="1"/>
  <c r="D14" i="12" s="1"/>
  <c r="AK13" i="12" a="1"/>
  <c r="AK13" i="12"/>
  <c r="AJ13" i="12" a="1"/>
  <c r="AJ13" i="12"/>
  <c r="AI13" i="12" a="1"/>
  <c r="AI13" i="12"/>
  <c r="AH13" i="12" a="1"/>
  <c r="AH13" i="12" s="1"/>
  <c r="AG13" i="12" a="1"/>
  <c r="AG13" i="12" s="1"/>
  <c r="AF13" i="12" a="1"/>
  <c r="AF13" i="12" s="1"/>
  <c r="AE13" i="12" a="1"/>
  <c r="AE13" i="12" s="1"/>
  <c r="AD13" i="12" a="1"/>
  <c r="AD13" i="12" s="1"/>
  <c r="AC13" i="12" a="1"/>
  <c r="AC13" i="12"/>
  <c r="AB13" i="12" a="1"/>
  <c r="AB13" i="12"/>
  <c r="AA13" i="12" a="1"/>
  <c r="AA13" i="12"/>
  <c r="Z13" i="12" a="1"/>
  <c r="Z13" i="12" s="1"/>
  <c r="Y13" i="12" a="1"/>
  <c r="Y13" i="12" s="1"/>
  <c r="X13" i="12" a="1"/>
  <c r="X13" i="12" s="1"/>
  <c r="W13" i="12" a="1"/>
  <c r="W13" i="12" s="1"/>
  <c r="V13" i="12" a="1"/>
  <c r="V13" i="12" s="1"/>
  <c r="U13" i="12" a="1"/>
  <c r="U13" i="12"/>
  <c r="T13" i="12" a="1"/>
  <c r="T13" i="12"/>
  <c r="S13" i="12" a="1"/>
  <c r="S13" i="12"/>
  <c r="R13" i="12" a="1"/>
  <c r="R13" i="12" s="1"/>
  <c r="Q13" i="12" a="1"/>
  <c r="Q13" i="12" s="1"/>
  <c r="P13" i="12" a="1"/>
  <c r="P13" i="12" s="1"/>
  <c r="O13" i="12" a="1"/>
  <c r="O13" i="12" s="1"/>
  <c r="N13" i="12" a="1"/>
  <c r="N13" i="12" s="1"/>
  <c r="M13" i="12" a="1"/>
  <c r="M13" i="12"/>
  <c r="L13" i="12" a="1"/>
  <c r="L13" i="12"/>
  <c r="K13" i="12" a="1"/>
  <c r="K13" i="12"/>
  <c r="J13" i="12" a="1"/>
  <c r="J13" i="12" s="1"/>
  <c r="I13" i="12" a="1"/>
  <c r="I13" i="12" s="1"/>
  <c r="H13" i="12" a="1"/>
  <c r="H13" i="12" s="1"/>
  <c r="G13" i="12" a="1"/>
  <c r="G13" i="12" s="1"/>
  <c r="F13" i="12" a="1"/>
  <c r="F13" i="12" s="1"/>
  <c r="E13" i="12" a="1"/>
  <c r="E13" i="12"/>
  <c r="D13" i="12" a="1"/>
  <c r="D13" i="12"/>
  <c r="AK12" i="12" a="1"/>
  <c r="AK12" i="12"/>
  <c r="AJ12" i="12" a="1"/>
  <c r="AJ12" i="12" s="1"/>
  <c r="AI12" i="12" a="1"/>
  <c r="AI12" i="12" s="1"/>
  <c r="AH12" i="12" a="1"/>
  <c r="AH12" i="12" s="1"/>
  <c r="AG12" i="12" a="1"/>
  <c r="AG12" i="12" s="1"/>
  <c r="AF12" i="12" a="1"/>
  <c r="AF12" i="12" s="1"/>
  <c r="AE12" i="12" a="1"/>
  <c r="AE12" i="12"/>
  <c r="AD12" i="12" a="1"/>
  <c r="AD12" i="12"/>
  <c r="AC12" i="12" a="1"/>
  <c r="AC12" i="12"/>
  <c r="AB12" i="12" a="1"/>
  <c r="AB12" i="12" s="1"/>
  <c r="AA12" i="12" a="1"/>
  <c r="AA12" i="12" s="1"/>
  <c r="Z12" i="12" a="1"/>
  <c r="Z12" i="12" s="1"/>
  <c r="Y12" i="12" a="1"/>
  <c r="Y12" i="12" s="1"/>
  <c r="X12" i="12" a="1"/>
  <c r="X12" i="12" s="1"/>
  <c r="W12" i="12" a="1"/>
  <c r="W12" i="12"/>
  <c r="V12" i="12" a="1"/>
  <c r="V12" i="12"/>
  <c r="U12" i="12" a="1"/>
  <c r="U12" i="12"/>
  <c r="T12" i="12" a="1"/>
  <c r="T12" i="12" s="1"/>
  <c r="S12" i="12" a="1"/>
  <c r="S12" i="12" s="1"/>
  <c r="R12" i="12" a="1"/>
  <c r="R12" i="12" s="1"/>
  <c r="Q12" i="12" a="1"/>
  <c r="Q12" i="12" s="1"/>
  <c r="P12" i="12" a="1"/>
  <c r="P12" i="12" s="1"/>
  <c r="O12" i="12" a="1"/>
  <c r="O12" i="12"/>
  <c r="N12" i="12" a="1"/>
  <c r="N12" i="12"/>
  <c r="M12" i="12" a="1"/>
  <c r="M12" i="12"/>
  <c r="L12" i="12" a="1"/>
  <c r="L12" i="12" s="1"/>
  <c r="K12" i="12" a="1"/>
  <c r="K12" i="12" s="1"/>
  <c r="J12" i="12" a="1"/>
  <c r="J12" i="12" s="1"/>
  <c r="I12" i="12" a="1"/>
  <c r="I12" i="12" s="1"/>
  <c r="H12" i="12" a="1"/>
  <c r="H12" i="12" s="1"/>
  <c r="G12" i="12" a="1"/>
  <c r="G12" i="12"/>
  <c r="F12" i="12" a="1"/>
  <c r="F12" i="12"/>
  <c r="E12" i="12" a="1"/>
  <c r="E12" i="12"/>
  <c r="D12" i="12" a="1"/>
  <c r="D12" i="12" s="1"/>
  <c r="AK11" i="12" a="1"/>
  <c r="AK11" i="12" s="1"/>
  <c r="AJ11" i="12" a="1"/>
  <c r="AJ11" i="12" s="1"/>
  <c r="AI11" i="12" a="1"/>
  <c r="AI11" i="12" s="1"/>
  <c r="AH11" i="12" a="1"/>
  <c r="AH11" i="12" s="1"/>
  <c r="AG11" i="12" a="1"/>
  <c r="AG11" i="12"/>
  <c r="AF11" i="12" a="1"/>
  <c r="AF11" i="12"/>
  <c r="AE11" i="12" a="1"/>
  <c r="AE11" i="12"/>
  <c r="AD11" i="12" a="1"/>
  <c r="AD11" i="12" s="1"/>
  <c r="AC11" i="12" a="1"/>
  <c r="AC11" i="12" s="1"/>
  <c r="AB11" i="12" a="1"/>
  <c r="AB11" i="12" s="1"/>
  <c r="AA11" i="12" a="1"/>
  <c r="AA11" i="12" s="1"/>
  <c r="Z11" i="12" a="1"/>
  <c r="Z11" i="12" s="1"/>
  <c r="Y11" i="12" a="1"/>
  <c r="Y11" i="12"/>
  <c r="X11" i="12" a="1"/>
  <c r="X11" i="12"/>
  <c r="W11" i="12" a="1"/>
  <c r="W11" i="12"/>
  <c r="V11" i="12" a="1"/>
  <c r="V11" i="12" s="1"/>
  <c r="U11" i="12" a="1"/>
  <c r="U11" i="12" s="1"/>
  <c r="T11" i="12" a="1"/>
  <c r="T11" i="12" s="1"/>
  <c r="S11" i="12" a="1"/>
  <c r="S11" i="12" s="1"/>
  <c r="R11" i="12" a="1"/>
  <c r="R11" i="12" s="1"/>
  <c r="Q11" i="12" a="1"/>
  <c r="Q11" i="12"/>
  <c r="P11" i="12" a="1"/>
  <c r="P11" i="12"/>
  <c r="O11" i="12" a="1"/>
  <c r="O11" i="12"/>
  <c r="N11" i="12" a="1"/>
  <c r="N11" i="12" s="1"/>
  <c r="M11" i="12" a="1"/>
  <c r="M11" i="12" s="1"/>
  <c r="L11" i="12" a="1"/>
  <c r="L11" i="12" s="1"/>
  <c r="K11" i="12" a="1"/>
  <c r="K11" i="12" s="1"/>
  <c r="J11" i="12" a="1"/>
  <c r="J11" i="12" s="1"/>
  <c r="I11" i="12" a="1"/>
  <c r="I11" i="12"/>
  <c r="H11" i="12" a="1"/>
  <c r="H11" i="12"/>
  <c r="G11" i="12" a="1"/>
  <c r="G11" i="12"/>
  <c r="F11" i="12" a="1"/>
  <c r="F11" i="12"/>
  <c r="E11" i="12" a="1"/>
  <c r="E11" i="12"/>
  <c r="D11" i="12" a="1"/>
  <c r="D11" i="12"/>
  <c r="AK10" i="12" a="1"/>
  <c r="AK10" i="12"/>
  <c r="AJ10" i="12" a="1"/>
  <c r="AJ10" i="12"/>
  <c r="AI10" i="12" a="1"/>
  <c r="AI10" i="12"/>
  <c r="AH10" i="12" a="1"/>
  <c r="AH10" i="12"/>
  <c r="AG10" i="12" a="1"/>
  <c r="AG10" i="12"/>
  <c r="AF10" i="12" a="1"/>
  <c r="AF10" i="12"/>
  <c r="AE10" i="12" a="1"/>
  <c r="AE10" i="12"/>
  <c r="AD10" i="12" a="1"/>
  <c r="AD10" i="12"/>
  <c r="AC10" i="12" a="1"/>
  <c r="AC10" i="12"/>
  <c r="AB10" i="12" a="1"/>
  <c r="AB10" i="12"/>
  <c r="AA10" i="12" a="1"/>
  <c r="AA10" i="12"/>
  <c r="Z10" i="12" a="1"/>
  <c r="Z10" i="12"/>
  <c r="Y10" i="12" a="1"/>
  <c r="Y10" i="12"/>
  <c r="X10" i="12" a="1"/>
  <c r="X10" i="12"/>
  <c r="W10" i="12" a="1"/>
  <c r="W10" i="12"/>
  <c r="V10" i="12" a="1"/>
  <c r="V10" i="12"/>
  <c r="U10" i="12" a="1"/>
  <c r="U10" i="12"/>
  <c r="T10" i="12" a="1"/>
  <c r="T10" i="12"/>
  <c r="S10" i="12" a="1"/>
  <c r="S10" i="12"/>
  <c r="R10" i="12" a="1"/>
  <c r="R10" i="12"/>
  <c r="Q10" i="12" a="1"/>
  <c r="Q10" i="12"/>
  <c r="P10" i="12" a="1"/>
  <c r="P10" i="12"/>
  <c r="O10" i="12" a="1"/>
  <c r="O10" i="12"/>
  <c r="N10" i="12" a="1"/>
  <c r="N10" i="12"/>
  <c r="M10" i="12" a="1"/>
  <c r="M10" i="12"/>
  <c r="L10" i="12" a="1"/>
  <c r="L10" i="12"/>
  <c r="K10" i="12" a="1"/>
  <c r="K10" i="12"/>
  <c r="J10" i="12" a="1"/>
  <c r="J10" i="12"/>
  <c r="I10" i="12" a="1"/>
  <c r="I10" i="12"/>
  <c r="H10" i="12" a="1"/>
  <c r="H10" i="12"/>
  <c r="G10" i="12" a="1"/>
  <c r="G10" i="12"/>
  <c r="F10" i="12" a="1"/>
  <c r="F10" i="12"/>
  <c r="E10" i="12" a="1"/>
  <c r="E10" i="12"/>
  <c r="D10" i="12" a="1"/>
  <c r="D10" i="12"/>
  <c r="AK9" i="12" a="1"/>
  <c r="AK9" i="12"/>
  <c r="AJ9" i="12" a="1"/>
  <c r="AJ9" i="12"/>
  <c r="AI9" i="12" a="1"/>
  <c r="AI9" i="12"/>
  <c r="AH9" i="12" a="1"/>
  <c r="AH9" i="12"/>
  <c r="AG9" i="12" a="1"/>
  <c r="AG9" i="12"/>
  <c r="AF9" i="12" a="1"/>
  <c r="AF9" i="12"/>
  <c r="AE9" i="12" a="1"/>
  <c r="AE9" i="12"/>
  <c r="AD9" i="12" a="1"/>
  <c r="AD9" i="12"/>
  <c r="AC9" i="12" a="1"/>
  <c r="AC9" i="12"/>
  <c r="AB9" i="12" a="1"/>
  <c r="AB9" i="12"/>
  <c r="AA9" i="12" a="1"/>
  <c r="AA9" i="12"/>
  <c r="Z9" i="12" a="1"/>
  <c r="Z9" i="12"/>
  <c r="Y9" i="12" a="1"/>
  <c r="Y9" i="12"/>
  <c r="X9" i="12" a="1"/>
  <c r="X9" i="12"/>
  <c r="W9" i="12" a="1"/>
  <c r="W9" i="12"/>
  <c r="V9" i="12" a="1"/>
  <c r="V9" i="12"/>
  <c r="U9" i="12" a="1"/>
  <c r="U9" i="12"/>
  <c r="T9" i="12" a="1"/>
  <c r="T9" i="12"/>
  <c r="S9" i="12" a="1"/>
  <c r="S9" i="12"/>
  <c r="R9" i="12" a="1"/>
  <c r="R9" i="12"/>
  <c r="Q9" i="12" a="1"/>
  <c r="Q9" i="12"/>
  <c r="P9" i="12" a="1"/>
  <c r="P9" i="12"/>
  <c r="O9" i="12" a="1"/>
  <c r="O9" i="12"/>
  <c r="N9" i="12" a="1"/>
  <c r="N9" i="12"/>
  <c r="M9" i="12" a="1"/>
  <c r="M9" i="12"/>
  <c r="L9" i="12" a="1"/>
  <c r="L9" i="12"/>
  <c r="K9" i="12" a="1"/>
  <c r="K9" i="12"/>
  <c r="J9" i="12" a="1"/>
  <c r="J9" i="12"/>
  <c r="I9" i="12" a="1"/>
  <c r="I9" i="12"/>
  <c r="H9" i="12" a="1"/>
  <c r="H9" i="12"/>
  <c r="G9" i="12" a="1"/>
  <c r="G9" i="12"/>
  <c r="F9" i="12" a="1"/>
  <c r="F9" i="12"/>
  <c r="E9" i="12" a="1"/>
  <c r="E9" i="12"/>
  <c r="D9" i="12" a="1"/>
  <c r="D9" i="12"/>
  <c r="AK8" i="12" a="1"/>
  <c r="AK8" i="12"/>
  <c r="AJ8" i="12" a="1"/>
  <c r="AJ8" i="12" s="1"/>
  <c r="AI8" i="12" a="1"/>
  <c r="AI8" i="12"/>
  <c r="AH8" i="12" a="1"/>
  <c r="AH8" i="12"/>
  <c r="AG8" i="12" a="1"/>
  <c r="AG8" i="12"/>
  <c r="AF8" i="12" a="1"/>
  <c r="AF8" i="12" s="1"/>
  <c r="AE8" i="12" a="1"/>
  <c r="AE8" i="12"/>
  <c r="AD8" i="12" a="1"/>
  <c r="AD8" i="12" s="1"/>
  <c r="AC8" i="12" a="1"/>
  <c r="AC8" i="12"/>
  <c r="AB8" i="12" a="1"/>
  <c r="AB8" i="12" s="1"/>
  <c r="AA8" i="12" a="1"/>
  <c r="AA8" i="12"/>
  <c r="Z8" i="12" a="1"/>
  <c r="Z8" i="12" s="1"/>
  <c r="Y8" i="12" a="1"/>
  <c r="Y8" i="12"/>
  <c r="X8" i="12" a="1"/>
  <c r="X8" i="12" s="1"/>
  <c r="W8" i="12" a="1"/>
  <c r="W8" i="12"/>
  <c r="V8" i="12" a="1"/>
  <c r="V8" i="12" s="1"/>
  <c r="U8" i="12" a="1"/>
  <c r="U8" i="12"/>
  <c r="T8" i="12" a="1"/>
  <c r="T8" i="12" s="1"/>
  <c r="S8" i="12" a="1"/>
  <c r="S8" i="12"/>
  <c r="R8" i="12" a="1"/>
  <c r="R8" i="12" s="1"/>
  <c r="Q8" i="12" a="1"/>
  <c r="Q8" i="12" s="1"/>
  <c r="P8" i="12" a="1"/>
  <c r="P8" i="12" s="1"/>
  <c r="O8" i="12" a="1"/>
  <c r="O8" i="12"/>
  <c r="N8" i="12" a="1"/>
  <c r="N8" i="12" s="1"/>
  <c r="M8" i="12" a="1"/>
  <c r="M8" i="12" s="1"/>
  <c r="L8" i="12" a="1"/>
  <c r="L8" i="12" s="1"/>
  <c r="K8" i="12" a="1"/>
  <c r="K8" i="12"/>
  <c r="J8" i="12" a="1"/>
  <c r="J8" i="12" s="1"/>
  <c r="I8" i="12" a="1"/>
  <c r="I8" i="12" s="1"/>
  <c r="H8" i="12" a="1"/>
  <c r="H8" i="12" s="1"/>
  <c r="G8" i="12" a="1"/>
  <c r="G8" i="12"/>
  <c r="F8" i="12" a="1"/>
  <c r="F8" i="12" s="1"/>
  <c r="E8" i="12" a="1"/>
  <c r="E8" i="12" s="1"/>
  <c r="D8" i="12" a="1"/>
  <c r="D8" i="12" s="1"/>
  <c r="AK7" i="12" a="1"/>
  <c r="AK7" i="12"/>
  <c r="AJ7" i="12" a="1"/>
  <c r="AJ7" i="12" s="1"/>
  <c r="AI7" i="12" a="1"/>
  <c r="AI7" i="12" s="1"/>
  <c r="AH7" i="12" a="1"/>
  <c r="AH7" i="12" s="1"/>
  <c r="AG7" i="12" a="1"/>
  <c r="AG7" i="12"/>
  <c r="AF7" i="12" a="1"/>
  <c r="AF7" i="12" s="1"/>
  <c r="AE7" i="12" a="1"/>
  <c r="AE7" i="12" s="1"/>
  <c r="AD7" i="12" a="1"/>
  <c r="AD7" i="12" s="1"/>
  <c r="AC7" i="12" a="1"/>
  <c r="AC7" i="12"/>
  <c r="AB7" i="12" a="1"/>
  <c r="AB7" i="12" s="1"/>
  <c r="AA7" i="12" a="1"/>
  <c r="AA7" i="12" s="1"/>
  <c r="Z7" i="12" a="1"/>
  <c r="Z7" i="12" s="1"/>
  <c r="Y7" i="12" a="1"/>
  <c r="Y7" i="12"/>
  <c r="X7" i="12" a="1"/>
  <c r="X7" i="12" s="1"/>
  <c r="W7" i="12" a="1"/>
  <c r="W7" i="12" s="1"/>
  <c r="V7" i="12" a="1"/>
  <c r="V7" i="12" s="1"/>
  <c r="U7" i="12" a="1"/>
  <c r="U7" i="12"/>
  <c r="T7" i="12" a="1"/>
  <c r="T7" i="12" s="1"/>
  <c r="S7" i="12" a="1"/>
  <c r="S7" i="12" s="1"/>
  <c r="R7" i="12" a="1"/>
  <c r="R7" i="12" s="1"/>
  <c r="Q7" i="12" a="1"/>
  <c r="Q7" i="12"/>
  <c r="P7" i="12" a="1"/>
  <c r="P7" i="12" s="1"/>
  <c r="O7" i="12" a="1"/>
  <c r="O7" i="12" s="1"/>
  <c r="N7" i="12" a="1"/>
  <c r="N7" i="12" s="1"/>
  <c r="M7" i="12" a="1"/>
  <c r="M7" i="12"/>
  <c r="L7" i="12" a="1"/>
  <c r="L7" i="12" s="1"/>
  <c r="K7" i="12" a="1"/>
  <c r="K7" i="12" s="1"/>
  <c r="J7" i="12" a="1"/>
  <c r="J7" i="12" s="1"/>
  <c r="I7" i="12" a="1"/>
  <c r="I7" i="12"/>
  <c r="H7" i="12" a="1"/>
  <c r="H7" i="12" s="1"/>
  <c r="G7" i="12" a="1"/>
  <c r="G7" i="12" s="1"/>
  <c r="F7" i="12" a="1"/>
  <c r="F7" i="12" s="1"/>
  <c r="E7" i="12" a="1"/>
  <c r="E7" i="12"/>
  <c r="D7" i="12" a="1"/>
  <c r="D7" i="12" s="1"/>
  <c r="AK6" i="12" a="1"/>
  <c r="AK6" i="12" s="1"/>
  <c r="AJ6" i="12" a="1"/>
  <c r="AJ6" i="12" s="1"/>
  <c r="AI6" i="12" a="1"/>
  <c r="AI6" i="12"/>
  <c r="AH6" i="12" a="1"/>
  <c r="AH6" i="12" s="1"/>
  <c r="AG6" i="12" a="1"/>
  <c r="AG6" i="12" s="1"/>
  <c r="AF6" i="12" a="1"/>
  <c r="AF6" i="12" s="1"/>
  <c r="AE6" i="12" a="1"/>
  <c r="AE6" i="12"/>
  <c r="AD6" i="12" a="1"/>
  <c r="AD6" i="12" s="1"/>
  <c r="AC6" i="12" a="1"/>
  <c r="AC6" i="12" s="1"/>
  <c r="AB6" i="12" a="1"/>
  <c r="AB6" i="12" s="1"/>
  <c r="AA6" i="12" a="1"/>
  <c r="AA6" i="12" s="1"/>
  <c r="Z6" i="12" a="1"/>
  <c r="Z6" i="12" s="1"/>
  <c r="Y6" i="12" a="1"/>
  <c r="Y6" i="12" s="1"/>
  <c r="X6" i="12" a="1"/>
  <c r="X6" i="12" s="1"/>
  <c r="W6" i="12" a="1"/>
  <c r="W6" i="12" s="1"/>
  <c r="V6" i="12" a="1"/>
  <c r="V6" i="12" s="1"/>
  <c r="U6" i="12" a="1"/>
  <c r="U6" i="12" s="1"/>
  <c r="T6" i="12" a="1"/>
  <c r="T6" i="12" s="1"/>
  <c r="S6" i="12" a="1"/>
  <c r="S6" i="12" s="1"/>
  <c r="R6" i="12" a="1"/>
  <c r="R6" i="12" s="1"/>
  <c r="Q6" i="12" a="1"/>
  <c r="Q6" i="12" s="1"/>
  <c r="P6" i="12" a="1"/>
  <c r="P6" i="12" s="1"/>
  <c r="O6" i="12" a="1"/>
  <c r="O6" i="12" s="1"/>
  <c r="N6" i="12" a="1"/>
  <c r="N6" i="12" s="1"/>
  <c r="M6" i="12" a="1"/>
  <c r="M6" i="12" s="1"/>
  <c r="L6" i="12" a="1"/>
  <c r="L6" i="12" s="1"/>
  <c r="K6" i="12" a="1"/>
  <c r="K6" i="12" s="1"/>
  <c r="J6" i="12" a="1"/>
  <c r="J6" i="12" s="1"/>
  <c r="I6" i="12" a="1"/>
  <c r="I6" i="12" s="1"/>
  <c r="H6" i="12" a="1"/>
  <c r="H6" i="12" s="1"/>
  <c r="G6" i="12" a="1"/>
  <c r="G6" i="12" s="1"/>
  <c r="F6" i="12" a="1"/>
  <c r="F6" i="12" s="1"/>
  <c r="E6" i="12" a="1"/>
  <c r="E6" i="12" s="1"/>
  <c r="D6" i="12" a="1"/>
  <c r="D6" i="12" s="1"/>
  <c r="AK5" i="12" a="1"/>
  <c r="AK5" i="12" s="1"/>
  <c r="AJ5" i="12" a="1"/>
  <c r="AJ5" i="12" s="1"/>
  <c r="AI5" i="12" a="1"/>
  <c r="AI5" i="12" s="1"/>
  <c r="AH5" i="12" a="1"/>
  <c r="AH5" i="12" s="1"/>
  <c r="AG5" i="12" a="1"/>
  <c r="AG5" i="12" s="1"/>
  <c r="AF5" i="12" a="1"/>
  <c r="AF5" i="12" s="1"/>
  <c r="AE5" i="12" a="1"/>
  <c r="AE5" i="12" s="1"/>
  <c r="AD5" i="12" a="1"/>
  <c r="AD5" i="12" s="1"/>
  <c r="AC5" i="12" a="1"/>
  <c r="AC5" i="12" s="1"/>
  <c r="AB5" i="12" a="1"/>
  <c r="AB5" i="12" s="1"/>
  <c r="AA5" i="12" a="1"/>
  <c r="AA5" i="12" s="1"/>
  <c r="Z5" i="12" a="1"/>
  <c r="Z5" i="12" s="1"/>
  <c r="Y5" i="12" a="1"/>
  <c r="Y5" i="12" s="1"/>
  <c r="X5" i="12" a="1"/>
  <c r="X5" i="12" s="1"/>
  <c r="W5" i="12" a="1"/>
  <c r="W5" i="12" s="1"/>
  <c r="V5" i="12" a="1"/>
  <c r="V5" i="12" s="1"/>
  <c r="U5" i="12" a="1"/>
  <c r="U5" i="12" s="1"/>
  <c r="T5" i="12" a="1"/>
  <c r="T5" i="12" s="1"/>
  <c r="S5" i="12" a="1"/>
  <c r="S5" i="12" s="1"/>
  <c r="R5" i="12" a="1"/>
  <c r="R5" i="12" s="1"/>
  <c r="Q5" i="12" a="1"/>
  <c r="Q5" i="12" s="1"/>
  <c r="P5" i="12" a="1"/>
  <c r="P5" i="12" s="1"/>
  <c r="O5" i="12" a="1"/>
  <c r="O5" i="12" s="1"/>
  <c r="N5" i="12" a="1"/>
  <c r="N5" i="12" s="1"/>
  <c r="M5" i="12" a="1"/>
  <c r="M5" i="12" s="1"/>
  <c r="L5" i="12" a="1"/>
  <c r="L5" i="12" s="1"/>
  <c r="K5" i="12" a="1"/>
  <c r="K5" i="12" s="1"/>
  <c r="J5" i="12" a="1"/>
  <c r="J5" i="12" s="1"/>
  <c r="I5" i="12" a="1"/>
  <c r="I5" i="12" s="1"/>
  <c r="H5" i="12" a="1"/>
  <c r="H5" i="12" s="1"/>
  <c r="G5" i="12" a="1"/>
  <c r="G5" i="12" s="1"/>
  <c r="F5" i="12" a="1"/>
  <c r="F5" i="12" s="1"/>
  <c r="E5" i="12" a="1"/>
  <c r="E5" i="12" s="1"/>
  <c r="D5" i="12" a="1"/>
  <c r="D5" i="12" s="1"/>
  <c r="AK4" i="12" a="1"/>
  <c r="AK4" i="12" s="1"/>
  <c r="AJ4" i="12" a="1"/>
  <c r="AJ4" i="12" s="1"/>
  <c r="AI4" i="12" a="1"/>
  <c r="AI4" i="12" s="1"/>
  <c r="AH4" i="12" a="1"/>
  <c r="AH4" i="12" s="1"/>
  <c r="AG4" i="12" a="1"/>
  <c r="AG4" i="12" s="1"/>
  <c r="AF4" i="12" a="1"/>
  <c r="AF4" i="12" s="1"/>
  <c r="AE4" i="12" a="1"/>
  <c r="AE4" i="12" s="1"/>
  <c r="AD4" i="12" a="1"/>
  <c r="AD4" i="12" s="1"/>
  <c r="AC4" i="12" a="1"/>
  <c r="AC4" i="12" s="1"/>
  <c r="AB4" i="12" a="1"/>
  <c r="AB4" i="12" s="1"/>
  <c r="AA4" i="12" a="1"/>
  <c r="AA4" i="12" s="1"/>
  <c r="Z4" i="12" a="1"/>
  <c r="Z4" i="12" s="1"/>
  <c r="Y4" i="12" a="1"/>
  <c r="Y4" i="12" s="1"/>
  <c r="X4" i="12" a="1"/>
  <c r="X4" i="12" s="1"/>
  <c r="W4" i="12" a="1"/>
  <c r="W4" i="12" s="1"/>
  <c r="V4" i="12" a="1"/>
  <c r="V4" i="12" s="1"/>
  <c r="U4" i="12" a="1"/>
  <c r="U4" i="12" s="1"/>
  <c r="T4" i="12" a="1"/>
  <c r="T4" i="12" s="1"/>
  <c r="S4" i="12" a="1"/>
  <c r="S4" i="12" s="1"/>
  <c r="R4" i="12" a="1"/>
  <c r="R4" i="12" s="1"/>
  <c r="Q4" i="12" a="1"/>
  <c r="Q4" i="12" s="1"/>
  <c r="P4" i="12" a="1"/>
  <c r="P4" i="12" s="1"/>
  <c r="O4" i="12" a="1"/>
  <c r="O4" i="12" s="1"/>
  <c r="N4" i="12" a="1"/>
  <c r="N4" i="12" s="1"/>
  <c r="M4" i="12" a="1"/>
  <c r="M4" i="12" s="1"/>
  <c r="L4" i="12" a="1"/>
  <c r="L4" i="12" s="1"/>
  <c r="K4" i="12" a="1"/>
  <c r="K4" i="12" s="1"/>
  <c r="J4" i="12" a="1"/>
  <c r="J4" i="12" s="1"/>
  <c r="I4" i="12" a="1"/>
  <c r="I4" i="12" s="1"/>
  <c r="H4" i="12" a="1"/>
  <c r="H4" i="12" s="1"/>
  <c r="G4" i="12" a="1"/>
  <c r="G4" i="12" s="1"/>
  <c r="F4" i="12" a="1"/>
  <c r="F4" i="12" s="1"/>
  <c r="E4" i="12" a="1"/>
  <c r="E4" i="12" s="1"/>
  <c r="D4" i="12" a="1"/>
  <c r="D4" i="12" s="1"/>
  <c r="AK3" i="12" a="1"/>
  <c r="AK3" i="12" s="1"/>
  <c r="AJ3" i="12" a="1"/>
  <c r="AJ3" i="12" s="1"/>
  <c r="AI3" i="12" a="1"/>
  <c r="AI3" i="12" s="1"/>
  <c r="AH3" i="12" a="1"/>
  <c r="AH3" i="12" s="1"/>
  <c r="AG3" i="12" a="1"/>
  <c r="AG3" i="12" s="1"/>
  <c r="AF3" i="12" a="1"/>
  <c r="AF3" i="12" s="1"/>
  <c r="AE3" i="12" a="1"/>
  <c r="AE3" i="12" s="1"/>
  <c r="AD3" i="12" a="1"/>
  <c r="AD3" i="12" s="1"/>
  <c r="AC3" i="12" a="1"/>
  <c r="AC3" i="12" s="1"/>
  <c r="AB3" i="12" a="1"/>
  <c r="AB3" i="12" s="1"/>
  <c r="AA3" i="12" a="1"/>
  <c r="AA3" i="12" s="1"/>
  <c r="Z3" i="12" a="1"/>
  <c r="Z3" i="12" s="1"/>
  <c r="Y3" i="12" a="1"/>
  <c r="Y3" i="12" s="1"/>
  <c r="X3" i="12" a="1"/>
  <c r="X3" i="12" s="1"/>
  <c r="W3" i="12" a="1"/>
  <c r="W3" i="12" s="1"/>
  <c r="V3" i="12" a="1"/>
  <c r="V3" i="12" s="1"/>
  <c r="U3" i="12" a="1"/>
  <c r="U3" i="12" s="1"/>
  <c r="T3" i="12" a="1"/>
  <c r="T3" i="12" s="1"/>
  <c r="S3" i="12" a="1"/>
  <c r="S3" i="12" s="1"/>
  <c r="R3" i="12" a="1"/>
  <c r="R3" i="12" s="1"/>
  <c r="Q3" i="12" a="1"/>
  <c r="Q3" i="12" s="1"/>
  <c r="P3" i="12" a="1"/>
  <c r="P3" i="12" s="1"/>
  <c r="O3" i="12" a="1"/>
  <c r="O3" i="12" s="1"/>
  <c r="N3" i="12" a="1"/>
  <c r="N3" i="12" s="1"/>
  <c r="M3" i="12" a="1"/>
  <c r="M3" i="12" s="1"/>
  <c r="L3" i="12" a="1"/>
  <c r="L3" i="12" s="1"/>
  <c r="K3" i="12" a="1"/>
  <c r="K3" i="12" s="1"/>
  <c r="J3" i="12" a="1"/>
  <c r="J3" i="12" s="1"/>
  <c r="I3" i="12" a="1"/>
  <c r="I3" i="12" s="1"/>
  <c r="H3" i="12" a="1"/>
  <c r="H3" i="12" s="1"/>
  <c r="G3" i="12" a="1"/>
  <c r="G3" i="12" s="1"/>
  <c r="F3" i="12" a="1"/>
  <c r="F3" i="12" s="1"/>
  <c r="E3" i="12" a="1"/>
  <c r="E3" i="12" s="1"/>
  <c r="D3" i="12" a="1"/>
  <c r="D3" i="12" s="1"/>
  <c r="AK2" i="12" a="1"/>
  <c r="AK2" i="12" s="1"/>
  <c r="AJ2" i="12" a="1"/>
  <c r="AJ2" i="12" s="1"/>
  <c r="AI2" i="12" a="1"/>
  <c r="AI2" i="12" s="1"/>
  <c r="AH2" i="12" a="1"/>
  <c r="AH2" i="12" s="1"/>
  <c r="AG2" i="12" a="1"/>
  <c r="AG2" i="12" s="1"/>
  <c r="AF2" i="12" a="1"/>
  <c r="AF2" i="12" s="1"/>
  <c r="AE2" i="12" a="1"/>
  <c r="AE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V2" i="12" a="1"/>
  <c r="V2" i="12" s="1"/>
  <c r="U2" i="12" a="1"/>
  <c r="U2" i="12" s="1"/>
  <c r="T2" i="12" a="1"/>
  <c r="T2" i="12" s="1"/>
  <c r="S2" i="12" a="1"/>
  <c r="S2" i="12" s="1"/>
  <c r="R2" i="12" a="1"/>
  <c r="R2" i="12" s="1"/>
  <c r="Q2" i="12" a="1"/>
  <c r="Q2" i="12" s="1"/>
  <c r="P2" i="12" a="1"/>
  <c r="P2" i="12" s="1"/>
  <c r="O2" i="12" a="1"/>
  <c r="O2" i="12" s="1"/>
  <c r="N2" i="12" a="1"/>
  <c r="N2" i="12" s="1"/>
  <c r="M2" i="12" a="1"/>
  <c r="M2" i="12" s="1"/>
  <c r="L2" i="12" a="1"/>
  <c r="L2" i="12" s="1"/>
  <c r="K2" i="12" a="1"/>
  <c r="K2" i="12" s="1"/>
  <c r="J2" i="12" a="1"/>
  <c r="J2" i="12" s="1"/>
  <c r="I2" i="12" a="1"/>
  <c r="I2" i="12" s="1"/>
  <c r="H2" i="12" a="1"/>
  <c r="H2" i="12" s="1"/>
  <c r="G2" i="12" a="1"/>
  <c r="G2" i="12" s="1"/>
  <c r="F2" i="12" a="1"/>
  <c r="F2" i="12" s="1"/>
  <c r="E2" i="12" a="1"/>
  <c r="E2" i="12" s="1"/>
  <c r="D2" i="12" a="1"/>
  <c r="D2" i="12" s="1"/>
  <c r="C3" i="12" a="1"/>
  <c r="C3" i="12" s="1"/>
  <c r="C4" i="12" a="1"/>
  <c r="C4" i="12" s="1"/>
  <c r="C5" i="12" a="1"/>
  <c r="C5" i="12" s="1"/>
  <c r="C6" i="12" a="1"/>
  <c r="C6" i="12" s="1"/>
  <c r="C7" i="12" a="1"/>
  <c r="C7" i="12" s="1"/>
  <c r="C8" i="12" a="1"/>
  <c r="C8" i="12" s="1"/>
  <c r="C9" i="12" a="1"/>
  <c r="C9" i="12" s="1"/>
  <c r="C10" i="12" a="1"/>
  <c r="C10" i="12" s="1"/>
  <c r="C11" i="12" a="1"/>
  <c r="C11" i="12" s="1"/>
  <c r="C12" i="12" a="1"/>
  <c r="C12" i="12" s="1"/>
  <c r="C13" i="12" a="1"/>
  <c r="C13" i="12" s="1"/>
  <c r="C14" i="12" a="1"/>
  <c r="C14" i="12" s="1"/>
  <c r="C15" i="12" a="1"/>
  <c r="C15" i="12" s="1"/>
  <c r="C16" i="12" a="1"/>
  <c r="C16" i="12" s="1"/>
  <c r="C17" i="12" a="1"/>
  <c r="C17" i="12" s="1"/>
  <c r="C18" i="12" a="1"/>
  <c r="C18" i="12" s="1"/>
  <c r="C19" i="12" a="1"/>
  <c r="C19" i="12" s="1"/>
  <c r="C20" i="12" a="1"/>
  <c r="C20" i="12" s="1"/>
  <c r="C21" i="12" a="1"/>
  <c r="C21" i="12" s="1"/>
  <c r="C22" i="12" a="1"/>
  <c r="C22" i="12" s="1"/>
  <c r="C23" i="12" a="1"/>
  <c r="C23" i="12" s="1"/>
  <c r="C24" i="12" a="1"/>
  <c r="C24" i="12" s="1"/>
  <c r="C25" i="12" a="1"/>
  <c r="C25" i="12" s="1"/>
  <c r="C26" i="12" a="1"/>
  <c r="C26" i="12" s="1"/>
  <c r="C27" i="12" a="1"/>
  <c r="C27" i="12" s="1"/>
  <c r="C28" i="12" a="1"/>
  <c r="C28" i="12" s="1"/>
  <c r="C29" i="12" a="1"/>
  <c r="C29" i="12" s="1"/>
  <c r="C30" i="12" a="1"/>
  <c r="C30" i="12" s="1"/>
  <c r="C31" i="12" a="1"/>
  <c r="C31" i="12" s="1"/>
  <c r="C32" i="12" a="1"/>
  <c r="C32" i="12" s="1"/>
  <c r="C33" i="12" a="1"/>
  <c r="C33" i="12" s="1"/>
  <c r="C34" i="12" a="1"/>
  <c r="C34" i="12" s="1"/>
  <c r="C35" i="12" a="1"/>
  <c r="C35" i="12" s="1"/>
  <c r="C36" i="12" a="1"/>
  <c r="C36" i="12" s="1"/>
  <c r="C2" i="12" a="1"/>
  <c r="C2" i="12" s="1"/>
  <c r="B2" i="12" a="1"/>
  <c r="B2" i="12" s="1"/>
  <c r="C1" i="14" a="1"/>
  <c r="C1" i="13" a="1"/>
  <c r="C1" i="12" a="1"/>
  <c r="N33" i="1"/>
  <c r="K32" i="1"/>
  <c r="K33" i="1" s="1"/>
  <c r="L32" i="1"/>
  <c r="L33" i="1" s="1"/>
  <c r="M32" i="1"/>
  <c r="M33" i="1" s="1"/>
  <c r="N32" i="1"/>
  <c r="O32" i="1"/>
  <c r="O33" i="1" s="1"/>
  <c r="P32" i="1"/>
  <c r="Q32" i="1"/>
  <c r="Q33" i="1" s="1"/>
  <c r="R32" i="1"/>
  <c r="R33" i="1" s="1"/>
  <c r="S32" i="1"/>
  <c r="S33" i="1" s="1"/>
  <c r="T32" i="1"/>
  <c r="T33" i="1" s="1"/>
  <c r="U32" i="1"/>
  <c r="U33" i="1" s="1"/>
  <c r="J32" i="1"/>
  <c r="V32" i="1" s="1"/>
  <c r="O31" i="1"/>
  <c r="N31" i="1"/>
  <c r="B2026" i="11" a="1"/>
  <c r="B2026" i="11" s="1"/>
  <c r="B2025" i="11" a="1"/>
  <c r="B2025" i="11" s="1"/>
  <c r="B2024" i="11" a="1"/>
  <c r="B2024" i="11" s="1"/>
  <c r="B2023" i="11" a="1"/>
  <c r="B2023" i="11" s="1"/>
  <c r="B2022" i="11" a="1"/>
  <c r="B2022" i="11" s="1"/>
  <c r="B2021" i="11" a="1"/>
  <c r="B2021" i="11" s="1"/>
  <c r="B2020" i="11"/>
  <c r="B2020" i="11" a="1"/>
  <c r="B2019" i="11" a="1"/>
  <c r="B2019" i="11" s="1"/>
  <c r="B2018" i="11" a="1"/>
  <c r="B2018" i="11" s="1"/>
  <c r="B2017" i="11" a="1"/>
  <c r="B2017" i="11" s="1"/>
  <c r="B2016" i="11" a="1"/>
  <c r="B2016" i="11" s="1"/>
  <c r="B2015" i="11"/>
  <c r="B2015" i="11" a="1"/>
  <c r="B2014" i="11" a="1"/>
  <c r="B2014" i="11" s="1"/>
  <c r="B2013" i="11" a="1"/>
  <c r="B2013" i="11" s="1"/>
  <c r="B2012" i="11" a="1"/>
  <c r="B2012" i="11" s="1"/>
  <c r="B2011" i="11" a="1"/>
  <c r="B2011" i="11" s="1"/>
  <c r="B2010" i="11" a="1"/>
  <c r="B2010" i="11" s="1"/>
  <c r="B2009" i="11" a="1"/>
  <c r="B2009" i="11" s="1"/>
  <c r="B2008" i="11" a="1"/>
  <c r="B2008" i="11" s="1"/>
  <c r="B2007" i="11" a="1"/>
  <c r="B2007" i="11" s="1"/>
  <c r="B2006" i="11" a="1"/>
  <c r="B2006" i="11" s="1"/>
  <c r="B2005" i="11" a="1"/>
  <c r="B2005" i="11" s="1"/>
  <c r="B2004" i="11"/>
  <c r="B2004" i="11" a="1"/>
  <c r="B2003" i="11" a="1"/>
  <c r="B2003" i="11" s="1"/>
  <c r="B2002" i="11" a="1"/>
  <c r="B2002" i="11" s="1"/>
  <c r="B2001" i="11" a="1"/>
  <c r="B2001" i="11" s="1"/>
  <c r="B2000" i="11" a="1"/>
  <c r="B2000" i="11" s="1"/>
  <c r="B1999" i="11"/>
  <c r="B1999" i="11" a="1"/>
  <c r="B1998" i="11" a="1"/>
  <c r="B1998" i="11" s="1"/>
  <c r="B1997" i="11" a="1"/>
  <c r="B1997" i="11" s="1"/>
  <c r="B1996" i="11" a="1"/>
  <c r="B1996" i="11" s="1"/>
  <c r="B1995" i="11" a="1"/>
  <c r="B1995" i="11" s="1"/>
  <c r="B1994" i="11" a="1"/>
  <c r="B1994" i="11" s="1"/>
  <c r="B1993" i="11" a="1"/>
  <c r="B1993" i="11" s="1"/>
  <c r="B1992" i="11" a="1"/>
  <c r="B1992" i="11" s="1"/>
  <c r="B1991" i="11" a="1"/>
  <c r="B1991" i="11" s="1"/>
  <c r="B1990" i="11" a="1"/>
  <c r="B1990" i="11" s="1"/>
  <c r="B1989" i="11" a="1"/>
  <c r="B1989" i="11" s="1"/>
  <c r="B1988" i="11"/>
  <c r="B1988" i="11" a="1"/>
  <c r="B1987" i="11" a="1"/>
  <c r="B1987" i="11" s="1"/>
  <c r="B1986" i="11" a="1"/>
  <c r="B1986" i="11" s="1"/>
  <c r="B1985" i="11" a="1"/>
  <c r="B1985" i="11" s="1"/>
  <c r="B1984" i="11" a="1"/>
  <c r="B1984" i="11" s="1"/>
  <c r="B1983" i="11"/>
  <c r="B1983" i="11" a="1"/>
  <c r="B1982" i="11" a="1"/>
  <c r="B1982" i="11" s="1"/>
  <c r="B1981" i="11" a="1"/>
  <c r="B1981" i="11" s="1"/>
  <c r="B1980" i="11" a="1"/>
  <c r="B1980" i="11" s="1"/>
  <c r="B1979" i="11" a="1"/>
  <c r="B1979" i="11" s="1"/>
  <c r="B1978" i="11" a="1"/>
  <c r="B1978" i="11" s="1"/>
  <c r="B1977" i="11" a="1"/>
  <c r="B1977" i="11" s="1"/>
  <c r="B1976" i="11" a="1"/>
  <c r="B1976" i="11" s="1"/>
  <c r="B1975" i="11" a="1"/>
  <c r="B1975" i="11" s="1"/>
  <c r="B1974" i="11" a="1"/>
  <c r="B1974" i="11" s="1"/>
  <c r="B1973" i="11" a="1"/>
  <c r="B1973" i="11" s="1"/>
  <c r="B1972" i="11"/>
  <c r="B1972" i="11" a="1"/>
  <c r="B1971" i="11" a="1"/>
  <c r="B1971" i="11" s="1"/>
  <c r="B1970" i="11" a="1"/>
  <c r="B1970" i="11" s="1"/>
  <c r="B1969" i="11" a="1"/>
  <c r="B1969" i="11" s="1"/>
  <c r="B1968" i="11" a="1"/>
  <c r="B1968" i="11" s="1"/>
  <c r="B1967" i="11"/>
  <c r="B1967" i="11" a="1"/>
  <c r="B1966" i="11" a="1"/>
  <c r="B1966" i="11" s="1"/>
  <c r="B1965" i="11" a="1"/>
  <c r="B1965" i="11" s="1"/>
  <c r="B1964" i="11" a="1"/>
  <c r="B1964" i="11" s="1"/>
  <c r="B1963" i="11" a="1"/>
  <c r="B1963" i="11" s="1"/>
  <c r="B1962" i="11" a="1"/>
  <c r="B1962" i="11" s="1"/>
  <c r="B1961" i="11" a="1"/>
  <c r="B1961" i="11" s="1"/>
  <c r="B1960" i="11" a="1"/>
  <c r="B1960" i="11" s="1"/>
  <c r="B1959" i="11" a="1"/>
  <c r="B1959" i="11" s="1"/>
  <c r="B1958" i="11" a="1"/>
  <c r="B1958" i="11" s="1"/>
  <c r="B1957" i="11" a="1"/>
  <c r="B1957" i="11" s="1"/>
  <c r="B1956" i="11" a="1"/>
  <c r="B1956" i="11" s="1"/>
  <c r="B1955" i="11" a="1"/>
  <c r="B1955" i="11" s="1"/>
  <c r="B1954" i="11" a="1"/>
  <c r="B1954" i="11" s="1"/>
  <c r="B1953" i="11" a="1"/>
  <c r="B1953" i="11" s="1"/>
  <c r="B1952" i="11" a="1"/>
  <c r="B1952" i="11" s="1"/>
  <c r="B1951" i="11" a="1"/>
  <c r="B1951" i="11" s="1"/>
  <c r="B1950" i="11" a="1"/>
  <c r="B1950" i="11" s="1"/>
  <c r="B1949" i="11" a="1"/>
  <c r="B1949" i="11" s="1"/>
  <c r="B1948" i="11" a="1"/>
  <c r="B1948" i="11" s="1"/>
  <c r="B1947" i="11" a="1"/>
  <c r="B1947" i="11" s="1"/>
  <c r="B1946" i="11" a="1"/>
  <c r="B1946" i="11" s="1"/>
  <c r="B1945" i="11" a="1"/>
  <c r="B1945" i="11" s="1"/>
  <c r="B1944" i="11" a="1"/>
  <c r="B1944" i="11" s="1"/>
  <c r="B1943" i="11" a="1"/>
  <c r="B1943" i="11" s="1"/>
  <c r="B1942" i="11" a="1"/>
  <c r="B1942" i="11" s="1"/>
  <c r="B1941" i="11" a="1"/>
  <c r="B1941" i="11" s="1"/>
  <c r="B1940" i="11" a="1"/>
  <c r="B1940" i="11" s="1"/>
  <c r="B1939" i="11" a="1"/>
  <c r="B1939" i="11" s="1"/>
  <c r="B1938" i="11" a="1"/>
  <c r="B1938" i="11" s="1"/>
  <c r="B1937" i="11" a="1"/>
  <c r="B1937" i="11" s="1"/>
  <c r="B1936" i="11" a="1"/>
  <c r="B1936" i="11" s="1"/>
  <c r="B1935" i="11" a="1"/>
  <c r="B1935" i="11" s="1"/>
  <c r="B1934" i="11" a="1"/>
  <c r="B1934" i="11" s="1"/>
  <c r="B1933" i="11" a="1"/>
  <c r="B1933" i="11" s="1"/>
  <c r="B1932" i="11" a="1"/>
  <c r="B1932" i="11" s="1"/>
  <c r="B1931" i="11" a="1"/>
  <c r="B1931" i="11" s="1"/>
  <c r="B1930" i="11" a="1"/>
  <c r="B1930" i="11" s="1"/>
  <c r="B1929" i="11" a="1"/>
  <c r="B1929" i="11" s="1"/>
  <c r="B1928" i="11" a="1"/>
  <c r="B1928" i="11" s="1"/>
  <c r="B1927" i="11" a="1"/>
  <c r="B1927" i="11" s="1"/>
  <c r="B1926" i="11" a="1"/>
  <c r="B1926" i="11" s="1"/>
  <c r="B1925" i="11" a="1"/>
  <c r="B1925" i="11" s="1"/>
  <c r="B1924" i="11" a="1"/>
  <c r="B1924" i="11" s="1"/>
  <c r="B1923" i="11" a="1"/>
  <c r="B1923" i="11" s="1"/>
  <c r="B1922" i="11" a="1"/>
  <c r="B1922" i="11" s="1"/>
  <c r="B1921" i="11" a="1"/>
  <c r="B1921" i="11" s="1"/>
  <c r="B1920" i="11" a="1"/>
  <c r="B1920" i="11" s="1"/>
  <c r="B1919" i="11" a="1"/>
  <c r="B1919" i="11" s="1"/>
  <c r="B1918" i="11" a="1"/>
  <c r="B1918" i="11" s="1"/>
  <c r="B1917" i="11" a="1"/>
  <c r="B1917" i="11" s="1"/>
  <c r="B1916" i="11" a="1"/>
  <c r="B1916" i="11" s="1"/>
  <c r="B1915" i="11" a="1"/>
  <c r="B1915" i="11" s="1"/>
  <c r="B1914" i="11" a="1"/>
  <c r="B1914" i="11" s="1"/>
  <c r="B1913" i="11" a="1"/>
  <c r="B1913" i="11" s="1"/>
  <c r="B1912" i="11" a="1"/>
  <c r="B1912" i="11" s="1"/>
  <c r="B1911" i="11" a="1"/>
  <c r="B1911" i="11" s="1"/>
  <c r="B1910" i="11" a="1"/>
  <c r="B1910" i="11" s="1"/>
  <c r="B1909" i="11" a="1"/>
  <c r="B1909" i="11" s="1"/>
  <c r="B1908" i="11" a="1"/>
  <c r="B1908" i="11" s="1"/>
  <c r="B1907" i="11" a="1"/>
  <c r="B1907" i="11" s="1"/>
  <c r="B1906" i="11" a="1"/>
  <c r="B1906" i="11" s="1"/>
  <c r="B1905" i="11" a="1"/>
  <c r="B1905" i="11" s="1"/>
  <c r="B1904" i="11" a="1"/>
  <c r="B1904" i="11" s="1"/>
  <c r="B1903" i="11" a="1"/>
  <c r="B1903" i="11" s="1"/>
  <c r="B1902" i="11" a="1"/>
  <c r="B1902" i="11" s="1"/>
  <c r="B1901" i="11" a="1"/>
  <c r="B1901" i="11" s="1"/>
  <c r="B1900" i="11" a="1"/>
  <c r="B1900" i="11" s="1"/>
  <c r="B1899" i="11" a="1"/>
  <c r="B1899" i="11" s="1"/>
  <c r="B1898" i="11" a="1"/>
  <c r="B1898" i="11" s="1"/>
  <c r="B1897" i="11" a="1"/>
  <c r="B1897" i="11" s="1"/>
  <c r="B1896" i="11" a="1"/>
  <c r="B1896" i="11" s="1"/>
  <c r="B1895" i="11" a="1"/>
  <c r="B1895" i="11" s="1"/>
  <c r="B1894" i="11" a="1"/>
  <c r="B1894" i="11" s="1"/>
  <c r="B1893" i="11" a="1"/>
  <c r="B1893" i="11" s="1"/>
  <c r="B1892" i="11" a="1"/>
  <c r="B1892" i="11" s="1"/>
  <c r="B1891" i="11" a="1"/>
  <c r="B1891" i="11" s="1"/>
  <c r="B1890" i="11" a="1"/>
  <c r="B1890" i="11" s="1"/>
  <c r="B1889" i="11" a="1"/>
  <c r="B1889" i="11" s="1"/>
  <c r="B1888" i="11" a="1"/>
  <c r="B1888" i="11" s="1"/>
  <c r="B1887" i="11" a="1"/>
  <c r="B1887" i="11" s="1"/>
  <c r="B1886" i="11" a="1"/>
  <c r="B1886" i="11" s="1"/>
  <c r="B1885" i="11" a="1"/>
  <c r="B1885" i="11" s="1"/>
  <c r="B1884" i="11" a="1"/>
  <c r="B1884" i="11" s="1"/>
  <c r="B1883" i="11" a="1"/>
  <c r="B1883" i="11" s="1"/>
  <c r="B1882" i="11" a="1"/>
  <c r="B1882" i="11" s="1"/>
  <c r="B1881" i="11" a="1"/>
  <c r="B1881" i="11" s="1"/>
  <c r="B1880" i="11" a="1"/>
  <c r="B1880" i="11" s="1"/>
  <c r="B1879" i="11" a="1"/>
  <c r="B1879" i="11" s="1"/>
  <c r="B1878" i="11" a="1"/>
  <c r="B1878" i="11" s="1"/>
  <c r="B1877" i="11" a="1"/>
  <c r="B1877" i="11" s="1"/>
  <c r="B1876" i="11" a="1"/>
  <c r="B1876" i="11" s="1"/>
  <c r="B1875" i="11" a="1"/>
  <c r="B1875" i="11" s="1"/>
  <c r="B1874" i="11" a="1"/>
  <c r="B1874" i="11" s="1"/>
  <c r="B1873" i="11" a="1"/>
  <c r="B1873" i="11" s="1"/>
  <c r="B1872" i="11" a="1"/>
  <c r="B1872" i="11" s="1"/>
  <c r="B1871" i="11" a="1"/>
  <c r="B1871" i="11" s="1"/>
  <c r="B1870" i="11" a="1"/>
  <c r="B1870" i="11" s="1"/>
  <c r="B1869" i="11" a="1"/>
  <c r="B1869" i="11" s="1"/>
  <c r="B1868" i="11" a="1"/>
  <c r="B1868" i="11" s="1"/>
  <c r="B1867" i="11" a="1"/>
  <c r="B1867" i="11" s="1"/>
  <c r="B1866" i="11" a="1"/>
  <c r="B1866" i="11" s="1"/>
  <c r="B1865" i="11" a="1"/>
  <c r="B1865" i="11" s="1"/>
  <c r="B1864" i="11" a="1"/>
  <c r="B1864" i="11" s="1"/>
  <c r="B1863" i="11" a="1"/>
  <c r="B1863" i="11" s="1"/>
  <c r="B1862" i="11" a="1"/>
  <c r="B1862" i="11" s="1"/>
  <c r="B1861" i="11" a="1"/>
  <c r="B1861" i="11" s="1"/>
  <c r="B1860" i="11" a="1"/>
  <c r="B1860" i="11" s="1"/>
  <c r="B1859" i="11" a="1"/>
  <c r="B1859" i="11" s="1"/>
  <c r="B1858" i="11" a="1"/>
  <c r="B1858" i="11" s="1"/>
  <c r="B1857" i="11" a="1"/>
  <c r="B1857" i="11" s="1"/>
  <c r="B1856" i="11" a="1"/>
  <c r="B1856" i="11" s="1"/>
  <c r="B1855" i="11" a="1"/>
  <c r="B1855" i="11" s="1"/>
  <c r="B1854" i="11" a="1"/>
  <c r="B1854" i="11" s="1"/>
  <c r="B1853" i="11" a="1"/>
  <c r="B1853" i="11" s="1"/>
  <c r="B1852" i="11" a="1"/>
  <c r="B1852" i="11" s="1"/>
  <c r="B1851" i="11" a="1"/>
  <c r="B1851" i="11" s="1"/>
  <c r="B1850" i="11" a="1"/>
  <c r="B1850" i="11" s="1"/>
  <c r="B1849" i="11" a="1"/>
  <c r="B1849" i="11" s="1"/>
  <c r="B1848" i="11" a="1"/>
  <c r="B1848" i="11" s="1"/>
  <c r="B1847" i="11" a="1"/>
  <c r="B1847" i="11" s="1"/>
  <c r="B1846" i="11" a="1"/>
  <c r="B1846" i="11" s="1"/>
  <c r="B1845" i="11" a="1"/>
  <c r="B1845" i="11" s="1"/>
  <c r="B1844" i="11" a="1"/>
  <c r="B1844" i="11" s="1"/>
  <c r="B1843" i="11" a="1"/>
  <c r="B1843" i="11" s="1"/>
  <c r="B1842" i="11" a="1"/>
  <c r="B1842" i="11" s="1"/>
  <c r="B1841" i="11" a="1"/>
  <c r="B1841" i="11" s="1"/>
  <c r="B1840" i="11" a="1"/>
  <c r="B1840" i="11" s="1"/>
  <c r="B1839" i="11" a="1"/>
  <c r="B1839" i="11" s="1"/>
  <c r="B1838" i="11" a="1"/>
  <c r="B1838" i="11" s="1"/>
  <c r="B1837" i="11" a="1"/>
  <c r="B1837" i="11" s="1"/>
  <c r="B1836" i="11" a="1"/>
  <c r="B1836" i="11" s="1"/>
  <c r="B1835" i="11" a="1"/>
  <c r="B1835" i="11" s="1"/>
  <c r="B1834" i="11" a="1"/>
  <c r="B1834" i="11" s="1"/>
  <c r="B1833" i="11" a="1"/>
  <c r="B1833" i="11" s="1"/>
  <c r="B1832" i="11" a="1"/>
  <c r="B1832" i="11" s="1"/>
  <c r="B1831" i="11" a="1"/>
  <c r="B1831" i="11" s="1"/>
  <c r="B1830" i="11" a="1"/>
  <c r="B1830" i="11" s="1"/>
  <c r="B1829" i="11" a="1"/>
  <c r="B1829" i="11" s="1"/>
  <c r="B1828" i="11" a="1"/>
  <c r="B1828" i="11" s="1"/>
  <c r="B1827" i="11" a="1"/>
  <c r="B1827" i="11" s="1"/>
  <c r="B1826" i="11" a="1"/>
  <c r="B1826" i="11" s="1"/>
  <c r="B1825" i="11" a="1"/>
  <c r="B1825" i="11" s="1"/>
  <c r="B1824" i="11" a="1"/>
  <c r="B1824" i="11" s="1"/>
  <c r="B1823" i="11" a="1"/>
  <c r="B1823" i="11" s="1"/>
  <c r="B1822" i="11" a="1"/>
  <c r="B1822" i="11" s="1"/>
  <c r="B1821" i="11" a="1"/>
  <c r="B1821" i="11" s="1"/>
  <c r="B1820" i="11" a="1"/>
  <c r="B1820" i="11" s="1"/>
  <c r="B1819" i="11" a="1"/>
  <c r="B1819" i="11" s="1"/>
  <c r="B1818" i="11" a="1"/>
  <c r="B1818" i="11" s="1"/>
  <c r="B1817" i="11" a="1"/>
  <c r="B1817" i="11" s="1"/>
  <c r="B1816" i="11" a="1"/>
  <c r="B1816" i="11" s="1"/>
  <c r="B1815" i="11" a="1"/>
  <c r="B1815" i="11" s="1"/>
  <c r="B1814" i="11" a="1"/>
  <c r="B1814" i="11" s="1"/>
  <c r="B1813" i="11" a="1"/>
  <c r="B1813" i="11" s="1"/>
  <c r="B1812" i="11" a="1"/>
  <c r="B1812" i="11" s="1"/>
  <c r="B1811" i="11" a="1"/>
  <c r="B1811" i="11" s="1"/>
  <c r="B1810" i="11" a="1"/>
  <c r="B1810" i="11" s="1"/>
  <c r="B1809" i="11" a="1"/>
  <c r="B1809" i="11" s="1"/>
  <c r="B1808" i="11"/>
  <c r="B1808" i="11" a="1"/>
  <c r="B1807" i="11" a="1"/>
  <c r="B1807" i="11" s="1"/>
  <c r="B1806" i="11" a="1"/>
  <c r="B1806" i="11" s="1"/>
  <c r="B1805" i="11" a="1"/>
  <c r="B1805" i="11" s="1"/>
  <c r="B1804" i="11" a="1"/>
  <c r="B1804" i="11" s="1"/>
  <c r="B1803" i="11" a="1"/>
  <c r="B1803" i="11" s="1"/>
  <c r="B1802" i="11" a="1"/>
  <c r="B1802" i="11" s="1"/>
  <c r="B1801" i="11" a="1"/>
  <c r="B1801" i="11" s="1"/>
  <c r="B1800" i="11" a="1"/>
  <c r="B1800" i="11" s="1"/>
  <c r="B1799" i="11" a="1"/>
  <c r="B1799" i="11" s="1"/>
  <c r="B1798" i="11" a="1"/>
  <c r="B1798" i="11" s="1"/>
  <c r="B1797" i="11" a="1"/>
  <c r="B1797" i="11" s="1"/>
  <c r="B1796" i="11" a="1"/>
  <c r="B1796" i="11" s="1"/>
  <c r="B1795" i="11" a="1"/>
  <c r="B1795" i="11" s="1"/>
  <c r="B1794" i="11" a="1"/>
  <c r="B1794" i="11" s="1"/>
  <c r="B1793" i="11" a="1"/>
  <c r="B1793" i="11" s="1"/>
  <c r="B1792" i="11" a="1"/>
  <c r="B1792" i="11" s="1"/>
  <c r="B1791" i="11" a="1"/>
  <c r="B1791" i="11" s="1"/>
  <c r="B1790" i="11" a="1"/>
  <c r="B1790" i="11" s="1"/>
  <c r="B1789" i="11" a="1"/>
  <c r="B1789" i="11" s="1"/>
  <c r="B1788" i="11" a="1"/>
  <c r="B1788" i="11" s="1"/>
  <c r="B1787" i="11" a="1"/>
  <c r="B1787" i="11" s="1"/>
  <c r="B1786" i="11" a="1"/>
  <c r="B1786" i="11" s="1"/>
  <c r="B1785" i="11" a="1"/>
  <c r="B1785" i="11" s="1"/>
  <c r="B1784" i="11" a="1"/>
  <c r="B1784" i="11" s="1"/>
  <c r="B1783" i="11" a="1"/>
  <c r="B1783" i="11" s="1"/>
  <c r="B1782" i="11" a="1"/>
  <c r="B1782" i="11" s="1"/>
  <c r="B1781" i="11" a="1"/>
  <c r="B1781" i="11" s="1"/>
  <c r="B1780" i="11" a="1"/>
  <c r="B1780" i="11" s="1"/>
  <c r="B1779" i="11" a="1"/>
  <c r="B1779" i="11" s="1"/>
  <c r="B1778" i="11" a="1"/>
  <c r="B1778" i="11" s="1"/>
  <c r="B1777" i="11" a="1"/>
  <c r="B1777" i="11" s="1"/>
  <c r="B1776" i="11" a="1"/>
  <c r="B1776" i="11" s="1"/>
  <c r="B1775" i="11" a="1"/>
  <c r="B1775" i="11" s="1"/>
  <c r="B1774" i="11" a="1"/>
  <c r="B1774" i="11" s="1"/>
  <c r="B1773" i="11" a="1"/>
  <c r="B1773" i="11" s="1"/>
  <c r="B1772" i="11" a="1"/>
  <c r="B1772" i="11" s="1"/>
  <c r="B1771" i="11" a="1"/>
  <c r="B1771" i="11" s="1"/>
  <c r="B1770" i="11" a="1"/>
  <c r="B1770" i="11" s="1"/>
  <c r="B1769" i="11" a="1"/>
  <c r="B1769" i="11" s="1"/>
  <c r="B1768" i="11" a="1"/>
  <c r="B1768" i="11" s="1"/>
  <c r="B1767" i="11" a="1"/>
  <c r="B1767" i="11" s="1"/>
  <c r="B1766" i="11" a="1"/>
  <c r="B1766" i="11" s="1"/>
  <c r="B1765" i="11" a="1"/>
  <c r="B1765" i="11" s="1"/>
  <c r="B1764" i="11" a="1"/>
  <c r="B1764" i="11" s="1"/>
  <c r="B1763" i="11" a="1"/>
  <c r="B1763" i="11" s="1"/>
  <c r="B1762" i="11" a="1"/>
  <c r="B1762" i="11" s="1"/>
  <c r="B1761" i="11" a="1"/>
  <c r="B1761" i="11" s="1"/>
  <c r="B1760" i="11" a="1"/>
  <c r="B1760" i="11" s="1"/>
  <c r="B1759" i="11" a="1"/>
  <c r="B1759" i="11" s="1"/>
  <c r="B1758" i="11" a="1"/>
  <c r="B1758" i="11" s="1"/>
  <c r="B1757" i="11" a="1"/>
  <c r="B1757" i="11" s="1"/>
  <c r="B1756" i="11" a="1"/>
  <c r="B1756" i="11" s="1"/>
  <c r="B1755" i="11" a="1"/>
  <c r="B1755" i="11" s="1"/>
  <c r="B1754" i="11" a="1"/>
  <c r="B1754" i="11" s="1"/>
  <c r="B1753" i="11" a="1"/>
  <c r="B1753" i="11" s="1"/>
  <c r="B1752" i="11" a="1"/>
  <c r="B1752" i="11" s="1"/>
  <c r="B1751" i="11" a="1"/>
  <c r="B1751" i="11" s="1"/>
  <c r="B1750" i="11" a="1"/>
  <c r="B1750" i="11" s="1"/>
  <c r="B1749" i="11" a="1"/>
  <c r="B1749" i="11" s="1"/>
  <c r="B1748" i="11" a="1"/>
  <c r="B1748" i="11" s="1"/>
  <c r="B1747" i="11" a="1"/>
  <c r="B1747" i="11" s="1"/>
  <c r="B1746" i="11" a="1"/>
  <c r="B1746" i="11" s="1"/>
  <c r="B1745" i="11" a="1"/>
  <c r="B1745" i="11" s="1"/>
  <c r="B1744" i="11" a="1"/>
  <c r="B1744" i="11" s="1"/>
  <c r="B1743" i="11" a="1"/>
  <c r="B1743" i="11" s="1"/>
  <c r="B1742" i="11" a="1"/>
  <c r="B1742" i="11" s="1"/>
  <c r="B1741" i="11" a="1"/>
  <c r="B1741" i="11" s="1"/>
  <c r="B1740" i="11" a="1"/>
  <c r="B1740" i="11" s="1"/>
  <c r="B1739" i="11" a="1"/>
  <c r="B1739" i="11" s="1"/>
  <c r="B1738" i="11" a="1"/>
  <c r="B1738" i="11" s="1"/>
  <c r="B1737" i="11" a="1"/>
  <c r="B1737" i="11" s="1"/>
  <c r="B1736" i="11" a="1"/>
  <c r="B1736" i="11" s="1"/>
  <c r="B1735" i="11" a="1"/>
  <c r="B1735" i="11" s="1"/>
  <c r="B1734" i="11" a="1"/>
  <c r="B1734" i="11" s="1"/>
  <c r="B1733" i="11" a="1"/>
  <c r="B1733" i="11" s="1"/>
  <c r="B1732" i="11" a="1"/>
  <c r="B1732" i="11" s="1"/>
  <c r="B1731" i="11" a="1"/>
  <c r="B1731" i="11" s="1"/>
  <c r="B1730" i="11" a="1"/>
  <c r="B1730" i="11" s="1"/>
  <c r="B1729" i="11" a="1"/>
  <c r="B1729" i="11" s="1"/>
  <c r="B1728" i="11" a="1"/>
  <c r="B1728" i="11" s="1"/>
  <c r="B1727" i="11" a="1"/>
  <c r="B1727" i="11" s="1"/>
  <c r="B1726" i="11" a="1"/>
  <c r="B1726" i="11" s="1"/>
  <c r="B1725" i="11" a="1"/>
  <c r="B1725" i="11" s="1"/>
  <c r="B1724" i="11" a="1"/>
  <c r="B1724" i="11" s="1"/>
  <c r="B1723" i="11" a="1"/>
  <c r="B1723" i="11" s="1"/>
  <c r="B1722" i="11" a="1"/>
  <c r="B1722" i="11" s="1"/>
  <c r="B1721" i="11" a="1"/>
  <c r="B1721" i="11" s="1"/>
  <c r="B1720" i="11" a="1"/>
  <c r="B1720" i="11" s="1"/>
  <c r="B1719" i="11" a="1"/>
  <c r="B1719" i="11" s="1"/>
  <c r="B1718" i="11" a="1"/>
  <c r="B1718" i="11" s="1"/>
  <c r="B1717" i="11" a="1"/>
  <c r="B1717" i="11" s="1"/>
  <c r="B1716" i="11" a="1"/>
  <c r="B1716" i="11" s="1"/>
  <c r="B1715" i="11" a="1"/>
  <c r="B1715" i="11" s="1"/>
  <c r="B1714" i="11" a="1"/>
  <c r="B1714" i="11" s="1"/>
  <c r="B1713" i="11" a="1"/>
  <c r="B1713" i="11" s="1"/>
  <c r="B1712" i="11" a="1"/>
  <c r="B1712" i="11" s="1"/>
  <c r="B1711" i="11" a="1"/>
  <c r="B1711" i="11" s="1"/>
  <c r="B1710" i="11" a="1"/>
  <c r="B1710" i="11" s="1"/>
  <c r="B1709" i="11" a="1"/>
  <c r="B1709" i="11" s="1"/>
  <c r="B1708" i="11" a="1"/>
  <c r="B1708" i="11" s="1"/>
  <c r="B1707" i="11" a="1"/>
  <c r="B1707" i="11" s="1"/>
  <c r="B1706" i="11" a="1"/>
  <c r="B1706" i="11" s="1"/>
  <c r="B1705" i="11" a="1"/>
  <c r="B1705" i="11" s="1"/>
  <c r="B1704" i="11" a="1"/>
  <c r="B1704" i="11" s="1"/>
  <c r="B1703" i="11" a="1"/>
  <c r="B1703" i="11" s="1"/>
  <c r="B1702" i="11" a="1"/>
  <c r="B1702" i="11" s="1"/>
  <c r="B1701" i="11" a="1"/>
  <c r="B1701" i="11" s="1"/>
  <c r="B1700" i="11" a="1"/>
  <c r="B1700" i="11" s="1"/>
  <c r="B1699" i="11" a="1"/>
  <c r="B1699" i="11" s="1"/>
  <c r="B1698" i="11" a="1"/>
  <c r="B1698" i="11" s="1"/>
  <c r="B1697" i="11" a="1"/>
  <c r="B1697" i="11" s="1"/>
  <c r="B1696" i="11" a="1"/>
  <c r="B1696" i="11" s="1"/>
  <c r="B1695" i="11" a="1"/>
  <c r="B1695" i="11" s="1"/>
  <c r="B1694" i="11" a="1"/>
  <c r="B1694" i="11" s="1"/>
  <c r="B1693" i="11" a="1"/>
  <c r="B1693" i="11" s="1"/>
  <c r="B1692" i="11" a="1"/>
  <c r="B1692" i="11" s="1"/>
  <c r="B1691" i="11" a="1"/>
  <c r="B1691" i="11" s="1"/>
  <c r="B1690" i="11" a="1"/>
  <c r="B1690" i="11" s="1"/>
  <c r="B1689" i="11" a="1"/>
  <c r="B1689" i="11" s="1"/>
  <c r="B1688" i="11" a="1"/>
  <c r="B1688" i="11" s="1"/>
  <c r="B1687" i="11" a="1"/>
  <c r="B1687" i="11" s="1"/>
  <c r="B1686" i="11" a="1"/>
  <c r="B1686" i="11" s="1"/>
  <c r="B1685" i="11" a="1"/>
  <c r="B1685" i="11" s="1"/>
  <c r="B1684" i="11" a="1"/>
  <c r="B1684" i="11" s="1"/>
  <c r="B1683" i="11" a="1"/>
  <c r="B1683" i="11" s="1"/>
  <c r="B1682" i="11" a="1"/>
  <c r="B1682" i="11" s="1"/>
  <c r="B1681" i="11" a="1"/>
  <c r="B1681" i="11" s="1"/>
  <c r="B1680" i="11" a="1"/>
  <c r="B1680" i="11" s="1"/>
  <c r="B1679" i="11" a="1"/>
  <c r="B1679" i="11" s="1"/>
  <c r="B1678" i="11" a="1"/>
  <c r="B1678" i="11" s="1"/>
  <c r="B1677" i="11" a="1"/>
  <c r="B1677" i="11" s="1"/>
  <c r="B1676" i="11" a="1"/>
  <c r="B1676" i="11" s="1"/>
  <c r="B1675" i="11" a="1"/>
  <c r="B1675" i="11" s="1"/>
  <c r="B1674" i="11"/>
  <c r="B1674" i="11" a="1"/>
  <c r="B1673" i="11" a="1"/>
  <c r="B1673" i="11" s="1"/>
  <c r="B1672" i="11" a="1"/>
  <c r="B1672" i="11" s="1"/>
  <c r="B1671" i="11" a="1"/>
  <c r="B1671" i="11" s="1"/>
  <c r="B1670" i="11" a="1"/>
  <c r="B1670" i="11" s="1"/>
  <c r="B1669" i="11" a="1"/>
  <c r="B1669" i="11" s="1"/>
  <c r="B1668" i="11" a="1"/>
  <c r="B1668" i="11" s="1"/>
  <c r="B1667" i="11" a="1"/>
  <c r="B1667" i="11" s="1"/>
  <c r="B1666" i="11"/>
  <c r="B1666" i="11" a="1"/>
  <c r="B1665" i="11" a="1"/>
  <c r="B1665" i="11" s="1"/>
  <c r="B1664" i="11" a="1"/>
  <c r="B1664" i="11" s="1"/>
  <c r="B1663" i="11" a="1"/>
  <c r="B1663" i="11" s="1"/>
  <c r="B1662" i="11" a="1"/>
  <c r="B1662" i="11" s="1"/>
  <c r="B1661" i="11" a="1"/>
  <c r="B1661" i="11" s="1"/>
  <c r="B1660" i="11" a="1"/>
  <c r="B1660" i="11" s="1"/>
  <c r="B1659" i="11" a="1"/>
  <c r="B1659" i="11" s="1"/>
  <c r="B1658" i="11"/>
  <c r="B1658" i="11" a="1"/>
  <c r="B1657" i="11" a="1"/>
  <c r="B1657" i="11" s="1"/>
  <c r="B1656" i="11" a="1"/>
  <c r="B1656" i="11" s="1"/>
  <c r="B1655" i="11" a="1"/>
  <c r="B1655" i="11" s="1"/>
  <c r="B1654" i="11" a="1"/>
  <c r="B1654" i="11" s="1"/>
  <c r="B1653" i="11" a="1"/>
  <c r="B1653" i="11" s="1"/>
  <c r="B1652" i="11" a="1"/>
  <c r="B1652" i="11" s="1"/>
  <c r="B1651" i="11" a="1"/>
  <c r="B1651" i="11" s="1"/>
  <c r="B1650" i="11" a="1"/>
  <c r="B1650" i="11" s="1"/>
  <c r="B1649" i="11" a="1"/>
  <c r="B1649" i="11" s="1"/>
  <c r="B1648" i="11" a="1"/>
  <c r="B1648" i="11" s="1"/>
  <c r="B1647" i="11" a="1"/>
  <c r="B1647" i="11" s="1"/>
  <c r="B1646" i="11" a="1"/>
  <c r="B1646" i="11" s="1"/>
  <c r="B1645" i="11" a="1"/>
  <c r="B1645" i="11" s="1"/>
  <c r="B1644" i="11" a="1"/>
  <c r="B1644" i="11" s="1"/>
  <c r="B1643" i="11" a="1"/>
  <c r="B1643" i="11" s="1"/>
  <c r="B1642" i="11"/>
  <c r="B1642" i="11" a="1"/>
  <c r="B1641" i="11" a="1"/>
  <c r="B1641" i="11" s="1"/>
  <c r="B1640" i="11" a="1"/>
  <c r="B1640" i="11" s="1"/>
  <c r="B1639" i="11" a="1"/>
  <c r="B1639" i="11" s="1"/>
  <c r="B1638" i="11" a="1"/>
  <c r="B1638" i="11" s="1"/>
  <c r="B1637" i="11" a="1"/>
  <c r="B1637" i="11" s="1"/>
  <c r="B1636" i="11" a="1"/>
  <c r="B1636" i="11" s="1"/>
  <c r="B1635" i="11" a="1"/>
  <c r="B1635" i="11" s="1"/>
  <c r="B1634" i="11"/>
  <c r="B1634" i="11" a="1"/>
  <c r="B1633" i="11" a="1"/>
  <c r="B1633" i="11" s="1"/>
  <c r="B1632" i="11" a="1"/>
  <c r="B1632" i="11" s="1"/>
  <c r="B1631" i="11" a="1"/>
  <c r="B1631" i="11" s="1"/>
  <c r="B1630" i="11" a="1"/>
  <c r="B1630" i="11" s="1"/>
  <c r="B1629" i="11" a="1"/>
  <c r="B1629" i="11" s="1"/>
  <c r="B1628" i="11" a="1"/>
  <c r="B1628" i="11" s="1"/>
  <c r="B1627" i="11" a="1"/>
  <c r="B1627" i="11" s="1"/>
  <c r="B1626" i="11"/>
  <c r="B1626" i="11" a="1"/>
  <c r="B1625" i="11" a="1"/>
  <c r="B1625" i="11" s="1"/>
  <c r="B1624" i="11" a="1"/>
  <c r="B1624" i="11" s="1"/>
  <c r="B1623" i="11" a="1"/>
  <c r="B1623" i="11" s="1"/>
  <c r="B1622" i="11" a="1"/>
  <c r="B1622" i="11" s="1"/>
  <c r="B1621" i="11" a="1"/>
  <c r="B1621" i="11" s="1"/>
  <c r="B1620" i="11" a="1"/>
  <c r="B1620" i="11" s="1"/>
  <c r="B1619" i="11" a="1"/>
  <c r="B1619" i="11" s="1"/>
  <c r="B1618" i="11" a="1"/>
  <c r="B1618" i="11" s="1"/>
  <c r="B1617" i="11" a="1"/>
  <c r="B1617" i="11" s="1"/>
  <c r="B1616" i="11" a="1"/>
  <c r="B1616" i="11" s="1"/>
  <c r="B1615" i="11" a="1"/>
  <c r="B1615" i="11" s="1"/>
  <c r="B1614" i="11" a="1"/>
  <c r="B1614" i="11" s="1"/>
  <c r="B1613" i="11" a="1"/>
  <c r="B1613" i="11" s="1"/>
  <c r="B1612" i="11" a="1"/>
  <c r="B1612" i="11" s="1"/>
  <c r="B1611" i="11" a="1"/>
  <c r="B1611" i="11" s="1"/>
  <c r="B1610" i="11"/>
  <c r="B1610" i="11" a="1"/>
  <c r="B1609" i="11" a="1"/>
  <c r="B1609" i="11" s="1"/>
  <c r="B1608" i="11" a="1"/>
  <c r="B1608" i="11" s="1"/>
  <c r="B1607" i="11" a="1"/>
  <c r="B1607" i="11" s="1"/>
  <c r="B1606" i="11" a="1"/>
  <c r="B1606" i="11" s="1"/>
  <c r="B1605" i="11" a="1"/>
  <c r="B1605" i="11" s="1"/>
  <c r="B1604" i="11" a="1"/>
  <c r="B1604" i="11" s="1"/>
  <c r="B1603" i="11" a="1"/>
  <c r="B1603" i="11" s="1"/>
  <c r="B1602" i="11"/>
  <c r="B1602" i="11" a="1"/>
  <c r="B1601" i="11" a="1"/>
  <c r="B1601" i="11" s="1"/>
  <c r="B1600" i="11" a="1"/>
  <c r="B1600" i="11" s="1"/>
  <c r="B1599" i="11" a="1"/>
  <c r="B1599" i="11" s="1"/>
  <c r="B1598" i="11" a="1"/>
  <c r="B1598" i="11" s="1"/>
  <c r="B1597" i="11" a="1"/>
  <c r="B1597" i="11" s="1"/>
  <c r="B1596" i="11" a="1"/>
  <c r="B1596" i="11" s="1"/>
  <c r="B1595" i="11" a="1"/>
  <c r="B1595" i="11" s="1"/>
  <c r="B1594" i="11"/>
  <c r="B1594" i="11" a="1"/>
  <c r="B1593" i="11" a="1"/>
  <c r="B1593" i="11" s="1"/>
  <c r="B1592" i="11" a="1"/>
  <c r="B1592" i="11" s="1"/>
  <c r="B1591" i="11" a="1"/>
  <c r="B1591" i="11" s="1"/>
  <c r="B1590" i="11" a="1"/>
  <c r="B1590" i="11" s="1"/>
  <c r="B1589" i="11" a="1"/>
  <c r="B1589" i="11" s="1"/>
  <c r="B1588" i="11" a="1"/>
  <c r="B1588" i="11" s="1"/>
  <c r="B1587" i="11" a="1"/>
  <c r="B1587" i="11" s="1"/>
  <c r="B1586" i="11" a="1"/>
  <c r="B1586" i="11" s="1"/>
  <c r="B1585" i="11" a="1"/>
  <c r="B1585" i="11" s="1"/>
  <c r="B1584" i="11" a="1"/>
  <c r="B1584" i="11" s="1"/>
  <c r="B1583" i="11" a="1"/>
  <c r="B1583" i="11" s="1"/>
  <c r="B1582" i="11" a="1"/>
  <c r="B1582" i="11" s="1"/>
  <c r="B1581" i="11" a="1"/>
  <c r="B1581" i="11" s="1"/>
  <c r="B1580" i="11" a="1"/>
  <c r="B1580" i="11" s="1"/>
  <c r="B1579" i="11" a="1"/>
  <c r="B1579" i="11" s="1"/>
  <c r="B1578" i="11"/>
  <c r="B1578" i="11" a="1"/>
  <c r="B1577" i="11" a="1"/>
  <c r="B1577" i="11" s="1"/>
  <c r="B1576" i="11" a="1"/>
  <c r="B1576" i="11" s="1"/>
  <c r="B1575" i="11" a="1"/>
  <c r="B1575" i="11" s="1"/>
  <c r="B1574" i="11" a="1"/>
  <c r="B1574" i="11" s="1"/>
  <c r="B1573" i="11" a="1"/>
  <c r="B1573" i="11" s="1"/>
  <c r="B1572" i="11" a="1"/>
  <c r="B1572" i="11" s="1"/>
  <c r="B1571" i="11" a="1"/>
  <c r="B1571" i="11" s="1"/>
  <c r="B1570" i="11"/>
  <c r="B1570" i="11" a="1"/>
  <c r="B1569" i="11" a="1"/>
  <c r="B1569" i="11" s="1"/>
  <c r="B1568" i="11" a="1"/>
  <c r="B1568" i="11" s="1"/>
  <c r="B1567" i="11" a="1"/>
  <c r="B1567" i="11" s="1"/>
  <c r="B1566" i="11" a="1"/>
  <c r="B1566" i="11" s="1"/>
  <c r="B1565" i="11" a="1"/>
  <c r="B1565" i="11" s="1"/>
  <c r="B1564" i="11" a="1"/>
  <c r="B1564" i="11" s="1"/>
  <c r="B1563" i="11" a="1"/>
  <c r="B1563" i="11" s="1"/>
  <c r="B1562" i="11"/>
  <c r="B1562" i="11" a="1"/>
  <c r="B1561" i="11" a="1"/>
  <c r="B1561" i="11" s="1"/>
  <c r="B1560" i="11" a="1"/>
  <c r="B1560" i="11" s="1"/>
  <c r="B1559" i="11" a="1"/>
  <c r="B1559" i="11" s="1"/>
  <c r="B1558" i="11" a="1"/>
  <c r="B1558" i="11" s="1"/>
  <c r="B1557" i="11" a="1"/>
  <c r="B1557" i="11" s="1"/>
  <c r="B1556" i="11" a="1"/>
  <c r="B1556" i="11" s="1"/>
  <c r="B1555" i="11" a="1"/>
  <c r="B1555" i="11" s="1"/>
  <c r="B1554" i="11" a="1"/>
  <c r="B1554" i="11" s="1"/>
  <c r="B1553" i="11" a="1"/>
  <c r="B1553" i="11" s="1"/>
  <c r="B1552" i="11" a="1"/>
  <c r="B1552" i="11" s="1"/>
  <c r="B1551" i="11" a="1"/>
  <c r="B1551" i="11" s="1"/>
  <c r="B1550" i="11" a="1"/>
  <c r="B1550" i="11" s="1"/>
  <c r="B1549" i="11" a="1"/>
  <c r="B1549" i="11" s="1"/>
  <c r="B1548" i="11" a="1"/>
  <c r="B1548" i="11" s="1"/>
  <c r="B1547" i="11" a="1"/>
  <c r="B1547" i="11" s="1"/>
  <c r="B1546" i="11"/>
  <c r="B1546" i="11" a="1"/>
  <c r="B1545" i="11" a="1"/>
  <c r="B1545" i="11" s="1"/>
  <c r="B1544" i="11" a="1"/>
  <c r="B1544" i="11" s="1"/>
  <c r="B1543" i="11" a="1"/>
  <c r="B1543" i="11" s="1"/>
  <c r="B1542" i="11" a="1"/>
  <c r="B1542" i="11" s="1"/>
  <c r="B1541" i="11" a="1"/>
  <c r="B1541" i="11" s="1"/>
  <c r="B1540" i="11" a="1"/>
  <c r="B1540" i="11" s="1"/>
  <c r="B1539" i="11" a="1"/>
  <c r="B1539" i="11" s="1"/>
  <c r="B1538" i="11"/>
  <c r="B1538" i="11" a="1"/>
  <c r="B1537" i="11" a="1"/>
  <c r="B1537" i="11" s="1"/>
  <c r="B1536" i="11" a="1"/>
  <c r="B1536" i="11" s="1"/>
  <c r="B1535" i="11" a="1"/>
  <c r="B1535" i="11" s="1"/>
  <c r="B1534" i="11" a="1"/>
  <c r="B1534" i="11" s="1"/>
  <c r="B1533" i="11" a="1"/>
  <c r="B1533" i="11" s="1"/>
  <c r="B1532" i="11" a="1"/>
  <c r="B1532" i="11" s="1"/>
  <c r="B1531" i="11" a="1"/>
  <c r="B1531" i="11" s="1"/>
  <c r="B1530" i="11"/>
  <c r="B1530" i="11" a="1"/>
  <c r="B1529" i="11" a="1"/>
  <c r="B1529" i="11" s="1"/>
  <c r="B1528" i="11" a="1"/>
  <c r="B1528" i="11" s="1"/>
  <c r="B1527" i="11" a="1"/>
  <c r="B1527" i="11" s="1"/>
  <c r="B1526" i="11" a="1"/>
  <c r="B1526" i="11" s="1"/>
  <c r="B1525" i="11" a="1"/>
  <c r="B1525" i="11" s="1"/>
  <c r="B1524" i="11" a="1"/>
  <c r="B1524" i="11" s="1"/>
  <c r="B1523" i="11" a="1"/>
  <c r="B1523" i="11" s="1"/>
  <c r="B1522" i="11" a="1"/>
  <c r="B1522" i="11" s="1"/>
  <c r="B1521" i="11" a="1"/>
  <c r="B1521" i="11" s="1"/>
  <c r="B1520" i="11" a="1"/>
  <c r="B1520" i="11" s="1"/>
  <c r="B1519" i="11" a="1"/>
  <c r="B1519" i="11" s="1"/>
  <c r="B1518" i="11" a="1"/>
  <c r="B1518" i="11" s="1"/>
  <c r="B1517" i="11" a="1"/>
  <c r="B1517" i="11" s="1"/>
  <c r="B1516" i="11" a="1"/>
  <c r="B1516" i="11" s="1"/>
  <c r="B1515" i="11"/>
  <c r="B1515" i="11" a="1"/>
  <c r="B1514" i="11" a="1"/>
  <c r="B1514" i="11" s="1"/>
  <c r="B1513" i="11"/>
  <c r="B1513" i="11" a="1"/>
  <c r="B1512" i="11" a="1"/>
  <c r="B1512" i="11" s="1"/>
  <c r="B1511" i="11" a="1"/>
  <c r="B1511" i="11" s="1"/>
  <c r="B1510" i="11"/>
  <c r="B1510" i="11" a="1"/>
  <c r="B1509" i="11"/>
  <c r="B1509" i="11" a="1"/>
  <c r="B1508" i="11" a="1"/>
  <c r="B1508" i="11" s="1"/>
  <c r="B1507" i="11"/>
  <c r="B1507" i="11" a="1"/>
  <c r="B1506" i="11"/>
  <c r="B1506" i="11" a="1"/>
  <c r="B1505" i="11"/>
  <c r="B1505" i="11" a="1"/>
  <c r="B1504" i="11" a="1"/>
  <c r="B1504" i="11" s="1"/>
  <c r="B1503" i="11"/>
  <c r="B1503" i="11" a="1"/>
  <c r="B1502" i="11" a="1"/>
  <c r="B1502" i="11" s="1"/>
  <c r="B1501" i="11"/>
  <c r="B1501" i="11" a="1"/>
  <c r="B1500" i="11" a="1"/>
  <c r="B1500" i="11" s="1"/>
  <c r="B1499" i="11" a="1"/>
  <c r="B1499" i="11" s="1"/>
  <c r="B1498" i="11"/>
  <c r="B1498" i="11" a="1"/>
  <c r="B1497" i="11"/>
  <c r="B1497" i="11" a="1"/>
  <c r="B1496" i="11" a="1"/>
  <c r="B1496" i="11" s="1"/>
  <c r="B1495" i="11"/>
  <c r="B1495" i="11" a="1"/>
  <c r="B1494" i="11"/>
  <c r="B1494" i="11" a="1"/>
  <c r="B1493" i="11"/>
  <c r="B1493" i="11" a="1"/>
  <c r="B1492" i="11" a="1"/>
  <c r="B1492" i="11" s="1"/>
  <c r="B1491" i="11" a="1"/>
  <c r="B1491" i="11" s="1"/>
  <c r="B1490" i="11"/>
  <c r="B1490" i="11" a="1"/>
  <c r="B1489" i="11"/>
  <c r="B1489" i="11" a="1"/>
  <c r="B1488" i="11" a="1"/>
  <c r="B1488" i="11" s="1"/>
  <c r="B1487" i="11"/>
  <c r="B1487" i="11" a="1"/>
  <c r="B1486" i="11"/>
  <c r="B1486" i="11" a="1"/>
  <c r="B1485" i="11"/>
  <c r="B1485" i="11" a="1"/>
  <c r="B1484" i="11" a="1"/>
  <c r="B1484" i="11" s="1"/>
  <c r="B1483" i="11"/>
  <c r="B1483" i="11" a="1"/>
  <c r="B1482" i="11" a="1"/>
  <c r="B1482" i="11" s="1"/>
  <c r="B1481" i="11"/>
  <c r="B1481" i="11" a="1"/>
  <c r="B1480" i="11" a="1"/>
  <c r="B1480" i="11" s="1"/>
  <c r="B1479" i="11" a="1"/>
  <c r="B1479" i="11" s="1"/>
  <c r="B1478" i="11"/>
  <c r="B1478" i="11" a="1"/>
  <c r="B1477" i="11"/>
  <c r="B1477" i="11" a="1"/>
  <c r="B1476" i="11" a="1"/>
  <c r="B1476" i="11" s="1"/>
  <c r="B1475" i="11"/>
  <c r="B1475" i="11" a="1"/>
  <c r="B1474" i="11"/>
  <c r="B1474" i="11" a="1"/>
  <c r="B1473" i="11"/>
  <c r="B1473" i="11" a="1"/>
  <c r="B1472" i="11" a="1"/>
  <c r="B1472" i="11" s="1"/>
  <c r="B1471" i="11"/>
  <c r="B1471" i="11" a="1"/>
  <c r="B1470" i="11" a="1"/>
  <c r="B1470" i="11" s="1"/>
  <c r="B1469" i="11"/>
  <c r="B1469" i="11" a="1"/>
  <c r="B1468" i="11" a="1"/>
  <c r="B1468" i="11" s="1"/>
  <c r="B1467" i="11"/>
  <c r="B1467" i="11" a="1"/>
  <c r="B1466" i="11"/>
  <c r="B1466" i="11" a="1"/>
  <c r="B1465" i="11"/>
  <c r="B1465" i="11" a="1"/>
  <c r="B1464" i="11" a="1"/>
  <c r="B1464" i="11" s="1"/>
  <c r="B1463" i="11"/>
  <c r="B1463" i="11" a="1"/>
  <c r="B1462" i="11"/>
  <c r="B1462" i="11" a="1"/>
  <c r="B1461" i="11"/>
  <c r="B1461" i="11" a="1"/>
  <c r="B1460" i="11" a="1"/>
  <c r="B1460" i="11" s="1"/>
  <c r="B1459" i="11" a="1"/>
  <c r="B1459" i="11" s="1"/>
  <c r="B1458" i="11"/>
  <c r="B1458" i="11" a="1"/>
  <c r="B1457" i="11"/>
  <c r="B1457" i="11" a="1"/>
  <c r="B1456" i="11" a="1"/>
  <c r="B1456" i="11" s="1"/>
  <c r="B1455" i="11"/>
  <c r="B1455" i="11" a="1"/>
  <c r="B1454" i="11"/>
  <c r="B1454" i="11" a="1"/>
  <c r="B1453" i="11"/>
  <c r="B1453" i="11" a="1"/>
  <c r="B1452" i="11" a="1"/>
  <c r="B1452" i="11" s="1"/>
  <c r="B1451" i="11"/>
  <c r="B1451" i="11" a="1"/>
  <c r="B1450" i="11" a="1"/>
  <c r="B1450" i="11" s="1"/>
  <c r="B1449" i="11"/>
  <c r="B1449" i="11" a="1"/>
  <c r="B1448" i="11" a="1"/>
  <c r="B1448" i="11" s="1"/>
  <c r="B1447" i="11" a="1"/>
  <c r="B1447" i="11" s="1"/>
  <c r="B1446" i="11"/>
  <c r="B1446" i="11" a="1"/>
  <c r="B1445" i="11"/>
  <c r="B1445" i="11" a="1"/>
  <c r="B1444" i="11" a="1"/>
  <c r="B1444" i="11" s="1"/>
  <c r="B1443" i="11"/>
  <c r="B1443" i="11" a="1"/>
  <c r="B1442" i="11"/>
  <c r="B1442" i="11" a="1"/>
  <c r="B1441" i="11"/>
  <c r="B1441" i="11" a="1"/>
  <c r="B1440" i="11" a="1"/>
  <c r="B1440" i="11" s="1"/>
  <c r="B1439" i="11"/>
  <c r="B1439" i="11" a="1"/>
  <c r="B1438" i="11" a="1"/>
  <c r="B1438" i="11" s="1"/>
  <c r="B1437" i="11"/>
  <c r="B1437" i="11" a="1"/>
  <c r="B1436" i="11" a="1"/>
  <c r="B1436" i="11" s="1"/>
  <c r="B1435" i="11"/>
  <c r="B1435" i="11" a="1"/>
  <c r="B1434" i="11"/>
  <c r="B1434" i="11" a="1"/>
  <c r="B1433" i="11"/>
  <c r="B1433" i="11" a="1"/>
  <c r="B1432" i="11" a="1"/>
  <c r="B1432" i="11" s="1"/>
  <c r="B1431" i="11"/>
  <c r="B1431" i="11" a="1"/>
  <c r="B1430" i="11"/>
  <c r="B1430" i="11" a="1"/>
  <c r="B1429" i="11"/>
  <c r="B1429" i="11" a="1"/>
  <c r="B1428" i="11" a="1"/>
  <c r="B1428" i="11" s="1"/>
  <c r="B1427" i="11" a="1"/>
  <c r="B1427" i="11" s="1"/>
  <c r="B1426" i="11"/>
  <c r="B1426" i="11" a="1"/>
  <c r="B1425" i="11"/>
  <c r="B1425" i="11" a="1"/>
  <c r="B1424" i="11" a="1"/>
  <c r="B1424" i="11" s="1"/>
  <c r="B1423" i="11"/>
  <c r="B1423" i="11" a="1"/>
  <c r="B1422" i="11"/>
  <c r="B1422" i="11" a="1"/>
  <c r="B1421" i="11"/>
  <c r="B1421" i="11" a="1"/>
  <c r="B1420" i="11" a="1"/>
  <c r="B1420" i="11" s="1"/>
  <c r="B1419" i="11"/>
  <c r="B1419" i="11" a="1"/>
  <c r="B1418" i="11" a="1"/>
  <c r="B1418" i="11" s="1"/>
  <c r="B1417" i="11"/>
  <c r="B1417" i="11" a="1"/>
  <c r="B1416" i="11" a="1"/>
  <c r="B1416" i="11" s="1"/>
  <c r="B1415" i="11" a="1"/>
  <c r="B1415" i="11" s="1"/>
  <c r="B1414" i="11"/>
  <c r="B1414" i="11" a="1"/>
  <c r="B1413" i="11"/>
  <c r="B1413" i="11" a="1"/>
  <c r="B1412" i="11" a="1"/>
  <c r="B1412" i="11" s="1"/>
  <c r="B1411" i="11"/>
  <c r="B1411" i="11" a="1"/>
  <c r="B1410" i="11"/>
  <c r="B1410" i="11" a="1"/>
  <c r="B1409" i="11"/>
  <c r="B1409" i="11" a="1"/>
  <c r="B1408" i="11" a="1"/>
  <c r="B1408" i="11" s="1"/>
  <c r="B1407" i="11"/>
  <c r="B1407" i="11" a="1"/>
  <c r="B1406" i="11" a="1"/>
  <c r="B1406" i="11" s="1"/>
  <c r="B1405" i="11"/>
  <c r="B1405" i="11" a="1"/>
  <c r="B1404" i="11" a="1"/>
  <c r="B1404" i="11" s="1"/>
  <c r="B1403" i="11"/>
  <c r="B1403" i="11" a="1"/>
  <c r="B1402" i="11"/>
  <c r="B1402" i="11" a="1"/>
  <c r="B1401" i="11"/>
  <c r="B1401" i="11" a="1"/>
  <c r="B1400" i="11" a="1"/>
  <c r="B1400" i="11" s="1"/>
  <c r="B1399" i="11"/>
  <c r="B1399" i="11" a="1"/>
  <c r="B1398" i="11"/>
  <c r="B1398" i="11" a="1"/>
  <c r="B1397" i="11" a="1"/>
  <c r="B1397" i="11" s="1"/>
  <c r="B1396" i="11" a="1"/>
  <c r="B1396" i="11" s="1"/>
  <c r="B1395" i="11" a="1"/>
  <c r="B1395" i="11" s="1"/>
  <c r="B1394" i="11"/>
  <c r="B1394" i="11" a="1"/>
  <c r="B1393" i="11" a="1"/>
  <c r="B1393" i="11" s="1"/>
  <c r="B1392" i="11" a="1"/>
  <c r="B1392" i="11" s="1"/>
  <c r="B1391" i="11"/>
  <c r="B1391" i="11" a="1"/>
  <c r="B1390" i="11"/>
  <c r="B1390" i="11" a="1"/>
  <c r="B1389" i="11"/>
  <c r="B1389" i="11" a="1"/>
  <c r="B1388" i="11" a="1"/>
  <c r="B1388" i="11" s="1"/>
  <c r="B1387" i="11"/>
  <c r="B1387" i="11" a="1"/>
  <c r="B1386" i="11" a="1"/>
  <c r="B1386" i="11" s="1"/>
  <c r="B1385" i="11"/>
  <c r="B1385" i="11" a="1"/>
  <c r="B1384" i="11" a="1"/>
  <c r="B1384" i="11" s="1"/>
  <c r="B1383" i="11" a="1"/>
  <c r="B1383" i="11" s="1"/>
  <c r="B1382" i="11"/>
  <c r="B1382" i="11" a="1"/>
  <c r="B1381" i="11"/>
  <c r="B1381" i="11" a="1"/>
  <c r="B1380" i="11" a="1"/>
  <c r="B1380" i="11" s="1"/>
  <c r="B1379" i="11" a="1"/>
  <c r="B1379" i="11" s="1"/>
  <c r="B1378" i="11"/>
  <c r="B1378" i="11" a="1"/>
  <c r="B1377" i="11" a="1"/>
  <c r="B1377" i="11" s="1"/>
  <c r="B1376" i="11" a="1"/>
  <c r="B1376" i="11" s="1"/>
  <c r="B1375" i="11"/>
  <c r="B1375" i="11" a="1"/>
  <c r="B1374" i="11" a="1"/>
  <c r="B1374" i="11" s="1"/>
  <c r="B1373" i="11"/>
  <c r="B1373" i="11" a="1"/>
  <c r="B1372" i="11" a="1"/>
  <c r="B1372" i="11" s="1"/>
  <c r="B1371" i="11"/>
  <c r="B1371" i="11" a="1"/>
  <c r="B1370" i="11" a="1"/>
  <c r="B1370" i="11" s="1"/>
  <c r="B1369" i="11"/>
  <c r="B1369" i="11" a="1"/>
  <c r="B1368" i="11" a="1"/>
  <c r="B1368" i="11" s="1"/>
  <c r="B1367" i="11"/>
  <c r="B1367" i="11" a="1"/>
  <c r="B1366" i="11"/>
  <c r="B1366" i="11" a="1"/>
  <c r="B1365" i="11" a="1"/>
  <c r="B1365" i="11" s="1"/>
  <c r="B1364" i="11" a="1"/>
  <c r="B1364" i="11" s="1"/>
  <c r="B1363" i="11" a="1"/>
  <c r="B1363" i="11" s="1"/>
  <c r="B1362" i="11"/>
  <c r="B1362" i="11" a="1"/>
  <c r="B1361" i="11"/>
  <c r="B1361" i="11" a="1"/>
  <c r="B1360" i="11" a="1"/>
  <c r="B1360" i="11" s="1"/>
  <c r="B1359" i="11"/>
  <c r="B1359" i="11" a="1"/>
  <c r="B1358" i="11"/>
  <c r="B1358" i="11" a="1"/>
  <c r="B1357" i="11"/>
  <c r="B1357" i="11" a="1"/>
  <c r="B1356" i="11" a="1"/>
  <c r="B1356" i="11" s="1"/>
  <c r="B1355" i="11"/>
  <c r="B1355" i="11" a="1"/>
  <c r="B1354" i="11" a="1"/>
  <c r="B1354" i="11" s="1"/>
  <c r="B1353" i="11"/>
  <c r="B1353" i="11" a="1"/>
  <c r="B1352" i="11" a="1"/>
  <c r="B1352" i="11" s="1"/>
  <c r="B1351" i="11" a="1"/>
  <c r="B1351" i="11" s="1"/>
  <c r="B1350" i="11"/>
  <c r="B1350" i="11" a="1"/>
  <c r="B1349" i="11"/>
  <c r="B1349" i="11" a="1"/>
  <c r="B1348" i="11" a="1"/>
  <c r="B1348" i="11" s="1"/>
  <c r="B1347" i="11" a="1"/>
  <c r="B1347" i="11" s="1"/>
  <c r="B1346" i="11"/>
  <c r="B1346" i="11" a="1"/>
  <c r="B1345" i="11" a="1"/>
  <c r="B1345" i="11" s="1"/>
  <c r="B1344" i="11" a="1"/>
  <c r="B1344" i="11" s="1"/>
  <c r="B1343" i="11"/>
  <c r="B1343" i="11" a="1"/>
  <c r="B1342" i="11" a="1"/>
  <c r="B1342" i="11" s="1"/>
  <c r="B1341" i="11"/>
  <c r="B1341" i="11" a="1"/>
  <c r="B1340" i="11" a="1"/>
  <c r="B1340" i="11" s="1"/>
  <c r="B1339" i="11"/>
  <c r="B1339" i="11" a="1"/>
  <c r="B1338" i="11" a="1"/>
  <c r="B1338" i="11" s="1"/>
  <c r="B1337" i="11"/>
  <c r="B1337" i="11" a="1"/>
  <c r="B1336" i="11" a="1"/>
  <c r="B1336" i="11" s="1"/>
  <c r="B1335" i="11" a="1"/>
  <c r="B1335" i="11" s="1"/>
  <c r="B1334" i="11"/>
  <c r="B1334" i="11" a="1"/>
  <c r="B1333" i="11" a="1"/>
  <c r="B1333" i="11" s="1"/>
  <c r="B1332" i="11" a="1"/>
  <c r="B1332" i="11" s="1"/>
  <c r="B1331" i="11" a="1"/>
  <c r="B1331" i="11" s="1"/>
  <c r="B1330" i="11"/>
  <c r="B1330" i="11" a="1"/>
  <c r="B1329" i="11" a="1"/>
  <c r="B1329" i="11" s="1"/>
  <c r="B1328" i="11" a="1"/>
  <c r="B1328" i="11" s="1"/>
  <c r="B1327" i="11" a="1"/>
  <c r="B1327" i="11" s="1"/>
  <c r="B1326" i="11"/>
  <c r="B1326" i="11" a="1"/>
  <c r="B1325" i="11"/>
  <c r="B1325" i="11" a="1"/>
  <c r="B1324" i="11" a="1"/>
  <c r="B1324" i="11" s="1"/>
  <c r="B1323" i="11"/>
  <c r="B1323" i="11" a="1"/>
  <c r="B1322" i="11" a="1"/>
  <c r="B1322" i="11" s="1"/>
  <c r="B1321" i="11"/>
  <c r="B1321" i="11" a="1"/>
  <c r="B1320" i="11" a="1"/>
  <c r="B1320" i="11" s="1"/>
  <c r="B1319" i="11" a="1"/>
  <c r="B1319" i="11" s="1"/>
  <c r="B1318" i="11"/>
  <c r="B1318" i="11" a="1"/>
  <c r="B1317" i="11"/>
  <c r="B1317" i="11" a="1"/>
  <c r="B1316" i="11" a="1"/>
  <c r="B1316" i="11" s="1"/>
  <c r="B1315" i="11" a="1"/>
  <c r="B1315" i="11" s="1"/>
  <c r="B1314" i="11"/>
  <c r="B1314" i="11" a="1"/>
  <c r="B1313" i="11" a="1"/>
  <c r="B1313" i="11" s="1"/>
  <c r="B1312" i="11" a="1"/>
  <c r="B1312" i="11" s="1"/>
  <c r="B1311" i="11"/>
  <c r="B1311" i="11" a="1"/>
  <c r="B1310" i="11" a="1"/>
  <c r="B1310" i="11" s="1"/>
  <c r="B1309" i="11" a="1"/>
  <c r="B1309" i="11" s="1"/>
  <c r="B1308" i="11" a="1"/>
  <c r="B1308" i="11" s="1"/>
  <c r="B1307" i="11"/>
  <c r="B1307" i="11" a="1"/>
  <c r="B1306" i="11" a="1"/>
  <c r="B1306" i="11" s="1"/>
  <c r="B1305" i="11"/>
  <c r="B1305" i="11" a="1"/>
  <c r="B1304" i="11" a="1"/>
  <c r="B1304" i="11" s="1"/>
  <c r="B1303" i="11" a="1"/>
  <c r="B1303" i="11" s="1"/>
  <c r="B1302" i="11"/>
  <c r="B1302" i="11" a="1"/>
  <c r="B1301" i="11" a="1"/>
  <c r="B1301" i="11" s="1"/>
  <c r="B1300" i="11" a="1"/>
  <c r="B1300" i="11" s="1"/>
  <c r="B1299" i="11" a="1"/>
  <c r="B1299" i="11" s="1"/>
  <c r="B1298" i="11"/>
  <c r="B1298" i="11" a="1"/>
  <c r="B1297" i="11" a="1"/>
  <c r="B1297" i="11" s="1"/>
  <c r="B1296" i="11" a="1"/>
  <c r="B1296" i="11" s="1"/>
  <c r="B1295" i="11"/>
  <c r="B1295" i="11" a="1"/>
  <c r="B1294" i="11"/>
  <c r="B1294" i="11" a="1"/>
  <c r="B1293" i="11"/>
  <c r="B1293" i="11" a="1"/>
  <c r="B1292" i="11" a="1"/>
  <c r="B1292" i="11" s="1"/>
  <c r="B1291" i="11"/>
  <c r="B1291" i="11" a="1"/>
  <c r="B1290" i="11" a="1"/>
  <c r="B1290" i="11" s="1"/>
  <c r="B1289" i="11"/>
  <c r="B1289" i="11" a="1"/>
  <c r="B1288" i="11" a="1"/>
  <c r="B1288" i="11" s="1"/>
  <c r="B1287" i="11" a="1"/>
  <c r="B1287" i="11" s="1"/>
  <c r="B1286" i="11"/>
  <c r="B1286" i="11" a="1"/>
  <c r="B1285" i="11"/>
  <c r="B1285" i="11" a="1"/>
  <c r="B1284" i="11" a="1"/>
  <c r="B1284" i="11" s="1"/>
  <c r="B1283" i="11" a="1"/>
  <c r="B1283" i="11" s="1"/>
  <c r="B1282" i="11"/>
  <c r="B1282" i="11" a="1"/>
  <c r="B1281" i="11" a="1"/>
  <c r="B1281" i="11" s="1"/>
  <c r="B1280" i="11" a="1"/>
  <c r="B1280" i="11" s="1"/>
  <c r="B1279" i="11"/>
  <c r="B1279" i="11" a="1"/>
  <c r="B1278" i="11" a="1"/>
  <c r="B1278" i="11" s="1"/>
  <c r="B1277" i="11"/>
  <c r="B1277" i="11" a="1"/>
  <c r="B1276" i="11" a="1"/>
  <c r="B1276" i="11" s="1"/>
  <c r="B1275" i="11"/>
  <c r="B1275" i="11" a="1"/>
  <c r="B1274" i="11"/>
  <c r="B1274" i="11" a="1"/>
  <c r="B1273" i="11"/>
  <c r="B1273" i="11" a="1"/>
  <c r="B1272" i="11" a="1"/>
  <c r="B1272" i="11" s="1"/>
  <c r="B1271" i="11"/>
  <c r="B1271" i="11" a="1"/>
  <c r="B1270" i="11"/>
  <c r="B1270" i="11" a="1"/>
  <c r="B1269" i="11" a="1"/>
  <c r="B1269" i="11" s="1"/>
  <c r="B1268" i="11" a="1"/>
  <c r="B1268" i="11" s="1"/>
  <c r="B1267" i="11" a="1"/>
  <c r="B1267" i="11" s="1"/>
  <c r="B1266" i="11"/>
  <c r="B1266" i="11" a="1"/>
  <c r="B1265" i="11" a="1"/>
  <c r="B1265" i="11" s="1"/>
  <c r="B1264" i="11" a="1"/>
  <c r="B1264" i="11" s="1"/>
  <c r="B1263" i="11" a="1"/>
  <c r="B1263" i="11" s="1"/>
  <c r="B1262" i="11"/>
  <c r="B1262" i="11" a="1"/>
  <c r="B1261" i="11"/>
  <c r="B1261" i="11" a="1"/>
  <c r="B1260" i="11" a="1"/>
  <c r="B1260" i="11" s="1"/>
  <c r="B1259" i="11"/>
  <c r="B1259" i="11" a="1"/>
  <c r="B1258" i="11" a="1"/>
  <c r="B1258" i="11" s="1"/>
  <c r="B1257" i="11"/>
  <c r="B1257" i="11" a="1"/>
  <c r="B1256" i="11" a="1"/>
  <c r="B1256" i="11" s="1"/>
  <c r="B1255" i="11" a="1"/>
  <c r="B1255" i="11" s="1"/>
  <c r="B1254" i="11"/>
  <c r="B1254" i="11" a="1"/>
  <c r="B1253" i="11"/>
  <c r="B1253" i="11" a="1"/>
  <c r="B1252" i="11" a="1"/>
  <c r="B1252" i="11" s="1"/>
  <c r="B1251" i="11" a="1"/>
  <c r="B1251" i="11" s="1"/>
  <c r="B1250" i="11"/>
  <c r="B1250" i="11" a="1"/>
  <c r="B1249" i="11" a="1"/>
  <c r="B1249" i="11" s="1"/>
  <c r="B1248" i="11" a="1"/>
  <c r="B1248" i="11" s="1"/>
  <c r="B1247" i="11"/>
  <c r="B1247" i="11" a="1"/>
  <c r="B1246" i="11" a="1"/>
  <c r="B1246" i="11" s="1"/>
  <c r="B1245" i="11" a="1"/>
  <c r="B1245" i="11" s="1"/>
  <c r="B1244" i="11" a="1"/>
  <c r="B1244" i="11" s="1"/>
  <c r="B1243" i="11"/>
  <c r="B1243" i="11" a="1"/>
  <c r="B1242" i="11" a="1"/>
  <c r="B1242" i="11" s="1"/>
  <c r="B1241" i="11"/>
  <c r="B1241" i="11" a="1"/>
  <c r="B1240" i="11" a="1"/>
  <c r="B1240" i="11" s="1"/>
  <c r="B1239" i="11"/>
  <c r="B1239" i="11" a="1"/>
  <c r="B1238" i="11"/>
  <c r="B1238" i="11" a="1"/>
  <c r="B1237" i="11" a="1"/>
  <c r="B1237" i="11" s="1"/>
  <c r="B1236" i="11" a="1"/>
  <c r="B1236" i="11" s="1"/>
  <c r="B1235" i="11" a="1"/>
  <c r="B1235" i="11" s="1"/>
  <c r="B1234" i="11"/>
  <c r="B1234" i="11" a="1"/>
  <c r="B1233" i="11" a="1"/>
  <c r="B1233" i="11" s="1"/>
  <c r="B1232" i="11" a="1"/>
  <c r="B1232" i="11" s="1"/>
  <c r="B1231" i="11" a="1"/>
  <c r="B1231" i="11" s="1"/>
  <c r="B1230" i="11"/>
  <c r="B1230" i="11" a="1"/>
  <c r="B1229" i="11"/>
  <c r="B1229" i="11" a="1"/>
  <c r="B1228" i="11" a="1"/>
  <c r="B1228" i="11" s="1"/>
  <c r="B1227" i="11"/>
  <c r="B1227" i="11" a="1"/>
  <c r="B1226" i="11" a="1"/>
  <c r="B1226" i="11" s="1"/>
  <c r="B1225" i="11"/>
  <c r="B1225" i="11" a="1"/>
  <c r="B1224" i="11" a="1"/>
  <c r="B1224" i="11" s="1"/>
  <c r="B1223" i="11" a="1"/>
  <c r="B1223" i="11" s="1"/>
  <c r="B1222" i="11" a="1"/>
  <c r="B1222" i="11" s="1"/>
  <c r="B1221" i="11"/>
  <c r="B1221" i="11" a="1"/>
  <c r="B1220" i="11" a="1"/>
  <c r="B1220" i="11" s="1"/>
  <c r="B1219" i="11" a="1"/>
  <c r="B1219" i="11" s="1"/>
  <c r="B1218" i="11"/>
  <c r="B1218" i="11" a="1"/>
  <c r="B1217" i="11" a="1"/>
  <c r="B1217" i="11" s="1"/>
  <c r="B1216" i="11" a="1"/>
  <c r="B1216" i="11" s="1"/>
  <c r="B1215" i="11"/>
  <c r="B1215" i="11" a="1"/>
  <c r="B1214" i="11" a="1"/>
  <c r="B1214" i="11" s="1"/>
  <c r="B1213" i="11"/>
  <c r="B1213" i="11" a="1"/>
  <c r="B1212" i="11" a="1"/>
  <c r="B1212" i="11" s="1"/>
  <c r="B1211" i="11"/>
  <c r="B1211" i="11" a="1"/>
  <c r="B1210" i="11" a="1"/>
  <c r="B1210" i="11" s="1"/>
  <c r="B1209" i="11"/>
  <c r="B1209" i="11" a="1"/>
  <c r="B1208" i="11" a="1"/>
  <c r="B1208" i="11" s="1"/>
  <c r="B1207" i="11"/>
  <c r="B1207" i="11" a="1"/>
  <c r="B1206" i="11"/>
  <c r="B1206" i="11" a="1"/>
  <c r="B1205" i="11" a="1"/>
  <c r="B1205" i="11" s="1"/>
  <c r="B1204" i="11" a="1"/>
  <c r="B1204" i="11" s="1"/>
  <c r="B1203" i="11" a="1"/>
  <c r="B1203" i="11" s="1"/>
  <c r="B1202" i="11"/>
  <c r="B1202" i="11" a="1"/>
  <c r="B1201" i="11"/>
  <c r="B1201" i="11" a="1"/>
  <c r="B1200" i="11" a="1"/>
  <c r="B1200" i="11" s="1"/>
  <c r="B1199" i="11" a="1"/>
  <c r="B1199" i="11" s="1"/>
  <c r="B1198" i="11" a="1"/>
  <c r="B1198" i="11" s="1"/>
  <c r="B1197" i="11" a="1"/>
  <c r="B1197" i="11" s="1"/>
  <c r="B1196" i="11" a="1"/>
  <c r="B1196" i="11" s="1"/>
  <c r="B1195" i="11" a="1"/>
  <c r="B1195" i="11" s="1"/>
  <c r="B1194" i="11" a="1"/>
  <c r="B1194" i="11" s="1"/>
  <c r="B1193" i="11" a="1"/>
  <c r="B1193" i="11" s="1"/>
  <c r="B1192" i="11" a="1"/>
  <c r="B1192" i="11" s="1"/>
  <c r="B1191" i="11" a="1"/>
  <c r="B1191" i="11" s="1"/>
  <c r="B1190" i="11" a="1"/>
  <c r="B1190" i="11" s="1"/>
  <c r="B1189" i="11" a="1"/>
  <c r="B1189" i="11" s="1"/>
  <c r="B1188" i="11" a="1"/>
  <c r="B1188" i="11" s="1"/>
  <c r="B1187" i="11" a="1"/>
  <c r="B1187" i="11" s="1"/>
  <c r="B1186" i="11" a="1"/>
  <c r="B1186" i="11" s="1"/>
  <c r="B1185" i="11" a="1"/>
  <c r="B1185" i="11" s="1"/>
  <c r="B1184" i="11" a="1"/>
  <c r="B1184" i="11" s="1"/>
  <c r="B1183" i="11" a="1"/>
  <c r="B1183" i="11" s="1"/>
  <c r="B1182" i="11" a="1"/>
  <c r="B1182" i="11" s="1"/>
  <c r="B1181" i="11" a="1"/>
  <c r="B1181" i="11" s="1"/>
  <c r="B1180" i="11" a="1"/>
  <c r="B1180" i="11" s="1"/>
  <c r="B1179" i="11" a="1"/>
  <c r="B1179" i="11" s="1"/>
  <c r="B1178" i="11" a="1"/>
  <c r="B1178" i="11" s="1"/>
  <c r="B1177" i="11" a="1"/>
  <c r="B1177" i="11" s="1"/>
  <c r="B1176" i="11" a="1"/>
  <c r="B1176" i="11" s="1"/>
  <c r="B1175" i="11" a="1"/>
  <c r="B1175" i="11" s="1"/>
  <c r="B1174" i="11" a="1"/>
  <c r="B1174" i="11" s="1"/>
  <c r="B1173" i="11" a="1"/>
  <c r="B1173" i="11" s="1"/>
  <c r="B1172" i="11" a="1"/>
  <c r="B1172" i="11" s="1"/>
  <c r="B1171" i="11" a="1"/>
  <c r="B1171" i="11" s="1"/>
  <c r="B1170" i="11" a="1"/>
  <c r="B1170" i="11" s="1"/>
  <c r="B1169" i="11" a="1"/>
  <c r="B1169" i="11" s="1"/>
  <c r="B1168" i="11" a="1"/>
  <c r="B1168" i="11" s="1"/>
  <c r="B1167" i="11" a="1"/>
  <c r="B1167" i="11" s="1"/>
  <c r="B1166" i="11" a="1"/>
  <c r="B1166" i="11" s="1"/>
  <c r="B1165" i="11" a="1"/>
  <c r="B1165" i="11" s="1"/>
  <c r="B1164" i="11" a="1"/>
  <c r="B1164" i="11" s="1"/>
  <c r="B1163" i="11" a="1"/>
  <c r="B1163" i="11" s="1"/>
  <c r="B1162" i="11" a="1"/>
  <c r="B1162" i="11" s="1"/>
  <c r="B1161" i="11" a="1"/>
  <c r="B1161" i="11" s="1"/>
  <c r="B1160" i="11" a="1"/>
  <c r="B1160" i="11" s="1"/>
  <c r="B1159" i="11" a="1"/>
  <c r="B1159" i="11" s="1"/>
  <c r="B1158" i="11" a="1"/>
  <c r="B1158" i="11" s="1"/>
  <c r="B1157" i="11" a="1"/>
  <c r="B1157" i="11" s="1"/>
  <c r="B1156" i="11" a="1"/>
  <c r="B1156" i="11" s="1"/>
  <c r="B1155" i="11" a="1"/>
  <c r="B1155" i="11" s="1"/>
  <c r="B1154" i="11" a="1"/>
  <c r="B1154" i="11" s="1"/>
  <c r="B1153" i="11" a="1"/>
  <c r="B1153" i="11" s="1"/>
  <c r="B1152" i="11" a="1"/>
  <c r="B1152" i="11" s="1"/>
  <c r="B1151" i="11" a="1"/>
  <c r="B1151" i="11" s="1"/>
  <c r="B1150" i="11" a="1"/>
  <c r="B1150" i="11" s="1"/>
  <c r="B1149" i="11" a="1"/>
  <c r="B1149" i="11" s="1"/>
  <c r="B1148" i="11" a="1"/>
  <c r="B1148" i="11" s="1"/>
  <c r="B1147" i="11" a="1"/>
  <c r="B1147" i="11" s="1"/>
  <c r="B1146" i="11" a="1"/>
  <c r="B1146" i="11" s="1"/>
  <c r="B1145" i="11" a="1"/>
  <c r="B1145" i="11" s="1"/>
  <c r="B1144" i="11" a="1"/>
  <c r="B1144" i="11" s="1"/>
  <c r="B1143" i="11" a="1"/>
  <c r="B1143" i="11" s="1"/>
  <c r="B1142" i="11" a="1"/>
  <c r="B1142" i="11" s="1"/>
  <c r="B1141" i="11" a="1"/>
  <c r="B1141" i="11" s="1"/>
  <c r="B1140" i="11" a="1"/>
  <c r="B1140" i="11" s="1"/>
  <c r="B1139" i="11" a="1"/>
  <c r="B1139" i="11" s="1"/>
  <c r="B1138" i="11" a="1"/>
  <c r="B1138" i="11" s="1"/>
  <c r="B1137" i="11" a="1"/>
  <c r="B1137" i="11" s="1"/>
  <c r="B1136" i="11" a="1"/>
  <c r="B1136" i="11" s="1"/>
  <c r="B1135" i="11" a="1"/>
  <c r="B1135" i="11" s="1"/>
  <c r="B1134" i="11" a="1"/>
  <c r="B1134" i="11" s="1"/>
  <c r="B1133" i="11" a="1"/>
  <c r="B1133" i="11" s="1"/>
  <c r="B1132" i="11" a="1"/>
  <c r="B1132" i="11" s="1"/>
  <c r="B1131" i="11" a="1"/>
  <c r="B1131" i="11" s="1"/>
  <c r="B1130" i="11" a="1"/>
  <c r="B1130" i="11" s="1"/>
  <c r="B1129" i="11" a="1"/>
  <c r="B1129" i="11" s="1"/>
  <c r="B1128" i="11" a="1"/>
  <c r="B1128" i="11" s="1"/>
  <c r="B1127" i="11" a="1"/>
  <c r="B1127" i="11" s="1"/>
  <c r="B1126" i="11" a="1"/>
  <c r="B1126" i="11" s="1"/>
  <c r="B1125" i="11" a="1"/>
  <c r="B1125" i="11" s="1"/>
  <c r="B1124" i="11" a="1"/>
  <c r="B1124" i="11" s="1"/>
  <c r="B1123" i="11" a="1"/>
  <c r="B1123" i="11" s="1"/>
  <c r="B1122" i="11" a="1"/>
  <c r="B1122" i="11" s="1"/>
  <c r="B1121" i="11" a="1"/>
  <c r="B1121" i="11" s="1"/>
  <c r="B1120" i="11" a="1"/>
  <c r="B1120" i="11" s="1"/>
  <c r="B1119" i="11" a="1"/>
  <c r="B1119" i="11" s="1"/>
  <c r="B1118" i="11" a="1"/>
  <c r="B1118" i="11" s="1"/>
  <c r="B1117" i="11" a="1"/>
  <c r="B1117" i="11" s="1"/>
  <c r="B1116" i="11" a="1"/>
  <c r="B1116" i="11" s="1"/>
  <c r="B1115" i="11" a="1"/>
  <c r="B1115" i="11" s="1"/>
  <c r="B1114" i="11" a="1"/>
  <c r="B1114" i="11" s="1"/>
  <c r="B1113" i="11" a="1"/>
  <c r="B1113" i="11" s="1"/>
  <c r="B1112" i="11" a="1"/>
  <c r="B1112" i="11" s="1"/>
  <c r="B1111" i="11" a="1"/>
  <c r="B1111" i="11" s="1"/>
  <c r="B1110" i="11" a="1"/>
  <c r="B1110" i="11" s="1"/>
  <c r="B1109" i="11" a="1"/>
  <c r="B1109" i="11" s="1"/>
  <c r="B1108" i="11" a="1"/>
  <c r="B1108" i="11" s="1"/>
  <c r="B1107" i="11" a="1"/>
  <c r="B1107" i="11" s="1"/>
  <c r="B1106" i="11" a="1"/>
  <c r="B1106" i="11" s="1"/>
  <c r="B1105" i="11" a="1"/>
  <c r="B1105" i="11" s="1"/>
  <c r="B1104" i="11" a="1"/>
  <c r="B1104" i="11" s="1"/>
  <c r="B1103" i="11" a="1"/>
  <c r="B1103" i="11" s="1"/>
  <c r="B1102" i="11" a="1"/>
  <c r="B1102" i="11" s="1"/>
  <c r="B1101" i="11" a="1"/>
  <c r="B1101" i="11" s="1"/>
  <c r="B1100" i="11" a="1"/>
  <c r="B1100" i="11" s="1"/>
  <c r="B1099" i="11" a="1"/>
  <c r="B1099" i="11" s="1"/>
  <c r="B1098" i="11" a="1"/>
  <c r="B1098" i="11" s="1"/>
  <c r="B1097" i="11" a="1"/>
  <c r="B1097" i="11" s="1"/>
  <c r="B1096" i="11" a="1"/>
  <c r="B1096" i="11" s="1"/>
  <c r="B1095" i="11" a="1"/>
  <c r="B1095" i="11" s="1"/>
  <c r="B1094" i="11" a="1"/>
  <c r="B1094" i="11" s="1"/>
  <c r="B1093" i="11" a="1"/>
  <c r="B1093" i="11" s="1"/>
  <c r="B1092" i="11" a="1"/>
  <c r="B1092" i="11" s="1"/>
  <c r="B1091" i="11" a="1"/>
  <c r="B1091" i="11" s="1"/>
  <c r="B1090" i="11" a="1"/>
  <c r="B1090" i="11" s="1"/>
  <c r="B1089" i="11" a="1"/>
  <c r="B1089" i="11" s="1"/>
  <c r="B1088" i="11" a="1"/>
  <c r="B1088" i="11" s="1"/>
  <c r="B1087" i="11" a="1"/>
  <c r="B1087" i="11" s="1"/>
  <c r="B1086" i="11" a="1"/>
  <c r="B1086" i="11" s="1"/>
  <c r="B1085" i="11" a="1"/>
  <c r="B1085" i="11" s="1"/>
  <c r="B1084" i="11" a="1"/>
  <c r="B1084" i="11" s="1"/>
  <c r="B1083" i="11" a="1"/>
  <c r="B1083" i="11" s="1"/>
  <c r="B1082" i="11" a="1"/>
  <c r="B1082" i="11" s="1"/>
  <c r="B1081" i="11" a="1"/>
  <c r="B1081" i="11" s="1"/>
  <c r="B1080" i="11" a="1"/>
  <c r="B1080" i="11" s="1"/>
  <c r="B1079" i="11" a="1"/>
  <c r="B1079" i="11" s="1"/>
  <c r="B1078" i="11" a="1"/>
  <c r="B1078" i="11" s="1"/>
  <c r="B1077" i="11" a="1"/>
  <c r="B1077" i="11" s="1"/>
  <c r="B1076" i="11" a="1"/>
  <c r="B1076" i="11" s="1"/>
  <c r="B1075" i="11" a="1"/>
  <c r="B1075" i="11" s="1"/>
  <c r="B1074" i="11" a="1"/>
  <c r="B1074" i="11" s="1"/>
  <c r="B1073" i="11" a="1"/>
  <c r="B1073" i="11" s="1"/>
  <c r="B1072" i="11" a="1"/>
  <c r="B1072" i="11" s="1"/>
  <c r="B1071" i="11" a="1"/>
  <c r="B1071" i="11" s="1"/>
  <c r="B1070" i="11" a="1"/>
  <c r="B1070" i="11" s="1"/>
  <c r="B1069" i="11" a="1"/>
  <c r="B1069" i="11" s="1"/>
  <c r="B1068" i="11" a="1"/>
  <c r="B1068" i="11" s="1"/>
  <c r="B1067" i="11" a="1"/>
  <c r="B1067" i="11" s="1"/>
  <c r="B1066" i="11" a="1"/>
  <c r="B1066" i="11" s="1"/>
  <c r="B1065" i="11" a="1"/>
  <c r="B1065" i="11" s="1"/>
  <c r="B1064" i="11" a="1"/>
  <c r="B1064" i="11" s="1"/>
  <c r="B1063" i="11" a="1"/>
  <c r="B1063" i="11" s="1"/>
  <c r="B1062" i="11" a="1"/>
  <c r="B1062" i="11" s="1"/>
  <c r="B1061" i="11" a="1"/>
  <c r="B1061" i="11" s="1"/>
  <c r="B1060" i="11" a="1"/>
  <c r="B1060" i="11" s="1"/>
  <c r="B1059" i="11" a="1"/>
  <c r="B1059" i="11" s="1"/>
  <c r="B1058" i="11" a="1"/>
  <c r="B1058" i="11" s="1"/>
  <c r="B1057" i="11" a="1"/>
  <c r="B1057" i="11" s="1"/>
  <c r="B1056" i="11" a="1"/>
  <c r="B1056" i="11" s="1"/>
  <c r="B1055" i="11" a="1"/>
  <c r="B1055" i="11" s="1"/>
  <c r="B1054" i="11" a="1"/>
  <c r="B1054" i="11" s="1"/>
  <c r="B1053" i="11" a="1"/>
  <c r="B1053" i="11" s="1"/>
  <c r="B1052" i="11" a="1"/>
  <c r="B1052" i="11" s="1"/>
  <c r="B1051" i="11" a="1"/>
  <c r="B1051" i="11" s="1"/>
  <c r="B1050" i="11" a="1"/>
  <c r="B1050" i="11" s="1"/>
  <c r="B1049" i="11" a="1"/>
  <c r="B1049" i="11" s="1"/>
  <c r="B1048" i="11" a="1"/>
  <c r="B1048" i="11" s="1"/>
  <c r="B1047" i="11" a="1"/>
  <c r="B1047" i="11" s="1"/>
  <c r="B1046" i="11" a="1"/>
  <c r="B1046" i="11" s="1"/>
  <c r="B1045" i="11" a="1"/>
  <c r="B1045" i="11" s="1"/>
  <c r="B1044" i="11" a="1"/>
  <c r="B1044" i="11" s="1"/>
  <c r="B1043" i="11" a="1"/>
  <c r="B1043" i="11" s="1"/>
  <c r="B1042" i="11" a="1"/>
  <c r="B1042" i="11" s="1"/>
  <c r="B1041" i="11" a="1"/>
  <c r="B1041" i="11" s="1"/>
  <c r="B1040" i="11" a="1"/>
  <c r="B1040" i="11" s="1"/>
  <c r="B1039" i="11" a="1"/>
  <c r="B1039" i="11" s="1"/>
  <c r="B1038" i="11" a="1"/>
  <c r="B1038" i="11" s="1"/>
  <c r="B1037" i="11" a="1"/>
  <c r="B1037" i="11" s="1"/>
  <c r="B1036" i="11" a="1"/>
  <c r="B1036" i="11" s="1"/>
  <c r="B1035" i="11" a="1"/>
  <c r="B1035" i="11" s="1"/>
  <c r="B1034" i="11" a="1"/>
  <c r="B1034" i="11" s="1"/>
  <c r="B1033" i="11" a="1"/>
  <c r="B1033" i="11" s="1"/>
  <c r="B1032" i="11" a="1"/>
  <c r="B1032" i="11" s="1"/>
  <c r="B1031" i="11" a="1"/>
  <c r="B1031" i="11" s="1"/>
  <c r="B1030" i="11" a="1"/>
  <c r="B1030" i="11" s="1"/>
  <c r="B1029" i="11" a="1"/>
  <c r="B1029" i="11" s="1"/>
  <c r="B1028" i="11" a="1"/>
  <c r="B1028" i="11" s="1"/>
  <c r="B1027" i="11" a="1"/>
  <c r="B1027" i="11" s="1"/>
  <c r="B1026" i="11" a="1"/>
  <c r="B1026" i="11" s="1"/>
  <c r="B1025" i="11" a="1"/>
  <c r="B1025" i="11" s="1"/>
  <c r="B1024" i="11" a="1"/>
  <c r="B1024" i="11" s="1"/>
  <c r="B1023" i="11" a="1"/>
  <c r="B1023" i="11" s="1"/>
  <c r="B1022" i="11" a="1"/>
  <c r="B1022" i="11" s="1"/>
  <c r="B1021" i="11" a="1"/>
  <c r="B1021" i="11" s="1"/>
  <c r="B1020" i="11" a="1"/>
  <c r="B1020" i="11" s="1"/>
  <c r="B1019" i="11" a="1"/>
  <c r="B1019" i="11" s="1"/>
  <c r="B1018" i="11" a="1"/>
  <c r="B1018" i="11" s="1"/>
  <c r="B1017" i="11" a="1"/>
  <c r="B1017" i="11" s="1"/>
  <c r="B1016" i="11" a="1"/>
  <c r="B1016" i="11" s="1"/>
  <c r="B1015" i="11" a="1"/>
  <c r="B1015" i="11" s="1"/>
  <c r="B1014" i="11" a="1"/>
  <c r="B1014" i="11" s="1"/>
  <c r="B1013" i="11" a="1"/>
  <c r="B1013" i="11" s="1"/>
  <c r="B1012" i="11" a="1"/>
  <c r="B1012" i="11" s="1"/>
  <c r="B1011" i="11" a="1"/>
  <c r="B1011" i="11" s="1"/>
  <c r="B1010" i="11" a="1"/>
  <c r="B1010" i="11" s="1"/>
  <c r="B1009" i="11" a="1"/>
  <c r="B1009" i="11" s="1"/>
  <c r="B1008" i="11" a="1"/>
  <c r="B1008" i="11" s="1"/>
  <c r="B1007" i="11" a="1"/>
  <c r="B1007" i="11" s="1"/>
  <c r="B1006" i="11" a="1"/>
  <c r="B1006" i="11" s="1"/>
  <c r="B1005" i="11" a="1"/>
  <c r="B1005" i="11" s="1"/>
  <c r="B1004" i="11" a="1"/>
  <c r="B1004" i="11" s="1"/>
  <c r="B1003" i="11" a="1"/>
  <c r="B1003" i="11" s="1"/>
  <c r="B1002" i="11" a="1"/>
  <c r="B1002" i="11" s="1"/>
  <c r="B1001" i="11" a="1"/>
  <c r="B1001" i="11" s="1"/>
  <c r="B1000" i="11" a="1"/>
  <c r="B1000" i="11" s="1"/>
  <c r="B999" i="11" a="1"/>
  <c r="B999" i="11" s="1"/>
  <c r="B998" i="11" a="1"/>
  <c r="B998" i="11" s="1"/>
  <c r="B997" i="11" a="1"/>
  <c r="B997" i="11" s="1"/>
  <c r="B996" i="11" a="1"/>
  <c r="B996" i="11" s="1"/>
  <c r="B995" i="11" a="1"/>
  <c r="B995" i="11" s="1"/>
  <c r="B994" i="11" a="1"/>
  <c r="B994" i="11" s="1"/>
  <c r="B993" i="11" a="1"/>
  <c r="B993" i="11" s="1"/>
  <c r="B992" i="11" a="1"/>
  <c r="B992" i="11" s="1"/>
  <c r="B991" i="11" a="1"/>
  <c r="B991" i="11" s="1"/>
  <c r="B990" i="11" a="1"/>
  <c r="B990" i="11" s="1"/>
  <c r="B989" i="11" a="1"/>
  <c r="B989" i="11" s="1"/>
  <c r="B988" i="11" a="1"/>
  <c r="B988" i="11" s="1"/>
  <c r="B987" i="11" a="1"/>
  <c r="B987" i="11" s="1"/>
  <c r="B986" i="11" a="1"/>
  <c r="B986" i="11" s="1"/>
  <c r="B985" i="11" a="1"/>
  <c r="B985" i="11" s="1"/>
  <c r="B984" i="11" a="1"/>
  <c r="B984" i="11" s="1"/>
  <c r="B983" i="11" a="1"/>
  <c r="B983" i="11" s="1"/>
  <c r="B982" i="11" a="1"/>
  <c r="B982" i="11" s="1"/>
  <c r="B981" i="11" a="1"/>
  <c r="B981" i="11" s="1"/>
  <c r="B980" i="11" a="1"/>
  <c r="B980" i="11" s="1"/>
  <c r="B979" i="11" a="1"/>
  <c r="B979" i="11" s="1"/>
  <c r="B978" i="11" a="1"/>
  <c r="B978" i="11" s="1"/>
  <c r="B977" i="11" a="1"/>
  <c r="B977" i="11" s="1"/>
  <c r="B976" i="11" a="1"/>
  <c r="B976" i="11" s="1"/>
  <c r="B975" i="11" a="1"/>
  <c r="B975" i="11" s="1"/>
  <c r="B974" i="11" a="1"/>
  <c r="B974" i="11" s="1"/>
  <c r="B973" i="11" a="1"/>
  <c r="B973" i="11" s="1"/>
  <c r="B972" i="11" a="1"/>
  <c r="B972" i="11" s="1"/>
  <c r="B971" i="11" a="1"/>
  <c r="B971" i="11" s="1"/>
  <c r="B970" i="11" a="1"/>
  <c r="B970" i="11" s="1"/>
  <c r="B969" i="11" a="1"/>
  <c r="B969" i="11" s="1"/>
  <c r="B968" i="11" a="1"/>
  <c r="B968" i="11" s="1"/>
  <c r="B967" i="11" a="1"/>
  <c r="B967" i="11" s="1"/>
  <c r="B966" i="11" a="1"/>
  <c r="B966" i="11" s="1"/>
  <c r="B965" i="11" a="1"/>
  <c r="B965" i="11" s="1"/>
  <c r="B964" i="11" a="1"/>
  <c r="B964" i="11" s="1"/>
  <c r="B963" i="11" a="1"/>
  <c r="B963" i="11" s="1"/>
  <c r="B962" i="11" a="1"/>
  <c r="B962" i="11" s="1"/>
  <c r="B961" i="11" a="1"/>
  <c r="B961" i="11" s="1"/>
  <c r="B960" i="11" a="1"/>
  <c r="B960" i="11" s="1"/>
  <c r="B959" i="11" a="1"/>
  <c r="B959" i="11" s="1"/>
  <c r="B958" i="11" a="1"/>
  <c r="B958" i="11" s="1"/>
  <c r="B957" i="11" a="1"/>
  <c r="B957" i="11" s="1"/>
  <c r="B956" i="11" a="1"/>
  <c r="B956" i="11" s="1"/>
  <c r="B955" i="11" a="1"/>
  <c r="B955" i="11" s="1"/>
  <c r="B954" i="11" a="1"/>
  <c r="B954" i="11" s="1"/>
  <c r="B953" i="11" a="1"/>
  <c r="B953" i="11" s="1"/>
  <c r="B952" i="11" a="1"/>
  <c r="B952" i="11" s="1"/>
  <c r="B951" i="11" a="1"/>
  <c r="B951" i="11" s="1"/>
  <c r="B950" i="11" a="1"/>
  <c r="B950" i="11" s="1"/>
  <c r="B949" i="11" a="1"/>
  <c r="B949" i="11" s="1"/>
  <c r="B948" i="11" a="1"/>
  <c r="B948" i="11" s="1"/>
  <c r="B947" i="11" a="1"/>
  <c r="B947" i="11" s="1"/>
  <c r="B946" i="11" a="1"/>
  <c r="B946" i="11" s="1"/>
  <c r="B945" i="11" a="1"/>
  <c r="B945" i="11" s="1"/>
  <c r="B944" i="11" a="1"/>
  <c r="B944" i="11" s="1"/>
  <c r="B943" i="11" a="1"/>
  <c r="B943" i="11" s="1"/>
  <c r="B942" i="11" a="1"/>
  <c r="B942" i="11" s="1"/>
  <c r="B941" i="11" a="1"/>
  <c r="B941" i="11" s="1"/>
  <c r="B940" i="11" a="1"/>
  <c r="B940" i="11" s="1"/>
  <c r="B939" i="11" a="1"/>
  <c r="B939" i="11" s="1"/>
  <c r="B938" i="11" a="1"/>
  <c r="B938" i="11" s="1"/>
  <c r="B937" i="11" a="1"/>
  <c r="B937" i="11" s="1"/>
  <c r="B936" i="11" a="1"/>
  <c r="B936" i="11" s="1"/>
  <c r="B935" i="11" a="1"/>
  <c r="B935" i="11" s="1"/>
  <c r="B934" i="11" a="1"/>
  <c r="B934" i="11" s="1"/>
  <c r="B933" i="11" a="1"/>
  <c r="B933" i="11" s="1"/>
  <c r="B932" i="11" a="1"/>
  <c r="B932" i="11" s="1"/>
  <c r="B931" i="11" a="1"/>
  <c r="B931" i="11" s="1"/>
  <c r="B930" i="11" a="1"/>
  <c r="B930" i="11" s="1"/>
  <c r="B929" i="11" a="1"/>
  <c r="B929" i="11" s="1"/>
  <c r="B928" i="11" a="1"/>
  <c r="B928" i="11" s="1"/>
  <c r="B927" i="11" a="1"/>
  <c r="B927" i="11" s="1"/>
  <c r="B926" i="11" a="1"/>
  <c r="B926" i="11" s="1"/>
  <c r="B925" i="11" a="1"/>
  <c r="B925" i="11" s="1"/>
  <c r="B924" i="11" a="1"/>
  <c r="B924" i="11" s="1"/>
  <c r="B923" i="11" a="1"/>
  <c r="B923" i="11" s="1"/>
  <c r="B922" i="11" a="1"/>
  <c r="B922" i="11" s="1"/>
  <c r="B921" i="11" a="1"/>
  <c r="B921" i="11" s="1"/>
  <c r="B920" i="11" a="1"/>
  <c r="B920" i="11" s="1"/>
  <c r="B919" i="11" a="1"/>
  <c r="B919" i="11" s="1"/>
  <c r="B918" i="11" a="1"/>
  <c r="B918" i="11" s="1"/>
  <c r="B917" i="11" a="1"/>
  <c r="B917" i="11" s="1"/>
  <c r="B916" i="11" a="1"/>
  <c r="B916" i="11" s="1"/>
  <c r="B915" i="11" a="1"/>
  <c r="B915" i="11" s="1"/>
  <c r="B914" i="11" a="1"/>
  <c r="B914" i="11" s="1"/>
  <c r="B913" i="11" a="1"/>
  <c r="B913" i="11" s="1"/>
  <c r="B912" i="11" a="1"/>
  <c r="B912" i="11" s="1"/>
  <c r="B911" i="11" a="1"/>
  <c r="B911" i="11" s="1"/>
  <c r="B910" i="11" a="1"/>
  <c r="B910" i="11" s="1"/>
  <c r="B909" i="11" a="1"/>
  <c r="B909" i="11" s="1"/>
  <c r="B908" i="11" a="1"/>
  <c r="B908" i="11" s="1"/>
  <c r="B907" i="11" a="1"/>
  <c r="B907" i="11" s="1"/>
  <c r="B906" i="11" a="1"/>
  <c r="B906" i="11" s="1"/>
  <c r="B905" i="11" a="1"/>
  <c r="B905" i="11" s="1"/>
  <c r="B904" i="11" a="1"/>
  <c r="B904" i="11" s="1"/>
  <c r="B903" i="11" a="1"/>
  <c r="B903" i="11" s="1"/>
  <c r="B902" i="11" a="1"/>
  <c r="B902" i="11" s="1"/>
  <c r="B901" i="11" a="1"/>
  <c r="B901" i="11" s="1"/>
  <c r="B900" i="11" a="1"/>
  <c r="B900" i="11" s="1"/>
  <c r="B899" i="11" a="1"/>
  <c r="B899" i="11" s="1"/>
  <c r="B898" i="11" a="1"/>
  <c r="B898" i="11" s="1"/>
  <c r="B897" i="11" a="1"/>
  <c r="B897" i="11" s="1"/>
  <c r="B896" i="11" a="1"/>
  <c r="B896" i="11" s="1"/>
  <c r="B895" i="11" a="1"/>
  <c r="B895" i="11" s="1"/>
  <c r="B894" i="11" a="1"/>
  <c r="B894" i="11" s="1"/>
  <c r="B893" i="11" a="1"/>
  <c r="B893" i="11" s="1"/>
  <c r="B892" i="11" a="1"/>
  <c r="B892" i="11" s="1"/>
  <c r="B891" i="11" a="1"/>
  <c r="B891" i="11" s="1"/>
  <c r="B890" i="11" a="1"/>
  <c r="B890" i="11" s="1"/>
  <c r="B889" i="11" a="1"/>
  <c r="B889" i="11" s="1"/>
  <c r="B888" i="11" a="1"/>
  <c r="B888" i="11" s="1"/>
  <c r="B887" i="11" a="1"/>
  <c r="B887" i="11" s="1"/>
  <c r="B886" i="11" a="1"/>
  <c r="B886" i="11" s="1"/>
  <c r="B885" i="11" a="1"/>
  <c r="B885" i="11" s="1"/>
  <c r="B884" i="11" a="1"/>
  <c r="B884" i="11" s="1"/>
  <c r="B883" i="11" a="1"/>
  <c r="B883" i="11" s="1"/>
  <c r="B882" i="11" a="1"/>
  <c r="B882" i="11" s="1"/>
  <c r="B881" i="11" a="1"/>
  <c r="B881" i="11" s="1"/>
  <c r="B880" i="11" a="1"/>
  <c r="B880" i="11" s="1"/>
  <c r="B879" i="11" a="1"/>
  <c r="B879" i="11" s="1"/>
  <c r="B878" i="11" a="1"/>
  <c r="B878" i="11" s="1"/>
  <c r="B877" i="11" a="1"/>
  <c r="B877" i="11" s="1"/>
  <c r="B876" i="11" a="1"/>
  <c r="B876" i="11" s="1"/>
  <c r="B875" i="11" a="1"/>
  <c r="B875" i="11" s="1"/>
  <c r="B874" i="11" a="1"/>
  <c r="B874" i="11" s="1"/>
  <c r="B873" i="11" a="1"/>
  <c r="B873" i="11" s="1"/>
  <c r="B872" i="11" a="1"/>
  <c r="B872" i="11" s="1"/>
  <c r="B871" i="11" a="1"/>
  <c r="B871" i="11" s="1"/>
  <c r="B870" i="11" a="1"/>
  <c r="B870" i="11" s="1"/>
  <c r="B869" i="11" a="1"/>
  <c r="B869" i="11" s="1"/>
  <c r="B868" i="11" a="1"/>
  <c r="B868" i="11" s="1"/>
  <c r="B867" i="11" a="1"/>
  <c r="B867" i="11" s="1"/>
  <c r="B866" i="11"/>
  <c r="B866" i="11" a="1"/>
  <c r="B865" i="11" a="1"/>
  <c r="B865" i="11" s="1"/>
  <c r="B864" i="11" a="1"/>
  <c r="B864" i="11" s="1"/>
  <c r="B863" i="11" a="1"/>
  <c r="B863" i="11" s="1"/>
  <c r="B862" i="11"/>
  <c r="B862" i="11" a="1"/>
  <c r="B861" i="11" a="1"/>
  <c r="B861" i="11" s="1"/>
  <c r="B860" i="11" a="1"/>
  <c r="B860" i="11" s="1"/>
  <c r="B859" i="11"/>
  <c r="B859" i="11" a="1"/>
  <c r="B858" i="11" a="1"/>
  <c r="B858" i="11" s="1"/>
  <c r="B857" i="11" a="1"/>
  <c r="B857" i="11" s="1"/>
  <c r="B856" i="11" a="1"/>
  <c r="B856" i="11" s="1"/>
  <c r="B855" i="11" a="1"/>
  <c r="B855" i="11" s="1"/>
  <c r="B854" i="11" a="1"/>
  <c r="B854" i="11" s="1"/>
  <c r="B853" i="11" a="1"/>
  <c r="B853" i="11" s="1"/>
  <c r="B852" i="11"/>
  <c r="B852" i="11" a="1"/>
  <c r="B851" i="11" a="1"/>
  <c r="B851" i="11" s="1"/>
  <c r="B850" i="11"/>
  <c r="B850" i="11" a="1"/>
  <c r="B849" i="11" a="1"/>
  <c r="B849" i="11" s="1"/>
  <c r="B848" i="11"/>
  <c r="B848" i="11" a="1"/>
  <c r="B847" i="11" a="1"/>
  <c r="B847" i="11" s="1"/>
  <c r="B846" i="11" a="1"/>
  <c r="B846" i="11" s="1"/>
  <c r="B845" i="11" a="1"/>
  <c r="B845" i="11" s="1"/>
  <c r="B844" i="11" a="1"/>
  <c r="B844" i="11" s="1"/>
  <c r="B843" i="11"/>
  <c r="B843" i="11" a="1"/>
  <c r="B842" i="11" a="1"/>
  <c r="B842" i="11" s="1"/>
  <c r="B841" i="11" a="1"/>
  <c r="B841" i="11" s="1"/>
  <c r="B840" i="11" a="1"/>
  <c r="B840" i="11" s="1"/>
  <c r="B839" i="11" a="1"/>
  <c r="B839" i="11" s="1"/>
  <c r="B838" i="11" a="1"/>
  <c r="B838" i="11" s="1"/>
  <c r="B837" i="11" a="1"/>
  <c r="B837" i="11" s="1"/>
  <c r="B836" i="11"/>
  <c r="B836" i="11" a="1"/>
  <c r="B835" i="11" a="1"/>
  <c r="B835" i="11" s="1"/>
  <c r="B834" i="11"/>
  <c r="B834" i="11" a="1"/>
  <c r="B833" i="11" a="1"/>
  <c r="B833" i="11" s="1"/>
  <c r="B832" i="11" a="1"/>
  <c r="B832" i="11" s="1"/>
  <c r="B831" i="11" a="1"/>
  <c r="B831" i="11" s="1"/>
  <c r="B830" i="11" a="1"/>
  <c r="B830" i="11" s="1"/>
  <c r="B829" i="11" a="1"/>
  <c r="B829" i="11" s="1"/>
  <c r="B828" i="11" a="1"/>
  <c r="B828" i="11" s="1"/>
  <c r="B827" i="11" a="1"/>
  <c r="B827" i="11" s="1"/>
  <c r="B826" i="11" a="1"/>
  <c r="B826" i="11" s="1"/>
  <c r="B825" i="11" a="1"/>
  <c r="B825" i="11" s="1"/>
  <c r="B824" i="11" a="1"/>
  <c r="B824" i="11" s="1"/>
  <c r="B823" i="11" a="1"/>
  <c r="B823" i="11" s="1"/>
  <c r="B822" i="11"/>
  <c r="B822" i="11" a="1"/>
  <c r="B821" i="11" a="1"/>
  <c r="B821" i="11" s="1"/>
  <c r="B820" i="11" a="1"/>
  <c r="B820" i="11" s="1"/>
  <c r="B819" i="11" a="1"/>
  <c r="B819" i="11" s="1"/>
  <c r="B818" i="11" a="1"/>
  <c r="B818" i="11" s="1"/>
  <c r="B817" i="11" a="1"/>
  <c r="B817" i="11" s="1"/>
  <c r="B816" i="11" a="1"/>
  <c r="B816" i="11" s="1"/>
  <c r="B815" i="11" a="1"/>
  <c r="B815" i="11" s="1"/>
  <c r="B814" i="11" a="1"/>
  <c r="B814" i="11" s="1"/>
  <c r="B813" i="11" a="1"/>
  <c r="B813" i="11" s="1"/>
  <c r="B812" i="11" a="1"/>
  <c r="B812" i="11" s="1"/>
  <c r="B811" i="11" a="1"/>
  <c r="B811" i="11" s="1"/>
  <c r="B810" i="11"/>
  <c r="B810" i="11" a="1"/>
  <c r="B809" i="11" a="1"/>
  <c r="B809" i="11" s="1"/>
  <c r="B808" i="11" a="1"/>
  <c r="B808" i="11" s="1"/>
  <c r="B807" i="11" a="1"/>
  <c r="B807" i="11" s="1"/>
  <c r="B806" i="11"/>
  <c r="B806" i="11" a="1"/>
  <c r="B805" i="11" a="1"/>
  <c r="B805" i="11" s="1"/>
  <c r="B804" i="11" a="1"/>
  <c r="B804" i="11" s="1"/>
  <c r="B803" i="11" a="1"/>
  <c r="B803" i="11" s="1"/>
  <c r="B802" i="11"/>
  <c r="B802" i="11" a="1"/>
  <c r="B801" i="11" a="1"/>
  <c r="B801" i="11" s="1"/>
  <c r="B800" i="11" a="1"/>
  <c r="B800" i="11" s="1"/>
  <c r="B799" i="11" a="1"/>
  <c r="B799" i="11" s="1"/>
  <c r="B798" i="11" a="1"/>
  <c r="B798" i="11" s="1"/>
  <c r="B797" i="11" a="1"/>
  <c r="B797" i="11" s="1"/>
  <c r="B796" i="11" a="1"/>
  <c r="B796" i="11" s="1"/>
  <c r="B795" i="11" a="1"/>
  <c r="B795" i="11" s="1"/>
  <c r="B794" i="11" a="1"/>
  <c r="B794" i="11" s="1"/>
  <c r="B793" i="11" a="1"/>
  <c r="B793" i="11" s="1"/>
  <c r="B792" i="11" a="1"/>
  <c r="B792" i="11" s="1"/>
  <c r="B791" i="11" a="1"/>
  <c r="B791" i="11" s="1"/>
  <c r="B790" i="11"/>
  <c r="B790" i="11" a="1"/>
  <c r="B789" i="11" a="1"/>
  <c r="B789" i="11" s="1"/>
  <c r="B788" i="11" a="1"/>
  <c r="B788" i="11" s="1"/>
  <c r="B787" i="11" a="1"/>
  <c r="B787" i="11" s="1"/>
  <c r="B786" i="11" a="1"/>
  <c r="B786" i="11" s="1"/>
  <c r="B785" i="11" a="1"/>
  <c r="B785" i="11" s="1"/>
  <c r="B784" i="11" a="1"/>
  <c r="B784" i="11" s="1"/>
  <c r="B783" i="11" a="1"/>
  <c r="B783" i="11" s="1"/>
  <c r="B782" i="11" a="1"/>
  <c r="B782" i="11" s="1"/>
  <c r="B781" i="11" a="1"/>
  <c r="B781" i="11" s="1"/>
  <c r="B780" i="11" a="1"/>
  <c r="B780" i="11" s="1"/>
  <c r="B779" i="11" a="1"/>
  <c r="B779" i="11" s="1"/>
  <c r="B778" i="11" a="1"/>
  <c r="B778" i="11" s="1"/>
  <c r="B777" i="11" a="1"/>
  <c r="B777" i="11" s="1"/>
  <c r="B776" i="11" a="1"/>
  <c r="B776" i="11" s="1"/>
  <c r="B775" i="11" a="1"/>
  <c r="B775" i="11" s="1"/>
  <c r="B774" i="11"/>
  <c r="B774" i="11" a="1"/>
  <c r="B773" i="11" a="1"/>
  <c r="B773" i="11" s="1"/>
  <c r="B772" i="11" a="1"/>
  <c r="B772" i="11" s="1"/>
  <c r="B771" i="11" a="1"/>
  <c r="B771" i="11" s="1"/>
  <c r="B770" i="11" a="1"/>
  <c r="B770" i="11" s="1"/>
  <c r="B769" i="11" a="1"/>
  <c r="B769" i="11" s="1"/>
  <c r="B768" i="11" a="1"/>
  <c r="B768" i="11" s="1"/>
  <c r="B767" i="11" a="1"/>
  <c r="B767" i="11" s="1"/>
  <c r="B766" i="11" a="1"/>
  <c r="B766" i="11" s="1"/>
  <c r="B765" i="11" a="1"/>
  <c r="B765" i="11" s="1"/>
  <c r="B764" i="11" a="1"/>
  <c r="B764" i="11" s="1"/>
  <c r="B763" i="11" a="1"/>
  <c r="B763" i="11" s="1"/>
  <c r="B762" i="11" a="1"/>
  <c r="B762" i="11" s="1"/>
  <c r="B761" i="11" a="1"/>
  <c r="B761" i="11" s="1"/>
  <c r="B760" i="11" a="1"/>
  <c r="B760" i="11" s="1"/>
  <c r="B759" i="11" a="1"/>
  <c r="B759" i="11" s="1"/>
  <c r="B758" i="11"/>
  <c r="B758" i="11" a="1"/>
  <c r="B757" i="11" a="1"/>
  <c r="B757" i="11" s="1"/>
  <c r="B756" i="11" a="1"/>
  <c r="B756" i="11" s="1"/>
  <c r="B755" i="11" a="1"/>
  <c r="B755" i="11" s="1"/>
  <c r="B754" i="11" a="1"/>
  <c r="B754" i="11" s="1"/>
  <c r="B753" i="11" a="1"/>
  <c r="B753" i="11" s="1"/>
  <c r="B752" i="11" a="1"/>
  <c r="B752" i="11" s="1"/>
  <c r="B751" i="11" a="1"/>
  <c r="B751" i="11" s="1"/>
  <c r="B750" i="11" a="1"/>
  <c r="B750" i="11" s="1"/>
  <c r="B749" i="11" a="1"/>
  <c r="B749" i="11" s="1"/>
  <c r="B748" i="11" a="1"/>
  <c r="B748" i="11" s="1"/>
  <c r="B747" i="11" a="1"/>
  <c r="B747" i="11" s="1"/>
  <c r="B746" i="11" a="1"/>
  <c r="B746" i="11" s="1"/>
  <c r="B745" i="11" a="1"/>
  <c r="B745" i="11" s="1"/>
  <c r="B744" i="11" a="1"/>
  <c r="B744" i="11" s="1"/>
  <c r="B743" i="11" a="1"/>
  <c r="B743" i="11" s="1"/>
  <c r="B742" i="11"/>
  <c r="B742" i="11" a="1"/>
  <c r="B741" i="11" a="1"/>
  <c r="B741" i="11" s="1"/>
  <c r="B740" i="11" a="1"/>
  <c r="B740" i="11" s="1"/>
  <c r="B739" i="11" a="1"/>
  <c r="B739" i="11" s="1"/>
  <c r="B738" i="11" a="1"/>
  <c r="B738" i="11" s="1"/>
  <c r="B737" i="11" a="1"/>
  <c r="B737" i="11" s="1"/>
  <c r="B736" i="11" a="1"/>
  <c r="B736" i="11" s="1"/>
  <c r="B735" i="11" a="1"/>
  <c r="B735" i="11" s="1"/>
  <c r="B734" i="11" a="1"/>
  <c r="B734" i="11" s="1"/>
  <c r="B733" i="11" a="1"/>
  <c r="B733" i="11" s="1"/>
  <c r="B732" i="11" a="1"/>
  <c r="B732" i="11" s="1"/>
  <c r="B731" i="11" a="1"/>
  <c r="B731" i="11" s="1"/>
  <c r="B730" i="11"/>
  <c r="B730" i="11" a="1"/>
  <c r="B729" i="11" a="1"/>
  <c r="B729" i="11" s="1"/>
  <c r="B728" i="11" a="1"/>
  <c r="B728" i="11" s="1"/>
  <c r="B727" i="11" a="1"/>
  <c r="B727" i="11" s="1"/>
  <c r="B726" i="11"/>
  <c r="B726" i="11" a="1"/>
  <c r="B725" i="11" a="1"/>
  <c r="B725" i="11" s="1"/>
  <c r="B724" i="11" a="1"/>
  <c r="B724" i="11" s="1"/>
  <c r="B723" i="11" a="1"/>
  <c r="B723" i="11" s="1"/>
  <c r="B722" i="11" a="1"/>
  <c r="B722" i="11" s="1"/>
  <c r="B721" i="11" a="1"/>
  <c r="B721" i="11" s="1"/>
  <c r="B720" i="11" a="1"/>
  <c r="B720" i="11" s="1"/>
  <c r="B719" i="11" a="1"/>
  <c r="B719" i="11" s="1"/>
  <c r="B718" i="11" a="1"/>
  <c r="B718" i="11" s="1"/>
  <c r="B717" i="11" a="1"/>
  <c r="B717" i="11" s="1"/>
  <c r="B716" i="11" a="1"/>
  <c r="B716" i="11" s="1"/>
  <c r="B715" i="11" a="1"/>
  <c r="B715" i="11" s="1"/>
  <c r="B714" i="11" a="1"/>
  <c r="B714" i="11" s="1"/>
  <c r="B713" i="11" a="1"/>
  <c r="B713" i="11" s="1"/>
  <c r="B712" i="11" a="1"/>
  <c r="B712" i="11" s="1"/>
  <c r="B711" i="11" a="1"/>
  <c r="B711" i="11" s="1"/>
  <c r="B710" i="11"/>
  <c r="B710" i="11" a="1"/>
  <c r="B709" i="11" a="1"/>
  <c r="B709" i="11" s="1"/>
  <c r="B708" i="11" a="1"/>
  <c r="B708" i="11" s="1"/>
  <c r="B707" i="11" a="1"/>
  <c r="B707" i="11" s="1"/>
  <c r="B706" i="11" a="1"/>
  <c r="B706" i="11" s="1"/>
  <c r="B705" i="11" a="1"/>
  <c r="B705" i="11" s="1"/>
  <c r="B704" i="11" a="1"/>
  <c r="B704" i="11" s="1"/>
  <c r="B703" i="11" a="1"/>
  <c r="B703" i="11" s="1"/>
  <c r="B702" i="11" a="1"/>
  <c r="B702" i="11" s="1"/>
  <c r="B701" i="11" a="1"/>
  <c r="B701" i="11" s="1"/>
  <c r="B700" i="11" a="1"/>
  <c r="B700" i="11" s="1"/>
  <c r="B699" i="11" a="1"/>
  <c r="B699" i="11" s="1"/>
  <c r="B698" i="11"/>
  <c r="B698" i="11" a="1"/>
  <c r="B697" i="11" a="1"/>
  <c r="B697" i="11" s="1"/>
  <c r="B696" i="11" a="1"/>
  <c r="B696" i="11" s="1"/>
  <c r="B695" i="11" a="1"/>
  <c r="B695" i="11" s="1"/>
  <c r="B694" i="11"/>
  <c r="B694" i="11" a="1"/>
  <c r="B693" i="11" a="1"/>
  <c r="B693" i="11" s="1"/>
  <c r="B692" i="11" a="1"/>
  <c r="B692" i="11" s="1"/>
  <c r="B691" i="11" a="1"/>
  <c r="B691" i="11" s="1"/>
  <c r="B690" i="11"/>
  <c r="B690" i="11" a="1"/>
  <c r="B689" i="11" a="1"/>
  <c r="B689" i="11" s="1"/>
  <c r="B688" i="11" a="1"/>
  <c r="B688" i="11" s="1"/>
  <c r="B687" i="11" a="1"/>
  <c r="B687" i="11" s="1"/>
  <c r="B686" i="11" a="1"/>
  <c r="B686" i="11" s="1"/>
  <c r="B685" i="11" a="1"/>
  <c r="B685" i="11" s="1"/>
  <c r="B684" i="11" a="1"/>
  <c r="B684" i="11" s="1"/>
  <c r="B683" i="11" a="1"/>
  <c r="B683" i="11" s="1"/>
  <c r="B682" i="11"/>
  <c r="B682" i="11" a="1"/>
  <c r="B681" i="11" a="1"/>
  <c r="B681" i="11" s="1"/>
  <c r="B680" i="11" a="1"/>
  <c r="B680" i="11" s="1"/>
  <c r="B679" i="11" a="1"/>
  <c r="B679" i="11" s="1"/>
  <c r="B678" i="11"/>
  <c r="B678" i="11" a="1"/>
  <c r="B677" i="11" a="1"/>
  <c r="B677" i="11" s="1"/>
  <c r="B676" i="11" a="1"/>
  <c r="B676" i="11" s="1"/>
  <c r="B675" i="11" a="1"/>
  <c r="B675" i="11" s="1"/>
  <c r="B674" i="11" a="1"/>
  <c r="B674" i="11" s="1"/>
  <c r="B673" i="11" a="1"/>
  <c r="B673" i="11" s="1"/>
  <c r="B672" i="11" a="1"/>
  <c r="B672" i="11" s="1"/>
  <c r="B671" i="11" a="1"/>
  <c r="B671" i="11" s="1"/>
  <c r="B670" i="11" a="1"/>
  <c r="B670" i="11" s="1"/>
  <c r="B669" i="11" a="1"/>
  <c r="B669" i="11" s="1"/>
  <c r="B668" i="11" a="1"/>
  <c r="B668" i="11" s="1"/>
  <c r="B667" i="11" a="1"/>
  <c r="B667" i="11" s="1"/>
  <c r="B666" i="11" a="1"/>
  <c r="B666" i="11" s="1"/>
  <c r="B665" i="11" a="1"/>
  <c r="B665" i="11" s="1"/>
  <c r="B664" i="11" a="1"/>
  <c r="B664" i="11" s="1"/>
  <c r="B663" i="11" a="1"/>
  <c r="B663" i="11" s="1"/>
  <c r="B662" i="11"/>
  <c r="B662" i="11" a="1"/>
  <c r="B661" i="11" a="1"/>
  <c r="B661" i="11" s="1"/>
  <c r="B660" i="11" a="1"/>
  <c r="B660" i="11" s="1"/>
  <c r="B659" i="11" a="1"/>
  <c r="B659" i="11" s="1"/>
  <c r="B658" i="11" a="1"/>
  <c r="B658" i="11" s="1"/>
  <c r="B657" i="11" a="1"/>
  <c r="B657" i="11" s="1"/>
  <c r="B656" i="11" a="1"/>
  <c r="B656" i="11" s="1"/>
  <c r="B655" i="11" a="1"/>
  <c r="B655" i="11" s="1"/>
  <c r="B654" i="11" a="1"/>
  <c r="B654" i="11" s="1"/>
  <c r="B653" i="11" a="1"/>
  <c r="B653" i="11" s="1"/>
  <c r="B652" i="11" a="1"/>
  <c r="B652" i="11" s="1"/>
  <c r="B651" i="11" a="1"/>
  <c r="B651" i="11" s="1"/>
  <c r="B650" i="11"/>
  <c r="B650" i="11" a="1"/>
  <c r="B649" i="11" a="1"/>
  <c r="B649" i="11" s="1"/>
  <c r="B648" i="11" a="1"/>
  <c r="B648" i="11" s="1"/>
  <c r="B647" i="11" a="1"/>
  <c r="B647" i="11" s="1"/>
  <c r="B646" i="11" a="1"/>
  <c r="B646" i="11" s="1"/>
  <c r="B645" i="11" a="1"/>
  <c r="B645" i="11" s="1"/>
  <c r="B644" i="11" a="1"/>
  <c r="B644" i="11" s="1"/>
  <c r="B643" i="11" a="1"/>
  <c r="B643" i="11" s="1"/>
  <c r="B642" i="11" a="1"/>
  <c r="B642" i="11" s="1"/>
  <c r="B641" i="11" a="1"/>
  <c r="B641" i="11" s="1"/>
  <c r="B640" i="11" a="1"/>
  <c r="B640" i="11" s="1"/>
  <c r="B639" i="11" a="1"/>
  <c r="B639" i="11" s="1"/>
  <c r="B638" i="11" a="1"/>
  <c r="B638" i="11" s="1"/>
  <c r="B637" i="11" a="1"/>
  <c r="B637" i="11" s="1"/>
  <c r="B636" i="11" a="1"/>
  <c r="B636" i="11" s="1"/>
  <c r="B635" i="11" a="1"/>
  <c r="B635" i="11" s="1"/>
  <c r="B634" i="11" a="1"/>
  <c r="B634" i="11" s="1"/>
  <c r="B633" i="11" a="1"/>
  <c r="B633" i="11" s="1"/>
  <c r="B632" i="11" a="1"/>
  <c r="B632" i="11" s="1"/>
  <c r="B631" i="11" a="1"/>
  <c r="B631" i="11" s="1"/>
  <c r="B630" i="11"/>
  <c r="B630" i="11" a="1"/>
  <c r="B629" i="11" a="1"/>
  <c r="B629" i="11" s="1"/>
  <c r="B628" i="11" a="1"/>
  <c r="B628" i="11" s="1"/>
  <c r="B627" i="11" a="1"/>
  <c r="B627" i="11" s="1"/>
  <c r="B626" i="11"/>
  <c r="B626" i="11" a="1"/>
  <c r="B625" i="11" a="1"/>
  <c r="B625" i="11" s="1"/>
  <c r="B624" i="11" a="1"/>
  <c r="B624" i="11" s="1"/>
  <c r="B623" i="11" a="1"/>
  <c r="B623" i="11" s="1"/>
  <c r="B622" i="11" a="1"/>
  <c r="B622" i="11" s="1"/>
  <c r="B621" i="11" a="1"/>
  <c r="B621" i="11" s="1"/>
  <c r="B620" i="11" a="1"/>
  <c r="B620" i="11" s="1"/>
  <c r="B619" i="11" a="1"/>
  <c r="B619" i="11" s="1"/>
  <c r="B618" i="11"/>
  <c r="B618" i="11" a="1"/>
  <c r="B617" i="11" a="1"/>
  <c r="B617" i="11" s="1"/>
  <c r="B616" i="11" a="1"/>
  <c r="B616" i="11" s="1"/>
  <c r="B615" i="11" a="1"/>
  <c r="B615" i="11" s="1"/>
  <c r="B614" i="11"/>
  <c r="B614" i="11" a="1"/>
  <c r="B613" i="11" a="1"/>
  <c r="B613" i="11" s="1"/>
  <c r="B612" i="11" a="1"/>
  <c r="B612" i="11" s="1"/>
  <c r="B611" i="11" a="1"/>
  <c r="B611" i="11" s="1"/>
  <c r="B610" i="11" a="1"/>
  <c r="B610" i="11" s="1"/>
  <c r="B609" i="11" a="1"/>
  <c r="B609" i="11" s="1"/>
  <c r="B608" i="11" a="1"/>
  <c r="B608" i="11" s="1"/>
  <c r="B607" i="11" a="1"/>
  <c r="B607" i="11" s="1"/>
  <c r="B606" i="11" a="1"/>
  <c r="B606" i="11" s="1"/>
  <c r="B605" i="11" a="1"/>
  <c r="B605" i="11" s="1"/>
  <c r="B604" i="11" a="1"/>
  <c r="B604" i="11" s="1"/>
  <c r="B603" i="11" a="1"/>
  <c r="B603" i="11" s="1"/>
  <c r="B602" i="11" a="1"/>
  <c r="B602" i="11" s="1"/>
  <c r="B601" i="11" a="1"/>
  <c r="B601" i="11" s="1"/>
  <c r="B600" i="11" a="1"/>
  <c r="B600" i="11" s="1"/>
  <c r="B599" i="11" a="1"/>
  <c r="B599" i="11" s="1"/>
  <c r="B598" i="11"/>
  <c r="B598" i="11" a="1"/>
  <c r="B597" i="11" a="1"/>
  <c r="B597" i="11" s="1"/>
  <c r="B596" i="11" a="1"/>
  <c r="B596" i="11" s="1"/>
  <c r="B595" i="11" a="1"/>
  <c r="B595" i="11" s="1"/>
  <c r="B594" i="11"/>
  <c r="B594" i="11" a="1"/>
  <c r="B593" i="11" a="1"/>
  <c r="B593" i="11" s="1"/>
  <c r="B592" i="11"/>
  <c r="B592" i="11" a="1"/>
  <c r="B591" i="11" a="1"/>
  <c r="B591" i="11" s="1"/>
  <c r="B590" i="11" a="1"/>
  <c r="B590" i="11" s="1"/>
  <c r="B589" i="11" a="1"/>
  <c r="B589" i="11" s="1"/>
  <c r="B588" i="11" a="1"/>
  <c r="B588" i="11" s="1"/>
  <c r="B587" i="11" a="1"/>
  <c r="B587" i="11" s="1"/>
  <c r="B586" i="11" a="1"/>
  <c r="B586" i="11" s="1"/>
  <c r="B585" i="11" a="1"/>
  <c r="B585" i="11" s="1"/>
  <c r="B584" i="11"/>
  <c r="B584" i="11" a="1"/>
  <c r="B583" i="11" a="1"/>
  <c r="B583" i="11" s="1"/>
  <c r="B582" i="11"/>
  <c r="B582" i="11" a="1"/>
  <c r="B581" i="11" a="1"/>
  <c r="B581" i="11" s="1"/>
  <c r="B580" i="11" a="1"/>
  <c r="B580" i="11" s="1"/>
  <c r="B579" i="11" a="1"/>
  <c r="B579" i="11" s="1"/>
  <c r="B578" i="11"/>
  <c r="B578" i="11" a="1"/>
  <c r="B577" i="11" a="1"/>
  <c r="B577" i="11" s="1"/>
  <c r="B576" i="11"/>
  <c r="B576" i="11" a="1"/>
  <c r="B575" i="11" a="1"/>
  <c r="B575" i="11" s="1"/>
  <c r="B574" i="11" a="1"/>
  <c r="B574" i="11" s="1"/>
  <c r="B573" i="11" a="1"/>
  <c r="B573" i="11" s="1"/>
  <c r="B572" i="11" a="1"/>
  <c r="B572" i="11" s="1"/>
  <c r="B571" i="11" a="1"/>
  <c r="B571" i="11" s="1"/>
  <c r="B570" i="11" a="1"/>
  <c r="B570" i="11" s="1"/>
  <c r="B569" i="11" a="1"/>
  <c r="B569" i="11" s="1"/>
  <c r="B568" i="11" a="1"/>
  <c r="B568" i="11" s="1"/>
  <c r="B567" i="11" a="1"/>
  <c r="B567" i="11" s="1"/>
  <c r="B566" i="11"/>
  <c r="B566" i="11" a="1"/>
  <c r="B565" i="11" a="1"/>
  <c r="B565" i="11" s="1"/>
  <c r="B564" i="11" a="1"/>
  <c r="B564" i="11" s="1"/>
  <c r="B563" i="11" a="1"/>
  <c r="B563" i="11" s="1"/>
  <c r="B562" i="11"/>
  <c r="B562" i="11" a="1"/>
  <c r="B561" i="11" a="1"/>
  <c r="B561" i="11" s="1"/>
  <c r="B560" i="11"/>
  <c r="B560" i="11" a="1"/>
  <c r="B559" i="11" a="1"/>
  <c r="B559" i="11" s="1"/>
  <c r="B558" i="11" a="1"/>
  <c r="B558" i="11" s="1"/>
  <c r="B557" i="11" a="1"/>
  <c r="B557" i="11" s="1"/>
  <c r="B556" i="11" a="1"/>
  <c r="B556" i="11" s="1"/>
  <c r="B555" i="11" a="1"/>
  <c r="B555" i="11" s="1"/>
  <c r="B554" i="11" a="1"/>
  <c r="B554" i="11" s="1"/>
  <c r="B553" i="11" a="1"/>
  <c r="B553" i="11" s="1"/>
  <c r="B552" i="11" a="1"/>
  <c r="B552" i="11" s="1"/>
  <c r="B551" i="11" a="1"/>
  <c r="B551" i="11" s="1"/>
  <c r="B550" i="11"/>
  <c r="B550" i="11" a="1"/>
  <c r="B549" i="11" a="1"/>
  <c r="B549" i="11" s="1"/>
  <c r="B548" i="11" a="1"/>
  <c r="B548" i="11" s="1"/>
  <c r="B547" i="11" a="1"/>
  <c r="B547" i="11" s="1"/>
  <c r="B546" i="11"/>
  <c r="B546" i="11" a="1"/>
  <c r="B545" i="11" a="1"/>
  <c r="B545" i="11" s="1"/>
  <c r="B544" i="11"/>
  <c r="B544" i="11" a="1"/>
  <c r="B543" i="11" a="1"/>
  <c r="B543" i="11" s="1"/>
  <c r="B542" i="11" a="1"/>
  <c r="B542" i="11" s="1"/>
  <c r="B541" i="11" a="1"/>
  <c r="B541" i="11" s="1"/>
  <c r="B540" i="11" a="1"/>
  <c r="B540" i="11" s="1"/>
  <c r="B539" i="11" a="1"/>
  <c r="B539" i="11" s="1"/>
  <c r="B538" i="11" a="1"/>
  <c r="B538" i="11" s="1"/>
  <c r="B537" i="11" a="1"/>
  <c r="B537" i="11" s="1"/>
  <c r="B536" i="11" a="1"/>
  <c r="B536" i="11" s="1"/>
  <c r="B535" i="11" a="1"/>
  <c r="B535" i="11" s="1"/>
  <c r="B534" i="11"/>
  <c r="B534" i="11" a="1"/>
  <c r="B533" i="11" a="1"/>
  <c r="B533" i="11" s="1"/>
  <c r="B532" i="11" a="1"/>
  <c r="B532" i="11" s="1"/>
  <c r="B531" i="11" a="1"/>
  <c r="B531" i="11" s="1"/>
  <c r="B530" i="11"/>
  <c r="B530" i="11" a="1"/>
  <c r="B529" i="11" a="1"/>
  <c r="B529" i="11" s="1"/>
  <c r="B528" i="11"/>
  <c r="B528" i="11" a="1"/>
  <c r="B527" i="11" a="1"/>
  <c r="B527" i="11" s="1"/>
  <c r="B526" i="11" a="1"/>
  <c r="B526" i="11" s="1"/>
  <c r="B525" i="11" a="1"/>
  <c r="B525" i="11" s="1"/>
  <c r="B524" i="11" a="1"/>
  <c r="B524" i="11" s="1"/>
  <c r="B523" i="11" a="1"/>
  <c r="B523" i="11" s="1"/>
  <c r="B522" i="11" a="1"/>
  <c r="B522" i="11" s="1"/>
  <c r="B521" i="11" a="1"/>
  <c r="B521" i="11" s="1"/>
  <c r="B520" i="11" a="1"/>
  <c r="B520" i="11" s="1"/>
  <c r="B519" i="11" a="1"/>
  <c r="B519" i="11" s="1"/>
  <c r="B518" i="11"/>
  <c r="B518" i="11" a="1"/>
  <c r="B517" i="11" a="1"/>
  <c r="B517" i="11" s="1"/>
  <c r="B516" i="11" a="1"/>
  <c r="B516" i="11" s="1"/>
  <c r="B515" i="11" a="1"/>
  <c r="B515" i="11" s="1"/>
  <c r="B514" i="11"/>
  <c r="B514" i="11" a="1"/>
  <c r="B513" i="11" a="1"/>
  <c r="B513" i="11" s="1"/>
  <c r="B512" i="11"/>
  <c r="B512" i="11" a="1"/>
  <c r="B511" i="11" a="1"/>
  <c r="B511" i="11" s="1"/>
  <c r="B510" i="11" a="1"/>
  <c r="B510" i="11" s="1"/>
  <c r="B509" i="11" a="1"/>
  <c r="B509" i="11" s="1"/>
  <c r="B508" i="11" a="1"/>
  <c r="B508" i="11" s="1"/>
  <c r="B507" i="11" a="1"/>
  <c r="B507" i="11" s="1"/>
  <c r="B506" i="11" a="1"/>
  <c r="B506" i="11" s="1"/>
  <c r="B505" i="11" a="1"/>
  <c r="B505" i="11" s="1"/>
  <c r="B504" i="11" a="1"/>
  <c r="B504" i="11" s="1"/>
  <c r="B503" i="11" a="1"/>
  <c r="B503" i="11" s="1"/>
  <c r="B502" i="11"/>
  <c r="B502" i="11" a="1"/>
  <c r="B501" i="11" a="1"/>
  <c r="B501" i="11" s="1"/>
  <c r="B500" i="11" a="1"/>
  <c r="B500" i="11" s="1"/>
  <c r="B499" i="11" a="1"/>
  <c r="B499" i="11" s="1"/>
  <c r="B498" i="11" a="1"/>
  <c r="B498" i="11" s="1"/>
  <c r="B497" i="11" a="1"/>
  <c r="B497" i="11" s="1"/>
  <c r="B496" i="11"/>
  <c r="B496" i="11" a="1"/>
  <c r="B495" i="11" a="1"/>
  <c r="B495" i="11" s="1"/>
  <c r="B494" i="11" a="1"/>
  <c r="B494" i="11" s="1"/>
  <c r="B493" i="11" a="1"/>
  <c r="B493" i="11" s="1"/>
  <c r="B492" i="11" a="1"/>
  <c r="B492" i="11" s="1"/>
  <c r="B491" i="11" a="1"/>
  <c r="B491" i="11" s="1"/>
  <c r="B490" i="11" a="1"/>
  <c r="B490" i="11" s="1"/>
  <c r="B489" i="11" a="1"/>
  <c r="B489" i="11" s="1"/>
  <c r="B488" i="11" a="1"/>
  <c r="B488" i="11" s="1"/>
  <c r="B487" i="11" a="1"/>
  <c r="B487" i="11" s="1"/>
  <c r="B486" i="11"/>
  <c r="B486" i="11" a="1"/>
  <c r="B485" i="11" a="1"/>
  <c r="B485" i="11" s="1"/>
  <c r="B484" i="11" a="1"/>
  <c r="B484" i="11" s="1"/>
  <c r="B483" i="11" a="1"/>
  <c r="B483" i="11" s="1"/>
  <c r="B482" i="11"/>
  <c r="B482" i="11" a="1"/>
  <c r="B481" i="11" a="1"/>
  <c r="B481" i="11" s="1"/>
  <c r="B480" i="11"/>
  <c r="B480" i="11" a="1"/>
  <c r="B479" i="11" a="1"/>
  <c r="B479" i="11" s="1"/>
  <c r="B478" i="11" a="1"/>
  <c r="B478" i="11" s="1"/>
  <c r="B477" i="11" a="1"/>
  <c r="B477" i="11" s="1"/>
  <c r="B476" i="11" a="1"/>
  <c r="B476" i="11" s="1"/>
  <c r="B475" i="11" a="1"/>
  <c r="B475" i="11" s="1"/>
  <c r="B474" i="11" a="1"/>
  <c r="B474" i="11" s="1"/>
  <c r="B473" i="11" a="1"/>
  <c r="B473" i="11" s="1"/>
  <c r="B472" i="11" a="1"/>
  <c r="B472" i="11" s="1"/>
  <c r="B471" i="11" a="1"/>
  <c r="B471" i="11" s="1"/>
  <c r="B470" i="11"/>
  <c r="B470" i="11" a="1"/>
  <c r="B469" i="11" a="1"/>
  <c r="B469" i="11" s="1"/>
  <c r="B468" i="11" a="1"/>
  <c r="B468" i="11" s="1"/>
  <c r="B467" i="11" a="1"/>
  <c r="B467" i="11" s="1"/>
  <c r="B466" i="11"/>
  <c r="B466" i="11" a="1"/>
  <c r="B465" i="11" a="1"/>
  <c r="B465" i="11" s="1"/>
  <c r="B464" i="11"/>
  <c r="B464" i="11" a="1"/>
  <c r="B463" i="11" a="1"/>
  <c r="B463" i="11" s="1"/>
  <c r="B462" i="11" a="1"/>
  <c r="B462" i="11" s="1"/>
  <c r="B461" i="11" a="1"/>
  <c r="B461" i="11" s="1"/>
  <c r="B460" i="11" a="1"/>
  <c r="B460" i="11" s="1"/>
  <c r="B459" i="11" a="1"/>
  <c r="B459" i="11" s="1"/>
  <c r="B458" i="11" a="1"/>
  <c r="B458" i="11" s="1"/>
  <c r="B457" i="11" a="1"/>
  <c r="B457" i="11" s="1"/>
  <c r="B456" i="11"/>
  <c r="B456" i="11" a="1"/>
  <c r="B455" i="11" a="1"/>
  <c r="B455" i="11" s="1"/>
  <c r="B454" i="11" a="1"/>
  <c r="B454" i="11" s="1"/>
  <c r="B453" i="11" a="1"/>
  <c r="B453" i="11" s="1"/>
  <c r="B452" i="11" a="1"/>
  <c r="B452" i="11" s="1"/>
  <c r="B451" i="11" a="1"/>
  <c r="B451" i="11" s="1"/>
  <c r="B450" i="11" a="1"/>
  <c r="B450" i="11" s="1"/>
  <c r="B449" i="11" a="1"/>
  <c r="B449" i="11" s="1"/>
  <c r="B448" i="11"/>
  <c r="B448" i="11" a="1"/>
  <c r="B447" i="11" a="1"/>
  <c r="B447" i="11" s="1"/>
  <c r="B446" i="11" a="1"/>
  <c r="B446" i="11" s="1"/>
  <c r="B445" i="11" a="1"/>
  <c r="B445" i="11" s="1"/>
  <c r="B444" i="11" a="1"/>
  <c r="B444" i="11" s="1"/>
  <c r="B443" i="11" a="1"/>
  <c r="B443" i="11" s="1"/>
  <c r="B442" i="11" a="1"/>
  <c r="B442" i="11" s="1"/>
  <c r="B441" i="11" a="1"/>
  <c r="B441" i="11" s="1"/>
  <c r="B440" i="11"/>
  <c r="B440" i="11" a="1"/>
  <c r="B439" i="11" a="1"/>
  <c r="B439" i="11" s="1"/>
  <c r="B438" i="11" a="1"/>
  <c r="B438" i="11" s="1"/>
  <c r="B437" i="11" a="1"/>
  <c r="B437" i="11" s="1"/>
  <c r="B436" i="11" a="1"/>
  <c r="B436" i="11" s="1"/>
  <c r="B435" i="11" a="1"/>
  <c r="B435" i="11" s="1"/>
  <c r="B434" i="11" a="1"/>
  <c r="B434" i="11" s="1"/>
  <c r="B433" i="11" a="1"/>
  <c r="B433" i="11" s="1"/>
  <c r="B432" i="11"/>
  <c r="B432" i="11" a="1"/>
  <c r="B431" i="11" a="1"/>
  <c r="B431" i="11" s="1"/>
  <c r="B430" i="11" a="1"/>
  <c r="B430" i="11" s="1"/>
  <c r="B429" i="11" a="1"/>
  <c r="B429" i="11" s="1"/>
  <c r="B428" i="11" a="1"/>
  <c r="B428" i="11" s="1"/>
  <c r="B427" i="11" a="1"/>
  <c r="B427" i="11" s="1"/>
  <c r="B426" i="11" a="1"/>
  <c r="B426" i="11" s="1"/>
  <c r="B425" i="11" a="1"/>
  <c r="B425" i="11" s="1"/>
  <c r="B424" i="11"/>
  <c r="B424" i="11" a="1"/>
  <c r="B423" i="11" a="1"/>
  <c r="B423" i="11" s="1"/>
  <c r="B422" i="11" a="1"/>
  <c r="B422" i="11" s="1"/>
  <c r="B421" i="11" a="1"/>
  <c r="B421" i="11" s="1"/>
  <c r="B420" i="11" a="1"/>
  <c r="B420" i="11" s="1"/>
  <c r="B419" i="11" a="1"/>
  <c r="B419" i="11" s="1"/>
  <c r="B418" i="11" a="1"/>
  <c r="B418" i="11" s="1"/>
  <c r="B417" i="11" a="1"/>
  <c r="B417" i="11" s="1"/>
  <c r="B416" i="11"/>
  <c r="B416" i="11" a="1"/>
  <c r="B415" i="11" a="1"/>
  <c r="B415" i="11" s="1"/>
  <c r="B414" i="11" a="1"/>
  <c r="B414" i="11" s="1"/>
  <c r="B413" i="11" a="1"/>
  <c r="B413" i="11" s="1"/>
  <c r="B412" i="11" a="1"/>
  <c r="B412" i="11" s="1"/>
  <c r="B411" i="11" a="1"/>
  <c r="B411" i="11" s="1"/>
  <c r="B410" i="11" a="1"/>
  <c r="B410" i="11" s="1"/>
  <c r="B409" i="11" a="1"/>
  <c r="B409" i="11" s="1"/>
  <c r="B408" i="11"/>
  <c r="B408" i="11" a="1"/>
  <c r="B407" i="11" a="1"/>
  <c r="B407" i="11" s="1"/>
  <c r="B406" i="11" a="1"/>
  <c r="B406" i="11" s="1"/>
  <c r="B405" i="11" a="1"/>
  <c r="B405" i="11" s="1"/>
  <c r="B404" i="11" a="1"/>
  <c r="B404" i="11" s="1"/>
  <c r="B403" i="11" a="1"/>
  <c r="B403" i="11" s="1"/>
  <c r="B402" i="11" a="1"/>
  <c r="B402" i="11" s="1"/>
  <c r="B401" i="11" a="1"/>
  <c r="B401" i="11" s="1"/>
  <c r="B400" i="11"/>
  <c r="B400" i="11" a="1"/>
  <c r="B399" i="11" a="1"/>
  <c r="B399" i="11" s="1"/>
  <c r="B398" i="11" a="1"/>
  <c r="B398" i="11" s="1"/>
  <c r="B397" i="11" a="1"/>
  <c r="B397" i="11" s="1"/>
  <c r="B396" i="11" a="1"/>
  <c r="B396" i="11" s="1"/>
  <c r="B395" i="11" a="1"/>
  <c r="B395" i="11" s="1"/>
  <c r="B394" i="11" a="1"/>
  <c r="B394" i="11" s="1"/>
  <c r="B393" i="11" a="1"/>
  <c r="B393" i="11" s="1"/>
  <c r="B392" i="11" a="1"/>
  <c r="B392" i="11" s="1"/>
  <c r="B391" i="11" a="1"/>
  <c r="B391" i="11" s="1"/>
  <c r="B390" i="11"/>
  <c r="B390" i="11" a="1"/>
  <c r="B389" i="11" a="1"/>
  <c r="B389" i="11" s="1"/>
  <c r="B388" i="11" a="1"/>
  <c r="B388" i="11" s="1"/>
  <c r="B387" i="11" a="1"/>
  <c r="B387" i="11" s="1"/>
  <c r="B386" i="11" a="1"/>
  <c r="B386" i="11" s="1"/>
  <c r="B385" i="11" a="1"/>
  <c r="B385" i="11" s="1"/>
  <c r="B384" i="11"/>
  <c r="B384" i="11" a="1"/>
  <c r="B383" i="11" a="1"/>
  <c r="B383" i="11" s="1"/>
  <c r="B382" i="11" a="1"/>
  <c r="B382" i="11" s="1"/>
  <c r="B381" i="11" a="1"/>
  <c r="B381" i="11" s="1"/>
  <c r="B380" i="11" a="1"/>
  <c r="B380" i="11" s="1"/>
  <c r="B379" i="11" a="1"/>
  <c r="B379" i="11" s="1"/>
  <c r="B378" i="11" a="1"/>
  <c r="B378" i="11" s="1"/>
  <c r="B377" i="11" a="1"/>
  <c r="B377" i="11" s="1"/>
  <c r="B376" i="11"/>
  <c r="B376" i="11" a="1"/>
  <c r="B375" i="11" a="1"/>
  <c r="B375" i="11" s="1"/>
  <c r="B374" i="11"/>
  <c r="B374" i="11" a="1"/>
  <c r="B373" i="11" a="1"/>
  <c r="B373" i="11" s="1"/>
  <c r="B372" i="11" a="1"/>
  <c r="B372" i="11" s="1"/>
  <c r="B371" i="11" a="1"/>
  <c r="B371" i="11" s="1"/>
  <c r="B370" i="11" a="1"/>
  <c r="B370" i="11" s="1"/>
  <c r="B369" i="11" a="1"/>
  <c r="B369" i="11" s="1"/>
  <c r="B368" i="11"/>
  <c r="B368" i="11" a="1"/>
  <c r="B367" i="11" a="1"/>
  <c r="B367" i="11" s="1"/>
  <c r="B366" i="11" a="1"/>
  <c r="B366" i="11" s="1"/>
  <c r="B365" i="11" a="1"/>
  <c r="B365" i="11" s="1"/>
  <c r="B364" i="11" a="1"/>
  <c r="B364" i="11" s="1"/>
  <c r="B363" i="11" a="1"/>
  <c r="B363" i="11" s="1"/>
  <c r="B362" i="11" a="1"/>
  <c r="B362" i="11" s="1"/>
  <c r="B361" i="11" a="1"/>
  <c r="B361" i="11" s="1"/>
  <c r="B360" i="11"/>
  <c r="B360" i="11" a="1"/>
  <c r="B359" i="11" a="1"/>
  <c r="B359" i="11" s="1"/>
  <c r="B358" i="11" a="1"/>
  <c r="B358" i="11" s="1"/>
  <c r="B357" i="11" a="1"/>
  <c r="B357" i="11" s="1"/>
  <c r="B356" i="11" a="1"/>
  <c r="B356" i="11" s="1"/>
  <c r="B355" i="11" a="1"/>
  <c r="B355" i="11" s="1"/>
  <c r="B354" i="11" a="1"/>
  <c r="B354" i="11" s="1"/>
  <c r="B353" i="11" a="1"/>
  <c r="B353" i="11" s="1"/>
  <c r="B352" i="11"/>
  <c r="B352" i="11" a="1"/>
  <c r="B351" i="11" a="1"/>
  <c r="B351" i="11" s="1"/>
  <c r="B350" i="11" a="1"/>
  <c r="B350" i="11" s="1"/>
  <c r="B349" i="11" a="1"/>
  <c r="B349" i="11" s="1"/>
  <c r="B348" i="11" a="1"/>
  <c r="B348" i="11" s="1"/>
  <c r="B347" i="11" a="1"/>
  <c r="B347" i="11" s="1"/>
  <c r="B346" i="11" a="1"/>
  <c r="B346" i="11" s="1"/>
  <c r="B345" i="11" a="1"/>
  <c r="B345" i="11" s="1"/>
  <c r="B344" i="11"/>
  <c r="B344" i="11" a="1"/>
  <c r="B343" i="11" a="1"/>
  <c r="B343" i="11" s="1"/>
  <c r="B342" i="11"/>
  <c r="B342" i="11" a="1"/>
  <c r="B341" i="11" a="1"/>
  <c r="B341" i="11" s="1"/>
  <c r="B340" i="11" a="1"/>
  <c r="B340" i="11" s="1"/>
  <c r="B339" i="11" a="1"/>
  <c r="B339" i="11" s="1"/>
  <c r="B338" i="11" a="1"/>
  <c r="B338" i="11" s="1"/>
  <c r="B337" i="11" a="1"/>
  <c r="B337" i="11" s="1"/>
  <c r="B336" i="11"/>
  <c r="B336" i="11" a="1"/>
  <c r="B335" i="11" a="1"/>
  <c r="B335" i="11" s="1"/>
  <c r="B334" i="11" a="1"/>
  <c r="B334" i="11" s="1"/>
  <c r="B333" i="11" a="1"/>
  <c r="B333" i="11" s="1"/>
  <c r="B332" i="11" a="1"/>
  <c r="B332" i="11" s="1"/>
  <c r="B331" i="11"/>
  <c r="B331" i="11" a="1"/>
  <c r="B330" i="11" a="1"/>
  <c r="B330" i="11" s="1"/>
  <c r="B329" i="11" a="1"/>
  <c r="B329" i="11" s="1"/>
  <c r="B328" i="11" a="1"/>
  <c r="B328" i="11" s="1"/>
  <c r="B327" i="11"/>
  <c r="B327" i="11" a="1"/>
  <c r="B326" i="11" a="1"/>
  <c r="B326" i="11" s="1"/>
  <c r="B325" i="11" a="1"/>
  <c r="B325" i="11" s="1"/>
  <c r="B324" i="11"/>
  <c r="B324" i="11" a="1"/>
  <c r="B323" i="11" a="1"/>
  <c r="B323" i="11" s="1"/>
  <c r="B322" i="11"/>
  <c r="B322" i="11" a="1"/>
  <c r="B321" i="11" a="1"/>
  <c r="B321" i="11" s="1"/>
  <c r="B320" i="11" a="1"/>
  <c r="B320" i="11" s="1"/>
  <c r="B319" i="11" a="1"/>
  <c r="B319" i="11" s="1"/>
  <c r="B318" i="11"/>
  <c r="B318" i="11" a="1"/>
  <c r="B317" i="11" a="1"/>
  <c r="B317" i="11" s="1"/>
  <c r="B316" i="11" a="1"/>
  <c r="B316" i="11" s="1"/>
  <c r="B315" i="11"/>
  <c r="B315" i="11" a="1"/>
  <c r="B314" i="11" a="1"/>
  <c r="B314" i="11" s="1"/>
  <c r="B313" i="11" a="1"/>
  <c r="B313" i="11" s="1"/>
  <c r="B312" i="11" a="1"/>
  <c r="B312" i="11" s="1"/>
  <c r="B311" i="11" a="1"/>
  <c r="B311" i="11" s="1"/>
  <c r="B310" i="11" a="1"/>
  <c r="B310" i="11" s="1"/>
  <c r="B309" i="11" a="1"/>
  <c r="B309" i="11" s="1"/>
  <c r="B308" i="11"/>
  <c r="B308" i="11" a="1"/>
  <c r="B307" i="11" a="1"/>
  <c r="B307" i="11" s="1"/>
  <c r="B306" i="11" a="1"/>
  <c r="B306" i="11" s="1"/>
  <c r="B305" i="11" a="1"/>
  <c r="B305" i="11" s="1"/>
  <c r="B304" i="11"/>
  <c r="B304" i="11" a="1"/>
  <c r="B303" i="11" a="1"/>
  <c r="B303" i="11" s="1"/>
  <c r="B302" i="11" a="1"/>
  <c r="B302" i="11" s="1"/>
  <c r="B301" i="11" a="1"/>
  <c r="B301" i="11" s="1"/>
  <c r="B300" i="11" a="1"/>
  <c r="B300" i="11" s="1"/>
  <c r="B299" i="11"/>
  <c r="B299" i="11" a="1"/>
  <c r="B298" i="11" a="1"/>
  <c r="B298" i="11" s="1"/>
  <c r="B297" i="11" a="1"/>
  <c r="B297" i="11" s="1"/>
  <c r="B296" i="11"/>
  <c r="B296" i="11" a="1"/>
  <c r="B295" i="11"/>
  <c r="B295" i="11" a="1"/>
  <c r="B294" i="11" a="1"/>
  <c r="B294" i="11" s="1"/>
  <c r="B293" i="11" a="1"/>
  <c r="B293" i="11" s="1"/>
  <c r="B292" i="11" a="1"/>
  <c r="B292" i="11" s="1"/>
  <c r="B291" i="11" a="1"/>
  <c r="B291" i="11" s="1"/>
  <c r="B290" i="11"/>
  <c r="B290" i="11" a="1"/>
  <c r="B289" i="11" a="1"/>
  <c r="B289" i="11" s="1"/>
  <c r="B288" i="11" a="1"/>
  <c r="B288" i="11" s="1"/>
  <c r="B287" i="11"/>
  <c r="B287" i="11" a="1"/>
  <c r="B286" i="11"/>
  <c r="B286" i="11" a="1"/>
  <c r="B285" i="11" a="1"/>
  <c r="B285" i="11" s="1"/>
  <c r="B284" i="11" a="1"/>
  <c r="B284" i="11" s="1"/>
  <c r="B283" i="11" a="1"/>
  <c r="B283" i="11" s="1"/>
  <c r="B282" i="11" a="1"/>
  <c r="B282" i="11" s="1"/>
  <c r="B281" i="11" a="1"/>
  <c r="B281" i="11" s="1"/>
  <c r="B280" i="11" a="1"/>
  <c r="B280" i="11" s="1"/>
  <c r="B279" i="11" a="1"/>
  <c r="B279" i="11" s="1"/>
  <c r="B278" i="11" a="1"/>
  <c r="B278" i="11" s="1"/>
  <c r="B277" i="11" a="1"/>
  <c r="B277" i="11" s="1"/>
  <c r="B276" i="11"/>
  <c r="B276" i="11" a="1"/>
  <c r="B275" i="11" a="1"/>
  <c r="B275" i="11" s="1"/>
  <c r="B274" i="11" a="1"/>
  <c r="B274" i="11" s="1"/>
  <c r="B273" i="11" a="1"/>
  <c r="B273" i="11" s="1"/>
  <c r="B272" i="11"/>
  <c r="B272" i="11" a="1"/>
  <c r="B271" i="11" a="1"/>
  <c r="B271" i="11" s="1"/>
  <c r="B270" i="11" a="1"/>
  <c r="B270" i="11" s="1"/>
  <c r="B269" i="11" a="1"/>
  <c r="B269" i="11" s="1"/>
  <c r="B268" i="11" a="1"/>
  <c r="B268" i="11" s="1"/>
  <c r="B267" i="11"/>
  <c r="B267" i="11" a="1"/>
  <c r="B266" i="11" a="1"/>
  <c r="B266" i="11" s="1"/>
  <c r="B265" i="11" a="1"/>
  <c r="B265" i="11" s="1"/>
  <c r="B264" i="11" a="1"/>
  <c r="B264" i="11" s="1"/>
  <c r="B263" i="11"/>
  <c r="B263" i="11" a="1"/>
  <c r="B262" i="11" a="1"/>
  <c r="B262" i="11" s="1"/>
  <c r="B261" i="11" a="1"/>
  <c r="B261" i="11" s="1"/>
  <c r="B260" i="11" a="1"/>
  <c r="B260" i="11" s="1"/>
  <c r="B259" i="11" a="1"/>
  <c r="B259" i="11" s="1"/>
  <c r="B258" i="11"/>
  <c r="B258" i="11" a="1"/>
  <c r="B257" i="11" a="1"/>
  <c r="B257" i="11" s="1"/>
  <c r="B256" i="11" a="1"/>
  <c r="B256" i="11" s="1"/>
  <c r="B255" i="11" a="1"/>
  <c r="B255" i="11" s="1"/>
  <c r="B254" i="11"/>
  <c r="B254" i="11" a="1"/>
  <c r="B253" i="11" a="1"/>
  <c r="B253" i="11" s="1"/>
  <c r="B252" i="11" a="1"/>
  <c r="B252" i="11" s="1"/>
  <c r="B251" i="11" a="1"/>
  <c r="B251" i="11" s="1"/>
  <c r="B250" i="11" a="1"/>
  <c r="B250" i="11" s="1"/>
  <c r="B249" i="11" a="1"/>
  <c r="B249" i="11" s="1"/>
  <c r="B248" i="11" a="1"/>
  <c r="B248" i="11" s="1"/>
  <c r="B247" i="11" a="1"/>
  <c r="B247" i="11" s="1"/>
  <c r="B246" i="11" a="1"/>
  <c r="B246" i="11" s="1"/>
  <c r="B245" i="11" a="1"/>
  <c r="B245" i="11" s="1"/>
  <c r="B244" i="11"/>
  <c r="B244" i="11" a="1"/>
  <c r="B243" i="11" a="1"/>
  <c r="B243" i="11" s="1"/>
  <c r="B242" i="11" a="1"/>
  <c r="B242" i="11" s="1"/>
  <c r="B241" i="11" a="1"/>
  <c r="B241" i="11" s="1"/>
  <c r="B240" i="11"/>
  <c r="B240" i="11" a="1"/>
  <c r="B239" i="11" a="1"/>
  <c r="B239" i="11" s="1"/>
  <c r="B238" i="11" a="1"/>
  <c r="B238" i="11" s="1"/>
  <c r="B237" i="11" a="1"/>
  <c r="B237" i="11" s="1"/>
  <c r="B236" i="11" a="1"/>
  <c r="B236" i="11" s="1"/>
  <c r="B235" i="11"/>
  <c r="B235" i="11" a="1"/>
  <c r="B234" i="11" a="1"/>
  <c r="B234" i="11" s="1"/>
  <c r="B233" i="11" a="1"/>
  <c r="B233" i="11" s="1"/>
  <c r="B232" i="11" a="1"/>
  <c r="B232" i="11" s="1"/>
  <c r="B231" i="11"/>
  <c r="B231" i="11" a="1"/>
  <c r="B230" i="11" a="1"/>
  <c r="B230" i="11" s="1"/>
  <c r="B229" i="11" a="1"/>
  <c r="B229" i="11" s="1"/>
  <c r="B228" i="11" a="1"/>
  <c r="B228" i="11" s="1"/>
  <c r="B227" i="11" a="1"/>
  <c r="B227" i="11" s="1"/>
  <c r="B226" i="11"/>
  <c r="B226" i="11" a="1"/>
  <c r="B225" i="11" a="1"/>
  <c r="B225" i="11" s="1"/>
  <c r="B224" i="11" a="1"/>
  <c r="B224" i="11" s="1"/>
  <c r="B223" i="11" a="1"/>
  <c r="B223" i="11" s="1"/>
  <c r="B222" i="11"/>
  <c r="B222" i="11" a="1"/>
  <c r="B221" i="11" a="1"/>
  <c r="B221" i="11" s="1"/>
  <c r="B220" i="11" a="1"/>
  <c r="B220" i="11" s="1"/>
  <c r="B219" i="11" a="1"/>
  <c r="B219" i="11" s="1"/>
  <c r="B218" i="11" a="1"/>
  <c r="B218" i="11" s="1"/>
  <c r="B217" i="11" a="1"/>
  <c r="B217" i="11" s="1"/>
  <c r="B216" i="11" a="1"/>
  <c r="B216" i="11" s="1"/>
  <c r="B215" i="11" a="1"/>
  <c r="B215" i="11" s="1"/>
  <c r="B214" i="11" a="1"/>
  <c r="B214" i="11" s="1"/>
  <c r="B213" i="11" a="1"/>
  <c r="B213" i="11" s="1"/>
  <c r="B212" i="11"/>
  <c r="B212" i="11" a="1"/>
  <c r="B211" i="11" a="1"/>
  <c r="B211" i="11" s="1"/>
  <c r="B210" i="11" a="1"/>
  <c r="B210" i="11" s="1"/>
  <c r="B209" i="11" a="1"/>
  <c r="B209" i="11" s="1"/>
  <c r="B208" i="11"/>
  <c r="B208" i="11" a="1"/>
  <c r="B207" i="11" a="1"/>
  <c r="B207" i="11" s="1"/>
  <c r="B206" i="11" a="1"/>
  <c r="B206" i="11" s="1"/>
  <c r="B205" i="11" a="1"/>
  <c r="B205" i="11" s="1"/>
  <c r="B204" i="11" a="1"/>
  <c r="B204" i="11" s="1"/>
  <c r="B203" i="11"/>
  <c r="B203" i="11" a="1"/>
  <c r="B202" i="11" a="1"/>
  <c r="B202" i="11" s="1"/>
  <c r="B201" i="11" a="1"/>
  <c r="B201" i="11" s="1"/>
  <c r="B200" i="11" a="1"/>
  <c r="B200" i="11" s="1"/>
  <c r="B199" i="11"/>
  <c r="B199" i="11" a="1"/>
  <c r="B198" i="11" a="1"/>
  <c r="B198" i="11" s="1"/>
  <c r="B197" i="11" a="1"/>
  <c r="B197" i="11" s="1"/>
  <c r="B196" i="11" a="1"/>
  <c r="B196" i="11" s="1"/>
  <c r="B195" i="11" a="1"/>
  <c r="B195" i="11" s="1"/>
  <c r="B194" i="11"/>
  <c r="B194" i="11" a="1"/>
  <c r="B193" i="11" a="1"/>
  <c r="B193" i="11" s="1"/>
  <c r="B192" i="11" a="1"/>
  <c r="B192" i="11" s="1"/>
  <c r="B191" i="11" a="1"/>
  <c r="B191" i="11" s="1"/>
  <c r="B190" i="11"/>
  <c r="B190" i="11" a="1"/>
  <c r="B189" i="11" a="1"/>
  <c r="B189" i="11" s="1"/>
  <c r="B188" i="11" a="1"/>
  <c r="B188" i="11" s="1"/>
  <c r="B187" i="11" a="1"/>
  <c r="B187" i="11" s="1"/>
  <c r="B186" i="11" a="1"/>
  <c r="B186" i="11" s="1"/>
  <c r="B185" i="11" a="1"/>
  <c r="B185" i="11" s="1"/>
  <c r="B184" i="11" a="1"/>
  <c r="B184" i="11" s="1"/>
  <c r="B183" i="11" a="1"/>
  <c r="B183" i="11" s="1"/>
  <c r="B182" i="11" a="1"/>
  <c r="B182" i="11" s="1"/>
  <c r="B181" i="11" a="1"/>
  <c r="B181" i="11" s="1"/>
  <c r="B180" i="11"/>
  <c r="B180" i="11" a="1"/>
  <c r="B179" i="11" a="1"/>
  <c r="B179" i="11" s="1"/>
  <c r="B178" i="11" a="1"/>
  <c r="B178" i="11" s="1"/>
  <c r="B177" i="11" a="1"/>
  <c r="B177" i="11" s="1"/>
  <c r="B176" i="11"/>
  <c r="B176" i="11" a="1"/>
  <c r="B175" i="11" a="1"/>
  <c r="B175" i="11" s="1"/>
  <c r="B174" i="11" a="1"/>
  <c r="B174" i="11" s="1"/>
  <c r="B173" i="11" a="1"/>
  <c r="B173" i="11" s="1"/>
  <c r="B172" i="11" a="1"/>
  <c r="B172" i="11" s="1"/>
  <c r="B171" i="11"/>
  <c r="B171" i="11" a="1"/>
  <c r="B170" i="11" a="1"/>
  <c r="B170" i="11" s="1"/>
  <c r="B169" i="11" a="1"/>
  <c r="B169" i="11" s="1"/>
  <c r="B168" i="11" a="1"/>
  <c r="B168" i="11" s="1"/>
  <c r="B167" i="11"/>
  <c r="B167" i="11" a="1"/>
  <c r="B166" i="11"/>
  <c r="B166" i="11" a="1"/>
  <c r="B165" i="11" a="1"/>
  <c r="B165" i="11" s="1"/>
  <c r="B164" i="11" a="1"/>
  <c r="B164" i="11" s="1"/>
  <c r="B163" i="11" a="1"/>
  <c r="B163" i="11" s="1"/>
  <c r="B162" i="11"/>
  <c r="B162" i="11" a="1"/>
  <c r="B161" i="11" a="1"/>
  <c r="B161" i="11" s="1"/>
  <c r="B160" i="11" a="1"/>
  <c r="B160" i="11" s="1"/>
  <c r="B159" i="11" a="1"/>
  <c r="B159" i="11" s="1"/>
  <c r="B158" i="11"/>
  <c r="B158" i="11" a="1"/>
  <c r="B157" i="11" a="1"/>
  <c r="B157" i="11" s="1"/>
  <c r="B156" i="11" a="1"/>
  <c r="B156" i="11" s="1"/>
  <c r="B155" i="11" a="1"/>
  <c r="B155" i="11" s="1"/>
  <c r="B154" i="11"/>
  <c r="B154" i="11" a="1"/>
  <c r="B153" i="11" a="1"/>
  <c r="B153" i="11" s="1"/>
  <c r="B152" i="11" a="1"/>
  <c r="B152" i="11" s="1"/>
  <c r="B151" i="11" a="1"/>
  <c r="B151" i="11" s="1"/>
  <c r="B150" i="11"/>
  <c r="B150" i="11" a="1"/>
  <c r="B149" i="11" a="1"/>
  <c r="B149" i="11" s="1"/>
  <c r="B148" i="11" a="1"/>
  <c r="B148" i="11" s="1"/>
  <c r="B147" i="11" a="1"/>
  <c r="B147" i="11" s="1"/>
  <c r="B146" i="11"/>
  <c r="B146" i="11" a="1"/>
  <c r="B145" i="11" a="1"/>
  <c r="B145" i="11" s="1"/>
  <c r="B144" i="11" a="1"/>
  <c r="B144" i="11" s="1"/>
  <c r="B143" i="11" a="1"/>
  <c r="B143" i="11" s="1"/>
  <c r="B142" i="11"/>
  <c r="B142" i="11" a="1"/>
  <c r="B141" i="11" a="1"/>
  <c r="B141" i="11" s="1"/>
  <c r="B140" i="11" a="1"/>
  <c r="B140" i="11" s="1"/>
  <c r="B139" i="11" a="1"/>
  <c r="B139" i="11" s="1"/>
  <c r="B138" i="11"/>
  <c r="B138" i="11" a="1"/>
  <c r="B137" i="11" a="1"/>
  <c r="B137" i="11" s="1"/>
  <c r="B136" i="11" a="1"/>
  <c r="B136" i="11" s="1"/>
  <c r="B135" i="11" a="1"/>
  <c r="B135" i="11" s="1"/>
  <c r="B134" i="11"/>
  <c r="B134" i="11" a="1"/>
  <c r="B133" i="11" a="1"/>
  <c r="B133" i="11" s="1"/>
  <c r="B132" i="11" a="1"/>
  <c r="B132" i="11" s="1"/>
  <c r="B131" i="11" a="1"/>
  <c r="B131" i="11" s="1"/>
  <c r="B130" i="11"/>
  <c r="B130" i="11" a="1"/>
  <c r="B129" i="11" a="1"/>
  <c r="B129" i="11" s="1"/>
  <c r="B128" i="11" a="1"/>
  <c r="B128" i="11" s="1"/>
  <c r="B127" i="11" a="1"/>
  <c r="B127" i="11" s="1"/>
  <c r="B126" i="11"/>
  <c r="B126" i="11" a="1"/>
  <c r="B125" i="11" a="1"/>
  <c r="B125" i="11" s="1"/>
  <c r="B124" i="11" a="1"/>
  <c r="B124" i="11" s="1"/>
  <c r="B123" i="11" a="1"/>
  <c r="B123" i="11" s="1"/>
  <c r="B122" i="11"/>
  <c r="B122" i="11" a="1"/>
  <c r="B121" i="11" a="1"/>
  <c r="B121" i="11" s="1"/>
  <c r="B120" i="11" a="1"/>
  <c r="B120" i="11" s="1"/>
  <c r="B119" i="11" a="1"/>
  <c r="B119" i="11" s="1"/>
  <c r="B118" i="11"/>
  <c r="B118" i="11" a="1"/>
  <c r="B117" i="11" a="1"/>
  <c r="B117" i="11" s="1"/>
  <c r="B116" i="11" a="1"/>
  <c r="B116" i="11" s="1"/>
  <c r="B115" i="11" a="1"/>
  <c r="B115" i="11" s="1"/>
  <c r="B114" i="11"/>
  <c r="B114" i="11" a="1"/>
  <c r="B113" i="11" a="1"/>
  <c r="B113" i="11" s="1"/>
  <c r="B112" i="11" a="1"/>
  <c r="B112" i="11" s="1"/>
  <c r="B111" i="11" a="1"/>
  <c r="B111" i="11" s="1"/>
  <c r="B110" i="11"/>
  <c r="B110" i="11" a="1"/>
  <c r="B109" i="11" a="1"/>
  <c r="B109" i="11" s="1"/>
  <c r="B108" i="11" a="1"/>
  <c r="B108" i="11" s="1"/>
  <c r="B107" i="11" a="1"/>
  <c r="B107" i="11" s="1"/>
  <c r="B106" i="11"/>
  <c r="B106" i="11" a="1"/>
  <c r="B105" i="11" a="1"/>
  <c r="B105" i="11" s="1"/>
  <c r="B104" i="11" a="1"/>
  <c r="B104" i="11" s="1"/>
  <c r="B103" i="11" a="1"/>
  <c r="B103" i="11" s="1"/>
  <c r="B102" i="11"/>
  <c r="B102" i="11" a="1"/>
  <c r="B101" i="11" a="1"/>
  <c r="B101" i="11" s="1"/>
  <c r="B100" i="11" a="1"/>
  <c r="B100" i="11" s="1"/>
  <c r="B99" i="11" a="1"/>
  <c r="B99" i="11" s="1"/>
  <c r="B98" i="11"/>
  <c r="B98" i="11" a="1"/>
  <c r="B97" i="11" a="1"/>
  <c r="B97" i="11" s="1"/>
  <c r="B96" i="11" a="1"/>
  <c r="B96" i="11" s="1"/>
  <c r="B95" i="11" a="1"/>
  <c r="B95" i="11" s="1"/>
  <c r="B94" i="11"/>
  <c r="B94" i="11" a="1"/>
  <c r="B93" i="11" a="1"/>
  <c r="B93" i="11" s="1"/>
  <c r="B92" i="11" a="1"/>
  <c r="B92" i="11" s="1"/>
  <c r="B91" i="11" a="1"/>
  <c r="B91" i="11" s="1"/>
  <c r="B90" i="11"/>
  <c r="B90" i="11" a="1"/>
  <c r="B89" i="11" a="1"/>
  <c r="B89" i="11" s="1"/>
  <c r="B88" i="11" a="1"/>
  <c r="B88" i="11" s="1"/>
  <c r="B87" i="11" a="1"/>
  <c r="B87" i="11" s="1"/>
  <c r="B86" i="11"/>
  <c r="B86" i="11" a="1"/>
  <c r="B85" i="11" a="1"/>
  <c r="B85" i="11" s="1"/>
  <c r="B84" i="11" a="1"/>
  <c r="B84" i="11" s="1"/>
  <c r="B83" i="11" a="1"/>
  <c r="B83" i="11" s="1"/>
  <c r="B82" i="11"/>
  <c r="B82" i="11" a="1"/>
  <c r="B81" i="11" a="1"/>
  <c r="B81" i="11" s="1"/>
  <c r="B80" i="11" a="1"/>
  <c r="B80" i="11" s="1"/>
  <c r="B79" i="11" a="1"/>
  <c r="B79" i="11" s="1"/>
  <c r="B78" i="11"/>
  <c r="B78" i="11" a="1"/>
  <c r="B77" i="11" a="1"/>
  <c r="B77" i="11" s="1"/>
  <c r="B76" i="11" a="1"/>
  <c r="B76" i="11" s="1"/>
  <c r="B75" i="11" a="1"/>
  <c r="B75" i="11" s="1"/>
  <c r="B74" i="11"/>
  <c r="B74" i="11" a="1"/>
  <c r="B73" i="11" a="1"/>
  <c r="B73" i="11" s="1"/>
  <c r="B72" i="11" a="1"/>
  <c r="B72" i="11" s="1"/>
  <c r="B71" i="11" a="1"/>
  <c r="B71" i="11" s="1"/>
  <c r="B70" i="11"/>
  <c r="B70" i="11" a="1"/>
  <c r="B69" i="11" a="1"/>
  <c r="B69" i="11" s="1"/>
  <c r="B68" i="11" a="1"/>
  <c r="B68" i="11" s="1"/>
  <c r="B67" i="11" a="1"/>
  <c r="B67" i="11" s="1"/>
  <c r="B66" i="11"/>
  <c r="B66" i="11" a="1"/>
  <c r="B65" i="11" a="1"/>
  <c r="B65" i="11" s="1"/>
  <c r="B64" i="11" a="1"/>
  <c r="B64" i="11" s="1"/>
  <c r="B63" i="11" a="1"/>
  <c r="B63" i="11" s="1"/>
  <c r="B62" i="11"/>
  <c r="B62" i="11" a="1"/>
  <c r="B61" i="11" a="1"/>
  <c r="B61" i="11" s="1"/>
  <c r="B60" i="11" a="1"/>
  <c r="B60" i="11" s="1"/>
  <c r="B59" i="11" a="1"/>
  <c r="B59" i="11" s="1"/>
  <c r="B58" i="11" a="1"/>
  <c r="B58" i="11" s="1"/>
  <c r="B57" i="11" a="1"/>
  <c r="B57" i="11" s="1"/>
  <c r="B56" i="11" a="1"/>
  <c r="B56" i="11" s="1"/>
  <c r="B55" i="11" a="1"/>
  <c r="B55" i="11" s="1"/>
  <c r="B54" i="11" a="1"/>
  <c r="B54" i="11" s="1"/>
  <c r="B53" i="11" a="1"/>
  <c r="B53" i="11" s="1"/>
  <c r="B52" i="11" a="1"/>
  <c r="B52" i="11" s="1"/>
  <c r="B51" i="11" a="1"/>
  <c r="B51" i="11" s="1"/>
  <c r="B50" i="11" a="1"/>
  <c r="B50" i="11" s="1"/>
  <c r="B49" i="11" a="1"/>
  <c r="B49" i="11" s="1"/>
  <c r="B48" i="11" a="1"/>
  <c r="B48" i="11" s="1"/>
  <c r="B47" i="11" a="1"/>
  <c r="B47" i="11" s="1"/>
  <c r="B46" i="11" a="1"/>
  <c r="B46" i="11" s="1"/>
  <c r="B45" i="11" a="1"/>
  <c r="B45" i="11" s="1"/>
  <c r="B44" i="11" a="1"/>
  <c r="B44" i="11" s="1"/>
  <c r="B43" i="11" a="1"/>
  <c r="B43" i="11" s="1"/>
  <c r="B42" i="11" a="1"/>
  <c r="B42" i="11" s="1"/>
  <c r="B41" i="11" a="1"/>
  <c r="B41" i="11" s="1"/>
  <c r="B40" i="11" a="1"/>
  <c r="B40" i="11" s="1"/>
  <c r="B39" i="11" a="1"/>
  <c r="B39" i="11" s="1"/>
  <c r="B38" i="11" a="1"/>
  <c r="B38" i="11" s="1"/>
  <c r="B37" i="11" a="1"/>
  <c r="B37" i="11" s="1"/>
  <c r="B36" i="11" a="1"/>
  <c r="B36" i="11" s="1"/>
  <c r="B35" i="11" a="1"/>
  <c r="B35" i="11" s="1"/>
  <c r="B34" i="11" a="1"/>
  <c r="B34" i="11" s="1"/>
  <c r="B33" i="11" a="1"/>
  <c r="B33" i="11" s="1"/>
  <c r="B32" i="11" a="1"/>
  <c r="B32" i="11" s="1"/>
  <c r="B31" i="11" a="1"/>
  <c r="B31" i="11" s="1"/>
  <c r="B30" i="11" a="1"/>
  <c r="B30" i="11" s="1"/>
  <c r="B29" i="11" a="1"/>
  <c r="B29" i="11" s="1"/>
  <c r="B28" i="11" a="1"/>
  <c r="B28" i="11" s="1"/>
  <c r="B27" i="11" a="1"/>
  <c r="B27" i="11" s="1"/>
  <c r="B26" i="11" a="1"/>
  <c r="B26" i="11" s="1"/>
  <c r="B25" i="11" a="1"/>
  <c r="B25" i="11" s="1"/>
  <c r="B24" i="11" a="1"/>
  <c r="B24" i="11" s="1"/>
  <c r="B23" i="11" a="1"/>
  <c r="B23" i="11" s="1"/>
  <c r="B22" i="11" a="1"/>
  <c r="B22" i="11" s="1"/>
  <c r="B21" i="11" a="1"/>
  <c r="B21" i="11" s="1"/>
  <c r="B20" i="11" a="1"/>
  <c r="B20" i="11" s="1"/>
  <c r="B19" i="11" a="1"/>
  <c r="B19" i="11" s="1"/>
  <c r="B18" i="11" a="1"/>
  <c r="B18" i="11" s="1"/>
  <c r="B17" i="11" a="1"/>
  <c r="B17" i="11" s="1"/>
  <c r="B16" i="11" a="1"/>
  <c r="B16" i="11" s="1"/>
  <c r="B15" i="11" a="1"/>
  <c r="B15" i="11" s="1"/>
  <c r="B14" i="11" a="1"/>
  <c r="B14" i="11" s="1"/>
  <c r="B13" i="11" a="1"/>
  <c r="B13" i="11" s="1"/>
  <c r="B12" i="11" a="1"/>
  <c r="B12" i="11" s="1"/>
  <c r="B11" i="11" a="1"/>
  <c r="B11" i="11" s="1"/>
  <c r="B10" i="11" a="1"/>
  <c r="B10" i="11" s="1"/>
  <c r="B9" i="11" a="1"/>
  <c r="B9" i="11" s="1"/>
  <c r="B8" i="11" a="1"/>
  <c r="B8" i="11" s="1"/>
  <c r="B7" i="11" a="1"/>
  <c r="B7" i="11" s="1"/>
  <c r="B6" i="11" a="1"/>
  <c r="B6" i="11" s="1"/>
  <c r="B5" i="11" a="1"/>
  <c r="B5" i="11" s="1"/>
  <c r="B4" i="11" a="1"/>
  <c r="B4" i="11" s="1"/>
  <c r="B3" i="11" a="1"/>
  <c r="B3" i="11" s="1"/>
  <c r="B2" i="11" a="1"/>
  <c r="B2" i="11" s="1"/>
  <c r="A9" i="11" a="1"/>
  <c r="A9" i="11" s="1"/>
  <c r="A10" i="11" a="1"/>
  <c r="A10" i="11" s="1"/>
  <c r="A11" i="11" a="1"/>
  <c r="A11" i="11" s="1"/>
  <c r="A12" i="11" a="1"/>
  <c r="A12" i="11" s="1"/>
  <c r="A13" i="11" a="1"/>
  <c r="A13" i="11" s="1"/>
  <c r="A14" i="11" a="1"/>
  <c r="A14" i="11" s="1"/>
  <c r="A15" i="11" a="1"/>
  <c r="A15" i="11" s="1"/>
  <c r="A16" i="11" a="1"/>
  <c r="A16" i="11" s="1"/>
  <c r="A17" i="11" a="1"/>
  <c r="A17" i="11" s="1"/>
  <c r="A18" i="11" a="1"/>
  <c r="A18" i="11" s="1"/>
  <c r="A19" i="11" a="1"/>
  <c r="A19" i="11" s="1"/>
  <c r="A20" i="11" a="1"/>
  <c r="A20" i="11" s="1"/>
  <c r="A21" i="11" a="1"/>
  <c r="A21" i="11" s="1"/>
  <c r="A22" i="11" a="1"/>
  <c r="A22" i="11" s="1"/>
  <c r="A23" i="11" a="1"/>
  <c r="A23" i="11" s="1"/>
  <c r="A24" i="11" a="1"/>
  <c r="A24" i="11" s="1"/>
  <c r="A25" i="11" a="1"/>
  <c r="A25" i="11" s="1"/>
  <c r="A26" i="11" a="1"/>
  <c r="A26" i="11" s="1"/>
  <c r="A27" i="11" a="1"/>
  <c r="A27" i="11" s="1"/>
  <c r="A28" i="11" a="1"/>
  <c r="A28" i="11" s="1"/>
  <c r="A29" i="11" a="1"/>
  <c r="A29" i="11" s="1"/>
  <c r="A30" i="11" a="1"/>
  <c r="A30" i="11" s="1"/>
  <c r="A31" i="11" a="1"/>
  <c r="A31" i="11" s="1"/>
  <c r="A32" i="11" a="1"/>
  <c r="A32" i="11" s="1"/>
  <c r="A33" i="11" a="1"/>
  <c r="A33" i="11" s="1"/>
  <c r="A34" i="11" a="1"/>
  <c r="A34" i="11" s="1"/>
  <c r="A35" i="11" a="1"/>
  <c r="A35" i="11" s="1"/>
  <c r="A36" i="11" a="1"/>
  <c r="A36" i="11" s="1"/>
  <c r="A37" i="11" a="1"/>
  <c r="A37" i="11" s="1"/>
  <c r="A38" i="11" a="1"/>
  <c r="A38" i="11" s="1"/>
  <c r="A39" i="11" a="1"/>
  <c r="A39" i="11" s="1"/>
  <c r="A40" i="11" a="1"/>
  <c r="A40" i="11" s="1"/>
  <c r="A41" i="11" a="1"/>
  <c r="A41" i="11" s="1"/>
  <c r="A42" i="11" a="1"/>
  <c r="A42" i="11" s="1"/>
  <c r="A43" i="11" a="1"/>
  <c r="A43" i="11" s="1"/>
  <c r="A44" i="11" a="1"/>
  <c r="A44" i="11" s="1"/>
  <c r="A45" i="11" a="1"/>
  <c r="A45" i="11" s="1"/>
  <c r="A46" i="11" a="1"/>
  <c r="A46" i="11" s="1"/>
  <c r="A47" i="11" a="1"/>
  <c r="A47" i="11" s="1"/>
  <c r="A48" i="11" a="1"/>
  <c r="A48" i="11" s="1"/>
  <c r="A49" i="11" a="1"/>
  <c r="A49" i="11" s="1"/>
  <c r="A50" i="11" a="1"/>
  <c r="A50" i="11" s="1"/>
  <c r="A51" i="11" a="1"/>
  <c r="A51" i="11" s="1"/>
  <c r="A52" i="11" a="1"/>
  <c r="A52" i="11" s="1"/>
  <c r="A53" i="11" a="1"/>
  <c r="A53" i="11" s="1"/>
  <c r="A54" i="11" a="1"/>
  <c r="A54" i="11" s="1"/>
  <c r="A55" i="11" a="1"/>
  <c r="A55" i="11" s="1"/>
  <c r="A56" i="11" a="1"/>
  <c r="A56" i="11" s="1"/>
  <c r="A57" i="11" a="1"/>
  <c r="A57" i="11" s="1"/>
  <c r="A58" i="11" a="1"/>
  <c r="A58" i="11" s="1"/>
  <c r="A59" i="11" a="1"/>
  <c r="A59" i="11" s="1"/>
  <c r="A60" i="11" a="1"/>
  <c r="A60" i="11" s="1"/>
  <c r="A61" i="11" a="1"/>
  <c r="A61" i="11" s="1"/>
  <c r="A62" i="11" a="1"/>
  <c r="A62" i="11" s="1"/>
  <c r="A63" i="11" a="1"/>
  <c r="A63" i="11" s="1"/>
  <c r="A64" i="11" a="1"/>
  <c r="A64" i="11" s="1"/>
  <c r="A65" i="11" a="1"/>
  <c r="A65" i="11" s="1"/>
  <c r="A66" i="11" a="1"/>
  <c r="A66" i="11" s="1"/>
  <c r="A67" i="11" a="1"/>
  <c r="A67" i="11" s="1"/>
  <c r="A68" i="11" a="1"/>
  <c r="A68" i="11" s="1"/>
  <c r="A69" i="11" a="1"/>
  <c r="A69" i="11" s="1"/>
  <c r="A70" i="11" a="1"/>
  <c r="A70" i="11" s="1"/>
  <c r="A71" i="11" a="1"/>
  <c r="A71" i="11" s="1"/>
  <c r="A72" i="11" a="1"/>
  <c r="A72" i="11" s="1"/>
  <c r="A73" i="11" a="1"/>
  <c r="A73" i="11" s="1"/>
  <c r="A74" i="11" a="1"/>
  <c r="A74" i="11" s="1"/>
  <c r="A75" i="11" a="1"/>
  <c r="A75" i="11" s="1"/>
  <c r="A76" i="11" a="1"/>
  <c r="A76" i="11" s="1"/>
  <c r="A77" i="11" a="1"/>
  <c r="A77" i="11" s="1"/>
  <c r="A78" i="11" a="1"/>
  <c r="A78" i="11" s="1"/>
  <c r="A79" i="11" a="1"/>
  <c r="A79" i="11" s="1"/>
  <c r="A80" i="11" a="1"/>
  <c r="A80" i="11" s="1"/>
  <c r="A81" i="11" a="1"/>
  <c r="A81" i="11" s="1"/>
  <c r="A82" i="11" a="1"/>
  <c r="A82" i="11" s="1"/>
  <c r="A83" i="11" a="1"/>
  <c r="A83" i="11" s="1"/>
  <c r="A84" i="11" a="1"/>
  <c r="A84" i="11" s="1"/>
  <c r="A85" i="11" a="1"/>
  <c r="A85" i="11" s="1"/>
  <c r="A86" i="11" a="1"/>
  <c r="A86" i="11" s="1"/>
  <c r="A87" i="11" a="1"/>
  <c r="A87" i="11" s="1"/>
  <c r="A88" i="11" a="1"/>
  <c r="A88" i="11" s="1"/>
  <c r="A89" i="11" a="1"/>
  <c r="A89" i="11" s="1"/>
  <c r="A90" i="11" a="1"/>
  <c r="A90" i="11" s="1"/>
  <c r="A91" i="11" a="1"/>
  <c r="A91" i="11" s="1"/>
  <c r="A92" i="11" a="1"/>
  <c r="A92" i="11" s="1"/>
  <c r="A93" i="11" a="1"/>
  <c r="A93" i="11" s="1"/>
  <c r="A94" i="11" a="1"/>
  <c r="A94" i="11" s="1"/>
  <c r="A95" i="11" a="1"/>
  <c r="A95" i="11" s="1"/>
  <c r="A96" i="11" a="1"/>
  <c r="A96" i="11" s="1"/>
  <c r="A97" i="11" a="1"/>
  <c r="A97" i="11" s="1"/>
  <c r="A98" i="11" a="1"/>
  <c r="A98" i="11" s="1"/>
  <c r="A99" i="11" a="1"/>
  <c r="A99" i="11" s="1"/>
  <c r="A100" i="11" a="1"/>
  <c r="A100" i="11" s="1"/>
  <c r="A101" i="11" a="1"/>
  <c r="A101" i="11" s="1"/>
  <c r="A102" i="11" a="1"/>
  <c r="A102" i="11" s="1"/>
  <c r="A103" i="11" a="1"/>
  <c r="A103" i="11" s="1"/>
  <c r="A104" i="11" a="1"/>
  <c r="A104" i="11" s="1"/>
  <c r="A105" i="11" a="1"/>
  <c r="A105" i="11" s="1"/>
  <c r="A106" i="11" a="1"/>
  <c r="A106" i="11" s="1"/>
  <c r="A107" i="11" a="1"/>
  <c r="A107" i="11" s="1"/>
  <c r="A108" i="11" a="1"/>
  <c r="A108" i="11" s="1"/>
  <c r="A109" i="11" a="1"/>
  <c r="A109" i="11" s="1"/>
  <c r="A110" i="11" a="1"/>
  <c r="A110" i="11" s="1"/>
  <c r="A111" i="11" a="1"/>
  <c r="A111" i="11" s="1"/>
  <c r="A112" i="11" a="1"/>
  <c r="A112" i="11" s="1"/>
  <c r="A113" i="11" a="1"/>
  <c r="A113" i="11" s="1"/>
  <c r="A114" i="11" a="1"/>
  <c r="A114" i="11" s="1"/>
  <c r="A115" i="11" a="1"/>
  <c r="A115" i="11" s="1"/>
  <c r="A116" i="11" a="1"/>
  <c r="A116" i="11" s="1"/>
  <c r="A117" i="11" a="1"/>
  <c r="A117" i="11" s="1"/>
  <c r="A118" i="11" a="1"/>
  <c r="A118" i="11" s="1"/>
  <c r="A119" i="11" a="1"/>
  <c r="A119" i="11" s="1"/>
  <c r="A120" i="11" a="1"/>
  <c r="A120" i="11" s="1"/>
  <c r="A121" i="11" a="1"/>
  <c r="A121" i="11" s="1"/>
  <c r="A122" i="11" a="1"/>
  <c r="A122" i="11" s="1"/>
  <c r="A123" i="11" a="1"/>
  <c r="A123" i="11" s="1"/>
  <c r="A124" i="11" a="1"/>
  <c r="A124" i="11" s="1"/>
  <c r="A125" i="11" a="1"/>
  <c r="A125" i="11" s="1"/>
  <c r="A126" i="11" a="1"/>
  <c r="A126" i="11" s="1"/>
  <c r="A127" i="11" a="1"/>
  <c r="A127" i="11" s="1"/>
  <c r="A128" i="11" a="1"/>
  <c r="A128" i="11" s="1"/>
  <c r="A129" i="11" a="1"/>
  <c r="A129" i="11" s="1"/>
  <c r="A130" i="11" a="1"/>
  <c r="A130" i="11" s="1"/>
  <c r="A131" i="11" a="1"/>
  <c r="A131" i="11" s="1"/>
  <c r="A132" i="11" a="1"/>
  <c r="A132" i="11" s="1"/>
  <c r="A133" i="11" a="1"/>
  <c r="A133" i="11" s="1"/>
  <c r="A134" i="11" a="1"/>
  <c r="A134" i="11" s="1"/>
  <c r="A135" i="11" a="1"/>
  <c r="A135" i="11" s="1"/>
  <c r="A136" i="11" a="1"/>
  <c r="A136" i="11" s="1"/>
  <c r="A137" i="11" a="1"/>
  <c r="A137" i="11" s="1"/>
  <c r="A138" i="11" a="1"/>
  <c r="A138" i="11" s="1"/>
  <c r="A139" i="11" a="1"/>
  <c r="A139" i="11" s="1"/>
  <c r="A140" i="11" a="1"/>
  <c r="A140" i="11" s="1"/>
  <c r="A141" i="11" a="1"/>
  <c r="A141" i="11" s="1"/>
  <c r="A142" i="11" a="1"/>
  <c r="A142" i="11" s="1"/>
  <c r="A143" i="11" a="1"/>
  <c r="A143" i="11" s="1"/>
  <c r="A144" i="11" a="1"/>
  <c r="A144" i="11" s="1"/>
  <c r="A145" i="11" a="1"/>
  <c r="A145" i="11" s="1"/>
  <c r="A146" i="11" a="1"/>
  <c r="A146" i="11" s="1"/>
  <c r="A147" i="11" a="1"/>
  <c r="A147" i="11" s="1"/>
  <c r="A148" i="11" a="1"/>
  <c r="A148" i="11" s="1"/>
  <c r="A149" i="11" a="1"/>
  <c r="A149" i="11" s="1"/>
  <c r="A150" i="11" a="1"/>
  <c r="A150" i="11" s="1"/>
  <c r="A151" i="11" a="1"/>
  <c r="A151" i="11" s="1"/>
  <c r="A152" i="11" a="1"/>
  <c r="A152" i="11" s="1"/>
  <c r="A153" i="11" a="1"/>
  <c r="A153" i="11" s="1"/>
  <c r="A154" i="11" a="1"/>
  <c r="A154" i="11" s="1"/>
  <c r="A155" i="11" a="1"/>
  <c r="A155" i="11" s="1"/>
  <c r="A156" i="11" a="1"/>
  <c r="A156" i="11" s="1"/>
  <c r="A157" i="11" a="1"/>
  <c r="A157" i="11" s="1"/>
  <c r="A158" i="11" a="1"/>
  <c r="A158" i="11" s="1"/>
  <c r="A159" i="11" a="1"/>
  <c r="A159" i="11" s="1"/>
  <c r="A160" i="11" a="1"/>
  <c r="A160" i="11" s="1"/>
  <c r="A161" i="11" a="1"/>
  <c r="A161" i="11" s="1"/>
  <c r="A162" i="11" a="1"/>
  <c r="A162" i="11" s="1"/>
  <c r="A163" i="11" a="1"/>
  <c r="A163" i="11" s="1"/>
  <c r="A164" i="11" a="1"/>
  <c r="A164" i="11" s="1"/>
  <c r="A165" i="11" a="1"/>
  <c r="A165" i="11" s="1"/>
  <c r="A166" i="11" a="1"/>
  <c r="A166" i="11" s="1"/>
  <c r="A167" i="11" a="1"/>
  <c r="A167" i="11" s="1"/>
  <c r="A168" i="11" a="1"/>
  <c r="A168" i="11" s="1"/>
  <c r="A169" i="11" a="1"/>
  <c r="A169" i="11" s="1"/>
  <c r="A170" i="11" a="1"/>
  <c r="A170" i="11" s="1"/>
  <c r="A171" i="11" a="1"/>
  <c r="A171" i="11" s="1"/>
  <c r="A172" i="11" a="1"/>
  <c r="A172" i="11" s="1"/>
  <c r="A173" i="11" a="1"/>
  <c r="A173" i="11" s="1"/>
  <c r="A174" i="11" a="1"/>
  <c r="A174" i="11" s="1"/>
  <c r="A175" i="11" a="1"/>
  <c r="A175" i="11" s="1"/>
  <c r="A176" i="11" a="1"/>
  <c r="A176" i="11" s="1"/>
  <c r="A177" i="11" a="1"/>
  <c r="A177" i="11" s="1"/>
  <c r="A178" i="11" a="1"/>
  <c r="A178" i="11" s="1"/>
  <c r="A179" i="11" a="1"/>
  <c r="A179" i="11" s="1"/>
  <c r="A180" i="11" a="1"/>
  <c r="A180" i="11" s="1"/>
  <c r="A181" i="11" a="1"/>
  <c r="A181" i="11" s="1"/>
  <c r="A182" i="11" a="1"/>
  <c r="A182" i="11" s="1"/>
  <c r="A183" i="11" a="1"/>
  <c r="A183" i="11" s="1"/>
  <c r="A184" i="11" a="1"/>
  <c r="A184" i="11" s="1"/>
  <c r="A185" i="11" a="1"/>
  <c r="A185" i="11" s="1"/>
  <c r="A186" i="11" a="1"/>
  <c r="A186" i="11" s="1"/>
  <c r="A187" i="11" a="1"/>
  <c r="A187" i="11" s="1"/>
  <c r="A188" i="11" a="1"/>
  <c r="A188" i="11" s="1"/>
  <c r="A189" i="11" a="1"/>
  <c r="A189" i="11" s="1"/>
  <c r="A190" i="11" a="1"/>
  <c r="A190" i="11" s="1"/>
  <c r="A191" i="11" a="1"/>
  <c r="A191" i="11" s="1"/>
  <c r="A192" i="11" a="1"/>
  <c r="A192" i="11" s="1"/>
  <c r="A193" i="11" a="1"/>
  <c r="A193" i="11" s="1"/>
  <c r="A194" i="11" a="1"/>
  <c r="A194" i="11" s="1"/>
  <c r="A195" i="11" a="1"/>
  <c r="A195" i="11" s="1"/>
  <c r="A196" i="11" a="1"/>
  <c r="A196" i="11" s="1"/>
  <c r="A197" i="11" a="1"/>
  <c r="A197" i="11" s="1"/>
  <c r="A198" i="11" a="1"/>
  <c r="A198" i="11" s="1"/>
  <c r="A199" i="11" a="1"/>
  <c r="A199" i="11" s="1"/>
  <c r="A200" i="11" a="1"/>
  <c r="A200" i="11" s="1"/>
  <c r="A201" i="11" a="1"/>
  <c r="A201" i="11" s="1"/>
  <c r="A202" i="11" a="1"/>
  <c r="A202" i="11" s="1"/>
  <c r="A203" i="11" a="1"/>
  <c r="A203" i="11" s="1"/>
  <c r="A204" i="11" a="1"/>
  <c r="A204" i="11" s="1"/>
  <c r="A205" i="11" a="1"/>
  <c r="A205" i="11" s="1"/>
  <c r="A206" i="11" a="1"/>
  <c r="A206" i="11" s="1"/>
  <c r="A207" i="11" a="1"/>
  <c r="A207" i="11" s="1"/>
  <c r="A208" i="11" a="1"/>
  <c r="A208" i="11" s="1"/>
  <c r="A209" i="11" a="1"/>
  <c r="A209" i="11" s="1"/>
  <c r="A210" i="11" a="1"/>
  <c r="A210" i="11" s="1"/>
  <c r="A211" i="11" a="1"/>
  <c r="A211" i="11" s="1"/>
  <c r="A212" i="11" a="1"/>
  <c r="A212" i="11" s="1"/>
  <c r="A213" i="11" a="1"/>
  <c r="A213" i="11" s="1"/>
  <c r="A214" i="11" a="1"/>
  <c r="A214" i="11" s="1"/>
  <c r="A215" i="11" a="1"/>
  <c r="A215" i="11" s="1"/>
  <c r="A216" i="11" a="1"/>
  <c r="A216" i="11" s="1"/>
  <c r="A217" i="11" a="1"/>
  <c r="A217" i="11" s="1"/>
  <c r="A218" i="11" a="1"/>
  <c r="A218" i="11" s="1"/>
  <c r="A219" i="11" a="1"/>
  <c r="A219" i="11" s="1"/>
  <c r="A220" i="11" a="1"/>
  <c r="A220" i="11" s="1"/>
  <c r="A221" i="11" a="1"/>
  <c r="A221" i="11" s="1"/>
  <c r="A222" i="11" a="1"/>
  <c r="A222" i="11" s="1"/>
  <c r="A223" i="11" a="1"/>
  <c r="A223" i="11" s="1"/>
  <c r="A224" i="11" a="1"/>
  <c r="A224" i="11" s="1"/>
  <c r="A225" i="11" a="1"/>
  <c r="A225" i="11" s="1"/>
  <c r="A226" i="11" a="1"/>
  <c r="A226" i="11" s="1"/>
  <c r="A227" i="11" a="1"/>
  <c r="A227" i="11" s="1"/>
  <c r="A228" i="11" a="1"/>
  <c r="A228" i="11" s="1"/>
  <c r="A229" i="11" a="1"/>
  <c r="A229" i="11" s="1"/>
  <c r="A230" i="11" a="1"/>
  <c r="A230" i="11" s="1"/>
  <c r="A231" i="11" a="1"/>
  <c r="A231" i="11" s="1"/>
  <c r="A232" i="11" a="1"/>
  <c r="A232" i="11" s="1"/>
  <c r="A233" i="11" a="1"/>
  <c r="A233" i="11" s="1"/>
  <c r="A234" i="11" a="1"/>
  <c r="A234" i="11" s="1"/>
  <c r="A235" i="11" a="1"/>
  <c r="A235" i="11" s="1"/>
  <c r="A236" i="11" a="1"/>
  <c r="A236" i="11" s="1"/>
  <c r="A237" i="11" a="1"/>
  <c r="A237" i="11" s="1"/>
  <c r="A238" i="11" a="1"/>
  <c r="A238" i="11" s="1"/>
  <c r="A239" i="11" a="1"/>
  <c r="A239" i="11" s="1"/>
  <c r="A240" i="11" a="1"/>
  <c r="A240" i="11" s="1"/>
  <c r="A241" i="11" a="1"/>
  <c r="A241" i="11" s="1"/>
  <c r="A242" i="11" a="1"/>
  <c r="A242" i="11" s="1"/>
  <c r="A243" i="11" a="1"/>
  <c r="A243" i="11" s="1"/>
  <c r="A244" i="11" a="1"/>
  <c r="A244" i="11" s="1"/>
  <c r="A245" i="11" a="1"/>
  <c r="A245" i="11" s="1"/>
  <c r="A246" i="11" a="1"/>
  <c r="A246" i="11" s="1"/>
  <c r="A247" i="11" a="1"/>
  <c r="A247" i="11" s="1"/>
  <c r="A248" i="11" a="1"/>
  <c r="A248" i="11" s="1"/>
  <c r="A249" i="11" a="1"/>
  <c r="A249" i="11" s="1"/>
  <c r="A250" i="11" a="1"/>
  <c r="A250" i="11" s="1"/>
  <c r="A251" i="11" a="1"/>
  <c r="A251" i="11" s="1"/>
  <c r="A252" i="11" a="1"/>
  <c r="A252" i="11" s="1"/>
  <c r="A253" i="11" a="1"/>
  <c r="A253" i="11" s="1"/>
  <c r="A254" i="11" a="1"/>
  <c r="A254" i="11" s="1"/>
  <c r="A255" i="11" a="1"/>
  <c r="A255" i="11" s="1"/>
  <c r="A256" i="11" a="1"/>
  <c r="A256" i="11" s="1"/>
  <c r="A257" i="11" a="1"/>
  <c r="A257" i="11" s="1"/>
  <c r="A258" i="11" a="1"/>
  <c r="A258" i="11" s="1"/>
  <c r="A259" i="11" a="1"/>
  <c r="A259" i="11" s="1"/>
  <c r="A260" i="11" a="1"/>
  <c r="A260" i="11" s="1"/>
  <c r="A261" i="11" a="1"/>
  <c r="A261" i="11" s="1"/>
  <c r="A262" i="11" a="1"/>
  <c r="A262" i="11" s="1"/>
  <c r="A263" i="11" a="1"/>
  <c r="A263" i="11" s="1"/>
  <c r="A264" i="11" a="1"/>
  <c r="A264" i="11" s="1"/>
  <c r="A265" i="11" a="1"/>
  <c r="A265" i="11" s="1"/>
  <c r="A266" i="11" a="1"/>
  <c r="A266" i="11" s="1"/>
  <c r="A267" i="11" a="1"/>
  <c r="A267" i="11" s="1"/>
  <c r="A268" i="11" a="1"/>
  <c r="A268" i="11" s="1"/>
  <c r="A269" i="11" a="1"/>
  <c r="A269" i="11" s="1"/>
  <c r="A270" i="11" a="1"/>
  <c r="A270" i="11" s="1"/>
  <c r="A271" i="11" a="1"/>
  <c r="A271" i="11" s="1"/>
  <c r="A272" i="11" a="1"/>
  <c r="A272" i="11" s="1"/>
  <c r="A273" i="11" a="1"/>
  <c r="A273" i="11" s="1"/>
  <c r="A274" i="11" a="1"/>
  <c r="A274" i="11" s="1"/>
  <c r="A275" i="11" a="1"/>
  <c r="A275" i="11" s="1"/>
  <c r="A276" i="11" a="1"/>
  <c r="A276" i="11" s="1"/>
  <c r="A277" i="11" a="1"/>
  <c r="A277" i="11" s="1"/>
  <c r="A278" i="11" a="1"/>
  <c r="A278" i="11" s="1"/>
  <c r="A279" i="11" a="1"/>
  <c r="A279" i="11" s="1"/>
  <c r="A280" i="11" a="1"/>
  <c r="A280" i="11" s="1"/>
  <c r="A281" i="11" a="1"/>
  <c r="A281" i="11" s="1"/>
  <c r="A282" i="11" a="1"/>
  <c r="A282" i="11" s="1"/>
  <c r="A283" i="11" a="1"/>
  <c r="A283" i="11" s="1"/>
  <c r="A284" i="11" a="1"/>
  <c r="A284" i="11" s="1"/>
  <c r="A285" i="11" a="1"/>
  <c r="A285" i="11" s="1"/>
  <c r="A286" i="11" a="1"/>
  <c r="A286" i="11" s="1"/>
  <c r="A287" i="11" a="1"/>
  <c r="A287" i="11" s="1"/>
  <c r="A288" i="11" a="1"/>
  <c r="A288" i="11" s="1"/>
  <c r="A289" i="11" a="1"/>
  <c r="A289" i="11" s="1"/>
  <c r="A290" i="11" a="1"/>
  <c r="A290" i="11" s="1"/>
  <c r="A291" i="11" a="1"/>
  <c r="A291" i="11" s="1"/>
  <c r="A292" i="11" a="1"/>
  <c r="A292" i="11" s="1"/>
  <c r="A293" i="11" a="1"/>
  <c r="A293" i="11" s="1"/>
  <c r="A294" i="11" a="1"/>
  <c r="A294" i="11" s="1"/>
  <c r="A295" i="11" a="1"/>
  <c r="A295" i="11" s="1"/>
  <c r="A296" i="11" a="1"/>
  <c r="A296" i="11" s="1"/>
  <c r="A297" i="11" a="1"/>
  <c r="A297" i="11" s="1"/>
  <c r="A298" i="11" a="1"/>
  <c r="A298" i="11" s="1"/>
  <c r="A299" i="11" a="1"/>
  <c r="A299" i="11" s="1"/>
  <c r="A300" i="11" a="1"/>
  <c r="A300" i="11" s="1"/>
  <c r="A301" i="11" a="1"/>
  <c r="A301" i="11" s="1"/>
  <c r="A302" i="11" a="1"/>
  <c r="A302" i="11" s="1"/>
  <c r="A303" i="11" a="1"/>
  <c r="A303" i="11" s="1"/>
  <c r="A304" i="11" a="1"/>
  <c r="A304" i="11" s="1"/>
  <c r="A305" i="11" a="1"/>
  <c r="A305" i="11" s="1"/>
  <c r="A306" i="11" a="1"/>
  <c r="A306" i="11" s="1"/>
  <c r="A307" i="11" a="1"/>
  <c r="A307" i="11" s="1"/>
  <c r="A308" i="11" a="1"/>
  <c r="A308" i="11" s="1"/>
  <c r="A309" i="11" a="1"/>
  <c r="A309" i="11" s="1"/>
  <c r="A310" i="11" a="1"/>
  <c r="A310" i="11" s="1"/>
  <c r="A311" i="11" a="1"/>
  <c r="A311" i="11" s="1"/>
  <c r="A312" i="11" a="1"/>
  <c r="A312" i="11" s="1"/>
  <c r="A313" i="11" a="1"/>
  <c r="A313" i="11" s="1"/>
  <c r="A314" i="11" a="1"/>
  <c r="A314" i="11" s="1"/>
  <c r="A315" i="11" a="1"/>
  <c r="A315" i="11" s="1"/>
  <c r="A316" i="11" a="1"/>
  <c r="A316" i="11" s="1"/>
  <c r="A317" i="11" a="1"/>
  <c r="A317" i="11" s="1"/>
  <c r="A318" i="11" a="1"/>
  <c r="A318" i="11" s="1"/>
  <c r="A319" i="11" a="1"/>
  <c r="A319" i="11" s="1"/>
  <c r="A320" i="11" a="1"/>
  <c r="A320" i="11" s="1"/>
  <c r="A321" i="11" a="1"/>
  <c r="A321" i="11" s="1"/>
  <c r="A322" i="11" a="1"/>
  <c r="A322" i="11" s="1"/>
  <c r="A323" i="11" a="1"/>
  <c r="A323" i="11" s="1"/>
  <c r="A324" i="11" a="1"/>
  <c r="A324" i="11" s="1"/>
  <c r="A325" i="11" a="1"/>
  <c r="A325" i="11" s="1"/>
  <c r="A326" i="11" a="1"/>
  <c r="A326" i="11" s="1"/>
  <c r="A327" i="11" a="1"/>
  <c r="A327" i="11" s="1"/>
  <c r="A328" i="11" a="1"/>
  <c r="A328" i="11" s="1"/>
  <c r="A329" i="11" a="1"/>
  <c r="A329" i="11" s="1"/>
  <c r="A330" i="11" a="1"/>
  <c r="A330" i="11" s="1"/>
  <c r="A331" i="11" a="1"/>
  <c r="A331" i="11"/>
  <c r="A332" i="11" a="1"/>
  <c r="A332" i="11"/>
  <c r="A333" i="11" a="1"/>
  <c r="A333" i="11"/>
  <c r="A334" i="11" a="1"/>
  <c r="A334" i="11"/>
  <c r="A335" i="11" a="1"/>
  <c r="A335" i="11"/>
  <c r="A336" i="11" a="1"/>
  <c r="A336" i="11"/>
  <c r="A337" i="11" a="1"/>
  <c r="A337" i="11"/>
  <c r="A338" i="11" a="1"/>
  <c r="A338" i="11"/>
  <c r="A339" i="11" a="1"/>
  <c r="A339" i="11"/>
  <c r="A340" i="11" a="1"/>
  <c r="A340" i="11"/>
  <c r="A341" i="11" a="1"/>
  <c r="A341" i="11"/>
  <c r="A342" i="11" a="1"/>
  <c r="A342" i="11"/>
  <c r="A343" i="11" a="1"/>
  <c r="A343" i="11"/>
  <c r="A344" i="11" a="1"/>
  <c r="A344" i="11"/>
  <c r="A345" i="11" a="1"/>
  <c r="A345" i="11"/>
  <c r="A346" i="11" a="1"/>
  <c r="A346" i="11"/>
  <c r="A347" i="11" a="1"/>
  <c r="A347" i="11"/>
  <c r="A348" i="11" a="1"/>
  <c r="A348" i="11"/>
  <c r="A349" i="11" a="1"/>
  <c r="A349" i="11"/>
  <c r="A350" i="11" a="1"/>
  <c r="A350" i="11"/>
  <c r="A351" i="11" a="1"/>
  <c r="A351" i="11"/>
  <c r="A352" i="11" a="1"/>
  <c r="A352" i="11"/>
  <c r="A353" i="11" a="1"/>
  <c r="A353" i="11"/>
  <c r="A354" i="11" a="1"/>
  <c r="A354" i="11"/>
  <c r="A355" i="11" a="1"/>
  <c r="A355" i="11"/>
  <c r="A356" i="11" a="1"/>
  <c r="A356" i="11"/>
  <c r="A357" i="11" a="1"/>
  <c r="A357" i="11"/>
  <c r="A358" i="11" a="1"/>
  <c r="A358" i="11"/>
  <c r="A359" i="11" a="1"/>
  <c r="A359" i="11"/>
  <c r="A360" i="11" a="1"/>
  <c r="A360" i="11"/>
  <c r="A361" i="11" a="1"/>
  <c r="A361" i="11"/>
  <c r="A362" i="11" a="1"/>
  <c r="A362" i="11"/>
  <c r="A363" i="11" a="1"/>
  <c r="A363" i="11"/>
  <c r="A364" i="11" a="1"/>
  <c r="A364" i="11"/>
  <c r="A365" i="11" a="1"/>
  <c r="A365" i="11"/>
  <c r="A366" i="11" a="1"/>
  <c r="A366" i="11" s="1"/>
  <c r="A367" i="11" a="1"/>
  <c r="A367" i="11"/>
  <c r="A368" i="11" a="1"/>
  <c r="A368" i="11" s="1"/>
  <c r="A369" i="11" a="1"/>
  <c r="A369" i="11" s="1"/>
  <c r="A370" i="11" a="1"/>
  <c r="A370" i="11" s="1"/>
  <c r="A371" i="11" a="1"/>
  <c r="A371" i="11" s="1"/>
  <c r="A372" i="11" a="1"/>
  <c r="A372" i="11" s="1"/>
  <c r="A373" i="11" a="1"/>
  <c r="A373" i="11" s="1"/>
  <c r="A374" i="11" a="1"/>
  <c r="A374" i="11"/>
  <c r="A375" i="11" a="1"/>
  <c r="A375" i="11" s="1"/>
  <c r="A376" i="11" a="1"/>
  <c r="A376" i="11"/>
  <c r="A377" i="11" a="1"/>
  <c r="A377" i="11" s="1"/>
  <c r="A378" i="11" a="1"/>
  <c r="A378" i="11"/>
  <c r="A379" i="11" a="1"/>
  <c r="A379" i="11" s="1"/>
  <c r="A380" i="11" a="1"/>
  <c r="A380" i="11"/>
  <c r="A381" i="11" a="1"/>
  <c r="A381" i="11" s="1"/>
  <c r="A382" i="11" a="1"/>
  <c r="A382" i="11"/>
  <c r="A383" i="11" a="1"/>
  <c r="A383" i="11" s="1"/>
  <c r="A384" i="11" a="1"/>
  <c r="A384" i="11" s="1"/>
  <c r="A385" i="11" a="1"/>
  <c r="A385" i="11" s="1"/>
  <c r="A386" i="11" a="1"/>
  <c r="A386" i="11" s="1"/>
  <c r="A387" i="11" a="1"/>
  <c r="A387" i="11" s="1"/>
  <c r="A388" i="11" a="1"/>
  <c r="A388" i="11" s="1"/>
  <c r="A389" i="11" a="1"/>
  <c r="A389" i="11" s="1"/>
  <c r="A390" i="11" a="1"/>
  <c r="A390" i="11"/>
  <c r="A391" i="11" a="1"/>
  <c r="A391" i="11" s="1"/>
  <c r="A392" i="11" a="1"/>
  <c r="A392" i="11"/>
  <c r="A393" i="11" a="1"/>
  <c r="A393" i="11" s="1"/>
  <c r="A394" i="11" a="1"/>
  <c r="A394" i="11"/>
  <c r="A395" i="11" a="1"/>
  <c r="A395" i="11" s="1"/>
  <c r="A396" i="11" a="1"/>
  <c r="A396" i="11"/>
  <c r="A397" i="11" a="1"/>
  <c r="A397" i="11" s="1"/>
  <c r="A398" i="11" a="1"/>
  <c r="A398" i="11"/>
  <c r="A399" i="11" a="1"/>
  <c r="A399" i="11" s="1"/>
  <c r="A400" i="11" a="1"/>
  <c r="A400" i="11" s="1"/>
  <c r="A401" i="11" a="1"/>
  <c r="A401" i="11" s="1"/>
  <c r="A402" i="11" a="1"/>
  <c r="A402" i="11"/>
  <c r="A403" i="11" a="1"/>
  <c r="A403" i="11" s="1"/>
  <c r="A404" i="11" a="1"/>
  <c r="A404" i="11" s="1"/>
  <c r="A405" i="11" a="1"/>
  <c r="A405" i="11" s="1"/>
  <c r="A406" i="11" a="1"/>
  <c r="A406" i="11"/>
  <c r="A407" i="11" a="1"/>
  <c r="A407" i="11" s="1"/>
  <c r="A408" i="11" a="1"/>
  <c r="A408" i="11"/>
  <c r="A409" i="11" a="1"/>
  <c r="A409" i="11" s="1"/>
  <c r="A410" i="11" a="1"/>
  <c r="A410" i="11"/>
  <c r="A411" i="11" a="1"/>
  <c r="A411" i="11" s="1"/>
  <c r="A412" i="11" a="1"/>
  <c r="A412" i="11"/>
  <c r="A413" i="11" a="1"/>
  <c r="A413" i="11" s="1"/>
  <c r="A414" i="11" a="1"/>
  <c r="A414" i="11"/>
  <c r="A415" i="11" a="1"/>
  <c r="A415" i="11" s="1"/>
  <c r="A416" i="11" a="1"/>
  <c r="A416" i="11" s="1"/>
  <c r="A417" i="11" a="1"/>
  <c r="A417" i="11" s="1"/>
  <c r="A418" i="11" a="1"/>
  <c r="A418" i="11"/>
  <c r="A419" i="11" a="1"/>
  <c r="A419" i="11" s="1"/>
  <c r="A420" i="11" a="1"/>
  <c r="A420" i="11" s="1"/>
  <c r="A421" i="11" a="1"/>
  <c r="A421" i="11" s="1"/>
  <c r="A422" i="11" a="1"/>
  <c r="A422" i="11"/>
  <c r="A423" i="11" a="1"/>
  <c r="A423" i="11" s="1"/>
  <c r="A424" i="11" a="1"/>
  <c r="A424" i="11"/>
  <c r="A425" i="11" a="1"/>
  <c r="A425" i="11" s="1"/>
  <c r="A426" i="11" a="1"/>
  <c r="A426" i="11"/>
  <c r="A427" i="11" a="1"/>
  <c r="A427" i="11" s="1"/>
  <c r="A428" i="11" a="1"/>
  <c r="A428" i="11"/>
  <c r="A429" i="11" a="1"/>
  <c r="A429" i="11" s="1"/>
  <c r="A430" i="11" a="1"/>
  <c r="A430" i="11"/>
  <c r="A431" i="11" a="1"/>
  <c r="A431" i="11" s="1"/>
  <c r="A432" i="11" a="1"/>
  <c r="A432" i="11" s="1"/>
  <c r="A433" i="11" a="1"/>
  <c r="A433" i="11" s="1"/>
  <c r="A434" i="11" a="1"/>
  <c r="A434" i="11" s="1"/>
  <c r="A435" i="11" a="1"/>
  <c r="A435" i="11" s="1"/>
  <c r="A436" i="11" a="1"/>
  <c r="A436" i="11" s="1"/>
  <c r="A437" i="11" a="1"/>
  <c r="A437" i="11" s="1"/>
  <c r="A438" i="11" a="1"/>
  <c r="A438" i="11" s="1"/>
  <c r="A439" i="11" a="1"/>
  <c r="A439" i="11" s="1"/>
  <c r="A440" i="11" a="1"/>
  <c r="A440" i="11" s="1"/>
  <c r="A441" i="11" a="1"/>
  <c r="A441" i="11" s="1"/>
  <c r="A442" i="11" a="1"/>
  <c r="A442" i="11" s="1"/>
  <c r="A443" i="11" a="1"/>
  <c r="A443" i="11" s="1"/>
  <c r="A444" i="11" a="1"/>
  <c r="A444" i="11" s="1"/>
  <c r="A445" i="11" a="1"/>
  <c r="A445" i="11" s="1"/>
  <c r="A446" i="11" a="1"/>
  <c r="A446" i="11" s="1"/>
  <c r="A447" i="11" a="1"/>
  <c r="A447" i="11" s="1"/>
  <c r="A448" i="11" a="1"/>
  <c r="A448" i="11" s="1"/>
  <c r="A449" i="11" a="1"/>
  <c r="A449" i="11" s="1"/>
  <c r="A450" i="11" a="1"/>
  <c r="A450" i="11" s="1"/>
  <c r="A451" i="11" a="1"/>
  <c r="A451" i="11" s="1"/>
  <c r="A452" i="11" a="1"/>
  <c r="A452" i="11" s="1"/>
  <c r="A453" i="11" a="1"/>
  <c r="A453" i="11" s="1"/>
  <c r="A454" i="11" a="1"/>
  <c r="A454" i="11" s="1"/>
  <c r="A455" i="11" a="1"/>
  <c r="A455" i="11" s="1"/>
  <c r="A456" i="11" a="1"/>
  <c r="A456" i="11" s="1"/>
  <c r="A457" i="11" a="1"/>
  <c r="A457" i="11" s="1"/>
  <c r="A458" i="11" a="1"/>
  <c r="A458" i="11" s="1"/>
  <c r="A459" i="11" a="1"/>
  <c r="A459" i="11" s="1"/>
  <c r="A460" i="11" a="1"/>
  <c r="A460" i="11" s="1"/>
  <c r="A461" i="11" a="1"/>
  <c r="A461" i="11" s="1"/>
  <c r="A462" i="11" a="1"/>
  <c r="A462" i="11" s="1"/>
  <c r="A463" i="11" a="1"/>
  <c r="A463" i="11" s="1"/>
  <c r="A464" i="11" a="1"/>
  <c r="A464" i="11" s="1"/>
  <c r="A465" i="11" a="1"/>
  <c r="A465" i="11" s="1"/>
  <c r="A466" i="11" a="1"/>
  <c r="A466" i="11" s="1"/>
  <c r="A467" i="11" a="1"/>
  <c r="A467" i="11" s="1"/>
  <c r="A468" i="11" a="1"/>
  <c r="A468" i="11" s="1"/>
  <c r="A469" i="11" a="1"/>
  <c r="A469" i="11" s="1"/>
  <c r="A470" i="11" a="1"/>
  <c r="A470" i="11" s="1"/>
  <c r="A471" i="11" a="1"/>
  <c r="A471" i="11" s="1"/>
  <c r="A472" i="11" a="1"/>
  <c r="A472" i="11" s="1"/>
  <c r="A473" i="11" a="1"/>
  <c r="A473" i="11" s="1"/>
  <c r="A474" i="11" a="1"/>
  <c r="A474" i="11" s="1"/>
  <c r="A475" i="11" a="1"/>
  <c r="A475" i="11" s="1"/>
  <c r="A476" i="11" a="1"/>
  <c r="A476" i="11" s="1"/>
  <c r="A477" i="11" a="1"/>
  <c r="A477" i="11" s="1"/>
  <c r="A478" i="11" a="1"/>
  <c r="A478" i="11" s="1"/>
  <c r="A479" i="11" a="1"/>
  <c r="A479" i="11" s="1"/>
  <c r="A480" i="11" a="1"/>
  <c r="A480" i="11" s="1"/>
  <c r="A481" i="11" a="1"/>
  <c r="A481" i="11" s="1"/>
  <c r="A482" i="11" a="1"/>
  <c r="A482" i="11" s="1"/>
  <c r="A483" i="11" a="1"/>
  <c r="A483" i="11" s="1"/>
  <c r="A484" i="11" a="1"/>
  <c r="A484" i="11" s="1"/>
  <c r="A485" i="11" a="1"/>
  <c r="A485" i="11" s="1"/>
  <c r="A486" i="11" a="1"/>
  <c r="A486" i="11" s="1"/>
  <c r="A487" i="11" a="1"/>
  <c r="A487" i="11" s="1"/>
  <c r="A488" i="11" a="1"/>
  <c r="A488" i="11" s="1"/>
  <c r="A489" i="11" a="1"/>
  <c r="A489" i="11" s="1"/>
  <c r="A490" i="11" a="1"/>
  <c r="A490" i="11" s="1"/>
  <c r="A491" i="11" a="1"/>
  <c r="A491" i="11" s="1"/>
  <c r="A492" i="11" a="1"/>
  <c r="A492" i="11" s="1"/>
  <c r="A493" i="11" a="1"/>
  <c r="A493" i="11" s="1"/>
  <c r="A494" i="11" a="1"/>
  <c r="A494" i="11" s="1"/>
  <c r="A495" i="11" a="1"/>
  <c r="A495" i="11" s="1"/>
  <c r="A496" i="11" a="1"/>
  <c r="A496" i="11" s="1"/>
  <c r="A497" i="11" a="1"/>
  <c r="A497" i="11" s="1"/>
  <c r="A498" i="11" a="1"/>
  <c r="A498" i="11" s="1"/>
  <c r="A499" i="11" a="1"/>
  <c r="A499" i="11" s="1"/>
  <c r="A500" i="11" a="1"/>
  <c r="A500" i="11" s="1"/>
  <c r="A501" i="11" a="1"/>
  <c r="A501" i="11" s="1"/>
  <c r="A502" i="11" a="1"/>
  <c r="A502" i="11" s="1"/>
  <c r="A503" i="11" a="1"/>
  <c r="A503" i="11" s="1"/>
  <c r="A504" i="11" a="1"/>
  <c r="A504" i="11" s="1"/>
  <c r="A505" i="11" a="1"/>
  <c r="A505" i="11" s="1"/>
  <c r="A506" i="11" a="1"/>
  <c r="A506" i="11" s="1"/>
  <c r="A507" i="11" a="1"/>
  <c r="A507" i="11" s="1"/>
  <c r="A508" i="11" a="1"/>
  <c r="A508" i="11" s="1"/>
  <c r="A509" i="11" a="1"/>
  <c r="A509" i="11" s="1"/>
  <c r="A510" i="11" a="1"/>
  <c r="A510" i="11" s="1"/>
  <c r="A511" i="11" a="1"/>
  <c r="A511" i="11" s="1"/>
  <c r="A512" i="11" a="1"/>
  <c r="A512" i="11" s="1"/>
  <c r="A513" i="11" a="1"/>
  <c r="A513" i="11" s="1"/>
  <c r="A514" i="11" a="1"/>
  <c r="A514" i="11" s="1"/>
  <c r="A515" i="11" a="1"/>
  <c r="A515" i="11" s="1"/>
  <c r="A516" i="11" a="1"/>
  <c r="A516" i="11" s="1"/>
  <c r="A517" i="11" a="1"/>
  <c r="A517" i="11" s="1"/>
  <c r="A518" i="11" a="1"/>
  <c r="A518" i="11" s="1"/>
  <c r="A519" i="11" a="1"/>
  <c r="A519" i="11" s="1"/>
  <c r="A520" i="11" a="1"/>
  <c r="A520" i="11" s="1"/>
  <c r="A521" i="11" a="1"/>
  <c r="A521" i="11" s="1"/>
  <c r="A522" i="11" a="1"/>
  <c r="A522" i="11" s="1"/>
  <c r="A523" i="11" a="1"/>
  <c r="A523" i="11" s="1"/>
  <c r="A524" i="11" a="1"/>
  <c r="A524" i="11" s="1"/>
  <c r="A525" i="11" a="1"/>
  <c r="A525" i="11" s="1"/>
  <c r="A526" i="11" a="1"/>
  <c r="A526" i="11" s="1"/>
  <c r="A527" i="11" a="1"/>
  <c r="A527" i="11" s="1"/>
  <c r="A528" i="11" a="1"/>
  <c r="A528" i="11" s="1"/>
  <c r="A529" i="11" a="1"/>
  <c r="A529" i="11" s="1"/>
  <c r="A530" i="11" a="1"/>
  <c r="A530" i="11"/>
  <c r="A531" i="11" a="1"/>
  <c r="A531" i="11"/>
  <c r="A532" i="11" a="1"/>
  <c r="A532" i="11"/>
  <c r="A533" i="11" a="1"/>
  <c r="A533" i="11"/>
  <c r="A534" i="11" a="1"/>
  <c r="A534" i="11"/>
  <c r="A535" i="11" a="1"/>
  <c r="A535" i="11"/>
  <c r="A536" i="11" a="1"/>
  <c r="A536" i="11"/>
  <c r="A537" i="11" a="1"/>
  <c r="A537" i="11"/>
  <c r="A538" i="11" a="1"/>
  <c r="A538" i="11"/>
  <c r="A539" i="11" a="1"/>
  <c r="A539" i="11"/>
  <c r="A540" i="11" a="1"/>
  <c r="A540" i="11"/>
  <c r="A541" i="11" a="1"/>
  <c r="A541" i="11"/>
  <c r="A542" i="11" a="1"/>
  <c r="A542" i="11"/>
  <c r="A543" i="11" a="1"/>
  <c r="A543" i="11"/>
  <c r="A544" i="11" a="1"/>
  <c r="A544" i="11"/>
  <c r="A545" i="11" a="1"/>
  <c r="A545" i="11"/>
  <c r="A546" i="11" a="1"/>
  <c r="A546" i="11"/>
  <c r="A547" i="11" a="1"/>
  <c r="A547" i="11"/>
  <c r="A548" i="11" a="1"/>
  <c r="A548" i="11"/>
  <c r="A549" i="11" a="1"/>
  <c r="A549" i="11"/>
  <c r="A550" i="11" a="1"/>
  <c r="A550" i="11"/>
  <c r="A551" i="11" a="1"/>
  <c r="A551" i="11"/>
  <c r="A552" i="11" a="1"/>
  <c r="A552" i="11"/>
  <c r="A553" i="11" a="1"/>
  <c r="A553" i="11"/>
  <c r="A554" i="11" a="1"/>
  <c r="A554" i="11"/>
  <c r="A555" i="11" a="1"/>
  <c r="A555" i="11"/>
  <c r="A556" i="11" a="1"/>
  <c r="A556" i="11"/>
  <c r="A557" i="11" a="1"/>
  <c r="A557" i="11"/>
  <c r="A558" i="11" a="1"/>
  <c r="A558" i="11"/>
  <c r="A559" i="11" a="1"/>
  <c r="A559" i="11"/>
  <c r="A560" i="11" a="1"/>
  <c r="A560" i="11"/>
  <c r="A561" i="11" a="1"/>
  <c r="A561" i="11"/>
  <c r="A562" i="11" a="1"/>
  <c r="A562" i="11"/>
  <c r="A563" i="11" a="1"/>
  <c r="A563" i="11"/>
  <c r="A564" i="11" a="1"/>
  <c r="A564" i="11"/>
  <c r="A565" i="11" a="1"/>
  <c r="A565" i="11"/>
  <c r="A566" i="11" a="1"/>
  <c r="A566" i="11"/>
  <c r="A567" i="11" a="1"/>
  <c r="A567" i="11"/>
  <c r="A568" i="11" a="1"/>
  <c r="A568" i="11"/>
  <c r="A569" i="11" a="1"/>
  <c r="A569" i="11"/>
  <c r="A570" i="11" a="1"/>
  <c r="A570" i="11"/>
  <c r="A571" i="11" a="1"/>
  <c r="A571" i="11"/>
  <c r="A572" i="11" a="1"/>
  <c r="A572" i="11"/>
  <c r="A573" i="11" a="1"/>
  <c r="A573" i="11"/>
  <c r="A574" i="11" a="1"/>
  <c r="A574" i="11"/>
  <c r="A575" i="11" a="1"/>
  <c r="A575" i="11"/>
  <c r="A576" i="11" a="1"/>
  <c r="A576" i="11"/>
  <c r="A577" i="11" a="1"/>
  <c r="A577" i="11"/>
  <c r="A578" i="11" a="1"/>
  <c r="A578" i="11" s="1"/>
  <c r="A579" i="11" a="1"/>
  <c r="A579" i="11" s="1"/>
  <c r="A580" i="11" a="1"/>
  <c r="A580" i="11" s="1"/>
  <c r="A581" i="11" a="1"/>
  <c r="A581" i="11" s="1"/>
  <c r="A582" i="11" a="1"/>
  <c r="A582" i="11" s="1"/>
  <c r="A583" i="11" a="1"/>
  <c r="A583" i="11" s="1"/>
  <c r="A584" i="11" a="1"/>
  <c r="A584" i="11" s="1"/>
  <c r="A585" i="11" a="1"/>
  <c r="A585" i="11" s="1"/>
  <c r="A586" i="11" a="1"/>
  <c r="A586" i="11" s="1"/>
  <c r="A587" i="11" a="1"/>
  <c r="A587" i="11" s="1"/>
  <c r="A588" i="11" a="1"/>
  <c r="A588" i="11" s="1"/>
  <c r="A589" i="11" a="1"/>
  <c r="A589" i="11" s="1"/>
  <c r="A590" i="11" a="1"/>
  <c r="A590" i="11" s="1"/>
  <c r="A591" i="11" a="1"/>
  <c r="A591" i="11" s="1"/>
  <c r="A592" i="11" a="1"/>
  <c r="A592" i="11" s="1"/>
  <c r="A593" i="11" a="1"/>
  <c r="A593" i="11" s="1"/>
  <c r="A594" i="11" a="1"/>
  <c r="A594" i="11" s="1"/>
  <c r="A595" i="11" a="1"/>
  <c r="A595" i="11" s="1"/>
  <c r="A596" i="11" a="1"/>
  <c r="A596" i="11" s="1"/>
  <c r="A597" i="11" a="1"/>
  <c r="A597" i="11" s="1"/>
  <c r="A598" i="11" a="1"/>
  <c r="A598" i="11" s="1"/>
  <c r="A599" i="11" a="1"/>
  <c r="A599" i="11" s="1"/>
  <c r="A600" i="11" a="1"/>
  <c r="A600" i="11" s="1"/>
  <c r="A601" i="11" a="1"/>
  <c r="A601" i="11" s="1"/>
  <c r="A602" i="11" a="1"/>
  <c r="A602" i="11" s="1"/>
  <c r="A603" i="11" a="1"/>
  <c r="A603" i="11" s="1"/>
  <c r="A604" i="11" a="1"/>
  <c r="A604" i="11" s="1"/>
  <c r="A605" i="11" a="1"/>
  <c r="A605" i="11" s="1"/>
  <c r="A606" i="11" a="1"/>
  <c r="A606" i="11" s="1"/>
  <c r="A607" i="11" a="1"/>
  <c r="A607" i="11" s="1"/>
  <c r="A608" i="11" a="1"/>
  <c r="A608" i="11" s="1"/>
  <c r="A609" i="11" a="1"/>
  <c r="A609" i="11" s="1"/>
  <c r="A610" i="11" a="1"/>
  <c r="A610" i="11" s="1"/>
  <c r="A611" i="11" a="1"/>
  <c r="A611" i="11" s="1"/>
  <c r="A612" i="11" a="1"/>
  <c r="A612" i="11" s="1"/>
  <c r="A613" i="11" a="1"/>
  <c r="A613" i="11" s="1"/>
  <c r="A614" i="11" a="1"/>
  <c r="A614" i="11" s="1"/>
  <c r="A615" i="11" a="1"/>
  <c r="A615" i="11" s="1"/>
  <c r="A616" i="11" a="1"/>
  <c r="A616" i="11" s="1"/>
  <c r="A617" i="11" a="1"/>
  <c r="A617" i="11" s="1"/>
  <c r="A618" i="11" a="1"/>
  <c r="A618" i="11" s="1"/>
  <c r="A619" i="11" a="1"/>
  <c r="A619" i="11" s="1"/>
  <c r="A620" i="11" a="1"/>
  <c r="A620" i="11" s="1"/>
  <c r="A621" i="11" a="1"/>
  <c r="A621" i="11" s="1"/>
  <c r="A622" i="11" a="1"/>
  <c r="A622" i="11" s="1"/>
  <c r="A623" i="11" a="1"/>
  <c r="A623" i="11" s="1"/>
  <c r="A624" i="11" a="1"/>
  <c r="A624" i="11" s="1"/>
  <c r="A625" i="11" a="1"/>
  <c r="A625" i="11" s="1"/>
  <c r="A626" i="11" a="1"/>
  <c r="A626" i="11" s="1"/>
  <c r="A627" i="11" a="1"/>
  <c r="A627" i="11" s="1"/>
  <c r="A628" i="11" a="1"/>
  <c r="A628" i="11" s="1"/>
  <c r="A629" i="11" a="1"/>
  <c r="A629" i="11" s="1"/>
  <c r="A630" i="11" a="1"/>
  <c r="A630" i="11" s="1"/>
  <c r="A631" i="11" a="1"/>
  <c r="A631" i="11" s="1"/>
  <c r="A632" i="11" a="1"/>
  <c r="A632" i="11" s="1"/>
  <c r="A633" i="11" a="1"/>
  <c r="A633" i="11" s="1"/>
  <c r="A634" i="11" a="1"/>
  <c r="A634" i="11" s="1"/>
  <c r="A635" i="11" a="1"/>
  <c r="A635" i="11" s="1"/>
  <c r="A636" i="11" a="1"/>
  <c r="A636" i="11" s="1"/>
  <c r="A637" i="11" a="1"/>
  <c r="A637" i="11" s="1"/>
  <c r="A638" i="11" a="1"/>
  <c r="A638" i="11" s="1"/>
  <c r="A639" i="11" a="1"/>
  <c r="A639" i="11" s="1"/>
  <c r="A640" i="11" a="1"/>
  <c r="A640" i="11" s="1"/>
  <c r="A641" i="11" a="1"/>
  <c r="A641" i="11" s="1"/>
  <c r="A642" i="11" a="1"/>
  <c r="A642" i="11" s="1"/>
  <c r="A643" i="11" a="1"/>
  <c r="A643" i="11" s="1"/>
  <c r="A644" i="11" a="1"/>
  <c r="A644" i="11" s="1"/>
  <c r="A645" i="11" a="1"/>
  <c r="A645" i="11" s="1"/>
  <c r="A646" i="11" a="1"/>
  <c r="A646" i="11" s="1"/>
  <c r="A647" i="11" a="1"/>
  <c r="A647" i="11" s="1"/>
  <c r="A648" i="11" a="1"/>
  <c r="A648" i="11" s="1"/>
  <c r="A649" i="11" a="1"/>
  <c r="A649" i="11" s="1"/>
  <c r="A650" i="11" a="1"/>
  <c r="A650" i="11" s="1"/>
  <c r="A651" i="11" a="1"/>
  <c r="A651" i="11" s="1"/>
  <c r="A652" i="11" a="1"/>
  <c r="A652" i="11" s="1"/>
  <c r="A653" i="11" a="1"/>
  <c r="A653" i="11" s="1"/>
  <c r="A654" i="11" a="1"/>
  <c r="A654" i="11" s="1"/>
  <c r="A655" i="11" a="1"/>
  <c r="A655" i="11" s="1"/>
  <c r="A656" i="11" a="1"/>
  <c r="A656" i="11" s="1"/>
  <c r="A657" i="11" a="1"/>
  <c r="A657" i="11" s="1"/>
  <c r="A658" i="11" a="1"/>
  <c r="A658" i="11" s="1"/>
  <c r="A659" i="11" a="1"/>
  <c r="A659" i="11" s="1"/>
  <c r="A660" i="11" a="1"/>
  <c r="A660" i="11" s="1"/>
  <c r="A661" i="11" a="1"/>
  <c r="A661" i="11" s="1"/>
  <c r="A662" i="11" a="1"/>
  <c r="A662" i="11" s="1"/>
  <c r="A663" i="11" a="1"/>
  <c r="A663" i="11" s="1"/>
  <c r="A664" i="11" a="1"/>
  <c r="A664" i="11" s="1"/>
  <c r="A665" i="11" a="1"/>
  <c r="A665" i="11" s="1"/>
  <c r="A666" i="11" a="1"/>
  <c r="A666" i="11" s="1"/>
  <c r="A667" i="11" a="1"/>
  <c r="A667" i="11" s="1"/>
  <c r="A668" i="11" a="1"/>
  <c r="A668" i="11" s="1"/>
  <c r="A669" i="11" a="1"/>
  <c r="A669" i="11" s="1"/>
  <c r="A670" i="11" a="1"/>
  <c r="A670" i="11" s="1"/>
  <c r="A671" i="11" a="1"/>
  <c r="A671" i="11" s="1"/>
  <c r="A672" i="11" a="1"/>
  <c r="A672" i="11" s="1"/>
  <c r="A673" i="11" a="1"/>
  <c r="A673" i="11" s="1"/>
  <c r="A674" i="11" a="1"/>
  <c r="A674" i="11" s="1"/>
  <c r="A675" i="11" a="1"/>
  <c r="A675" i="11" s="1"/>
  <c r="A676" i="11" a="1"/>
  <c r="A676" i="11" s="1"/>
  <c r="A677" i="11" a="1"/>
  <c r="A677" i="11" s="1"/>
  <c r="A678" i="11" a="1"/>
  <c r="A678" i="11" s="1"/>
  <c r="A679" i="11" a="1"/>
  <c r="A679" i="11" s="1"/>
  <c r="A680" i="11" a="1"/>
  <c r="A680" i="11" s="1"/>
  <c r="A681" i="11" a="1"/>
  <c r="A681" i="11" s="1"/>
  <c r="A682" i="11" a="1"/>
  <c r="A682" i="11" s="1"/>
  <c r="A683" i="11" a="1"/>
  <c r="A683" i="11" s="1"/>
  <c r="A684" i="11" a="1"/>
  <c r="A684" i="11" s="1"/>
  <c r="A685" i="11" a="1"/>
  <c r="A685" i="11"/>
  <c r="A686" i="11" a="1"/>
  <c r="A686" i="11" s="1"/>
  <c r="A687" i="11" a="1"/>
  <c r="A687" i="11" s="1"/>
  <c r="A688" i="11" a="1"/>
  <c r="A688" i="11" s="1"/>
  <c r="A689" i="11" a="1"/>
  <c r="A689" i="11" s="1"/>
  <c r="A690" i="11" a="1"/>
  <c r="A690" i="11" s="1"/>
  <c r="A691" i="11" a="1"/>
  <c r="A691" i="11" s="1"/>
  <c r="A692" i="11" a="1"/>
  <c r="A692" i="11" s="1"/>
  <c r="A693" i="11" a="1"/>
  <c r="A693" i="11"/>
  <c r="A694" i="11" a="1"/>
  <c r="A694" i="11" s="1"/>
  <c r="A695" i="11" a="1"/>
  <c r="A695" i="11" s="1"/>
  <c r="A696" i="11" a="1"/>
  <c r="A696" i="11" s="1"/>
  <c r="A697" i="11" a="1"/>
  <c r="A697" i="11" s="1"/>
  <c r="A698" i="11" a="1"/>
  <c r="A698" i="11" s="1"/>
  <c r="A699" i="11" a="1"/>
  <c r="A699" i="11" s="1"/>
  <c r="A700" i="11" a="1"/>
  <c r="A700" i="11" s="1"/>
  <c r="A701" i="11" a="1"/>
  <c r="A701" i="11"/>
  <c r="A702" i="11" a="1"/>
  <c r="A702" i="11" s="1"/>
  <c r="A703" i="11" a="1"/>
  <c r="A703" i="11" s="1"/>
  <c r="A704" i="11" a="1"/>
  <c r="A704" i="11" s="1"/>
  <c r="A705" i="11" a="1"/>
  <c r="A705" i="11" s="1"/>
  <c r="A706" i="11" a="1"/>
  <c r="A706" i="11" s="1"/>
  <c r="A707" i="11" a="1"/>
  <c r="A707" i="11" s="1"/>
  <c r="A708" i="11" a="1"/>
  <c r="A708" i="11" s="1"/>
  <c r="A709" i="11" a="1"/>
  <c r="A709" i="11"/>
  <c r="A710" i="11" a="1"/>
  <c r="A710" i="11" s="1"/>
  <c r="A711" i="11" a="1"/>
  <c r="A711" i="11" s="1"/>
  <c r="A712" i="11" a="1"/>
  <c r="A712" i="11" s="1"/>
  <c r="A713" i="11" a="1"/>
  <c r="A713" i="11" s="1"/>
  <c r="A714" i="11" a="1"/>
  <c r="A714" i="11" s="1"/>
  <c r="A715" i="11" a="1"/>
  <c r="A715" i="11" s="1"/>
  <c r="A716" i="11" a="1"/>
  <c r="A716" i="11" s="1"/>
  <c r="A717" i="11" a="1"/>
  <c r="A717" i="11"/>
  <c r="A718" i="11" a="1"/>
  <c r="A718" i="11" s="1"/>
  <c r="A719" i="11" a="1"/>
  <c r="A719" i="11" s="1"/>
  <c r="A720" i="11" a="1"/>
  <c r="A720" i="11" s="1"/>
  <c r="A721" i="11" a="1"/>
  <c r="A721" i="11" s="1"/>
  <c r="A722" i="11" a="1"/>
  <c r="A722" i="11" s="1"/>
  <c r="A723" i="11" a="1"/>
  <c r="A723" i="11" s="1"/>
  <c r="A724" i="11" a="1"/>
  <c r="A724" i="11" s="1"/>
  <c r="A725" i="11" a="1"/>
  <c r="A725" i="11"/>
  <c r="A726" i="11" a="1"/>
  <c r="A726" i="11" s="1"/>
  <c r="A727" i="11" a="1"/>
  <c r="A727" i="11" s="1"/>
  <c r="A728" i="11" a="1"/>
  <c r="A728" i="11" s="1"/>
  <c r="A729" i="11" a="1"/>
  <c r="A729" i="11" s="1"/>
  <c r="A730" i="11" a="1"/>
  <c r="A730" i="11" s="1"/>
  <c r="A731" i="11" a="1"/>
  <c r="A731" i="11" s="1"/>
  <c r="A732" i="11" a="1"/>
  <c r="A732" i="11" s="1"/>
  <c r="A733" i="11" a="1"/>
  <c r="A733" i="11"/>
  <c r="A734" i="11" a="1"/>
  <c r="A734" i="11" s="1"/>
  <c r="A735" i="11" a="1"/>
  <c r="A735" i="11" s="1"/>
  <c r="A736" i="11" a="1"/>
  <c r="A736" i="11" s="1"/>
  <c r="A737" i="11" a="1"/>
  <c r="A737" i="11" s="1"/>
  <c r="A738" i="11" a="1"/>
  <c r="A738" i="11" s="1"/>
  <c r="A739" i="11" a="1"/>
  <c r="A739" i="11"/>
  <c r="A740" i="11" a="1"/>
  <c r="A740" i="11" s="1"/>
  <c r="A741" i="11" a="1"/>
  <c r="A741" i="11" s="1"/>
  <c r="A742" i="11" a="1"/>
  <c r="A742" i="11" s="1"/>
  <c r="A743" i="11" a="1"/>
  <c r="A743" i="11" s="1"/>
  <c r="A744" i="11" a="1"/>
  <c r="A744" i="11" s="1"/>
  <c r="A745" i="11" a="1"/>
  <c r="A745" i="11" s="1"/>
  <c r="A746" i="11" a="1"/>
  <c r="A746" i="11" s="1"/>
  <c r="A747" i="11" a="1"/>
  <c r="A747" i="11"/>
  <c r="A748" i="11" a="1"/>
  <c r="A748" i="11"/>
  <c r="A749" i="11" a="1"/>
  <c r="A749" i="11"/>
  <c r="A750" i="11" a="1"/>
  <c r="A750" i="11"/>
  <c r="A751" i="11" a="1"/>
  <c r="A751" i="11"/>
  <c r="A752" i="11" a="1"/>
  <c r="A752" i="11"/>
  <c r="A753" i="11" a="1"/>
  <c r="A753" i="11"/>
  <c r="A754" i="11" a="1"/>
  <c r="A754" i="11"/>
  <c r="A755" i="11" a="1"/>
  <c r="A755" i="11"/>
  <c r="A756" i="11" a="1"/>
  <c r="A756" i="11"/>
  <c r="A757" i="11" a="1"/>
  <c r="A757" i="11"/>
  <c r="A758" i="11" a="1"/>
  <c r="A758" i="11"/>
  <c r="A759" i="11" a="1"/>
  <c r="A759" i="11"/>
  <c r="A760" i="11" a="1"/>
  <c r="A760" i="11"/>
  <c r="A761" i="11" a="1"/>
  <c r="A761" i="11"/>
  <c r="A762" i="11" a="1"/>
  <c r="A762" i="11"/>
  <c r="A763" i="11" a="1"/>
  <c r="A763" i="11"/>
  <c r="A764" i="11" a="1"/>
  <c r="A764" i="11"/>
  <c r="A765" i="11" a="1"/>
  <c r="A765" i="11"/>
  <c r="A766" i="11" a="1"/>
  <c r="A766" i="11"/>
  <c r="A767" i="11" a="1"/>
  <c r="A767" i="11"/>
  <c r="A768" i="11" a="1"/>
  <c r="A768" i="11"/>
  <c r="A769" i="11" a="1"/>
  <c r="A769" i="11"/>
  <c r="A770" i="11" a="1"/>
  <c r="A770" i="11"/>
  <c r="A771" i="11" a="1"/>
  <c r="A771" i="11"/>
  <c r="A772" i="11" a="1"/>
  <c r="A772" i="11"/>
  <c r="A773" i="11" a="1"/>
  <c r="A773" i="11" s="1"/>
  <c r="A774" i="11" a="1"/>
  <c r="A774" i="11"/>
  <c r="A775" i="11" a="1"/>
  <c r="A775" i="11" s="1"/>
  <c r="A776" i="11" a="1"/>
  <c r="A776" i="11"/>
  <c r="A777" i="11" a="1"/>
  <c r="A777" i="11" s="1"/>
  <c r="A778" i="11" a="1"/>
  <c r="A778" i="11"/>
  <c r="A779" i="11" a="1"/>
  <c r="A779" i="11" s="1"/>
  <c r="A780" i="11" a="1"/>
  <c r="A780" i="11"/>
  <c r="A781" i="11" a="1"/>
  <c r="A781" i="11" s="1"/>
  <c r="A782" i="11" a="1"/>
  <c r="A782" i="11"/>
  <c r="A783" i="11" a="1"/>
  <c r="A783" i="11" s="1"/>
  <c r="A784" i="11" a="1"/>
  <c r="A784" i="11"/>
  <c r="A785" i="11" a="1"/>
  <c r="A785" i="11" s="1"/>
  <c r="A786" i="11" a="1"/>
  <c r="A786" i="11"/>
  <c r="A787" i="11" a="1"/>
  <c r="A787" i="11" s="1"/>
  <c r="A788" i="11" a="1"/>
  <c r="A788" i="11"/>
  <c r="A789" i="11" a="1"/>
  <c r="A789" i="11" s="1"/>
  <c r="A790" i="11" a="1"/>
  <c r="A790" i="11" s="1"/>
  <c r="A791" i="11" a="1"/>
  <c r="A791" i="11" s="1"/>
  <c r="A792" i="11" a="1"/>
  <c r="A792" i="11" s="1"/>
  <c r="A793" i="11" a="1"/>
  <c r="A793" i="11" s="1"/>
  <c r="A794" i="11" a="1"/>
  <c r="A794" i="11" s="1"/>
  <c r="A795" i="11" a="1"/>
  <c r="A795" i="11" s="1"/>
  <c r="A796" i="11" a="1"/>
  <c r="A796" i="11" s="1"/>
  <c r="A797" i="11" a="1"/>
  <c r="A797" i="11" s="1"/>
  <c r="A798" i="11" a="1"/>
  <c r="A798" i="11" s="1"/>
  <c r="A799" i="11" a="1"/>
  <c r="A799" i="11"/>
  <c r="A800" i="11" a="1"/>
  <c r="A800" i="11" s="1"/>
  <c r="A801" i="11" a="1"/>
  <c r="A801" i="11" s="1"/>
  <c r="A802" i="11" a="1"/>
  <c r="A802" i="11" s="1"/>
  <c r="A803" i="11" a="1"/>
  <c r="A803" i="11" s="1"/>
  <c r="A804" i="11" a="1"/>
  <c r="A804" i="11" s="1"/>
  <c r="A805" i="11" a="1"/>
  <c r="A805" i="11" s="1"/>
  <c r="A806" i="11" a="1"/>
  <c r="A806" i="11" s="1"/>
  <c r="A807" i="11" a="1"/>
  <c r="A807" i="11" s="1"/>
  <c r="A808" i="11" a="1"/>
  <c r="A808" i="11" s="1"/>
  <c r="A809" i="11" a="1"/>
  <c r="A809" i="11" s="1"/>
  <c r="A810" i="11" a="1"/>
  <c r="A810" i="11" s="1"/>
  <c r="A811" i="11" a="1"/>
  <c r="A811" i="11" s="1"/>
  <c r="A812" i="11" a="1"/>
  <c r="A812" i="11" s="1"/>
  <c r="A813" i="11" a="1"/>
  <c r="A813" i="11" s="1"/>
  <c r="A814" i="11" a="1"/>
  <c r="A814" i="11" s="1"/>
  <c r="A815" i="11" a="1"/>
  <c r="A815" i="11" s="1"/>
  <c r="A816" i="11" a="1"/>
  <c r="A816" i="11" s="1"/>
  <c r="A817" i="11" a="1"/>
  <c r="A817" i="11" s="1"/>
  <c r="A818" i="11" a="1"/>
  <c r="A818" i="11" s="1"/>
  <c r="A819" i="11" a="1"/>
  <c r="A819" i="11" s="1"/>
  <c r="A820" i="11" a="1"/>
  <c r="A820" i="11" s="1"/>
  <c r="A821" i="11" a="1"/>
  <c r="A821" i="11" s="1"/>
  <c r="A822" i="11" a="1"/>
  <c r="A822" i="11" s="1"/>
  <c r="A823" i="11" a="1"/>
  <c r="A823" i="11" s="1"/>
  <c r="A824" i="11" a="1"/>
  <c r="A824" i="11" s="1"/>
  <c r="A825" i="11" a="1"/>
  <c r="A825" i="11" s="1"/>
  <c r="A826" i="11" a="1"/>
  <c r="A826" i="11" s="1"/>
  <c r="A827" i="11" a="1"/>
  <c r="A827" i="11" s="1"/>
  <c r="A828" i="11" a="1"/>
  <c r="A828" i="11" s="1"/>
  <c r="A829" i="11" a="1"/>
  <c r="A829" i="11" s="1"/>
  <c r="A830" i="11" a="1"/>
  <c r="A830" i="11" s="1"/>
  <c r="A831" i="11" a="1"/>
  <c r="A831" i="11" s="1"/>
  <c r="A832" i="11" a="1"/>
  <c r="A832" i="11" s="1"/>
  <c r="A833" i="11" a="1"/>
  <c r="A833" i="11" s="1"/>
  <c r="A834" i="11" a="1"/>
  <c r="A834" i="11" s="1"/>
  <c r="A835" i="11" a="1"/>
  <c r="A835" i="11" s="1"/>
  <c r="A836" i="11" a="1"/>
  <c r="A836" i="11" s="1"/>
  <c r="A837" i="11" a="1"/>
  <c r="A837" i="11" s="1"/>
  <c r="A838" i="11" a="1"/>
  <c r="A838" i="11" s="1"/>
  <c r="A839" i="11" a="1"/>
  <c r="A839" i="11" s="1"/>
  <c r="A840" i="11" a="1"/>
  <c r="A840" i="11" s="1"/>
  <c r="A841" i="11" a="1"/>
  <c r="A841" i="11" s="1"/>
  <c r="A842" i="11" a="1"/>
  <c r="A842" i="11" s="1"/>
  <c r="A843" i="11" a="1"/>
  <c r="A843" i="11" s="1"/>
  <c r="A844" i="11" a="1"/>
  <c r="A844" i="11" s="1"/>
  <c r="A845" i="11" a="1"/>
  <c r="A845" i="11" s="1"/>
  <c r="A846" i="11" a="1"/>
  <c r="A846" i="11" s="1"/>
  <c r="A847" i="11" a="1"/>
  <c r="A847" i="11" s="1"/>
  <c r="A848" i="11" a="1"/>
  <c r="A848" i="11" s="1"/>
  <c r="A849" i="11" a="1"/>
  <c r="A849" i="11" s="1"/>
  <c r="A850" i="11" a="1"/>
  <c r="A850" i="11" s="1"/>
  <c r="A851" i="11" a="1"/>
  <c r="A851" i="11"/>
  <c r="A852" i="11" a="1"/>
  <c r="A852" i="11" s="1"/>
  <c r="A853" i="11" a="1"/>
  <c r="A853" i="11" s="1"/>
  <c r="A854" i="11" a="1"/>
  <c r="A854" i="11" s="1"/>
  <c r="A855" i="11" a="1"/>
  <c r="A855" i="11" s="1"/>
  <c r="A856" i="11" a="1"/>
  <c r="A856" i="11" s="1"/>
  <c r="A857" i="11" a="1"/>
  <c r="A857" i="11"/>
  <c r="A858" i="11" a="1"/>
  <c r="A858" i="11" s="1"/>
  <c r="A859" i="11" a="1"/>
  <c r="A859" i="11" s="1"/>
  <c r="A860" i="11" a="1"/>
  <c r="A860" i="11" s="1"/>
  <c r="A861" i="11" a="1"/>
  <c r="A861" i="11" s="1"/>
  <c r="A862" i="11" a="1"/>
  <c r="A862" i="11" s="1"/>
  <c r="A863" i="11" a="1"/>
  <c r="A863" i="11"/>
  <c r="A864" i="11" a="1"/>
  <c r="A864" i="11" s="1"/>
  <c r="A865" i="11" a="1"/>
  <c r="A865" i="11" s="1"/>
  <c r="A866" i="11" a="1"/>
  <c r="A866" i="11" s="1"/>
  <c r="A867" i="11" a="1"/>
  <c r="A867" i="11" s="1"/>
  <c r="A868" i="11" a="1"/>
  <c r="A868" i="11" s="1"/>
  <c r="A869" i="11" a="1"/>
  <c r="A869" i="11" s="1"/>
  <c r="A870" i="11" a="1"/>
  <c r="A870" i="11" s="1"/>
  <c r="A871" i="11" a="1"/>
  <c r="A871" i="11" s="1"/>
  <c r="A872" i="11" a="1"/>
  <c r="A872" i="11" s="1"/>
  <c r="A873" i="11" a="1"/>
  <c r="A873" i="11"/>
  <c r="A874" i="11" a="1"/>
  <c r="A874" i="11" s="1"/>
  <c r="A875" i="11" a="1"/>
  <c r="A875" i="11"/>
  <c r="A876" i="11" a="1"/>
  <c r="A876" i="11" s="1"/>
  <c r="A877" i="11" a="1"/>
  <c r="A877" i="11" s="1"/>
  <c r="A878" i="11" a="1"/>
  <c r="A878" i="11" s="1"/>
  <c r="A879" i="11" a="1"/>
  <c r="A879" i="11"/>
  <c r="A880" i="11" a="1"/>
  <c r="A880" i="11" s="1"/>
  <c r="A881" i="11" a="1"/>
  <c r="A881" i="11" s="1"/>
  <c r="A882" i="11" a="1"/>
  <c r="A882" i="11" s="1"/>
  <c r="A883" i="11" a="1"/>
  <c r="A883" i="11"/>
  <c r="A884" i="11" a="1"/>
  <c r="A884" i="11" s="1"/>
  <c r="A885" i="11" a="1"/>
  <c r="A885" i="11" s="1"/>
  <c r="A886" i="11" a="1"/>
  <c r="A886" i="11" s="1"/>
  <c r="A887" i="11" a="1"/>
  <c r="A887" i="11" s="1"/>
  <c r="A888" i="11" a="1"/>
  <c r="A888" i="11" s="1"/>
  <c r="A889" i="11" a="1"/>
  <c r="A889" i="11"/>
  <c r="A890" i="11" a="1"/>
  <c r="A890" i="11" s="1"/>
  <c r="A891" i="11" a="1"/>
  <c r="A891" i="11" s="1"/>
  <c r="A892" i="11" a="1"/>
  <c r="A892" i="11" s="1"/>
  <c r="A893" i="11" a="1"/>
  <c r="A893" i="11" s="1"/>
  <c r="A894" i="11" a="1"/>
  <c r="A894" i="11" s="1"/>
  <c r="A895" i="11" a="1"/>
  <c r="A895" i="11"/>
  <c r="A896" i="11" a="1"/>
  <c r="A896" i="11" s="1"/>
  <c r="A897" i="11" a="1"/>
  <c r="A897" i="11" s="1"/>
  <c r="A898" i="11" a="1"/>
  <c r="A898" i="11" s="1"/>
  <c r="A899" i="11" a="1"/>
  <c r="A899" i="11"/>
  <c r="A900" i="11" a="1"/>
  <c r="A900" i="11" s="1"/>
  <c r="A901" i="11" a="1"/>
  <c r="A901" i="11" s="1"/>
  <c r="A902" i="11" a="1"/>
  <c r="A902" i="11" s="1"/>
  <c r="A903" i="11" a="1"/>
  <c r="A903" i="11"/>
  <c r="A904" i="11" a="1"/>
  <c r="A904" i="11" s="1"/>
  <c r="A905" i="11" a="1"/>
  <c r="A905" i="11" s="1"/>
  <c r="A906" i="11" a="1"/>
  <c r="A906" i="11" s="1"/>
  <c r="A907" i="11" a="1"/>
  <c r="A907" i="11"/>
  <c r="A908" i="11" a="1"/>
  <c r="A908" i="11" s="1"/>
  <c r="A909" i="11" a="1"/>
  <c r="A909" i="11"/>
  <c r="A910" i="11" a="1"/>
  <c r="A910" i="11" s="1"/>
  <c r="A911" i="11" a="1"/>
  <c r="A911" i="11" s="1"/>
  <c r="A912" i="11" a="1"/>
  <c r="A912" i="11" s="1"/>
  <c r="A913" i="11" a="1"/>
  <c r="A913" i="11"/>
  <c r="A914" i="11" a="1"/>
  <c r="A914" i="11"/>
  <c r="A915" i="11" a="1"/>
  <c r="A915" i="11"/>
  <c r="A916" i="11" a="1"/>
  <c r="A916" i="11"/>
  <c r="A917" i="11" a="1"/>
  <c r="A917" i="11" s="1"/>
  <c r="A918" i="11" a="1"/>
  <c r="A918" i="11" s="1"/>
  <c r="A919" i="11" a="1"/>
  <c r="A919" i="11" s="1"/>
  <c r="A920" i="11" a="1"/>
  <c r="A920" i="11"/>
  <c r="A921" i="11" a="1"/>
  <c r="A921" i="11" s="1"/>
  <c r="A922" i="11" a="1"/>
  <c r="A922" i="11"/>
  <c r="A923" i="11" a="1"/>
  <c r="A923" i="11"/>
  <c r="A924" i="11" a="1"/>
  <c r="A924" i="11"/>
  <c r="A925" i="11" a="1"/>
  <c r="A925" i="11" s="1"/>
  <c r="A926" i="11" a="1"/>
  <c r="A926" i="11" s="1"/>
  <c r="A927" i="11" a="1"/>
  <c r="A927" i="11"/>
  <c r="A928" i="11" a="1"/>
  <c r="A928" i="11" s="1"/>
  <c r="A929" i="11" a="1"/>
  <c r="A929" i="11"/>
  <c r="A930" i="11" a="1"/>
  <c r="A930" i="11"/>
  <c r="A931" i="11" a="1"/>
  <c r="A931" i="11"/>
  <c r="A932" i="11" a="1"/>
  <c r="A932" i="11"/>
  <c r="A933" i="11" a="1"/>
  <c r="A933" i="11" s="1"/>
  <c r="A934" i="11" a="1"/>
  <c r="A934" i="11" s="1"/>
  <c r="A935" i="11" a="1"/>
  <c r="A935" i="11" s="1"/>
  <c r="A936" i="11" a="1"/>
  <c r="A936" i="11"/>
  <c r="A937" i="11" a="1"/>
  <c r="A937" i="11"/>
  <c r="A938" i="11" a="1"/>
  <c r="A938" i="11"/>
  <c r="A939" i="11" a="1"/>
  <c r="A939" i="11"/>
  <c r="A940" i="11" a="1"/>
  <c r="A940" i="11"/>
  <c r="A941" i="11" a="1"/>
  <c r="A941" i="11" s="1"/>
  <c r="A942" i="11" a="1"/>
  <c r="A942" i="11" s="1"/>
  <c r="A943" i="11" a="1"/>
  <c r="A943" i="11"/>
  <c r="A944" i="11" a="1"/>
  <c r="A944" i="11" s="1"/>
  <c r="A945" i="11" a="1"/>
  <c r="A945" i="11"/>
  <c r="A946" i="11" a="1"/>
  <c r="A946" i="11"/>
  <c r="A947" i="11" a="1"/>
  <c r="A947" i="11"/>
  <c r="A948" i="11" a="1"/>
  <c r="A948" i="11"/>
  <c r="A949" i="11" a="1"/>
  <c r="A949" i="11" s="1"/>
  <c r="A950" i="11" a="1"/>
  <c r="A950" i="11" s="1"/>
  <c r="A951" i="11" a="1"/>
  <c r="A951" i="11" s="1"/>
  <c r="A952" i="11" a="1"/>
  <c r="A952" i="11"/>
  <c r="A953" i="11" a="1"/>
  <c r="A953" i="11"/>
  <c r="A954" i="11" a="1"/>
  <c r="A954" i="11"/>
  <c r="A955" i="11" a="1"/>
  <c r="A955" i="11"/>
  <c r="A956" i="11" a="1"/>
  <c r="A956" i="11"/>
  <c r="A957" i="11" a="1"/>
  <c r="A957" i="11" s="1"/>
  <c r="A958" i="11" a="1"/>
  <c r="A958" i="11" s="1"/>
  <c r="A959" i="11" a="1"/>
  <c r="A959" i="11"/>
  <c r="A960" i="11" a="1"/>
  <c r="A960" i="11" s="1"/>
  <c r="A961" i="11" a="1"/>
  <c r="A961" i="11"/>
  <c r="A962" i="11" a="1"/>
  <c r="A962" i="11"/>
  <c r="A963" i="11" a="1"/>
  <c r="A963" i="11"/>
  <c r="A964" i="11" a="1"/>
  <c r="A964" i="11"/>
  <c r="A965" i="11" a="1"/>
  <c r="A965" i="11" s="1"/>
  <c r="A966" i="11" a="1"/>
  <c r="A966" i="11" s="1"/>
  <c r="A967" i="11" a="1"/>
  <c r="A967" i="11" s="1"/>
  <c r="A968" i="11" a="1"/>
  <c r="A968" i="11"/>
  <c r="A969" i="11" a="1"/>
  <c r="A969" i="11"/>
  <c r="A970" i="11" a="1"/>
  <c r="A970" i="11"/>
  <c r="A971" i="11" a="1"/>
  <c r="A971" i="11"/>
  <c r="A972" i="11" a="1"/>
  <c r="A972" i="11"/>
  <c r="A973" i="11" a="1"/>
  <c r="A973" i="11" s="1"/>
  <c r="A974" i="11" a="1"/>
  <c r="A974" i="11" s="1"/>
  <c r="A975" i="11" a="1"/>
  <c r="A975" i="11"/>
  <c r="A976" i="11" a="1"/>
  <c r="A976" i="11" s="1"/>
  <c r="A977" i="11" a="1"/>
  <c r="A977" i="11"/>
  <c r="A978" i="11" a="1"/>
  <c r="A978" i="11" s="1"/>
  <c r="A979" i="11" a="1"/>
  <c r="A979" i="11"/>
  <c r="A980" i="11" a="1"/>
  <c r="A980" i="11"/>
  <c r="A981" i="11" a="1"/>
  <c r="A981" i="11" s="1"/>
  <c r="A982" i="11" a="1"/>
  <c r="A982" i="11" s="1"/>
  <c r="A983" i="11" a="1"/>
  <c r="A983" i="11" s="1"/>
  <c r="A984" i="11" a="1"/>
  <c r="A984" i="11"/>
  <c r="A985" i="11" a="1"/>
  <c r="A985" i="11" s="1"/>
  <c r="A986" i="11" a="1"/>
  <c r="A986" i="11"/>
  <c r="A987" i="11" a="1"/>
  <c r="A987" i="11"/>
  <c r="A988" i="11" a="1"/>
  <c r="A988" i="11"/>
  <c r="A989" i="11" a="1"/>
  <c r="A989" i="11" s="1"/>
  <c r="A990" i="11" a="1"/>
  <c r="A990" i="11" s="1"/>
  <c r="A991" i="11" a="1"/>
  <c r="A991" i="11"/>
  <c r="A992" i="11" a="1"/>
  <c r="A992" i="11" s="1"/>
  <c r="A993" i="11" a="1"/>
  <c r="A993" i="11"/>
  <c r="A994" i="11" a="1"/>
  <c r="A994" i="11" s="1"/>
  <c r="A995" i="11" a="1"/>
  <c r="A995" i="11"/>
  <c r="A996" i="11" a="1"/>
  <c r="A996" i="11"/>
  <c r="A997" i="11" a="1"/>
  <c r="A997" i="11" s="1"/>
  <c r="A998" i="11" a="1"/>
  <c r="A998" i="11" s="1"/>
  <c r="A999" i="11" a="1"/>
  <c r="A999" i="11" s="1"/>
  <c r="A1000" i="11" a="1"/>
  <c r="A1000" i="11"/>
  <c r="A1001" i="11" a="1"/>
  <c r="A1001" i="11" s="1"/>
  <c r="A1002" i="11" a="1"/>
  <c r="A1002" i="11"/>
  <c r="A1003" i="11" a="1"/>
  <c r="A1003" i="11"/>
  <c r="A1004" i="11" a="1"/>
  <c r="A1004" i="11"/>
  <c r="A1005" i="11" a="1"/>
  <c r="A1005" i="11" s="1"/>
  <c r="A1006" i="11" a="1"/>
  <c r="A1006" i="11" s="1"/>
  <c r="A1007" i="11" a="1"/>
  <c r="A1007" i="11"/>
  <c r="A1008" i="11" a="1"/>
  <c r="A1008" i="11" s="1"/>
  <c r="A1009" i="11" a="1"/>
  <c r="A1009" i="11"/>
  <c r="A1010" i="11" a="1"/>
  <c r="A1010" i="11"/>
  <c r="A1011" i="11" a="1"/>
  <c r="A1011" i="11"/>
  <c r="A1012" i="11" a="1"/>
  <c r="A1012" i="11"/>
  <c r="A1013" i="11" a="1"/>
  <c r="A1013" i="11" s="1"/>
  <c r="A1014" i="11" a="1"/>
  <c r="A1014" i="11" s="1"/>
  <c r="A1015" i="11" a="1"/>
  <c r="A1015" i="11" s="1"/>
  <c r="A1016" i="11" a="1"/>
  <c r="A1016" i="11"/>
  <c r="A1017" i="11" a="1"/>
  <c r="A1017" i="11" s="1"/>
  <c r="A1018" i="11" a="1"/>
  <c r="A1018" i="11"/>
  <c r="A1019" i="11" a="1"/>
  <c r="A1019" i="11"/>
  <c r="A1020" i="11" a="1"/>
  <c r="A1020" i="11"/>
  <c r="A1021" i="11" a="1"/>
  <c r="A1021" i="11" s="1"/>
  <c r="A1022" i="11" a="1"/>
  <c r="A1022" i="11" s="1"/>
  <c r="A1023" i="11" a="1"/>
  <c r="A1023" i="11"/>
  <c r="A1024" i="11" a="1"/>
  <c r="A1024" i="11" s="1"/>
  <c r="A1025" i="11" a="1"/>
  <c r="A1025" i="11"/>
  <c r="A1026" i="11" a="1"/>
  <c r="A1026" i="11" s="1"/>
  <c r="A1027" i="11" a="1"/>
  <c r="A1027" i="11"/>
  <c r="A1028" i="11" a="1"/>
  <c r="A1028" i="11"/>
  <c r="A1029" i="11" a="1"/>
  <c r="A1029" i="11" s="1"/>
  <c r="A1030" i="11" a="1"/>
  <c r="A1030" i="11" s="1"/>
  <c r="A1031" i="11" a="1"/>
  <c r="A1031" i="11" s="1"/>
  <c r="A1032" i="11" a="1"/>
  <c r="A1032" i="11"/>
  <c r="A1033" i="11" a="1"/>
  <c r="A1033" i="11" s="1"/>
  <c r="A1034" i="11" a="1"/>
  <c r="A1034" i="11"/>
  <c r="A1035" i="11" a="1"/>
  <c r="A1035" i="11"/>
  <c r="A1036" i="11" a="1"/>
  <c r="A1036" i="11" s="1"/>
  <c r="A1037" i="11" a="1"/>
  <c r="A1037" i="11" s="1"/>
  <c r="A1038" i="11" a="1"/>
  <c r="A1038" i="11" s="1"/>
  <c r="A1039" i="11" a="1"/>
  <c r="A1039" i="11"/>
  <c r="A1040" i="11" a="1"/>
  <c r="A1040" i="11" s="1"/>
  <c r="A1041" i="11" a="1"/>
  <c r="A1041" i="11"/>
  <c r="A1042" i="11" a="1"/>
  <c r="A1042" i="11" s="1"/>
  <c r="A1043" i="11" a="1"/>
  <c r="A1043" i="11"/>
  <c r="A1044" i="11" a="1"/>
  <c r="A1044" i="11"/>
  <c r="A1045" i="11" a="1"/>
  <c r="A1045" i="11" s="1"/>
  <c r="A1046" i="11" a="1"/>
  <c r="A1046" i="11" s="1"/>
  <c r="A1047" i="11" a="1"/>
  <c r="A1047" i="11" s="1"/>
  <c r="A1048" i="11" a="1"/>
  <c r="A1048" i="11"/>
  <c r="A1049" i="11" a="1"/>
  <c r="A1049" i="11" s="1"/>
  <c r="A1050" i="11" a="1"/>
  <c r="A1050" i="11"/>
  <c r="A1051" i="11" a="1"/>
  <c r="A1051" i="11"/>
  <c r="A1052" i="11" a="1"/>
  <c r="A1052" i="11" s="1"/>
  <c r="A1053" i="11" a="1"/>
  <c r="A1053" i="11" s="1"/>
  <c r="A1054" i="11" a="1"/>
  <c r="A1054" i="11" s="1"/>
  <c r="A1055" i="11" a="1"/>
  <c r="A1055" i="11"/>
  <c r="A1056" i="11" a="1"/>
  <c r="A1056" i="11" s="1"/>
  <c r="A1057" i="11" a="1"/>
  <c r="A1057" i="11"/>
  <c r="A1058" i="11" a="1"/>
  <c r="A1058" i="11" s="1"/>
  <c r="A1059" i="11" a="1"/>
  <c r="A1059" i="11" s="1"/>
  <c r="A1060" i="11" a="1"/>
  <c r="A1060" i="11"/>
  <c r="A1061" i="11" a="1"/>
  <c r="A1061" i="11" s="1"/>
  <c r="A1062" i="11" a="1"/>
  <c r="A1062" i="11" s="1"/>
  <c r="A1063" i="11" a="1"/>
  <c r="A1063" i="11" s="1"/>
  <c r="A1064" i="11" a="1"/>
  <c r="A1064" i="11"/>
  <c r="A1065" i="11" a="1"/>
  <c r="A1065" i="11" s="1"/>
  <c r="A1066" i="11" a="1"/>
  <c r="A1066" i="11"/>
  <c r="A1067" i="11" a="1"/>
  <c r="A1067" i="11"/>
  <c r="A1068" i="11" a="1"/>
  <c r="A1068" i="11" s="1"/>
  <c r="A1069" i="11" a="1"/>
  <c r="A1069" i="11" s="1"/>
  <c r="A1070" i="11" a="1"/>
  <c r="A1070" i="11" s="1"/>
  <c r="A1071" i="11" a="1"/>
  <c r="A1071" i="11"/>
  <c r="A1072" i="11" a="1"/>
  <c r="A1072" i="11" s="1"/>
  <c r="A1073" i="11" a="1"/>
  <c r="A1073" i="11"/>
  <c r="A1074" i="11" a="1"/>
  <c r="A1074" i="11" s="1"/>
  <c r="A1075" i="11" a="1"/>
  <c r="A1075" i="11" s="1"/>
  <c r="A1076" i="11" a="1"/>
  <c r="A1076" i="11"/>
  <c r="A1077" i="11" a="1"/>
  <c r="A1077" i="11" s="1"/>
  <c r="A1078" i="11" a="1"/>
  <c r="A1078" i="11" s="1"/>
  <c r="A1079" i="11" a="1"/>
  <c r="A1079" i="11" s="1"/>
  <c r="A1080" i="11" a="1"/>
  <c r="A1080" i="11"/>
  <c r="A1081" i="11" a="1"/>
  <c r="A1081" i="11" s="1"/>
  <c r="A1082" i="11" a="1"/>
  <c r="A1082" i="11"/>
  <c r="A1083" i="11" a="1"/>
  <c r="A1083" i="11"/>
  <c r="A1084" i="11" a="1"/>
  <c r="A1084" i="11"/>
  <c r="A1085" i="11" a="1"/>
  <c r="A1085" i="11" s="1"/>
  <c r="A1086" i="11" a="1"/>
  <c r="A1086" i="11" s="1"/>
  <c r="A1087" i="11" a="1"/>
  <c r="A1087" i="11"/>
  <c r="A1088" i="11" a="1"/>
  <c r="A1088" i="11" s="1"/>
  <c r="A1089" i="11" a="1"/>
  <c r="A1089" i="11"/>
  <c r="A1090" i="11" a="1"/>
  <c r="A1090" i="11" s="1"/>
  <c r="A1091" i="11" a="1"/>
  <c r="A1091" i="11" s="1"/>
  <c r="A1092" i="11" a="1"/>
  <c r="A1092" i="11"/>
  <c r="A1093" i="11" a="1"/>
  <c r="A1093" i="11" s="1"/>
  <c r="A1094" i="11" a="1"/>
  <c r="A1094" i="11" s="1"/>
  <c r="A1095" i="11" a="1"/>
  <c r="A1095" i="11" s="1"/>
  <c r="A1096" i="11" a="1"/>
  <c r="A1096" i="11"/>
  <c r="A1097" i="11" a="1"/>
  <c r="A1097" i="11" s="1"/>
  <c r="A1098" i="11" a="1"/>
  <c r="A1098" i="11"/>
  <c r="A1099" i="11" a="1"/>
  <c r="A1099" i="11"/>
  <c r="A1100" i="11" a="1"/>
  <c r="A1100" i="11"/>
  <c r="A1101" i="11" a="1"/>
  <c r="A1101" i="11" s="1"/>
  <c r="A1102" i="11" a="1"/>
  <c r="A1102" i="11" s="1"/>
  <c r="A1103" i="11" a="1"/>
  <c r="A1103" i="11"/>
  <c r="A1104" i="11" a="1"/>
  <c r="A1104" i="11" s="1"/>
  <c r="A1105" i="11" a="1"/>
  <c r="A1105" i="11"/>
  <c r="A1106" i="11" a="1"/>
  <c r="A1106" i="11" s="1"/>
  <c r="A1107" i="11" a="1"/>
  <c r="A1107" i="11"/>
  <c r="A1108" i="11" a="1"/>
  <c r="A1108" i="11"/>
  <c r="A1109" i="11" a="1"/>
  <c r="A1109" i="11" s="1"/>
  <c r="A1110" i="11" a="1"/>
  <c r="A1110" i="11" s="1"/>
  <c r="A1111" i="11" a="1"/>
  <c r="A1111" i="11" s="1"/>
  <c r="A1112" i="11" a="1"/>
  <c r="A1112" i="11"/>
  <c r="A1113" i="11" a="1"/>
  <c r="A1113" i="11" s="1"/>
  <c r="A1114" i="11" a="1"/>
  <c r="A1114" i="11"/>
  <c r="A1115" i="11" a="1"/>
  <c r="A1115" i="11"/>
  <c r="A1116" i="11" a="1"/>
  <c r="A1116" i="11" s="1"/>
  <c r="A1117" i="11" a="1"/>
  <c r="A1117" i="11" s="1"/>
  <c r="A1118" i="11" a="1"/>
  <c r="A1118" i="11" s="1"/>
  <c r="A1119" i="11" a="1"/>
  <c r="A1119" i="11"/>
  <c r="A1120" i="11" a="1"/>
  <c r="A1120" i="11" s="1"/>
  <c r="A1121" i="11" a="1"/>
  <c r="A1121" i="11"/>
  <c r="A1122" i="11" a="1"/>
  <c r="A1122" i="11" s="1"/>
  <c r="A1123" i="11" a="1"/>
  <c r="A1123" i="11" s="1"/>
  <c r="A1124" i="11" a="1"/>
  <c r="A1124" i="11"/>
  <c r="A1125" i="11" a="1"/>
  <c r="A1125" i="11" s="1"/>
  <c r="A1126" i="11" a="1"/>
  <c r="A1126" i="11" s="1"/>
  <c r="A1127" i="11" a="1"/>
  <c r="A1127" i="11" s="1"/>
  <c r="A1128" i="11" a="1"/>
  <c r="A1128" i="11"/>
  <c r="A1129" i="11" a="1"/>
  <c r="A1129" i="11" s="1"/>
  <c r="A1130" i="11" a="1"/>
  <c r="A1130" i="11"/>
  <c r="A1131" i="11" a="1"/>
  <c r="A1131" i="11"/>
  <c r="A1132" i="11" a="1"/>
  <c r="A1132" i="11"/>
  <c r="A1133" i="11" a="1"/>
  <c r="A1133" i="11" s="1"/>
  <c r="A1134" i="11" a="1"/>
  <c r="A1134" i="11" s="1"/>
  <c r="A1135" i="11" a="1"/>
  <c r="A1135" i="11"/>
  <c r="A1136" i="11" a="1"/>
  <c r="A1136" i="11" s="1"/>
  <c r="A1137" i="11" a="1"/>
  <c r="A1137" i="11"/>
  <c r="A1138" i="11" a="1"/>
  <c r="A1138" i="11"/>
  <c r="A1139" i="11" a="1"/>
  <c r="A1139" i="11" s="1"/>
  <c r="A1140" i="11" a="1"/>
  <c r="A1140" i="11"/>
  <c r="A1141" i="11" a="1"/>
  <c r="A1141" i="11" s="1"/>
  <c r="A1142" i="11" a="1"/>
  <c r="A1142" i="11" s="1"/>
  <c r="A1143" i="11" a="1"/>
  <c r="A1143" i="11" s="1"/>
  <c r="A1144" i="11" a="1"/>
  <c r="A1144" i="11"/>
  <c r="A1145" i="11" a="1"/>
  <c r="A1145" i="11" s="1"/>
  <c r="A1146" i="11" a="1"/>
  <c r="A1146" i="11"/>
  <c r="A1147" i="11" a="1"/>
  <c r="A1147" i="11" s="1"/>
  <c r="A1148" i="11" a="1"/>
  <c r="A1148" i="11"/>
  <c r="A1149" i="11" a="1"/>
  <c r="A1149" i="11"/>
  <c r="A1150" i="11" a="1"/>
  <c r="A1150" i="11" s="1"/>
  <c r="A1151" i="11" a="1"/>
  <c r="A1151" i="11"/>
  <c r="A1152" i="11" a="1"/>
  <c r="A1152" i="11" s="1"/>
  <c r="A1153" i="11" a="1"/>
  <c r="A1153" i="11"/>
  <c r="A1154" i="11" a="1"/>
  <c r="A1154" i="11"/>
  <c r="A1155" i="11" a="1"/>
  <c r="A1155" i="11" s="1"/>
  <c r="A1156" i="11" a="1"/>
  <c r="A1156" i="11"/>
  <c r="A1157" i="11" a="1"/>
  <c r="A1157" i="11" s="1"/>
  <c r="A1158" i="11" a="1"/>
  <c r="A1158" i="11" s="1"/>
  <c r="A1159" i="11" a="1"/>
  <c r="A1159" i="11"/>
  <c r="A1160" i="11" a="1"/>
  <c r="A1160" i="11" s="1"/>
  <c r="A1161" i="11" a="1"/>
  <c r="A1161" i="11"/>
  <c r="A1162" i="11" a="1"/>
  <c r="A1162" i="11"/>
  <c r="A1163" i="11" a="1"/>
  <c r="A1163" i="11"/>
  <c r="A1164" i="11" a="1"/>
  <c r="A1164" i="11" s="1"/>
  <c r="A1165" i="11" a="1"/>
  <c r="A1165" i="11" s="1"/>
  <c r="A1166" i="11" a="1"/>
  <c r="A1166" i="11" s="1"/>
  <c r="A1167" i="11" a="1"/>
  <c r="A1167" i="11" s="1"/>
  <c r="A1168" i="11" a="1"/>
  <c r="A1168" i="11"/>
  <c r="A1169" i="11" a="1"/>
  <c r="A1169" i="11"/>
  <c r="A1170" i="11" a="1"/>
  <c r="A1170" i="11" s="1"/>
  <c r="A1171" i="11" a="1"/>
  <c r="A1171" i="11" s="1"/>
  <c r="A1172" i="11" a="1"/>
  <c r="A1172" i="11"/>
  <c r="A1173" i="11" a="1"/>
  <c r="A1173" i="11" s="1"/>
  <c r="A1174" i="11" a="1"/>
  <c r="A1174" i="11"/>
  <c r="A1175" i="11" a="1"/>
  <c r="A1175" i="11"/>
  <c r="A1176" i="11" a="1"/>
  <c r="A1176" i="11" s="1"/>
  <c r="A1177" i="11" a="1"/>
  <c r="A1177" i="11"/>
  <c r="A1178" i="11" a="1"/>
  <c r="A1178" i="11"/>
  <c r="A1179" i="11" a="1"/>
  <c r="A1179" i="11"/>
  <c r="A1180" i="11" a="1"/>
  <c r="A1180" i="11" s="1"/>
  <c r="A1181" i="11" a="1"/>
  <c r="A1181" i="11"/>
  <c r="A1182" i="11" a="1"/>
  <c r="A1182" i="11" s="1"/>
  <c r="A1183" i="11" a="1"/>
  <c r="A1183" i="11" s="1"/>
  <c r="A1184" i="11" a="1"/>
  <c r="A1184" i="11" s="1"/>
  <c r="A1185" i="11" a="1"/>
  <c r="A1185" i="11"/>
  <c r="A1186" i="11" a="1"/>
  <c r="A1186" i="11" s="1"/>
  <c r="A1187" i="11" a="1"/>
  <c r="A1187" i="11" s="1"/>
  <c r="A1188" i="11" a="1"/>
  <c r="A1188" i="11" s="1"/>
  <c r="A1189" i="11" a="1"/>
  <c r="A1189" i="11" s="1"/>
  <c r="A1190" i="11" a="1"/>
  <c r="A1190" i="11"/>
  <c r="A1191" i="11" a="1"/>
  <c r="A1191" i="11"/>
  <c r="A1192" i="11" a="1"/>
  <c r="A1192" i="11" s="1"/>
  <c r="A1193" i="11" a="1"/>
  <c r="A1193" i="11" s="1"/>
  <c r="A1194" i="11" a="1"/>
  <c r="A1194" i="11"/>
  <c r="A1195" i="11" a="1"/>
  <c r="A1195" i="11"/>
  <c r="A1196" i="11" a="1"/>
  <c r="A1196" i="11"/>
  <c r="A1197" i="11" a="1"/>
  <c r="A1197" i="11" s="1"/>
  <c r="A1198" i="11" a="1"/>
  <c r="A1198" i="11" s="1"/>
  <c r="A1199" i="11" a="1"/>
  <c r="A1199" i="11"/>
  <c r="A1200" i="11" a="1"/>
  <c r="A1200" i="11" s="1"/>
  <c r="A1201" i="11" a="1"/>
  <c r="A1201" i="11"/>
  <c r="A1202" i="11" a="1"/>
  <c r="A1202" i="11" s="1"/>
  <c r="A1203" i="11" a="1"/>
  <c r="A1203" i="11" s="1"/>
  <c r="A1204" i="11" a="1"/>
  <c r="A1204" i="11" s="1"/>
  <c r="A1205" i="11" a="1"/>
  <c r="A1205" i="11" s="1"/>
  <c r="A1206" i="11" a="1"/>
  <c r="A1206" i="11" s="1"/>
  <c r="A1207" i="11" a="1"/>
  <c r="A1207" i="11" s="1"/>
  <c r="A1208" i="11" a="1"/>
  <c r="A1208" i="11" s="1"/>
  <c r="A1209" i="11" a="1"/>
  <c r="A1209" i="11"/>
  <c r="A1210" i="11" a="1"/>
  <c r="A1210" i="11" s="1"/>
  <c r="A1211" i="11" a="1"/>
  <c r="A1211" i="11" s="1"/>
  <c r="A1212" i="11" a="1"/>
  <c r="A1212" i="11" s="1"/>
  <c r="A1213" i="11" a="1"/>
  <c r="A1213" i="11" s="1"/>
  <c r="A1214" i="11" a="1"/>
  <c r="A1214" i="11" s="1"/>
  <c r="A1215" i="11" a="1"/>
  <c r="A1215" i="11"/>
  <c r="A1216" i="11" a="1"/>
  <c r="A1216" i="11" s="1"/>
  <c r="A1217" i="11" a="1"/>
  <c r="A1217" i="11"/>
  <c r="A1218" i="11" a="1"/>
  <c r="A1218" i="11" s="1"/>
  <c r="A1219" i="11" a="1"/>
  <c r="A1219" i="11" s="1"/>
  <c r="A1220" i="11" a="1"/>
  <c r="A1220" i="11" s="1"/>
  <c r="A1221" i="11" a="1"/>
  <c r="A1221" i="11"/>
  <c r="A1222" i="11" a="1"/>
  <c r="A1222" i="11" s="1"/>
  <c r="A1223" i="11" a="1"/>
  <c r="A1223" i="11" s="1"/>
  <c r="A1224" i="11" a="1"/>
  <c r="A1224" i="11" s="1"/>
  <c r="A1225" i="11" a="1"/>
  <c r="A1225" i="11"/>
  <c r="A1226" i="11" a="1"/>
  <c r="A1226" i="11" s="1"/>
  <c r="A1227" i="11" a="1"/>
  <c r="A1227" i="11" s="1"/>
  <c r="A1228" i="11" a="1"/>
  <c r="A1228" i="11" s="1"/>
  <c r="A1229" i="11" a="1"/>
  <c r="A1229" i="11" s="1"/>
  <c r="A1230" i="11" a="1"/>
  <c r="A1230" i="11" s="1"/>
  <c r="A1231" i="11" a="1"/>
  <c r="A1231" i="11"/>
  <c r="A1232" i="11" a="1"/>
  <c r="A1232" i="11" s="1"/>
  <c r="A1233" i="11" a="1"/>
  <c r="A1233" i="11"/>
  <c r="A1234" i="11" a="1"/>
  <c r="A1234" i="11" s="1"/>
  <c r="A1235" i="11" a="1"/>
  <c r="A1235" i="11" s="1"/>
  <c r="A1236" i="11" a="1"/>
  <c r="A1236" i="11" s="1"/>
  <c r="A1237" i="11" a="1"/>
  <c r="A1237" i="11" s="1"/>
  <c r="A1238" i="11" a="1"/>
  <c r="A1238" i="11" s="1"/>
  <c r="A1239" i="11" a="1"/>
  <c r="A1239" i="11" s="1"/>
  <c r="A1240" i="11" a="1"/>
  <c r="A1240" i="11" s="1"/>
  <c r="A1241" i="11" a="1"/>
  <c r="A1241" i="11"/>
  <c r="A1242" i="11" a="1"/>
  <c r="A1242" i="11" s="1"/>
  <c r="A1243" i="11" a="1"/>
  <c r="A1243" i="11" s="1"/>
  <c r="A1244" i="11" a="1"/>
  <c r="A1244" i="11" s="1"/>
  <c r="A1245" i="11" a="1"/>
  <c r="A1245" i="11" s="1"/>
  <c r="A1246" i="11" a="1"/>
  <c r="A1246" i="11" s="1"/>
  <c r="A1247" i="11" a="1"/>
  <c r="A1247" i="11" s="1"/>
  <c r="A1248" i="11" a="1"/>
  <c r="A1248" i="11" s="1"/>
  <c r="A1249" i="11" a="1"/>
  <c r="A1249" i="11" s="1"/>
  <c r="A1250" i="11" a="1"/>
  <c r="A1250" i="11" s="1"/>
  <c r="A1251" i="11" a="1"/>
  <c r="A1251" i="11" s="1"/>
  <c r="A1252" i="11" a="1"/>
  <c r="A1252" i="11" s="1"/>
  <c r="A1253" i="11" a="1"/>
  <c r="A1253" i="11" s="1"/>
  <c r="A1254" i="11" a="1"/>
  <c r="A1254" i="11" s="1"/>
  <c r="A1255" i="11" a="1"/>
  <c r="A1255" i="11" s="1"/>
  <c r="A1256" i="11" a="1"/>
  <c r="A1256" i="11" s="1"/>
  <c r="A1257" i="11" a="1"/>
  <c r="A1257" i="11" s="1"/>
  <c r="A1258" i="11" a="1"/>
  <c r="A1258" i="11" s="1"/>
  <c r="A1259" i="11" a="1"/>
  <c r="A1259" i="11" s="1"/>
  <c r="A1260" i="11" a="1"/>
  <c r="A1260" i="11" s="1"/>
  <c r="A1261" i="11" a="1"/>
  <c r="A1261" i="11" s="1"/>
  <c r="A1262" i="11" a="1"/>
  <c r="A1262" i="11" s="1"/>
  <c r="A1263" i="11" a="1"/>
  <c r="A1263" i="11" s="1"/>
  <c r="A1264" i="11" a="1"/>
  <c r="A1264" i="11" s="1"/>
  <c r="A1265" i="11" a="1"/>
  <c r="A1265" i="11" s="1"/>
  <c r="A1266" i="11" a="1"/>
  <c r="A1266" i="11" s="1"/>
  <c r="A1267" i="11" a="1"/>
  <c r="A1267" i="11" s="1"/>
  <c r="A1268" i="11" a="1"/>
  <c r="A1268" i="11" s="1"/>
  <c r="A1269" i="11" a="1"/>
  <c r="A1269" i="11" s="1"/>
  <c r="A1270" i="11" a="1"/>
  <c r="A1270" i="11" s="1"/>
  <c r="A1271" i="11" a="1"/>
  <c r="A1271" i="11" s="1"/>
  <c r="A1272" i="11" a="1"/>
  <c r="A1272" i="11" s="1"/>
  <c r="A1273" i="11" a="1"/>
  <c r="A1273" i="11" s="1"/>
  <c r="A1274" i="11" a="1"/>
  <c r="A1274" i="11" s="1"/>
  <c r="A1275" i="11" a="1"/>
  <c r="A1275" i="11" s="1"/>
  <c r="A1276" i="11" a="1"/>
  <c r="A1276" i="11" s="1"/>
  <c r="A1277" i="11" a="1"/>
  <c r="A1277" i="11" s="1"/>
  <c r="A1278" i="11" a="1"/>
  <c r="A1278" i="11" s="1"/>
  <c r="A1279" i="11" a="1"/>
  <c r="A1279" i="11" s="1"/>
  <c r="A1280" i="11" a="1"/>
  <c r="A1280" i="11" s="1"/>
  <c r="A1281" i="11" a="1"/>
  <c r="A1281" i="11" s="1"/>
  <c r="A1282" i="11" a="1"/>
  <c r="A1282" i="11" s="1"/>
  <c r="A1283" i="11" a="1"/>
  <c r="A1283" i="11" s="1"/>
  <c r="A1284" i="11" a="1"/>
  <c r="A1284" i="11" s="1"/>
  <c r="A1285" i="11" a="1"/>
  <c r="A1285" i="11" s="1"/>
  <c r="A1286" i="11" a="1"/>
  <c r="A1286" i="11" s="1"/>
  <c r="A1287" i="11" a="1"/>
  <c r="A1287" i="11" s="1"/>
  <c r="A1288" i="11" a="1"/>
  <c r="A1288" i="11" s="1"/>
  <c r="A1289" i="11" a="1"/>
  <c r="A1289" i="11" s="1"/>
  <c r="A1290" i="11" a="1"/>
  <c r="A1290" i="11" s="1"/>
  <c r="A1291" i="11" a="1"/>
  <c r="A1291" i="11" s="1"/>
  <c r="A1292" i="11" a="1"/>
  <c r="A1292" i="11" s="1"/>
  <c r="A1293" i="11" a="1"/>
  <c r="A1293" i="11" s="1"/>
  <c r="A1294" i="11" a="1"/>
  <c r="A1294" i="11" s="1"/>
  <c r="A1295" i="11" a="1"/>
  <c r="A1295" i="11" s="1"/>
  <c r="A1296" i="11" a="1"/>
  <c r="A1296" i="11" s="1"/>
  <c r="A1297" i="11" a="1"/>
  <c r="A1297" i="11" s="1"/>
  <c r="A1298" i="11" a="1"/>
  <c r="A1298" i="11" s="1"/>
  <c r="A1299" i="11" a="1"/>
  <c r="A1299" i="11" s="1"/>
  <c r="A1300" i="11" a="1"/>
  <c r="A1300" i="11" s="1"/>
  <c r="A1301" i="11" a="1"/>
  <c r="A1301" i="11" s="1"/>
  <c r="A1302" i="11" a="1"/>
  <c r="A1302" i="11" s="1"/>
  <c r="A1303" i="11" a="1"/>
  <c r="A1303" i="11" s="1"/>
  <c r="A1304" i="11" a="1"/>
  <c r="A1304" i="11" s="1"/>
  <c r="A1305" i="11" a="1"/>
  <c r="A1305" i="11" s="1"/>
  <c r="A1306" i="11" a="1"/>
  <c r="A1306" i="11" s="1"/>
  <c r="A1307" i="11" a="1"/>
  <c r="A1307" i="11" s="1"/>
  <c r="A1308" i="11" a="1"/>
  <c r="A1308" i="11" s="1"/>
  <c r="A1309" i="11" a="1"/>
  <c r="A1309" i="11" s="1"/>
  <c r="A1310" i="11" a="1"/>
  <c r="A1310" i="11" s="1"/>
  <c r="A1311" i="11" a="1"/>
  <c r="A1311" i="11" s="1"/>
  <c r="A1312" i="11" a="1"/>
  <c r="A1312" i="11" s="1"/>
  <c r="A1313" i="11" a="1"/>
  <c r="A1313" i="11" s="1"/>
  <c r="A1314" i="11" a="1"/>
  <c r="A1314" i="11" s="1"/>
  <c r="A1315" i="11" a="1"/>
  <c r="A1315" i="11" s="1"/>
  <c r="A1316" i="11" a="1"/>
  <c r="A1316" i="11" s="1"/>
  <c r="A1317" i="11" a="1"/>
  <c r="A1317" i="11" s="1"/>
  <c r="A1318" i="11" a="1"/>
  <c r="A1318" i="11" s="1"/>
  <c r="A1319" i="11" a="1"/>
  <c r="A1319" i="11" s="1"/>
  <c r="A1320" i="11" a="1"/>
  <c r="A1320" i="11" s="1"/>
  <c r="A1321" i="11" a="1"/>
  <c r="A1321" i="11" s="1"/>
  <c r="A1322" i="11" a="1"/>
  <c r="A1322" i="11" s="1"/>
  <c r="A1323" i="11" a="1"/>
  <c r="A1323" i="11" s="1"/>
  <c r="A1324" i="11" a="1"/>
  <c r="A1324" i="11" s="1"/>
  <c r="A1325" i="11" a="1"/>
  <c r="A1325" i="11" s="1"/>
  <c r="A1326" i="11" a="1"/>
  <c r="A1326" i="11" s="1"/>
  <c r="A1327" i="11" a="1"/>
  <c r="A1327" i="11" s="1"/>
  <c r="A1328" i="11" a="1"/>
  <c r="A1328" i="11" s="1"/>
  <c r="A1329" i="11" a="1"/>
  <c r="A1329" i="11" s="1"/>
  <c r="A1330" i="11" a="1"/>
  <c r="A1330" i="11" s="1"/>
  <c r="A1331" i="11" a="1"/>
  <c r="A1331" i="11" s="1"/>
  <c r="A1332" i="11" a="1"/>
  <c r="A1332" i="11" s="1"/>
  <c r="A1333" i="11" a="1"/>
  <c r="A1333" i="11" s="1"/>
  <c r="A1334" i="11" a="1"/>
  <c r="A1334" i="11" s="1"/>
  <c r="A1335" i="11" a="1"/>
  <c r="A1335" i="11" s="1"/>
  <c r="A1336" i="11" a="1"/>
  <c r="A1336" i="11" s="1"/>
  <c r="A1337" i="11" a="1"/>
  <c r="A1337" i="11" s="1"/>
  <c r="A1338" i="11" a="1"/>
  <c r="A1338" i="11" s="1"/>
  <c r="A1339" i="11" a="1"/>
  <c r="A1339" i="11" s="1"/>
  <c r="A1340" i="11" a="1"/>
  <c r="A1340" i="11" s="1"/>
  <c r="A1341" i="11" a="1"/>
  <c r="A1341" i="11" s="1"/>
  <c r="A1342" i="11" a="1"/>
  <c r="A1342" i="11" s="1"/>
  <c r="A1343" i="11" a="1"/>
  <c r="A1343" i="11" s="1"/>
  <c r="A1344" i="11" a="1"/>
  <c r="A1344" i="11" s="1"/>
  <c r="A1345" i="11" a="1"/>
  <c r="A1345" i="11" s="1"/>
  <c r="A1346" i="11" a="1"/>
  <c r="A1346" i="11" s="1"/>
  <c r="A1347" i="11" a="1"/>
  <c r="A1347" i="11" s="1"/>
  <c r="A1348" i="11" a="1"/>
  <c r="A1348" i="11" s="1"/>
  <c r="A1349" i="11" a="1"/>
  <c r="A1349" i="11" s="1"/>
  <c r="A1350" i="11" a="1"/>
  <c r="A1350" i="11" s="1"/>
  <c r="A1351" i="11" a="1"/>
  <c r="A1351" i="11" s="1"/>
  <c r="A1352" i="11" a="1"/>
  <c r="A1352" i="11" s="1"/>
  <c r="A1353" i="11" a="1"/>
  <c r="A1353" i="11" s="1"/>
  <c r="A1354" i="11" a="1"/>
  <c r="A1354" i="11" s="1"/>
  <c r="A1355" i="11" a="1"/>
  <c r="A1355" i="11" s="1"/>
  <c r="A1356" i="11" a="1"/>
  <c r="A1356" i="11" s="1"/>
  <c r="A1357" i="11" a="1"/>
  <c r="A1357" i="11" s="1"/>
  <c r="A1358" i="11" a="1"/>
  <c r="A1358" i="11" s="1"/>
  <c r="A1359" i="11" a="1"/>
  <c r="A1359" i="11" s="1"/>
  <c r="A1360" i="11" a="1"/>
  <c r="A1360" i="11" s="1"/>
  <c r="A1361" i="11" a="1"/>
  <c r="A1361" i="11" s="1"/>
  <c r="A1362" i="11" a="1"/>
  <c r="A1362" i="11" s="1"/>
  <c r="A1363" i="11" a="1"/>
  <c r="A1363" i="11" s="1"/>
  <c r="A1364" i="11" a="1"/>
  <c r="A1364" i="11" s="1"/>
  <c r="A1365" i="11" a="1"/>
  <c r="A1365" i="11" s="1"/>
  <c r="A1366" i="11" a="1"/>
  <c r="A1366" i="11" s="1"/>
  <c r="A1367" i="11" a="1"/>
  <c r="A1367" i="11" s="1"/>
  <c r="A1368" i="11" a="1"/>
  <c r="A1368" i="11" s="1"/>
  <c r="A1369" i="11" a="1"/>
  <c r="A1369" i="11" s="1"/>
  <c r="A1370" i="11" a="1"/>
  <c r="A1370" i="11" s="1"/>
  <c r="A1371" i="11" a="1"/>
  <c r="A1371" i="11" s="1"/>
  <c r="A1372" i="11" a="1"/>
  <c r="A1372" i="11" s="1"/>
  <c r="A1373" i="11" a="1"/>
  <c r="A1373" i="11" s="1"/>
  <c r="A1374" i="11" a="1"/>
  <c r="A1374" i="11" s="1"/>
  <c r="A1375" i="11" a="1"/>
  <c r="A1375" i="11" s="1"/>
  <c r="A1376" i="11" a="1"/>
  <c r="A1376" i="11" s="1"/>
  <c r="A1377" i="11" a="1"/>
  <c r="A1377" i="11" s="1"/>
  <c r="A1378" i="11" a="1"/>
  <c r="A1378" i="11" s="1"/>
  <c r="A1379" i="11" a="1"/>
  <c r="A1379" i="11" s="1"/>
  <c r="A1380" i="11" a="1"/>
  <c r="A1380" i="11" s="1"/>
  <c r="A1381" i="11" a="1"/>
  <c r="A1381" i="11" s="1"/>
  <c r="A1382" i="11" a="1"/>
  <c r="A1382" i="11" s="1"/>
  <c r="A1383" i="11" a="1"/>
  <c r="A1383" i="11" s="1"/>
  <c r="A1384" i="11" a="1"/>
  <c r="A1384" i="11" s="1"/>
  <c r="A1385" i="11" a="1"/>
  <c r="A1385" i="11" s="1"/>
  <c r="A1386" i="11" a="1"/>
  <c r="A1386" i="11" s="1"/>
  <c r="A1387" i="11" a="1"/>
  <c r="A1387" i="11" s="1"/>
  <c r="A1388" i="11" a="1"/>
  <c r="A1388" i="11" s="1"/>
  <c r="A1389" i="11" a="1"/>
  <c r="A1389" i="11" s="1"/>
  <c r="A1390" i="11" a="1"/>
  <c r="A1390" i="11" s="1"/>
  <c r="A1391" i="11" a="1"/>
  <c r="A1391" i="11" s="1"/>
  <c r="A1392" i="11" a="1"/>
  <c r="A1392" i="11" s="1"/>
  <c r="A1393" i="11" a="1"/>
  <c r="A1393" i="11" s="1"/>
  <c r="A1394" i="11" a="1"/>
  <c r="A1394" i="11" s="1"/>
  <c r="A1395" i="11" a="1"/>
  <c r="A1395" i="11" s="1"/>
  <c r="A1396" i="11" a="1"/>
  <c r="A1396" i="11" s="1"/>
  <c r="A1397" i="11" a="1"/>
  <c r="A1397" i="11" s="1"/>
  <c r="A1398" i="11" a="1"/>
  <c r="A1398" i="11" s="1"/>
  <c r="A1399" i="11" a="1"/>
  <c r="A1399" i="11" s="1"/>
  <c r="A1400" i="11" a="1"/>
  <c r="A1400" i="11" s="1"/>
  <c r="A1401" i="11" a="1"/>
  <c r="A1401" i="11" s="1"/>
  <c r="A1402" i="11" a="1"/>
  <c r="A1402" i="11" s="1"/>
  <c r="A1403" i="11" a="1"/>
  <c r="A1403" i="11" s="1"/>
  <c r="A1404" i="11" a="1"/>
  <c r="A1404" i="11" s="1"/>
  <c r="A1405" i="11" a="1"/>
  <c r="A1405" i="11" s="1"/>
  <c r="A1406" i="11" a="1"/>
  <c r="A1406" i="11" s="1"/>
  <c r="A1407" i="11" a="1"/>
  <c r="A1407" i="11" s="1"/>
  <c r="A1408" i="11" a="1"/>
  <c r="A1408" i="11" s="1"/>
  <c r="A1409" i="11" a="1"/>
  <c r="A1409" i="11" s="1"/>
  <c r="A1410" i="11" a="1"/>
  <c r="A1410" i="11" s="1"/>
  <c r="A1411" i="11" a="1"/>
  <c r="A1411" i="11" s="1"/>
  <c r="A1412" i="11" a="1"/>
  <c r="A1412" i="11" s="1"/>
  <c r="A1413" i="11" a="1"/>
  <c r="A1413" i="11" s="1"/>
  <c r="A1414" i="11" a="1"/>
  <c r="A1414" i="11" s="1"/>
  <c r="A1415" i="11" a="1"/>
  <c r="A1415" i="11" s="1"/>
  <c r="A1416" i="11" a="1"/>
  <c r="A1416" i="11" s="1"/>
  <c r="A1417" i="11" a="1"/>
  <c r="A1417" i="11" s="1"/>
  <c r="A1418" i="11" a="1"/>
  <c r="A1418" i="11" s="1"/>
  <c r="A1419" i="11" a="1"/>
  <c r="A1419" i="11" s="1"/>
  <c r="A1420" i="11" a="1"/>
  <c r="A1420" i="11" s="1"/>
  <c r="A1421" i="11" a="1"/>
  <c r="A1421" i="11" s="1"/>
  <c r="A1422" i="11" a="1"/>
  <c r="A1422" i="11" s="1"/>
  <c r="A1423" i="11" a="1"/>
  <c r="A1423" i="11" s="1"/>
  <c r="A1424" i="11" a="1"/>
  <c r="A1424" i="11" s="1"/>
  <c r="A1425" i="11" a="1"/>
  <c r="A1425" i="11" s="1"/>
  <c r="A1426" i="11" a="1"/>
  <c r="A1426" i="11" s="1"/>
  <c r="A1427" i="11" a="1"/>
  <c r="A1427" i="11" s="1"/>
  <c r="A1428" i="11" a="1"/>
  <c r="A1428" i="11" s="1"/>
  <c r="A1429" i="11" a="1"/>
  <c r="A1429" i="11" s="1"/>
  <c r="A1430" i="11" a="1"/>
  <c r="A1430" i="11" s="1"/>
  <c r="A1431" i="11" a="1"/>
  <c r="A1431" i="11" s="1"/>
  <c r="A1432" i="11" a="1"/>
  <c r="A1432" i="11" s="1"/>
  <c r="A1433" i="11" a="1"/>
  <c r="A1433" i="11" s="1"/>
  <c r="A1434" i="11" a="1"/>
  <c r="A1434" i="11" s="1"/>
  <c r="A1435" i="11" a="1"/>
  <c r="A1435" i="11" s="1"/>
  <c r="A1436" i="11" a="1"/>
  <c r="A1436" i="11" s="1"/>
  <c r="A1437" i="11" a="1"/>
  <c r="A1437" i="11" s="1"/>
  <c r="A1438" i="11" a="1"/>
  <c r="A1438" i="11" s="1"/>
  <c r="A1439" i="11" a="1"/>
  <c r="A1439" i="11" s="1"/>
  <c r="A1440" i="11" a="1"/>
  <c r="A1440" i="11" s="1"/>
  <c r="A1441" i="11" a="1"/>
  <c r="A1441" i="11" s="1"/>
  <c r="A1442" i="11" a="1"/>
  <c r="A1442" i="11" s="1"/>
  <c r="A1443" i="11" a="1"/>
  <c r="A1443" i="11" s="1"/>
  <c r="A1444" i="11" a="1"/>
  <c r="A1444" i="11" s="1"/>
  <c r="A1445" i="11" a="1"/>
  <c r="A1445" i="11" s="1"/>
  <c r="A1446" i="11" a="1"/>
  <c r="A1446" i="11" s="1"/>
  <c r="A1447" i="11" a="1"/>
  <c r="A1447" i="11" s="1"/>
  <c r="A1448" i="11" a="1"/>
  <c r="A1448" i="11" s="1"/>
  <c r="A1449" i="11" a="1"/>
  <c r="A1449" i="11" s="1"/>
  <c r="A1450" i="11" a="1"/>
  <c r="A1450" i="11" s="1"/>
  <c r="A1451" i="11" a="1"/>
  <c r="A1451" i="11" s="1"/>
  <c r="A1452" i="11" a="1"/>
  <c r="A1452" i="11" s="1"/>
  <c r="A1453" i="11" a="1"/>
  <c r="A1453" i="11" s="1"/>
  <c r="A1454" i="11" a="1"/>
  <c r="A1454" i="11" s="1"/>
  <c r="A1455" i="11" a="1"/>
  <c r="A1455" i="11" s="1"/>
  <c r="A1456" i="11" a="1"/>
  <c r="A1456" i="11" s="1"/>
  <c r="A1457" i="11" a="1"/>
  <c r="A1457" i="11" s="1"/>
  <c r="A1458" i="11" a="1"/>
  <c r="A1458" i="11" s="1"/>
  <c r="A1459" i="11" a="1"/>
  <c r="A1459" i="11" s="1"/>
  <c r="A1460" i="11" a="1"/>
  <c r="A1460" i="11" s="1"/>
  <c r="A1461" i="11" a="1"/>
  <c r="A1461" i="11" s="1"/>
  <c r="A1462" i="11" a="1"/>
  <c r="A1462" i="11" s="1"/>
  <c r="A1463" i="11" a="1"/>
  <c r="A1463" i="11" s="1"/>
  <c r="A1464" i="11" a="1"/>
  <c r="A1464" i="11" s="1"/>
  <c r="A1465" i="11" a="1"/>
  <c r="A1465" i="11" s="1"/>
  <c r="A1466" i="11" a="1"/>
  <c r="A1466" i="11" s="1"/>
  <c r="A1467" i="11" a="1"/>
  <c r="A1467" i="11" s="1"/>
  <c r="A1468" i="11" a="1"/>
  <c r="A1468" i="11" s="1"/>
  <c r="A1469" i="11" a="1"/>
  <c r="A1469" i="11" s="1"/>
  <c r="A1470" i="11" a="1"/>
  <c r="A1470" i="11" s="1"/>
  <c r="A1471" i="11" a="1"/>
  <c r="A1471" i="11" s="1"/>
  <c r="A1472" i="11" a="1"/>
  <c r="A1472" i="11" s="1"/>
  <c r="A1473" i="11" a="1"/>
  <c r="A1473" i="11" s="1"/>
  <c r="A1474" i="11" a="1"/>
  <c r="A1474" i="11" s="1"/>
  <c r="A1475" i="11" a="1"/>
  <c r="A1475" i="11" s="1"/>
  <c r="A1476" i="11" a="1"/>
  <c r="A1476" i="11" s="1"/>
  <c r="A1477" i="11" a="1"/>
  <c r="A1477" i="11" s="1"/>
  <c r="A1478" i="11" a="1"/>
  <c r="A1478" i="11" s="1"/>
  <c r="A1479" i="11" a="1"/>
  <c r="A1479" i="11" s="1"/>
  <c r="A1480" i="11" a="1"/>
  <c r="A1480" i="11" s="1"/>
  <c r="A1481" i="11" a="1"/>
  <c r="A1481" i="11" s="1"/>
  <c r="A1482" i="11" a="1"/>
  <c r="A1482" i="11" s="1"/>
  <c r="A1483" i="11" a="1"/>
  <c r="A1483" i="11" s="1"/>
  <c r="A1484" i="11" a="1"/>
  <c r="A1484" i="11" s="1"/>
  <c r="A1485" i="11" a="1"/>
  <c r="A1485" i="11"/>
  <c r="A1486" i="11" a="1"/>
  <c r="A1486" i="11" s="1"/>
  <c r="A1487" i="11" a="1"/>
  <c r="A1487" i="11" s="1"/>
  <c r="A1488" i="11" a="1"/>
  <c r="A1488" i="11" s="1"/>
  <c r="A1489" i="11" a="1"/>
  <c r="A1489" i="11" s="1"/>
  <c r="A1490" i="11" a="1"/>
  <c r="A1490" i="11" s="1"/>
  <c r="A1491" i="11" a="1"/>
  <c r="A1491" i="11" s="1"/>
  <c r="A1492" i="11" a="1"/>
  <c r="A1492" i="11" s="1"/>
  <c r="A1493" i="11" a="1"/>
  <c r="A1493" i="11"/>
  <c r="A1494" i="11" a="1"/>
  <c r="A1494" i="11" s="1"/>
  <c r="A1495" i="11" a="1"/>
  <c r="A1495" i="11" s="1"/>
  <c r="A1496" i="11" a="1"/>
  <c r="A1496" i="11" s="1"/>
  <c r="A1497" i="11" a="1"/>
  <c r="A1497" i="11" s="1"/>
  <c r="A1498" i="11" a="1"/>
  <c r="A1498" i="11" s="1"/>
  <c r="A1499" i="11" a="1"/>
  <c r="A1499" i="11" s="1"/>
  <c r="A1500" i="11" a="1"/>
  <c r="A1500" i="11" s="1"/>
  <c r="A1501" i="11" a="1"/>
  <c r="A1501" i="11"/>
  <c r="A1502" i="11" a="1"/>
  <c r="A1502" i="11" s="1"/>
  <c r="A1503" i="11" a="1"/>
  <c r="A1503" i="11" s="1"/>
  <c r="A1504" i="11" a="1"/>
  <c r="A1504" i="11" s="1"/>
  <c r="A1505" i="11" a="1"/>
  <c r="A1505" i="11" s="1"/>
  <c r="A1506" i="11" a="1"/>
  <c r="A1506" i="11" s="1"/>
  <c r="A1507" i="11" a="1"/>
  <c r="A1507" i="11" s="1"/>
  <c r="A1508" i="11" a="1"/>
  <c r="A1508" i="11" s="1"/>
  <c r="A1509" i="11" a="1"/>
  <c r="A1509" i="11"/>
  <c r="A1510" i="11" a="1"/>
  <c r="A1510" i="11" s="1"/>
  <c r="A1511" i="11" a="1"/>
  <c r="A1511" i="11" s="1"/>
  <c r="A1512" i="11" a="1"/>
  <c r="A1512" i="11" s="1"/>
  <c r="A1513" i="11" a="1"/>
  <c r="A1513" i="11"/>
  <c r="A1514" i="11" a="1"/>
  <c r="A1514" i="11" s="1"/>
  <c r="A1515" i="11" a="1"/>
  <c r="A1515" i="11" s="1"/>
  <c r="A1516" i="11" a="1"/>
  <c r="A1516" i="11" s="1"/>
  <c r="A1517" i="11" a="1"/>
  <c r="A1517" i="11"/>
  <c r="A1518" i="11" a="1"/>
  <c r="A1518" i="11" s="1"/>
  <c r="A1519" i="11" a="1"/>
  <c r="A1519" i="11" s="1"/>
  <c r="A1520" i="11" a="1"/>
  <c r="A1520" i="11" s="1"/>
  <c r="A1521" i="11" a="1"/>
  <c r="A1521" i="11"/>
  <c r="A1522" i="11" a="1"/>
  <c r="A1522" i="11" s="1"/>
  <c r="A1523" i="11" a="1"/>
  <c r="A1523" i="11" s="1"/>
  <c r="A1524" i="11" a="1"/>
  <c r="A1524" i="11" s="1"/>
  <c r="A1525" i="11" a="1"/>
  <c r="A1525" i="11"/>
  <c r="A1526" i="11" a="1"/>
  <c r="A1526" i="11" s="1"/>
  <c r="A1527" i="11" a="1"/>
  <c r="A1527" i="11" s="1"/>
  <c r="A1528" i="11" a="1"/>
  <c r="A1528" i="11" s="1"/>
  <c r="A1529" i="11" a="1"/>
  <c r="A1529" i="11"/>
  <c r="A1530" i="11" a="1"/>
  <c r="A1530" i="11" s="1"/>
  <c r="A1531" i="11" a="1"/>
  <c r="A1531" i="11" s="1"/>
  <c r="A1532" i="11" a="1"/>
  <c r="A1532" i="11" s="1"/>
  <c r="A1533" i="11" a="1"/>
  <c r="A1533" i="11"/>
  <c r="A1534" i="11" a="1"/>
  <c r="A1534" i="11" s="1"/>
  <c r="A1535" i="11" a="1"/>
  <c r="A1535" i="11" s="1"/>
  <c r="A1536" i="11" a="1"/>
  <c r="A1536" i="11" s="1"/>
  <c r="A1537" i="11" a="1"/>
  <c r="A1537" i="11"/>
  <c r="A1538" i="11" a="1"/>
  <c r="A1538" i="11" s="1"/>
  <c r="A1539" i="11" a="1"/>
  <c r="A1539" i="11" s="1"/>
  <c r="A1540" i="11" a="1"/>
  <c r="A1540" i="11" s="1"/>
  <c r="A1541" i="11" a="1"/>
  <c r="A1541" i="11"/>
  <c r="A1542" i="11" a="1"/>
  <c r="A1542" i="11" s="1"/>
  <c r="A1543" i="11" a="1"/>
  <c r="A1543" i="11" s="1"/>
  <c r="A1544" i="11" a="1"/>
  <c r="A1544" i="11" s="1"/>
  <c r="A1545" i="11" a="1"/>
  <c r="A1545" i="11"/>
  <c r="A1546" i="11" a="1"/>
  <c r="A1546" i="11" s="1"/>
  <c r="A1547" i="11" a="1"/>
  <c r="A1547" i="11" s="1"/>
  <c r="A1548" i="11" a="1"/>
  <c r="A1548" i="11" s="1"/>
  <c r="A1549" i="11" a="1"/>
  <c r="A1549" i="11"/>
  <c r="A1550" i="11" a="1"/>
  <c r="A1550" i="11" s="1"/>
  <c r="A1551" i="11" a="1"/>
  <c r="A1551" i="11" s="1"/>
  <c r="A1552" i="11" a="1"/>
  <c r="A1552" i="11" s="1"/>
  <c r="A1553" i="11" a="1"/>
  <c r="A1553" i="11"/>
  <c r="A1554" i="11" a="1"/>
  <c r="A1554" i="11" s="1"/>
  <c r="A1555" i="11" a="1"/>
  <c r="A1555" i="11"/>
  <c r="A1556" i="11" a="1"/>
  <c r="A1556" i="11" s="1"/>
  <c r="A1557" i="11" a="1"/>
  <c r="A1557" i="11"/>
  <c r="A1558" i="11" a="1"/>
  <c r="A1558" i="11" s="1"/>
  <c r="A1559" i="11" a="1"/>
  <c r="A1559" i="11" s="1"/>
  <c r="A1560" i="11" a="1"/>
  <c r="A1560" i="11" s="1"/>
  <c r="A1561" i="11" a="1"/>
  <c r="A1561" i="11"/>
  <c r="A1562" i="11" a="1"/>
  <c r="A1562" i="11" s="1"/>
  <c r="A1563" i="11" a="1"/>
  <c r="A1563" i="11" s="1"/>
  <c r="A1564" i="11" a="1"/>
  <c r="A1564" i="11" s="1"/>
  <c r="A1565" i="11" a="1"/>
  <c r="A1565" i="11"/>
  <c r="A1566" i="11" a="1"/>
  <c r="A1566" i="11" s="1"/>
  <c r="A1567" i="11" a="1"/>
  <c r="A1567" i="11" s="1"/>
  <c r="A1568" i="11" a="1"/>
  <c r="A1568" i="11" s="1"/>
  <c r="A1569" i="11" a="1"/>
  <c r="A1569" i="11"/>
  <c r="A1570" i="11" a="1"/>
  <c r="A1570" i="11" s="1"/>
  <c r="A1571" i="11" a="1"/>
  <c r="A1571" i="11"/>
  <c r="A1572" i="11" a="1"/>
  <c r="A1572" i="11" s="1"/>
  <c r="A1573" i="11" a="1"/>
  <c r="A1573" i="11"/>
  <c r="A1574" i="11" a="1"/>
  <c r="A1574" i="11" s="1"/>
  <c r="A1575" i="11" a="1"/>
  <c r="A1575" i="11" s="1"/>
  <c r="A1576" i="11" a="1"/>
  <c r="A1576" i="11" s="1"/>
  <c r="A1577" i="11" a="1"/>
  <c r="A1577" i="11"/>
  <c r="A1578" i="11" a="1"/>
  <c r="A1578" i="11" s="1"/>
  <c r="A1579" i="11" a="1"/>
  <c r="A1579" i="11" s="1"/>
  <c r="A1580" i="11" a="1"/>
  <c r="A1580" i="11" s="1"/>
  <c r="A1581" i="11" a="1"/>
  <c r="A1581" i="11"/>
  <c r="A1582" i="11" a="1"/>
  <c r="A1582" i="11" s="1"/>
  <c r="A1583" i="11" a="1"/>
  <c r="A1583" i="11" s="1"/>
  <c r="A1584" i="11" a="1"/>
  <c r="A1584" i="11" s="1"/>
  <c r="A1585" i="11" a="1"/>
  <c r="A1585" i="11"/>
  <c r="A1586" i="11" a="1"/>
  <c r="A1586" i="11" s="1"/>
  <c r="A1587" i="11" a="1"/>
  <c r="A1587" i="11"/>
  <c r="A1588" i="11" a="1"/>
  <c r="A1588" i="11" s="1"/>
  <c r="A1589" i="11" a="1"/>
  <c r="A1589" i="11"/>
  <c r="A1590" i="11" a="1"/>
  <c r="A1590" i="11" s="1"/>
  <c r="A1591" i="11" a="1"/>
  <c r="A1591" i="11" s="1"/>
  <c r="A1592" i="11" a="1"/>
  <c r="A1592" i="11" s="1"/>
  <c r="A1593" i="11" a="1"/>
  <c r="A1593" i="11"/>
  <c r="A1594" i="11" a="1"/>
  <c r="A1594" i="11" s="1"/>
  <c r="A1595" i="11" a="1"/>
  <c r="A1595" i="11" s="1"/>
  <c r="A1596" i="11" a="1"/>
  <c r="A1596" i="11" s="1"/>
  <c r="A1597" i="11" a="1"/>
  <c r="A1597" i="11"/>
  <c r="A1598" i="11" a="1"/>
  <c r="A1598" i="11" s="1"/>
  <c r="A1599" i="11" a="1"/>
  <c r="A1599" i="11" s="1"/>
  <c r="A1600" i="11" a="1"/>
  <c r="A1600" i="11" s="1"/>
  <c r="A1601" i="11" a="1"/>
  <c r="A1601" i="11"/>
  <c r="A1602" i="11" a="1"/>
  <c r="A1602" i="11" s="1"/>
  <c r="A1603" i="11" a="1"/>
  <c r="A1603" i="11"/>
  <c r="A1604" i="11" a="1"/>
  <c r="A1604" i="11" s="1"/>
  <c r="A1605" i="11" a="1"/>
  <c r="A1605" i="11"/>
  <c r="A1606" i="11" a="1"/>
  <c r="A1606" i="11" s="1"/>
  <c r="A1607" i="11" a="1"/>
  <c r="A1607" i="11" s="1"/>
  <c r="A1608" i="11" a="1"/>
  <c r="A1608" i="11" s="1"/>
  <c r="A1609" i="11" a="1"/>
  <c r="A1609" i="11"/>
  <c r="A1610" i="11" a="1"/>
  <c r="A1610" i="11" s="1"/>
  <c r="A1611" i="11" a="1"/>
  <c r="A1611" i="11" s="1"/>
  <c r="A1612" i="11" a="1"/>
  <c r="A1612" i="11" s="1"/>
  <c r="A1613" i="11" a="1"/>
  <c r="A1613" i="11"/>
  <c r="A1614" i="11" a="1"/>
  <c r="A1614" i="11" s="1"/>
  <c r="A1615" i="11" a="1"/>
  <c r="A1615" i="11" s="1"/>
  <c r="A1616" i="11" a="1"/>
  <c r="A1616" i="11" s="1"/>
  <c r="A1617" i="11" a="1"/>
  <c r="A1617" i="11"/>
  <c r="A1618" i="11" a="1"/>
  <c r="A1618" i="11" s="1"/>
  <c r="A1619" i="11" a="1"/>
  <c r="A1619" i="11"/>
  <c r="A1620" i="11" a="1"/>
  <c r="A1620" i="11" s="1"/>
  <c r="A1621" i="11" a="1"/>
  <c r="A1621" i="11"/>
  <c r="A1622" i="11" a="1"/>
  <c r="A1622" i="11" s="1"/>
  <c r="A1623" i="11" a="1"/>
  <c r="A1623" i="11" s="1"/>
  <c r="A1624" i="11" a="1"/>
  <c r="A1624" i="11" s="1"/>
  <c r="A1625" i="11" a="1"/>
  <c r="A1625" i="11"/>
  <c r="A1626" i="11" a="1"/>
  <c r="A1626" i="11" s="1"/>
  <c r="A1627" i="11" a="1"/>
  <c r="A1627" i="11" s="1"/>
  <c r="A1628" i="11" a="1"/>
  <c r="A1628" i="11" s="1"/>
  <c r="A1629" i="11" a="1"/>
  <c r="A1629" i="11"/>
  <c r="A1630" i="11" a="1"/>
  <c r="A1630" i="11" s="1"/>
  <c r="A1631" i="11" a="1"/>
  <c r="A1631" i="11" s="1"/>
  <c r="A1632" i="11" a="1"/>
  <c r="A1632" i="11" s="1"/>
  <c r="A1633" i="11" a="1"/>
  <c r="A1633" i="11"/>
  <c r="A1634" i="11" a="1"/>
  <c r="A1634" i="11" s="1"/>
  <c r="A1635" i="11" a="1"/>
  <c r="A1635" i="11"/>
  <c r="A1636" i="11" a="1"/>
  <c r="A1636" i="11" s="1"/>
  <c r="A1637" i="11" a="1"/>
  <c r="A1637" i="11"/>
  <c r="A1638" i="11" a="1"/>
  <c r="A1638" i="11" s="1"/>
  <c r="A1639" i="11" a="1"/>
  <c r="A1639" i="11" s="1"/>
  <c r="A1640" i="11" a="1"/>
  <c r="A1640" i="11" s="1"/>
  <c r="A1641" i="11" a="1"/>
  <c r="A1641" i="11"/>
  <c r="A1642" i="11" a="1"/>
  <c r="A1642" i="11" s="1"/>
  <c r="A1643" i="11" a="1"/>
  <c r="A1643" i="11" s="1"/>
  <c r="A1644" i="11" a="1"/>
  <c r="A1644" i="11" s="1"/>
  <c r="A1645" i="11" a="1"/>
  <c r="A1645" i="11"/>
  <c r="A1646" i="11" a="1"/>
  <c r="A1646" i="11" s="1"/>
  <c r="A1647" i="11" a="1"/>
  <c r="A1647" i="11" s="1"/>
  <c r="A1648" i="11" a="1"/>
  <c r="A1648" i="11" s="1"/>
  <c r="A1649" i="11" a="1"/>
  <c r="A1649" i="11"/>
  <c r="A1650" i="11" a="1"/>
  <c r="A1650" i="11" s="1"/>
  <c r="A1651" i="11" a="1"/>
  <c r="A1651" i="11"/>
  <c r="A1652" i="11" a="1"/>
  <c r="A1652" i="11" s="1"/>
  <c r="A1653" i="11" a="1"/>
  <c r="A1653" i="11"/>
  <c r="A1654" i="11" a="1"/>
  <c r="A1654" i="11" s="1"/>
  <c r="A1655" i="11" a="1"/>
  <c r="A1655" i="11" s="1"/>
  <c r="A1656" i="11" a="1"/>
  <c r="A1656" i="11" s="1"/>
  <c r="A1657" i="11" a="1"/>
  <c r="A1657" i="11"/>
  <c r="A1658" i="11" a="1"/>
  <c r="A1658" i="11" s="1"/>
  <c r="A1659" i="11" a="1"/>
  <c r="A1659" i="11" s="1"/>
  <c r="A1660" i="11" a="1"/>
  <c r="A1660" i="11" s="1"/>
  <c r="A1661" i="11" a="1"/>
  <c r="A1661" i="11"/>
  <c r="A1662" i="11" a="1"/>
  <c r="A1662" i="11" s="1"/>
  <c r="A1663" i="11" a="1"/>
  <c r="A1663" i="11" s="1"/>
  <c r="A1664" i="11" a="1"/>
  <c r="A1664" i="11" s="1"/>
  <c r="A1665" i="11" a="1"/>
  <c r="A1665" i="11"/>
  <c r="A1666" i="11" a="1"/>
  <c r="A1666" i="11" s="1"/>
  <c r="A1667" i="11" a="1"/>
  <c r="A1667" i="11"/>
  <c r="A1668" i="11" a="1"/>
  <c r="A1668" i="11" s="1"/>
  <c r="A1669" i="11" a="1"/>
  <c r="A1669" i="11"/>
  <c r="A1670" i="11" a="1"/>
  <c r="A1670" i="11" s="1"/>
  <c r="A1671" i="11" a="1"/>
  <c r="A1671" i="11" s="1"/>
  <c r="A1672" i="11" a="1"/>
  <c r="A1672" i="11" s="1"/>
  <c r="A1673" i="11" a="1"/>
  <c r="A1673" i="11"/>
  <c r="A1674" i="11" a="1"/>
  <c r="A1674" i="11" s="1"/>
  <c r="A1675" i="11" a="1"/>
  <c r="A1675" i="11" s="1"/>
  <c r="A1676" i="11" a="1"/>
  <c r="A1676" i="11" s="1"/>
  <c r="A1677" i="11" a="1"/>
  <c r="A1677" i="11"/>
  <c r="A1678" i="11" a="1"/>
  <c r="A1678" i="11" s="1"/>
  <c r="A1679" i="11" a="1"/>
  <c r="A1679" i="11" s="1"/>
  <c r="A1680" i="11" a="1"/>
  <c r="A1680" i="11" s="1"/>
  <c r="A1681" i="11" a="1"/>
  <c r="A1681" i="11"/>
  <c r="A1682" i="11" a="1"/>
  <c r="A1682" i="11" s="1"/>
  <c r="A1683" i="11" a="1"/>
  <c r="A1683" i="11"/>
  <c r="A1684" i="11" a="1"/>
  <c r="A1684" i="11" s="1"/>
  <c r="A1685" i="11" a="1"/>
  <c r="A1685" i="11" s="1"/>
  <c r="A1686" i="11" a="1"/>
  <c r="A1686" i="11" s="1"/>
  <c r="A1687" i="11" a="1"/>
  <c r="A1687" i="11" s="1"/>
  <c r="A1688" i="11" a="1"/>
  <c r="A1688" i="11" s="1"/>
  <c r="A1689" i="11" a="1"/>
  <c r="A1689" i="11"/>
  <c r="A1690" i="11" a="1"/>
  <c r="A1690" i="11" s="1"/>
  <c r="A1691" i="11" a="1"/>
  <c r="A1691" i="11" s="1"/>
  <c r="A1692" i="11" a="1"/>
  <c r="A1692" i="11" s="1"/>
  <c r="A1693" i="11" a="1"/>
  <c r="A1693" i="11"/>
  <c r="A1694" i="11" a="1"/>
  <c r="A1694" i="11" s="1"/>
  <c r="A1695" i="11" a="1"/>
  <c r="A1695" i="11" s="1"/>
  <c r="A1696" i="11" a="1"/>
  <c r="A1696" i="11" s="1"/>
  <c r="A1697" i="11" a="1"/>
  <c r="A1697" i="11"/>
  <c r="A1698" i="11" a="1"/>
  <c r="A1698" i="11" s="1"/>
  <c r="A1699" i="11" a="1"/>
  <c r="A1699" i="11"/>
  <c r="A1700" i="11" a="1"/>
  <c r="A1700" i="11" s="1"/>
  <c r="A1701" i="11" a="1"/>
  <c r="A1701" i="11" s="1"/>
  <c r="A1702" i="11" a="1"/>
  <c r="A1702" i="11" s="1"/>
  <c r="A1703" i="11" a="1"/>
  <c r="A1703" i="11" s="1"/>
  <c r="A1704" i="11" a="1"/>
  <c r="A1704" i="11" s="1"/>
  <c r="A1705" i="11" a="1"/>
  <c r="A1705" i="11"/>
  <c r="A1706" i="11" a="1"/>
  <c r="A1706" i="11" s="1"/>
  <c r="A1707" i="11" a="1"/>
  <c r="A1707" i="11" s="1"/>
  <c r="A1708" i="11" a="1"/>
  <c r="A1708" i="11" s="1"/>
  <c r="A1709" i="11" a="1"/>
  <c r="A1709" i="11"/>
  <c r="A1710" i="11" a="1"/>
  <c r="A1710" i="11" s="1"/>
  <c r="A1711" i="11" a="1"/>
  <c r="A1711" i="11" s="1"/>
  <c r="A1712" i="11" a="1"/>
  <c r="A1712" i="11" s="1"/>
  <c r="A1713" i="11" a="1"/>
  <c r="A1713" i="11"/>
  <c r="A1714" i="11" a="1"/>
  <c r="A1714" i="11" s="1"/>
  <c r="A1715" i="11" a="1"/>
  <c r="A1715" i="11"/>
  <c r="A1716" i="11" a="1"/>
  <c r="A1716" i="11" s="1"/>
  <c r="A1717" i="11" a="1"/>
  <c r="A1717" i="11" s="1"/>
  <c r="A1718" i="11" a="1"/>
  <c r="A1718" i="11" s="1"/>
  <c r="A1719" i="11" a="1"/>
  <c r="A1719" i="11" s="1"/>
  <c r="A1720" i="11" a="1"/>
  <c r="A1720" i="11" s="1"/>
  <c r="A1721" i="11" a="1"/>
  <c r="A1721" i="11"/>
  <c r="A1722" i="11" a="1"/>
  <c r="A1722" i="11" s="1"/>
  <c r="A1723" i="11" a="1"/>
  <c r="A1723" i="11" s="1"/>
  <c r="A1724" i="11" a="1"/>
  <c r="A1724" i="11" s="1"/>
  <c r="A1725" i="11" a="1"/>
  <c r="A1725" i="11"/>
  <c r="A1726" i="11" a="1"/>
  <c r="A1726" i="11" s="1"/>
  <c r="A1727" i="11" a="1"/>
  <c r="A1727" i="11" s="1"/>
  <c r="A1728" i="11" a="1"/>
  <c r="A1728" i="11" s="1"/>
  <c r="A1729" i="11" a="1"/>
  <c r="A1729" i="11"/>
  <c r="A1730" i="11" a="1"/>
  <c r="A1730" i="11" s="1"/>
  <c r="A1731" i="11" a="1"/>
  <c r="A1731" i="11"/>
  <c r="A1732" i="11" a="1"/>
  <c r="A1732" i="11" s="1"/>
  <c r="A1733" i="11" a="1"/>
  <c r="A1733" i="11"/>
  <c r="A1734" i="11" a="1"/>
  <c r="A1734" i="11" s="1"/>
  <c r="A1735" i="11" a="1"/>
  <c r="A1735" i="11" s="1"/>
  <c r="A1736" i="11" a="1"/>
  <c r="A1736" i="11" s="1"/>
  <c r="A1737" i="11" a="1"/>
  <c r="A1737" i="11"/>
  <c r="A1738" i="11" a="1"/>
  <c r="A1738" i="11" s="1"/>
  <c r="A1739" i="11" a="1"/>
  <c r="A1739" i="11" s="1"/>
  <c r="A1740" i="11" a="1"/>
  <c r="A1740" i="11" s="1"/>
  <c r="A1741" i="11" a="1"/>
  <c r="A1741" i="11"/>
  <c r="A1742" i="11" a="1"/>
  <c r="A1742" i="11" s="1"/>
  <c r="A1743" i="11" a="1"/>
  <c r="A1743" i="11" s="1"/>
  <c r="A1744" i="11" a="1"/>
  <c r="A1744" i="11" s="1"/>
  <c r="A1745" i="11" a="1"/>
  <c r="A1745" i="11"/>
  <c r="A1746" i="11" a="1"/>
  <c r="A1746" i="11" s="1"/>
  <c r="A1747" i="11" a="1"/>
  <c r="A1747" i="11"/>
  <c r="A1748" i="11" a="1"/>
  <c r="A1748" i="11" s="1"/>
  <c r="A1749" i="11" a="1"/>
  <c r="A1749" i="11"/>
  <c r="A1750" i="11" a="1"/>
  <c r="A1750" i="11" s="1"/>
  <c r="A1751" i="11" a="1"/>
  <c r="A1751" i="11" s="1"/>
  <c r="A1752" i="11" a="1"/>
  <c r="A1752" i="11" s="1"/>
  <c r="A1753" i="11" a="1"/>
  <c r="A1753" i="11"/>
  <c r="A1754" i="11" a="1"/>
  <c r="A1754" i="11" s="1"/>
  <c r="A1755" i="11" a="1"/>
  <c r="A1755" i="11" s="1"/>
  <c r="A1756" i="11" a="1"/>
  <c r="A1756" i="11" s="1"/>
  <c r="A1757" i="11" a="1"/>
  <c r="A1757" i="11"/>
  <c r="A1758" i="11" a="1"/>
  <c r="A1758" i="11" s="1"/>
  <c r="A1759" i="11" a="1"/>
  <c r="A1759" i="11" s="1"/>
  <c r="A1760" i="11" a="1"/>
  <c r="A1760" i="11" s="1"/>
  <c r="A1761" i="11" a="1"/>
  <c r="A1761" i="11"/>
  <c r="A1762" i="11" a="1"/>
  <c r="A1762" i="11" s="1"/>
  <c r="A1763" i="11" a="1"/>
  <c r="A1763" i="11"/>
  <c r="A1764" i="11" a="1"/>
  <c r="A1764" i="11" s="1"/>
  <c r="A1765" i="11" a="1"/>
  <c r="A1765" i="11"/>
  <c r="A1766" i="11" a="1"/>
  <c r="A1766" i="11" s="1"/>
  <c r="A1767" i="11" a="1"/>
  <c r="A1767" i="11" s="1"/>
  <c r="A1768" i="11" a="1"/>
  <c r="A1768" i="11" s="1"/>
  <c r="A1769" i="11" a="1"/>
  <c r="A1769" i="11"/>
  <c r="A1770" i="11" a="1"/>
  <c r="A1770" i="11" s="1"/>
  <c r="A1771" i="11" a="1"/>
  <c r="A1771" i="11" s="1"/>
  <c r="A1772" i="11" a="1"/>
  <c r="A1772" i="11" s="1"/>
  <c r="A1773" i="11" a="1"/>
  <c r="A1773" i="11"/>
  <c r="A1774" i="11" a="1"/>
  <c r="A1774" i="11" s="1"/>
  <c r="A1775" i="11" a="1"/>
  <c r="A1775" i="11" s="1"/>
  <c r="A1776" i="11" a="1"/>
  <c r="A1776" i="11" s="1"/>
  <c r="A1777" i="11" a="1"/>
  <c r="A1777" i="11"/>
  <c r="A1778" i="11" a="1"/>
  <c r="A1778" i="11" s="1"/>
  <c r="A1779" i="11" a="1"/>
  <c r="A1779" i="11"/>
  <c r="A1780" i="11" a="1"/>
  <c r="A1780" i="11" s="1"/>
  <c r="A1781" i="11" a="1"/>
  <c r="A1781" i="11" s="1"/>
  <c r="A1782" i="11" a="1"/>
  <c r="A1782" i="11" s="1"/>
  <c r="A1783" i="11" a="1"/>
  <c r="A1783" i="11" s="1"/>
  <c r="A1784" i="11" a="1"/>
  <c r="A1784" i="11" s="1"/>
  <c r="A1785" i="11" a="1"/>
  <c r="A1785" i="11"/>
  <c r="A1786" i="11" a="1"/>
  <c r="A1786" i="11" s="1"/>
  <c r="A1787" i="11" a="1"/>
  <c r="A1787" i="11" s="1"/>
  <c r="A1788" i="11" a="1"/>
  <c r="A1788" i="11" s="1"/>
  <c r="A1789" i="11" a="1"/>
  <c r="A1789" i="11"/>
  <c r="A1790" i="11" a="1"/>
  <c r="A1790" i="11" s="1"/>
  <c r="A1791" i="11" a="1"/>
  <c r="A1791" i="11" s="1"/>
  <c r="A1792" i="11" a="1"/>
  <c r="A1792" i="11" s="1"/>
  <c r="A1793" i="11" a="1"/>
  <c r="A1793" i="11"/>
  <c r="A1794" i="11" a="1"/>
  <c r="A1794" i="11" s="1"/>
  <c r="A1795" i="11" a="1"/>
  <c r="A1795" i="11"/>
  <c r="A1796" i="11" a="1"/>
  <c r="A1796" i="11" s="1"/>
  <c r="A1797" i="11" a="1"/>
  <c r="A1797" i="11" s="1"/>
  <c r="A1798" i="11" a="1"/>
  <c r="A1798" i="11" s="1"/>
  <c r="A1799" i="11" a="1"/>
  <c r="A1799" i="11" s="1"/>
  <c r="A1800" i="11" a="1"/>
  <c r="A1800" i="11" s="1"/>
  <c r="A1801" i="11" a="1"/>
  <c r="A1801" i="11"/>
  <c r="A1802" i="11" a="1"/>
  <c r="A1802" i="11" s="1"/>
  <c r="A1803" i="11" a="1"/>
  <c r="A1803" i="11" s="1"/>
  <c r="A1804" i="11" a="1"/>
  <c r="A1804" i="11" s="1"/>
  <c r="A1805" i="11" a="1"/>
  <c r="A1805" i="11"/>
  <c r="A1806" i="11" a="1"/>
  <c r="A1806" i="11" s="1"/>
  <c r="A1807" i="11" a="1"/>
  <c r="A1807" i="11" s="1"/>
  <c r="A1808" i="11" a="1"/>
  <c r="A1808" i="11" s="1"/>
  <c r="A1809" i="11" a="1"/>
  <c r="A1809" i="11"/>
  <c r="A1810" i="11" a="1"/>
  <c r="A1810" i="11" s="1"/>
  <c r="A1811" i="11" a="1"/>
  <c r="A1811" i="11"/>
  <c r="A1812" i="11" a="1"/>
  <c r="A1812" i="11" s="1"/>
  <c r="A1813" i="11" a="1"/>
  <c r="A1813" i="11" s="1"/>
  <c r="A1814" i="11" a="1"/>
  <c r="A1814" i="11" s="1"/>
  <c r="A1815" i="11" a="1"/>
  <c r="A1815" i="11" s="1"/>
  <c r="A1816" i="11" a="1"/>
  <c r="A1816" i="11" s="1"/>
  <c r="A1817" i="11" a="1"/>
  <c r="A1817" i="11"/>
  <c r="A1818" i="11" a="1"/>
  <c r="A1818" i="11" s="1"/>
  <c r="A1819" i="11" a="1"/>
  <c r="A1819" i="11" s="1"/>
  <c r="A1820" i="11" a="1"/>
  <c r="A1820" i="11" s="1"/>
  <c r="A1821" i="11" a="1"/>
  <c r="A1821" i="11"/>
  <c r="A1822" i="11" a="1"/>
  <c r="A1822" i="11" s="1"/>
  <c r="A1823" i="11" a="1"/>
  <c r="A1823" i="11" s="1"/>
  <c r="A1824" i="11" a="1"/>
  <c r="A1824" i="11" s="1"/>
  <c r="A1825" i="11" a="1"/>
  <c r="A1825" i="11"/>
  <c r="A1826" i="11" a="1"/>
  <c r="A1826" i="11" s="1"/>
  <c r="A1827" i="11" a="1"/>
  <c r="A1827" i="11"/>
  <c r="A1828" i="11" a="1"/>
  <c r="A1828" i="11" s="1"/>
  <c r="A1829" i="11" a="1"/>
  <c r="A1829" i="11" s="1"/>
  <c r="A1830" i="11" a="1"/>
  <c r="A1830" i="11" s="1"/>
  <c r="A1831" i="11" a="1"/>
  <c r="A1831" i="11" s="1"/>
  <c r="A1832" i="11" a="1"/>
  <c r="A1832" i="11" s="1"/>
  <c r="A1833" i="11" a="1"/>
  <c r="A1833" i="11"/>
  <c r="A1834" i="11" a="1"/>
  <c r="A1834" i="11" s="1"/>
  <c r="A1835" i="11" a="1"/>
  <c r="A1835" i="11" s="1"/>
  <c r="A1836" i="11" a="1"/>
  <c r="A1836" i="11" s="1"/>
  <c r="A1837" i="11" a="1"/>
  <c r="A1837" i="11"/>
  <c r="A1838" i="11" a="1"/>
  <c r="A1838" i="11" s="1"/>
  <c r="A1839" i="11" a="1"/>
  <c r="A1839" i="11" s="1"/>
  <c r="A1840" i="11" a="1"/>
  <c r="A1840" i="11" s="1"/>
  <c r="A1841" i="11" a="1"/>
  <c r="A1841" i="11"/>
  <c r="A1842" i="11" a="1"/>
  <c r="A1842" i="11" s="1"/>
  <c r="A1843" i="11" a="1"/>
  <c r="A1843" i="11"/>
  <c r="A1844" i="11" a="1"/>
  <c r="A1844" i="11" s="1"/>
  <c r="A1845" i="11" a="1"/>
  <c r="A1845" i="11" s="1"/>
  <c r="A1846" i="11" a="1"/>
  <c r="A1846" i="11" s="1"/>
  <c r="A1847" i="11" a="1"/>
  <c r="A1847" i="11" s="1"/>
  <c r="A1848" i="11" a="1"/>
  <c r="A1848" i="11" s="1"/>
  <c r="A1849" i="11" a="1"/>
  <c r="A1849" i="11"/>
  <c r="A1850" i="11" a="1"/>
  <c r="A1850" i="11" s="1"/>
  <c r="A1851" i="11" a="1"/>
  <c r="A1851" i="11" s="1"/>
  <c r="A1852" i="11" a="1"/>
  <c r="A1852" i="11" s="1"/>
  <c r="A1853" i="11" a="1"/>
  <c r="A1853" i="11"/>
  <c r="A1854" i="11" a="1"/>
  <c r="A1854" i="11" s="1"/>
  <c r="A1855" i="11" a="1"/>
  <c r="A1855" i="11" s="1"/>
  <c r="A1856" i="11" a="1"/>
  <c r="A1856" i="11" s="1"/>
  <c r="A1857" i="11" a="1"/>
  <c r="A1857" i="11"/>
  <c r="A1858" i="11" a="1"/>
  <c r="A1858" i="11" s="1"/>
  <c r="A1859" i="11" a="1"/>
  <c r="A1859" i="11"/>
  <c r="A1860" i="11" a="1"/>
  <c r="A1860" i="11" s="1"/>
  <c r="A1861" i="11" a="1"/>
  <c r="A1861" i="11" s="1"/>
  <c r="A1862" i="11" a="1"/>
  <c r="A1862" i="11" s="1"/>
  <c r="A1863" i="11" a="1"/>
  <c r="A1863" i="11" s="1"/>
  <c r="A1864" i="11" a="1"/>
  <c r="A1864" i="11" s="1"/>
  <c r="A1865" i="11" a="1"/>
  <c r="A1865" i="11"/>
  <c r="A1866" i="11" a="1"/>
  <c r="A1866" i="11" s="1"/>
  <c r="A1867" i="11" a="1"/>
  <c r="A1867" i="11" s="1"/>
  <c r="A1868" i="11" a="1"/>
  <c r="A1868" i="11" s="1"/>
  <c r="A1869" i="11" a="1"/>
  <c r="A1869" i="11"/>
  <c r="A1870" i="11" a="1"/>
  <c r="A1870" i="11" s="1"/>
  <c r="A1871" i="11" a="1"/>
  <c r="A1871" i="11" s="1"/>
  <c r="A1872" i="11" a="1"/>
  <c r="A1872" i="11" s="1"/>
  <c r="A1873" i="11" a="1"/>
  <c r="A1873" i="11"/>
  <c r="A1874" i="11" a="1"/>
  <c r="A1874" i="11" s="1"/>
  <c r="A1875" i="11" a="1"/>
  <c r="A1875" i="11"/>
  <c r="A1876" i="11" a="1"/>
  <c r="A1876" i="11" s="1"/>
  <c r="A1877" i="11" a="1"/>
  <c r="A1877" i="11" s="1"/>
  <c r="A1878" i="11" a="1"/>
  <c r="A1878" i="11" s="1"/>
  <c r="A1879" i="11" a="1"/>
  <c r="A1879" i="11" s="1"/>
  <c r="A1880" i="11" a="1"/>
  <c r="A1880" i="11" s="1"/>
  <c r="A1881" i="11" a="1"/>
  <c r="A1881" i="11"/>
  <c r="A1882" i="11" a="1"/>
  <c r="A1882" i="11" s="1"/>
  <c r="A1883" i="11" a="1"/>
  <c r="A1883" i="11" s="1"/>
  <c r="A1884" i="11" a="1"/>
  <c r="A1884" i="11" s="1"/>
  <c r="A1885" i="11" a="1"/>
  <c r="A1885" i="11"/>
  <c r="A1886" i="11" a="1"/>
  <c r="A1886" i="11" s="1"/>
  <c r="A1887" i="11" a="1"/>
  <c r="A1887" i="11" s="1"/>
  <c r="A1888" i="11" a="1"/>
  <c r="A1888" i="11" s="1"/>
  <c r="A1889" i="11" a="1"/>
  <c r="A1889" i="11"/>
  <c r="A1890" i="11" a="1"/>
  <c r="A1890" i="11" s="1"/>
  <c r="A1891" i="11" a="1"/>
  <c r="A1891" i="11"/>
  <c r="A1892" i="11" a="1"/>
  <c r="A1892" i="11" s="1"/>
  <c r="A1893" i="11" a="1"/>
  <c r="A1893" i="11" s="1"/>
  <c r="A1894" i="11" a="1"/>
  <c r="A1894" i="11" s="1"/>
  <c r="A1895" i="11" a="1"/>
  <c r="A1895" i="11" s="1"/>
  <c r="A1896" i="11" a="1"/>
  <c r="A1896" i="11" s="1"/>
  <c r="A1897" i="11" a="1"/>
  <c r="A1897" i="11"/>
  <c r="A1898" i="11" a="1"/>
  <c r="A1898" i="11" s="1"/>
  <c r="A1899" i="11" a="1"/>
  <c r="A1899" i="11" s="1"/>
  <c r="A1900" i="11" a="1"/>
  <c r="A1900" i="11"/>
  <c r="A1901" i="11" a="1"/>
  <c r="A1901" i="11" s="1"/>
  <c r="A1902" i="11" a="1"/>
  <c r="A1902" i="11" s="1"/>
  <c r="A1903" i="11" a="1"/>
  <c r="A1903" i="11" s="1"/>
  <c r="A1904" i="11" a="1"/>
  <c r="A1904" i="11" s="1"/>
  <c r="A1905" i="11" a="1"/>
  <c r="A1905" i="11" s="1"/>
  <c r="A1906" i="11" a="1"/>
  <c r="A1906" i="11" s="1"/>
  <c r="A1907" i="11" a="1"/>
  <c r="A1907" i="11" s="1"/>
  <c r="A1908" i="11" a="1"/>
  <c r="A1908" i="11" s="1"/>
  <c r="A1909" i="11" a="1"/>
  <c r="A1909" i="11" s="1"/>
  <c r="A1910" i="11" a="1"/>
  <c r="A1910" i="11" s="1"/>
  <c r="A1911" i="11" a="1"/>
  <c r="A1911" i="11" s="1"/>
  <c r="A1912" i="11" a="1"/>
  <c r="A1912" i="11" s="1"/>
  <c r="A1913" i="11" a="1"/>
  <c r="A1913" i="11" s="1"/>
  <c r="A1914" i="11" a="1"/>
  <c r="A1914" i="11" s="1"/>
  <c r="A1915" i="11" a="1"/>
  <c r="A1915" i="11" s="1"/>
  <c r="A1916" i="11" a="1"/>
  <c r="A1916" i="11" s="1"/>
  <c r="A1917" i="11" a="1"/>
  <c r="A1917" i="11" s="1"/>
  <c r="A1918" i="11" a="1"/>
  <c r="A1918" i="11" s="1"/>
  <c r="A1919" i="11" a="1"/>
  <c r="A1919" i="11" s="1"/>
  <c r="A1920" i="11" a="1"/>
  <c r="A1920" i="11" s="1"/>
  <c r="A1921" i="11" a="1"/>
  <c r="A1921" i="11" s="1"/>
  <c r="A1922" i="11" a="1"/>
  <c r="A1922" i="11" s="1"/>
  <c r="A1923" i="11" a="1"/>
  <c r="A1923" i="11" s="1"/>
  <c r="A1924" i="11" a="1"/>
  <c r="A1924" i="11" s="1"/>
  <c r="A1925" i="11" a="1"/>
  <c r="A1925" i="11" s="1"/>
  <c r="A1926" i="11" a="1"/>
  <c r="A1926" i="11" s="1"/>
  <c r="A1927" i="11" a="1"/>
  <c r="A1927" i="11" s="1"/>
  <c r="A1928" i="11" a="1"/>
  <c r="A1928" i="11" s="1"/>
  <c r="A1929" i="11" a="1"/>
  <c r="A1929" i="11" s="1"/>
  <c r="A1930" i="11" a="1"/>
  <c r="A1930" i="11" s="1"/>
  <c r="A1931" i="11" a="1"/>
  <c r="A1931" i="11" s="1"/>
  <c r="A1932" i="11" a="1"/>
  <c r="A1932" i="11" s="1"/>
  <c r="A1933" i="11" a="1"/>
  <c r="A1933" i="11" s="1"/>
  <c r="A1934" i="11" a="1"/>
  <c r="A1934" i="11" s="1"/>
  <c r="A1935" i="11" a="1"/>
  <c r="A1935" i="11" s="1"/>
  <c r="A1936" i="11" a="1"/>
  <c r="A1936" i="11" s="1"/>
  <c r="A1937" i="11" a="1"/>
  <c r="A1937" i="11" s="1"/>
  <c r="A1938" i="11" a="1"/>
  <c r="A1938" i="11" s="1"/>
  <c r="A1939" i="11" a="1"/>
  <c r="A1939" i="11" s="1"/>
  <c r="A1940" i="11" a="1"/>
  <c r="A1940" i="11" s="1"/>
  <c r="A1941" i="11" a="1"/>
  <c r="A1941" i="11" s="1"/>
  <c r="A1942" i="11" a="1"/>
  <c r="A1942" i="11" s="1"/>
  <c r="A1943" i="11" a="1"/>
  <c r="A1943" i="11" s="1"/>
  <c r="A1944" i="11" a="1"/>
  <c r="A1944" i="11" s="1"/>
  <c r="A1945" i="11" a="1"/>
  <c r="A1945" i="11" s="1"/>
  <c r="A1946" i="11" a="1"/>
  <c r="A1946" i="11" s="1"/>
  <c r="A1947" i="11" a="1"/>
  <c r="A1947" i="11" s="1"/>
  <c r="A1948" i="11" a="1"/>
  <c r="A1948" i="11" s="1"/>
  <c r="A1949" i="11" a="1"/>
  <c r="A1949" i="11" s="1"/>
  <c r="A1950" i="11" a="1"/>
  <c r="A1950" i="11" s="1"/>
  <c r="A1951" i="11" a="1"/>
  <c r="A1951" i="11" s="1"/>
  <c r="A1952" i="11" a="1"/>
  <c r="A1952" i="11" s="1"/>
  <c r="A1953" i="11" a="1"/>
  <c r="A1953" i="11" s="1"/>
  <c r="A1954" i="11" a="1"/>
  <c r="A1954" i="11" s="1"/>
  <c r="A1955" i="11" a="1"/>
  <c r="A1955" i="11" s="1"/>
  <c r="A1956" i="11" a="1"/>
  <c r="A1956" i="11" s="1"/>
  <c r="A1957" i="11" a="1"/>
  <c r="A1957" i="11" s="1"/>
  <c r="A1958" i="11" a="1"/>
  <c r="A1958" i="11" s="1"/>
  <c r="A1959" i="11" a="1"/>
  <c r="A1959" i="11" s="1"/>
  <c r="A1960" i="11" a="1"/>
  <c r="A1960" i="11" s="1"/>
  <c r="A1961" i="11" a="1"/>
  <c r="A1961" i="11" s="1"/>
  <c r="A1962" i="11" a="1"/>
  <c r="A1962" i="11" s="1"/>
  <c r="A1963" i="11" a="1"/>
  <c r="A1963" i="11" s="1"/>
  <c r="A1964" i="11" a="1"/>
  <c r="A1964" i="11" s="1"/>
  <c r="A1965" i="11" a="1"/>
  <c r="A1965" i="11" s="1"/>
  <c r="A1966" i="11" a="1"/>
  <c r="A1966" i="11" s="1"/>
  <c r="A1967" i="11" a="1"/>
  <c r="A1967" i="11" s="1"/>
  <c r="A1968" i="11" a="1"/>
  <c r="A1968" i="11" s="1"/>
  <c r="A1969" i="11" a="1"/>
  <c r="A1969" i="11" s="1"/>
  <c r="A1970" i="11" a="1"/>
  <c r="A1970" i="11" s="1"/>
  <c r="A1971" i="11" a="1"/>
  <c r="A1971" i="11" s="1"/>
  <c r="A1972" i="11" a="1"/>
  <c r="A1972" i="11" s="1"/>
  <c r="A1973" i="11" a="1"/>
  <c r="A1973" i="11" s="1"/>
  <c r="A1974" i="11" a="1"/>
  <c r="A1974" i="11" s="1"/>
  <c r="A1975" i="11" a="1"/>
  <c r="A1975" i="11" s="1"/>
  <c r="A1976" i="11" a="1"/>
  <c r="A1976" i="11" s="1"/>
  <c r="A1977" i="11" a="1"/>
  <c r="A1977" i="11" s="1"/>
  <c r="A1978" i="11" a="1"/>
  <c r="A1978" i="11" s="1"/>
  <c r="A1979" i="11" a="1"/>
  <c r="A1979" i="11" s="1"/>
  <c r="A1980" i="11" a="1"/>
  <c r="A1980" i="11" s="1"/>
  <c r="A1981" i="11" a="1"/>
  <c r="A1981" i="11" s="1"/>
  <c r="A1982" i="11" a="1"/>
  <c r="A1982" i="11" s="1"/>
  <c r="A1983" i="11" a="1"/>
  <c r="A1983" i="11" s="1"/>
  <c r="A1984" i="11" a="1"/>
  <c r="A1984" i="11" s="1"/>
  <c r="A1985" i="11" a="1"/>
  <c r="A1985" i="11" s="1"/>
  <c r="A1986" i="11" a="1"/>
  <c r="A1986" i="11" s="1"/>
  <c r="A1987" i="11" a="1"/>
  <c r="A1987" i="11" s="1"/>
  <c r="A1988" i="11" a="1"/>
  <c r="A1988" i="11" s="1"/>
  <c r="A1989" i="11" a="1"/>
  <c r="A1989" i="11" s="1"/>
  <c r="A1990" i="11" a="1"/>
  <c r="A1990" i="11" s="1"/>
  <c r="A1991" i="11" a="1"/>
  <c r="A1991" i="11" s="1"/>
  <c r="A1992" i="11" a="1"/>
  <c r="A1992" i="11" s="1"/>
  <c r="A1993" i="11" a="1"/>
  <c r="A1993" i="11" s="1"/>
  <c r="A1994" i="11" a="1"/>
  <c r="A1994" i="11" s="1"/>
  <c r="A1995" i="11" a="1"/>
  <c r="A1995" i="11" s="1"/>
  <c r="A1996" i="11" a="1"/>
  <c r="A1996" i="11" s="1"/>
  <c r="A1997" i="11" a="1"/>
  <c r="A1997" i="11" s="1"/>
  <c r="A1998" i="11" a="1"/>
  <c r="A1998" i="11" s="1"/>
  <c r="A1999" i="11" a="1"/>
  <c r="A1999" i="11" s="1"/>
  <c r="A2000" i="11" a="1"/>
  <c r="A2000" i="11" s="1"/>
  <c r="A2001" i="11" a="1"/>
  <c r="A2001" i="11" s="1"/>
  <c r="A2002" i="11" a="1"/>
  <c r="A2002" i="11" s="1"/>
  <c r="A2003" i="11" a="1"/>
  <c r="A2003" i="11" s="1"/>
  <c r="A2004" i="11" a="1"/>
  <c r="A2004" i="11" s="1"/>
  <c r="A2005" i="11" a="1"/>
  <c r="A2005" i="11" s="1"/>
  <c r="A2006" i="11" a="1"/>
  <c r="A2006" i="11" s="1"/>
  <c r="A2007" i="11" a="1"/>
  <c r="A2007" i="11" s="1"/>
  <c r="A2008" i="11" a="1"/>
  <c r="A2008" i="11" s="1"/>
  <c r="A2009" i="11" a="1"/>
  <c r="A2009" i="11" s="1"/>
  <c r="A2010" i="11" a="1"/>
  <c r="A2010" i="11" s="1"/>
  <c r="A2011" i="11" a="1"/>
  <c r="A2011" i="11" s="1"/>
  <c r="A2012" i="11" a="1"/>
  <c r="A2012" i="11" s="1"/>
  <c r="A2013" i="11" a="1"/>
  <c r="A2013" i="11" s="1"/>
  <c r="A2014" i="11" a="1"/>
  <c r="A2014" i="11" s="1"/>
  <c r="A2015" i="11" a="1"/>
  <c r="A2015" i="11" s="1"/>
  <c r="A2016" i="11" a="1"/>
  <c r="A2016" i="11" s="1"/>
  <c r="A2017" i="11" a="1"/>
  <c r="A2017" i="11" s="1"/>
  <c r="A2018" i="11" a="1"/>
  <c r="A2018" i="11" s="1"/>
  <c r="A2019" i="11" a="1"/>
  <c r="A2019" i="11" s="1"/>
  <c r="A2020" i="11" a="1"/>
  <c r="A2020" i="11" s="1"/>
  <c r="A2021" i="11" a="1"/>
  <c r="A2021" i="11" s="1"/>
  <c r="A2022" i="11" a="1"/>
  <c r="A2022" i="11" s="1"/>
  <c r="A2023" i="11" a="1"/>
  <c r="A2023" i="11" s="1"/>
  <c r="A2024" i="11" a="1"/>
  <c r="A2024" i="11" s="1"/>
  <c r="A2025" i="11" a="1"/>
  <c r="A2025" i="11" s="1"/>
  <c r="A2026" i="11" a="1"/>
  <c r="A2026" i="11" s="1"/>
  <c r="A3" i="11" a="1"/>
  <c r="A3" i="11" s="1"/>
  <c r="A4" i="11" a="1"/>
  <c r="A4" i="11" s="1"/>
  <c r="A5" i="11" a="1"/>
  <c r="A5" i="11" s="1"/>
  <c r="A6" i="11" a="1"/>
  <c r="A6" i="11" s="1"/>
  <c r="A7" i="11" a="1"/>
  <c r="A7" i="11" s="1"/>
  <c r="A8" i="11" a="1"/>
  <c r="A8" i="11" s="1"/>
  <c r="A2" i="11" a="1"/>
  <c r="A2" i="11"/>
  <c r="AT2" i="10"/>
  <c r="AU2" i="10" s="1"/>
  <c r="AT3" i="10"/>
  <c r="AU3" i="10" s="1"/>
  <c r="AT4" i="10"/>
  <c r="AU4" i="10"/>
  <c r="AT5" i="10"/>
  <c r="AU5" i="10" s="1"/>
  <c r="AT6" i="10"/>
  <c r="AU6" i="10" s="1"/>
  <c r="AT7" i="10"/>
  <c r="AU7" i="10" s="1"/>
  <c r="AT8" i="10"/>
  <c r="AU8" i="10"/>
  <c r="AT9" i="10"/>
  <c r="AU9" i="10" s="1"/>
  <c r="AT10" i="10"/>
  <c r="AU10" i="10" s="1"/>
  <c r="AT11" i="10"/>
  <c r="AU11" i="10" s="1"/>
  <c r="AT12" i="10"/>
  <c r="AU12" i="10"/>
  <c r="AT13" i="10"/>
  <c r="AU13" i="10" s="1"/>
  <c r="AT14" i="10"/>
  <c r="AU14" i="10" s="1"/>
  <c r="AT15" i="10"/>
  <c r="AU15" i="10" s="1"/>
  <c r="AT16" i="10"/>
  <c r="AU16" i="10"/>
  <c r="AT17" i="10"/>
  <c r="AU17" i="10" s="1"/>
  <c r="AT18" i="10"/>
  <c r="AU18" i="10" s="1"/>
  <c r="AT19" i="10"/>
  <c r="AU19" i="10" s="1"/>
  <c r="AT20" i="10"/>
  <c r="AU20" i="10"/>
  <c r="AT21" i="10"/>
  <c r="AU21" i="10" s="1"/>
  <c r="AT22" i="10"/>
  <c r="AU22" i="10" s="1"/>
  <c r="AT23" i="10"/>
  <c r="AU23" i="10" s="1"/>
  <c r="AT24" i="10"/>
  <c r="AU24" i="10"/>
  <c r="AT25" i="10"/>
  <c r="AU25" i="10" s="1"/>
  <c r="AT26" i="10"/>
  <c r="AU26" i="10" s="1"/>
  <c r="AT27" i="10"/>
  <c r="AU27" i="10" s="1"/>
  <c r="AT28" i="10"/>
  <c r="AU28" i="10"/>
  <c r="AT29" i="10"/>
  <c r="AU29" i="10" s="1"/>
  <c r="AT30" i="10"/>
  <c r="AU30" i="10" s="1"/>
  <c r="AT31" i="10"/>
  <c r="AU31" i="10" s="1"/>
  <c r="AT32" i="10"/>
  <c r="AU32" i="10"/>
  <c r="AT33" i="10"/>
  <c r="AU33" i="10" s="1"/>
  <c r="AT34" i="10"/>
  <c r="AU34" i="10" s="1"/>
  <c r="AT35" i="10"/>
  <c r="AU35" i="10" s="1"/>
  <c r="AT36" i="10"/>
  <c r="AU36" i="10"/>
  <c r="AT37" i="10"/>
  <c r="AU37" i="10" s="1"/>
  <c r="AT38" i="10"/>
  <c r="AU38" i="10" s="1"/>
  <c r="AT39" i="10"/>
  <c r="AU39" i="10" s="1"/>
  <c r="AT40" i="10"/>
  <c r="AU40" i="10"/>
  <c r="AT41" i="10"/>
  <c r="AU41" i="10" s="1"/>
  <c r="AT42" i="10"/>
  <c r="AU42" i="10" s="1"/>
  <c r="AU43" i="10"/>
  <c r="AT43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AJ46" i="10"/>
  <c r="AK46" i="10"/>
  <c r="AL46" i="10"/>
  <c r="AM46" i="10"/>
  <c r="AN46" i="10"/>
  <c r="AO46" i="10"/>
  <c r="AP46" i="10"/>
  <c r="AQ46" i="10"/>
  <c r="AR46" i="10"/>
  <c r="C46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AJ45" i="10"/>
  <c r="AK45" i="10"/>
  <c r="AL45" i="10"/>
  <c r="AM45" i="10"/>
  <c r="AN45" i="10"/>
  <c r="AO45" i="10"/>
  <c r="AP45" i="10"/>
  <c r="AQ45" i="10"/>
  <c r="AR45" i="10"/>
  <c r="C45" i="10"/>
  <c r="AL35" i="10"/>
  <c r="AM35" i="10"/>
  <c r="AN35" i="10"/>
  <c r="AO35" i="10"/>
  <c r="AP35" i="10"/>
  <c r="AQ35" i="10"/>
  <c r="AR35" i="10"/>
  <c r="AS35" i="10"/>
  <c r="AK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C35" i="10"/>
  <c r="E6" i="10"/>
  <c r="D6" i="10" s="1"/>
  <c r="C6" i="10" s="1"/>
  <c r="E7" i="10"/>
  <c r="D7" i="10" s="1"/>
  <c r="C7" i="10" s="1"/>
  <c r="E8" i="10"/>
  <c r="D8" i="10" s="1"/>
  <c r="C8" i="10" s="1"/>
  <c r="E9" i="10"/>
  <c r="D9" i="10" s="1"/>
  <c r="C9" i="10" s="1"/>
  <c r="E10" i="10"/>
  <c r="D10" i="10" s="1"/>
  <c r="C10" i="10" s="1"/>
  <c r="E11" i="10"/>
  <c r="D11" i="10" s="1"/>
  <c r="C11" i="10" s="1"/>
  <c r="E12" i="10"/>
  <c r="D12" i="10" s="1"/>
  <c r="C12" i="10" s="1"/>
  <c r="E13" i="10"/>
  <c r="D13" i="10" s="1"/>
  <c r="C13" i="10" s="1"/>
  <c r="E14" i="10"/>
  <c r="D14" i="10" s="1"/>
  <c r="C14" i="10" s="1"/>
  <c r="E15" i="10"/>
  <c r="D15" i="10" s="1"/>
  <c r="C15" i="10" s="1"/>
  <c r="E16" i="10"/>
  <c r="D16" i="10" s="1"/>
  <c r="C16" i="10" s="1"/>
  <c r="E17" i="10"/>
  <c r="D17" i="10" s="1"/>
  <c r="C17" i="10" s="1"/>
  <c r="E18" i="10"/>
  <c r="D18" i="10" s="1"/>
  <c r="C18" i="10" s="1"/>
  <c r="E19" i="10"/>
  <c r="D19" i="10" s="1"/>
  <c r="C19" i="10" s="1"/>
  <c r="E20" i="10"/>
  <c r="D20" i="10" s="1"/>
  <c r="C20" i="10" s="1"/>
  <c r="E21" i="10"/>
  <c r="D21" i="10" s="1"/>
  <c r="C21" i="10" s="1"/>
  <c r="E22" i="10"/>
  <c r="D22" i="10" s="1"/>
  <c r="C22" i="10" s="1"/>
  <c r="E23" i="10"/>
  <c r="D23" i="10" s="1"/>
  <c r="C23" i="10" s="1"/>
  <c r="E24" i="10"/>
  <c r="D24" i="10" s="1"/>
  <c r="C24" i="10" s="1"/>
  <c r="E25" i="10"/>
  <c r="D25" i="10" s="1"/>
  <c r="C25" i="10" s="1"/>
  <c r="E26" i="10"/>
  <c r="D26" i="10" s="1"/>
  <c r="C26" i="10" s="1"/>
  <c r="E27" i="10"/>
  <c r="D27" i="10" s="1"/>
  <c r="C27" i="10" s="1"/>
  <c r="E28" i="10"/>
  <c r="D28" i="10" s="1"/>
  <c r="C28" i="10" s="1"/>
  <c r="E29" i="10"/>
  <c r="D29" i="10" s="1"/>
  <c r="C29" i="10" s="1"/>
  <c r="E30" i="10"/>
  <c r="D30" i="10" s="1"/>
  <c r="C30" i="10" s="1"/>
  <c r="E31" i="10"/>
  <c r="D31" i="10" s="1"/>
  <c r="C31" i="10" s="1"/>
  <c r="E32" i="10"/>
  <c r="D32" i="10" s="1"/>
  <c r="C32" i="10" s="1"/>
  <c r="E33" i="10"/>
  <c r="D33" i="10" s="1"/>
  <c r="C33" i="10" s="1"/>
  <c r="E34" i="10"/>
  <c r="D34" i="10" s="1"/>
  <c r="C34" i="10" s="1"/>
  <c r="E36" i="10"/>
  <c r="D36" i="10" s="1"/>
  <c r="C36" i="10" s="1"/>
  <c r="E37" i="10"/>
  <c r="D37" i="10" s="1"/>
  <c r="C37" i="10" s="1"/>
  <c r="E38" i="10"/>
  <c r="D38" i="10" s="1"/>
  <c r="C38" i="10" s="1"/>
  <c r="E39" i="10"/>
  <c r="D39" i="10" s="1"/>
  <c r="C39" i="10" s="1"/>
  <c r="E40" i="10"/>
  <c r="D40" i="10" s="1"/>
  <c r="C40" i="10" s="1"/>
  <c r="E41" i="10"/>
  <c r="D41" i="10" s="1"/>
  <c r="C41" i="10" s="1"/>
  <c r="E42" i="10"/>
  <c r="D42" i="10" s="1"/>
  <c r="C42" i="10" s="1"/>
  <c r="E43" i="10"/>
  <c r="D43" i="10" s="1"/>
  <c r="C43" i="10" s="1"/>
  <c r="E44" i="10"/>
  <c r="D44" i="10" s="1"/>
  <c r="C44" i="10" s="1"/>
  <c r="E3" i="10"/>
  <c r="E2" i="10" s="1"/>
  <c r="F4" i="10"/>
  <c r="F3" i="10" s="1"/>
  <c r="F2" i="10" s="1"/>
  <c r="D2" i="10"/>
  <c r="G4" i="10"/>
  <c r="G3" i="10" s="1"/>
  <c r="G2" i="10" s="1"/>
  <c r="H4" i="10"/>
  <c r="H3" i="10" s="1"/>
  <c r="H2" i="10" s="1"/>
  <c r="I4" i="10"/>
  <c r="I3" i="10" s="1"/>
  <c r="I2" i="10" s="1"/>
  <c r="J4" i="10"/>
  <c r="J3" i="10" s="1"/>
  <c r="J2" i="10" s="1"/>
  <c r="K4" i="10"/>
  <c r="K3" i="10" s="1"/>
  <c r="K2" i="10" s="1"/>
  <c r="L4" i="10"/>
  <c r="L3" i="10" s="1"/>
  <c r="L2" i="10" s="1"/>
  <c r="M4" i="10"/>
  <c r="M3" i="10" s="1"/>
  <c r="M2" i="10" s="1"/>
  <c r="N4" i="10"/>
  <c r="N3" i="10" s="1"/>
  <c r="N2" i="10" s="1"/>
  <c r="O4" i="10"/>
  <c r="O3" i="10" s="1"/>
  <c r="O2" i="10" s="1"/>
  <c r="P4" i="10"/>
  <c r="P3" i="10" s="1"/>
  <c r="P2" i="10" s="1"/>
  <c r="Q4" i="10"/>
  <c r="Q3" i="10" s="1"/>
  <c r="Q2" i="10" s="1"/>
  <c r="R4" i="10"/>
  <c r="R3" i="10" s="1"/>
  <c r="R2" i="10" s="1"/>
  <c r="S4" i="10"/>
  <c r="S3" i="10" s="1"/>
  <c r="S2" i="10" s="1"/>
  <c r="T4" i="10"/>
  <c r="T3" i="10" s="1"/>
  <c r="T2" i="10" s="1"/>
  <c r="U4" i="10"/>
  <c r="U3" i="10" s="1"/>
  <c r="U2" i="10" s="1"/>
  <c r="V4" i="10"/>
  <c r="V3" i="10" s="1"/>
  <c r="V2" i="10" s="1"/>
  <c r="W4" i="10"/>
  <c r="W3" i="10" s="1"/>
  <c r="W2" i="10" s="1"/>
  <c r="X4" i="10"/>
  <c r="X3" i="10" s="1"/>
  <c r="X2" i="10" s="1"/>
  <c r="Y4" i="10"/>
  <c r="Y3" i="10" s="1"/>
  <c r="Y2" i="10" s="1"/>
  <c r="Z4" i="10"/>
  <c r="Z3" i="10" s="1"/>
  <c r="Z2" i="10" s="1"/>
  <c r="AA4" i="10"/>
  <c r="AA3" i="10" s="1"/>
  <c r="AA2" i="10" s="1"/>
  <c r="AB4" i="10"/>
  <c r="AB3" i="10" s="1"/>
  <c r="AB2" i="10" s="1"/>
  <c r="AC4" i="10"/>
  <c r="AC3" i="10" s="1"/>
  <c r="AC2" i="10" s="1"/>
  <c r="AD4" i="10"/>
  <c r="AD3" i="10" s="1"/>
  <c r="AD2" i="10" s="1"/>
  <c r="AF4" i="10"/>
  <c r="AF3" i="10" s="1"/>
  <c r="AF2" i="10" s="1"/>
  <c r="AG4" i="10"/>
  <c r="AG3" i="10" s="1"/>
  <c r="AG2" i="10" s="1"/>
  <c r="AH4" i="10"/>
  <c r="AH3" i="10" s="1"/>
  <c r="AH2" i="10" s="1"/>
  <c r="AI4" i="10"/>
  <c r="AI3" i="10" s="1"/>
  <c r="AI2" i="10" s="1"/>
  <c r="AJ4" i="10"/>
  <c r="AJ3" i="10" s="1"/>
  <c r="AJ2" i="10" s="1"/>
  <c r="AL4" i="10"/>
  <c r="AL3" i="10" s="1"/>
  <c r="AL2" i="10" s="1"/>
  <c r="AM4" i="10"/>
  <c r="AM3" i="10" s="1"/>
  <c r="AM2" i="10" s="1"/>
  <c r="AN4" i="10"/>
  <c r="AN3" i="10" s="1"/>
  <c r="AN2" i="10" s="1"/>
  <c r="AO4" i="10"/>
  <c r="AO3" i="10" s="1"/>
  <c r="AO2" i="10" s="1"/>
  <c r="AP4" i="10"/>
  <c r="AP3" i="10" s="1"/>
  <c r="AP2" i="10" s="1"/>
  <c r="AQ4" i="10"/>
  <c r="AQ3" i="10" s="1"/>
  <c r="AQ2" i="10" s="1"/>
  <c r="AR4" i="10"/>
  <c r="AR3" i="10" s="1"/>
  <c r="AR2" i="10" s="1"/>
  <c r="AS4" i="10"/>
  <c r="AS3" i="10" s="1"/>
  <c r="AS2" i="10" s="1"/>
  <c r="C1" i="9" a="1"/>
  <c r="C1" i="9" s="1"/>
  <c r="B2" i="9" a="1"/>
  <c r="B2" i="9" s="1"/>
  <c r="G19" i="9" a="1"/>
  <c r="G19" i="9" s="1"/>
  <c r="C37" i="8" a="1"/>
  <c r="C37" i="8" s="1"/>
  <c r="D37" i="8" a="1"/>
  <c r="D37" i="8" s="1"/>
  <c r="E37" i="8" a="1"/>
  <c r="E37" i="8" s="1"/>
  <c r="F37" i="8" a="1"/>
  <c r="F37" i="8"/>
  <c r="G37" i="8" a="1"/>
  <c r="G37" i="8" s="1"/>
  <c r="H37" i="8" a="1"/>
  <c r="H37" i="8" s="1"/>
  <c r="I37" i="8" a="1"/>
  <c r="I37" i="8" s="1"/>
  <c r="J37" i="8" a="1"/>
  <c r="J37" i="8"/>
  <c r="K37" i="8" a="1"/>
  <c r="K37" i="8" s="1"/>
  <c r="L37" i="8" a="1"/>
  <c r="L37" i="8" s="1"/>
  <c r="M37" i="8" a="1"/>
  <c r="M37" i="8" s="1"/>
  <c r="N37" i="8" a="1"/>
  <c r="N37" i="8"/>
  <c r="O37" i="8" a="1"/>
  <c r="O37" i="8" s="1"/>
  <c r="P37" i="8" a="1"/>
  <c r="P37" i="8" s="1"/>
  <c r="Q37" i="8" a="1"/>
  <c r="Q37" i="8" s="1"/>
  <c r="R37" i="8" a="1"/>
  <c r="R37" i="8"/>
  <c r="S37" i="8" a="1"/>
  <c r="S37" i="8" s="1"/>
  <c r="T37" i="8" a="1"/>
  <c r="T37" i="8" s="1"/>
  <c r="U37" i="8" a="1"/>
  <c r="U37" i="8" s="1"/>
  <c r="V37" i="8" a="1"/>
  <c r="V37" i="8"/>
  <c r="W37" i="8" a="1"/>
  <c r="W37" i="8" s="1"/>
  <c r="X37" i="8" a="1"/>
  <c r="X37" i="8" s="1"/>
  <c r="Y37" i="8" a="1"/>
  <c r="Y37" i="8" s="1"/>
  <c r="Z37" i="8" a="1"/>
  <c r="Z37" i="8"/>
  <c r="AA37" i="8" a="1"/>
  <c r="AA37" i="8" s="1"/>
  <c r="AB37" i="8" a="1"/>
  <c r="AB37" i="8" s="1"/>
  <c r="AC37" i="8" a="1"/>
  <c r="AC37" i="8" s="1"/>
  <c r="AD37" i="8" a="1"/>
  <c r="AD37" i="8"/>
  <c r="AE37" i="8" a="1"/>
  <c r="AE37" i="8" s="1"/>
  <c r="AF37" i="8" a="1"/>
  <c r="AF37" i="8" s="1"/>
  <c r="AG37" i="8" a="1"/>
  <c r="AG37" i="8" s="1"/>
  <c r="AH37" i="8" a="1"/>
  <c r="AH37" i="8"/>
  <c r="AI37" i="8" a="1"/>
  <c r="AI37" i="8" s="1"/>
  <c r="AJ37" i="8" a="1"/>
  <c r="AJ37" i="8" s="1"/>
  <c r="AK37" i="8" a="1"/>
  <c r="AK37" i="8" s="1"/>
  <c r="AL37" i="8" a="1"/>
  <c r="AL37" i="8"/>
  <c r="AM37" i="8" a="1"/>
  <c r="AM37" i="8" s="1"/>
  <c r="AN37" i="8" a="1"/>
  <c r="AN37" i="8" s="1"/>
  <c r="C38" i="8" a="1"/>
  <c r="C38" i="8" s="1"/>
  <c r="D38" i="8" a="1"/>
  <c r="D38" i="8"/>
  <c r="E38" i="8" a="1"/>
  <c r="E38" i="8" s="1"/>
  <c r="F38" i="8" a="1"/>
  <c r="F38" i="8" s="1"/>
  <c r="G38" i="8" a="1"/>
  <c r="G38" i="8" s="1"/>
  <c r="H38" i="8" a="1"/>
  <c r="H38" i="8"/>
  <c r="I38" i="8" a="1"/>
  <c r="I38" i="8" s="1"/>
  <c r="J38" i="8" a="1"/>
  <c r="J38" i="8" s="1"/>
  <c r="K38" i="8" a="1"/>
  <c r="K38" i="8" s="1"/>
  <c r="L38" i="8" a="1"/>
  <c r="L38" i="8"/>
  <c r="M38" i="8" a="1"/>
  <c r="M38" i="8" s="1"/>
  <c r="N38" i="8" a="1"/>
  <c r="N38" i="8" s="1"/>
  <c r="O38" i="8" a="1"/>
  <c r="O38" i="8" s="1"/>
  <c r="P38" i="8" a="1"/>
  <c r="P38" i="8"/>
  <c r="Q38" i="8" a="1"/>
  <c r="Q38" i="8" s="1"/>
  <c r="R38" i="8" a="1"/>
  <c r="R38" i="8" s="1"/>
  <c r="S38" i="8" a="1"/>
  <c r="S38" i="8" s="1"/>
  <c r="T38" i="8" a="1"/>
  <c r="T38" i="8"/>
  <c r="U38" i="8" a="1"/>
  <c r="U38" i="8" s="1"/>
  <c r="V38" i="8" a="1"/>
  <c r="V38" i="8" s="1"/>
  <c r="W38" i="8" a="1"/>
  <c r="W38" i="8" s="1"/>
  <c r="X38" i="8" a="1"/>
  <c r="X38" i="8"/>
  <c r="Y38" i="8" a="1"/>
  <c r="Y38" i="8" s="1"/>
  <c r="Z38" i="8" a="1"/>
  <c r="Z38" i="8" s="1"/>
  <c r="AA38" i="8" a="1"/>
  <c r="AA38" i="8" s="1"/>
  <c r="AB38" i="8" a="1"/>
  <c r="AB38" i="8"/>
  <c r="AC38" i="8" a="1"/>
  <c r="AC38" i="8" s="1"/>
  <c r="AD38" i="8" a="1"/>
  <c r="AD38" i="8" s="1"/>
  <c r="AE38" i="8" a="1"/>
  <c r="AE38" i="8" s="1"/>
  <c r="AF38" i="8" a="1"/>
  <c r="AF38" i="8"/>
  <c r="AG38" i="8" a="1"/>
  <c r="AG38" i="8" s="1"/>
  <c r="AH38" i="8" a="1"/>
  <c r="AH38" i="8" s="1"/>
  <c r="AI38" i="8" a="1"/>
  <c r="AI38" i="8" s="1"/>
  <c r="AJ38" i="8" a="1"/>
  <c r="AJ38" i="8"/>
  <c r="AK38" i="8" a="1"/>
  <c r="AK38" i="8" s="1"/>
  <c r="AL38" i="8" a="1"/>
  <c r="AL38" i="8" s="1"/>
  <c r="AM38" i="8" a="1"/>
  <c r="AM38" i="8" s="1"/>
  <c r="AN38" i="8" a="1"/>
  <c r="AN38" i="8"/>
  <c r="C39" i="8" a="1"/>
  <c r="C39" i="8" s="1"/>
  <c r="D39" i="8" a="1"/>
  <c r="D39" i="8" s="1"/>
  <c r="E39" i="8" a="1"/>
  <c r="E39" i="8" s="1"/>
  <c r="F39" i="8" a="1"/>
  <c r="F39" i="8"/>
  <c r="G39" i="8" a="1"/>
  <c r="G39" i="8" s="1"/>
  <c r="H39" i="8" a="1"/>
  <c r="H39" i="8" s="1"/>
  <c r="I39" i="8" a="1"/>
  <c r="I39" i="8" s="1"/>
  <c r="J39" i="8" a="1"/>
  <c r="J39" i="8"/>
  <c r="K39" i="8" a="1"/>
  <c r="K39" i="8" s="1"/>
  <c r="L39" i="8" a="1"/>
  <c r="L39" i="8" s="1"/>
  <c r="M39" i="8" a="1"/>
  <c r="M39" i="8" s="1"/>
  <c r="N39" i="8" a="1"/>
  <c r="N39" i="8"/>
  <c r="O39" i="8" a="1"/>
  <c r="O39" i="8" s="1"/>
  <c r="P39" i="8" a="1"/>
  <c r="P39" i="8" s="1"/>
  <c r="Q39" i="8" a="1"/>
  <c r="Q39" i="8" s="1"/>
  <c r="R39" i="8" a="1"/>
  <c r="R39" i="8"/>
  <c r="S39" i="8" a="1"/>
  <c r="S39" i="8" s="1"/>
  <c r="T39" i="8" a="1"/>
  <c r="T39" i="8" s="1"/>
  <c r="U39" i="8" a="1"/>
  <c r="U39" i="8" s="1"/>
  <c r="V39" i="8" a="1"/>
  <c r="V39" i="8"/>
  <c r="W39" i="8" a="1"/>
  <c r="W39" i="8" s="1"/>
  <c r="X39" i="8" a="1"/>
  <c r="X39" i="8" s="1"/>
  <c r="Y39" i="8" a="1"/>
  <c r="Y39" i="8" s="1"/>
  <c r="Z39" i="8" a="1"/>
  <c r="Z39" i="8"/>
  <c r="AA39" i="8" a="1"/>
  <c r="AA39" i="8" s="1"/>
  <c r="AB39" i="8" a="1"/>
  <c r="AB39" i="8" s="1"/>
  <c r="AC39" i="8" a="1"/>
  <c r="AC39" i="8" s="1"/>
  <c r="AD39" i="8" a="1"/>
  <c r="AD39" i="8"/>
  <c r="AE39" i="8" a="1"/>
  <c r="AE39" i="8" s="1"/>
  <c r="AF39" i="8" a="1"/>
  <c r="AF39" i="8" s="1"/>
  <c r="AG39" i="8" a="1"/>
  <c r="AG39" i="8" s="1"/>
  <c r="AH39" i="8" a="1"/>
  <c r="AH39" i="8"/>
  <c r="AI39" i="8" a="1"/>
  <c r="AI39" i="8" s="1"/>
  <c r="AJ39" i="8" a="1"/>
  <c r="AJ39" i="8" s="1"/>
  <c r="AK39" i="8" a="1"/>
  <c r="AK39" i="8" s="1"/>
  <c r="AL39" i="8" a="1"/>
  <c r="AL39" i="8"/>
  <c r="AM39" i="8" a="1"/>
  <c r="AM39" i="8" s="1"/>
  <c r="AN39" i="8" a="1"/>
  <c r="AN39" i="8" s="1"/>
  <c r="AL2" i="8" a="1"/>
  <c r="AL2" i="8" s="1"/>
  <c r="AM2" i="8" a="1"/>
  <c r="AM2" i="8" s="1"/>
  <c r="AN2" i="8" a="1"/>
  <c r="AN2" i="8"/>
  <c r="AL3" i="8" a="1"/>
  <c r="AL3" i="8"/>
  <c r="AM3" i="8" a="1"/>
  <c r="AM3" i="8" s="1"/>
  <c r="AN3" i="8" a="1"/>
  <c r="AN3" i="8" s="1"/>
  <c r="AL4" i="8" a="1"/>
  <c r="AL4" i="8"/>
  <c r="AM4" i="8" a="1"/>
  <c r="AM4" i="8"/>
  <c r="AN4" i="8" a="1"/>
  <c r="AN4" i="8" s="1"/>
  <c r="AL5" i="8" a="1"/>
  <c r="AL5" i="8" s="1"/>
  <c r="AM5" i="8" a="1"/>
  <c r="AM5" i="8" s="1"/>
  <c r="AN5" i="8" a="1"/>
  <c r="AN5" i="8"/>
  <c r="AL6" i="8" a="1"/>
  <c r="AL6" i="8" s="1"/>
  <c r="AM6" i="8" a="1"/>
  <c r="AM6" i="8" s="1"/>
  <c r="AN6" i="8" a="1"/>
  <c r="AN6" i="8" s="1"/>
  <c r="AL7" i="8" a="1"/>
  <c r="AL7" i="8"/>
  <c r="AM7" i="8" a="1"/>
  <c r="AM7" i="8" s="1"/>
  <c r="AN7" i="8" a="1"/>
  <c r="AN7" i="8" s="1"/>
  <c r="AL8" i="8" a="1"/>
  <c r="AL8" i="8" s="1"/>
  <c r="AM8" i="8" a="1"/>
  <c r="AM8" i="8"/>
  <c r="AN8" i="8" a="1"/>
  <c r="AN8" i="8" s="1"/>
  <c r="AL9" i="8" a="1"/>
  <c r="AL9" i="8" s="1"/>
  <c r="AM9" i="8" a="1"/>
  <c r="AM9" i="8" s="1"/>
  <c r="AN9" i="8" a="1"/>
  <c r="AN9" i="8"/>
  <c r="AL10" i="8" a="1"/>
  <c r="AL10" i="8" s="1"/>
  <c r="AM10" i="8" a="1"/>
  <c r="AM10" i="8" s="1"/>
  <c r="AN10" i="8" a="1"/>
  <c r="AN10" i="8" s="1"/>
  <c r="AL11" i="8" a="1"/>
  <c r="AL11" i="8"/>
  <c r="AM11" i="8" a="1"/>
  <c r="AM11" i="8" s="1"/>
  <c r="AN11" i="8" a="1"/>
  <c r="AN11" i="8" s="1"/>
  <c r="AL12" i="8" a="1"/>
  <c r="AL12" i="8" s="1"/>
  <c r="AM12" i="8" a="1"/>
  <c r="AM12" i="8"/>
  <c r="AN12" i="8" a="1"/>
  <c r="AN12" i="8" s="1"/>
  <c r="AL13" i="8" a="1"/>
  <c r="AL13" i="8" s="1"/>
  <c r="AM13" i="8" a="1"/>
  <c r="AM13" i="8" s="1"/>
  <c r="AN13" i="8" a="1"/>
  <c r="AN13" i="8"/>
  <c r="AL14" i="8" a="1"/>
  <c r="AL14" i="8" s="1"/>
  <c r="AM14" i="8" a="1"/>
  <c r="AM14" i="8" s="1"/>
  <c r="AN14" i="8" a="1"/>
  <c r="AN14" i="8" s="1"/>
  <c r="AL15" i="8" a="1"/>
  <c r="AL15" i="8"/>
  <c r="AM15" i="8" a="1"/>
  <c r="AM15" i="8" s="1"/>
  <c r="AN15" i="8" a="1"/>
  <c r="AN15" i="8" s="1"/>
  <c r="AL16" i="8" a="1"/>
  <c r="AL16" i="8" s="1"/>
  <c r="AM16" i="8" a="1"/>
  <c r="AM16" i="8"/>
  <c r="AN16" i="8" a="1"/>
  <c r="AN16" i="8" s="1"/>
  <c r="AL17" i="8" a="1"/>
  <c r="AL17" i="8" s="1"/>
  <c r="AM17" i="8" a="1"/>
  <c r="AM17" i="8" s="1"/>
  <c r="AN17" i="8" a="1"/>
  <c r="AN17" i="8"/>
  <c r="AL18" i="8" a="1"/>
  <c r="AL18" i="8" s="1"/>
  <c r="AM18" i="8" a="1"/>
  <c r="AM18" i="8" s="1"/>
  <c r="AN18" i="8" a="1"/>
  <c r="AN18" i="8" s="1"/>
  <c r="AL19" i="8" a="1"/>
  <c r="AL19" i="8"/>
  <c r="AM19" i="8" a="1"/>
  <c r="AM19" i="8" s="1"/>
  <c r="AN19" i="8" a="1"/>
  <c r="AN19" i="8" s="1"/>
  <c r="AL20" i="8" a="1"/>
  <c r="AL20" i="8" s="1"/>
  <c r="AM20" i="8" a="1"/>
  <c r="AM20" i="8"/>
  <c r="AN20" i="8" a="1"/>
  <c r="AN20" i="8" s="1"/>
  <c r="AL21" i="8" a="1"/>
  <c r="AL21" i="8" s="1"/>
  <c r="AM21" i="8" a="1"/>
  <c r="AM21" i="8" s="1"/>
  <c r="AN21" i="8" a="1"/>
  <c r="AN21" i="8"/>
  <c r="AL22" i="8" a="1"/>
  <c r="AL22" i="8" s="1"/>
  <c r="AM22" i="8" a="1"/>
  <c r="AM22" i="8" s="1"/>
  <c r="AN22" i="8" a="1"/>
  <c r="AN22" i="8" s="1"/>
  <c r="AL23" i="8" a="1"/>
  <c r="AL23" i="8"/>
  <c r="AM23" i="8" a="1"/>
  <c r="AM23" i="8" s="1"/>
  <c r="AN23" i="8" a="1"/>
  <c r="AN23" i="8" s="1"/>
  <c r="AL24" i="8" a="1"/>
  <c r="AL24" i="8" s="1"/>
  <c r="AM24" i="8" a="1"/>
  <c r="AM24" i="8"/>
  <c r="AN24" i="8" a="1"/>
  <c r="AN24" i="8" s="1"/>
  <c r="AL25" i="8" a="1"/>
  <c r="AL25" i="8" s="1"/>
  <c r="AM25" i="8" a="1"/>
  <c r="AM25" i="8" s="1"/>
  <c r="AN25" i="8" a="1"/>
  <c r="AN25" i="8"/>
  <c r="AL26" i="8" a="1"/>
  <c r="AL26" i="8" s="1"/>
  <c r="AM26" i="8" a="1"/>
  <c r="AM26" i="8" s="1"/>
  <c r="AN26" i="8" a="1"/>
  <c r="AN26" i="8" s="1"/>
  <c r="AL27" i="8" a="1"/>
  <c r="AL27" i="8"/>
  <c r="AM27" i="8" a="1"/>
  <c r="AM27" i="8" s="1"/>
  <c r="AN27" i="8" a="1"/>
  <c r="AN27" i="8" s="1"/>
  <c r="AL28" i="8" a="1"/>
  <c r="AL28" i="8" s="1"/>
  <c r="AM28" i="8" a="1"/>
  <c r="AM28" i="8"/>
  <c r="AN28" i="8" a="1"/>
  <c r="AN28" i="8" s="1"/>
  <c r="AL29" i="8" a="1"/>
  <c r="AL29" i="8" s="1"/>
  <c r="AM29" i="8" a="1"/>
  <c r="AM29" i="8" s="1"/>
  <c r="AN29" i="8" a="1"/>
  <c r="AN29" i="8"/>
  <c r="AL30" i="8" a="1"/>
  <c r="AL30" i="8" s="1"/>
  <c r="AM30" i="8" a="1"/>
  <c r="AM30" i="8" s="1"/>
  <c r="AN30" i="8" a="1"/>
  <c r="AN30" i="8" s="1"/>
  <c r="AL31" i="8" a="1"/>
  <c r="AL31" i="8"/>
  <c r="AM31" i="8" a="1"/>
  <c r="AM31" i="8" s="1"/>
  <c r="AN31" i="8" a="1"/>
  <c r="AN31" i="8" s="1"/>
  <c r="AL32" i="8" a="1"/>
  <c r="AL32" i="8" s="1"/>
  <c r="AM32" i="8" a="1"/>
  <c r="AM32" i="8"/>
  <c r="AN32" i="8" a="1"/>
  <c r="AN32" i="8" s="1"/>
  <c r="AL33" i="8" a="1"/>
  <c r="AL33" i="8" s="1"/>
  <c r="AM33" i="8" a="1"/>
  <c r="AM33" i="8" s="1"/>
  <c r="AN33" i="8" a="1"/>
  <c r="AN33" i="8"/>
  <c r="AL34" i="8" a="1"/>
  <c r="AL34" i="8" s="1"/>
  <c r="AM34" i="8" a="1"/>
  <c r="AM34" i="8" s="1"/>
  <c r="AN34" i="8" a="1"/>
  <c r="AN34" i="8" s="1"/>
  <c r="AL35" i="8" a="1"/>
  <c r="AL35" i="8"/>
  <c r="AM35" i="8" a="1"/>
  <c r="AM35" i="8" s="1"/>
  <c r="AN35" i="8" a="1"/>
  <c r="AN35" i="8" s="1"/>
  <c r="AL36" i="8" a="1"/>
  <c r="AL36" i="8" s="1"/>
  <c r="AM36" i="8" a="1"/>
  <c r="AM36" i="8" s="1"/>
  <c r="AN36" i="8" a="1"/>
  <c r="AN36" i="8" s="1"/>
  <c r="C1" i="8" a="1"/>
  <c r="C1" i="8" s="1"/>
  <c r="B2" i="8" a="1"/>
  <c r="B2" i="8" s="1"/>
  <c r="M22" i="8" a="1"/>
  <c r="M22" i="8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/>
  <c r="AJ6" i="2" a="1"/>
  <c r="AJ6" i="2" s="1"/>
  <c r="AK6" i="2" a="1"/>
  <c r="AK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/>
  <c r="K9" i="2" a="1"/>
  <c r="K9" i="2" s="1"/>
  <c r="L9" i="2" a="1"/>
  <c r="L9" i="2" s="1"/>
  <c r="M9" i="2" a="1"/>
  <c r="M9" i="2" s="1"/>
  <c r="N9" i="2" a="1"/>
  <c r="N9" i="2"/>
  <c r="O9" i="2" a="1"/>
  <c r="O9" i="2" s="1"/>
  <c r="P9" i="2" a="1"/>
  <c r="P9" i="2" s="1"/>
  <c r="Q9" i="2" a="1"/>
  <c r="Q9" i="2" s="1"/>
  <c r="R9" i="2" a="1"/>
  <c r="R9" i="2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C10" i="2" a="1"/>
  <c r="C10" i="2"/>
  <c r="D10" i="2" a="1"/>
  <c r="D10" i="2" s="1"/>
  <c r="E10" i="2" a="1"/>
  <c r="E10" i="2" s="1"/>
  <c r="F10" i="2" a="1"/>
  <c r="F10" i="2" s="1"/>
  <c r="G10" i="2" a="1"/>
  <c r="G10" i="2"/>
  <c r="H10" i="2" a="1"/>
  <c r="H10" i="2" s="1"/>
  <c r="I10" i="2" a="1"/>
  <c r="I10" i="2" s="1"/>
  <c r="J10" i="2" a="1"/>
  <c r="J10" i="2" s="1"/>
  <c r="K10" i="2" a="1"/>
  <c r="K10" i="2"/>
  <c r="L10" i="2" a="1"/>
  <c r="L10" i="2" s="1"/>
  <c r="M10" i="2" a="1"/>
  <c r="M10" i="2" s="1"/>
  <c r="N10" i="2" a="1"/>
  <c r="N10" i="2" s="1"/>
  <c r="O10" i="2" a="1"/>
  <c r="O10" i="2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/>
  <c r="AF10" i="2" a="1"/>
  <c r="AF10" i="2" s="1"/>
  <c r="AG10" i="2" a="1"/>
  <c r="AG10" i="2" s="1"/>
  <c r="AH10" i="2" a="1"/>
  <c r="AH10" i="2" s="1"/>
  <c r="AI10" i="2" a="1"/>
  <c r="AI10" i="2"/>
  <c r="AJ10" i="2" a="1"/>
  <c r="AJ10" i="2" s="1"/>
  <c r="AK10" i="2" a="1"/>
  <c r="AK10" i="2" s="1"/>
  <c r="C11" i="2" a="1"/>
  <c r="C11" i="2" s="1"/>
  <c r="D11" i="2" a="1"/>
  <c r="D11" i="2"/>
  <c r="E11" i="2" a="1"/>
  <c r="E11" i="2" s="1"/>
  <c r="F11" i="2" a="1"/>
  <c r="F11" i="2" s="1"/>
  <c r="G11" i="2" a="1"/>
  <c r="G11" i="2" s="1"/>
  <c r="H11" i="2" a="1"/>
  <c r="H11" i="2"/>
  <c r="I11" i="2" a="1"/>
  <c r="I11" i="2" s="1"/>
  <c r="J11" i="2" a="1"/>
  <c r="J11" i="2" s="1"/>
  <c r="K11" i="2" a="1"/>
  <c r="K11" i="2" s="1"/>
  <c r="L11" i="2" a="1"/>
  <c r="L11" i="2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/>
  <c r="AC11" i="2" a="1"/>
  <c r="AC11" i="2" s="1"/>
  <c r="AD11" i="2" a="1"/>
  <c r="AD11" i="2" s="1"/>
  <c r="AE11" i="2" a="1"/>
  <c r="AE11" i="2" s="1"/>
  <c r="AF11" i="2" a="1"/>
  <c r="AF11" i="2"/>
  <c r="AG11" i="2" a="1"/>
  <c r="AG11" i="2" s="1"/>
  <c r="AH11" i="2" a="1"/>
  <c r="AH11" i="2" s="1"/>
  <c r="AI11" i="2" a="1"/>
  <c r="AI11" i="2" s="1"/>
  <c r="AJ11" i="2" a="1"/>
  <c r="AJ11" i="2"/>
  <c r="AK11" i="2" a="1"/>
  <c r="AK11" i="2" s="1"/>
  <c r="C12" i="2" a="1"/>
  <c r="C12" i="2" s="1"/>
  <c r="D12" i="2" a="1"/>
  <c r="D12" i="2" s="1"/>
  <c r="E12" i="2" a="1"/>
  <c r="E12" i="2"/>
  <c r="F12" i="2" a="1"/>
  <c r="F12" i="2" s="1"/>
  <c r="G12" i="2" a="1"/>
  <c r="G12" i="2" s="1"/>
  <c r="H12" i="2" a="1"/>
  <c r="H12" i="2" s="1"/>
  <c r="I12" i="2" a="1"/>
  <c r="I12" i="2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/>
  <c r="AB12" i="2" a="1"/>
  <c r="AB12" i="2" s="1"/>
  <c r="AC12" i="2" a="1"/>
  <c r="AC12" i="2"/>
  <c r="AD12" i="2" a="1"/>
  <c r="AD12" i="2"/>
  <c r="AE12" i="2" a="1"/>
  <c r="AE12" i="2"/>
  <c r="AF12" i="2" a="1"/>
  <c r="AF12" i="2" s="1"/>
  <c r="AG12" i="2" a="1"/>
  <c r="AG12" i="2"/>
  <c r="AH12" i="2" a="1"/>
  <c r="AH12" i="2"/>
  <c r="AI12" i="2" a="1"/>
  <c r="AI12" i="2"/>
  <c r="AJ12" i="2" a="1"/>
  <c r="AJ12" i="2" s="1"/>
  <c r="AK12" i="2" a="1"/>
  <c r="AK12" i="2"/>
  <c r="C13" i="2" a="1"/>
  <c r="C13" i="2"/>
  <c r="D13" i="2" a="1"/>
  <c r="D13" i="2"/>
  <c r="E13" i="2" a="1"/>
  <c r="E13" i="2" s="1"/>
  <c r="F13" i="2" a="1"/>
  <c r="F13" i="2" s="1"/>
  <c r="G13" i="2" a="1"/>
  <c r="G13" i="2"/>
  <c r="H13" i="2" a="1"/>
  <c r="H13" i="2"/>
  <c r="I13" i="2" a="1"/>
  <c r="I13" i="2" s="1"/>
  <c r="J13" i="2" a="1"/>
  <c r="J13" i="2" s="1"/>
  <c r="K13" i="2" a="1"/>
  <c r="K13" i="2"/>
  <c r="L13" i="2" a="1"/>
  <c r="L13" i="2"/>
  <c r="M13" i="2" a="1"/>
  <c r="M13" i="2" s="1"/>
  <c r="N13" i="2" a="1"/>
  <c r="N13" i="2"/>
  <c r="O13" i="2" a="1"/>
  <c r="O13" i="2"/>
  <c r="P13" i="2" a="1"/>
  <c r="P13" i="2" s="1"/>
  <c r="Q13" i="2" a="1"/>
  <c r="Q13" i="2" s="1"/>
  <c r="R13" i="2" a="1"/>
  <c r="R13" i="2" s="1"/>
  <c r="S13" i="2" a="1"/>
  <c r="S13" i="2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/>
  <c r="I23" i="2" a="1"/>
  <c r="I23" i="2"/>
  <c r="J23" i="2" a="1"/>
  <c r="J23" i="2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/>
  <c r="Q23" i="2" a="1"/>
  <c r="Q23" i="2"/>
  <c r="R23" i="2" a="1"/>
  <c r="R23" i="2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/>
  <c r="Y23" i="2" a="1"/>
  <c r="Y23" i="2"/>
  <c r="Z23" i="2" a="1"/>
  <c r="Z23" i="2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/>
  <c r="AG23" i="2" a="1"/>
  <c r="AG23" i="2"/>
  <c r="AH23" i="2" a="1"/>
  <c r="AH23" i="2"/>
  <c r="AI23" i="2" a="1"/>
  <c r="AI23" i="2" s="1"/>
  <c r="AJ23" i="2" a="1"/>
  <c r="AJ23" i="2" s="1"/>
  <c r="AK23" i="2" a="1"/>
  <c r="AK23" i="2" s="1"/>
  <c r="C24" i="2" a="1"/>
  <c r="C24" i="2"/>
  <c r="D24" i="2" a="1"/>
  <c r="D24" i="2" s="1"/>
  <c r="E24" i="2" a="1"/>
  <c r="E24" i="2"/>
  <c r="F24" i="2" a="1"/>
  <c r="F24" i="2"/>
  <c r="G24" i="2" a="1"/>
  <c r="G24" i="2"/>
  <c r="H24" i="2" a="1"/>
  <c r="H24" i="2" s="1"/>
  <c r="I24" i="2" a="1"/>
  <c r="I24" i="2" s="1"/>
  <c r="J24" i="2" a="1"/>
  <c r="J24" i="2"/>
  <c r="K24" i="2" a="1"/>
  <c r="K24" i="2"/>
  <c r="L24" i="2" a="1"/>
  <c r="L24" i="2" s="1"/>
  <c r="M24" i="2" a="1"/>
  <c r="M24" i="2"/>
  <c r="N24" i="2" a="1"/>
  <c r="N24" i="2"/>
  <c r="O24" i="2" a="1"/>
  <c r="O24" i="2" s="1"/>
  <c r="P24" i="2" a="1"/>
  <c r="P24" i="2" s="1"/>
  <c r="Q24" i="2" a="1"/>
  <c r="Q24" i="2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/>
  <c r="Y24" i="2" a="1"/>
  <c r="Y24" i="2"/>
  <c r="Z24" i="2" a="1"/>
  <c r="Z24" i="2" s="1"/>
  <c r="AA24" i="2" a="1"/>
  <c r="AA24" i="2"/>
  <c r="AB24" i="2" a="1"/>
  <c r="AB24" i="2" s="1"/>
  <c r="AC24" i="2" a="1"/>
  <c r="AC24" i="2" s="1"/>
  <c r="AD24" i="2" a="1"/>
  <c r="AD24" i="2" s="1"/>
  <c r="AE24" i="2" a="1"/>
  <c r="AE24" i="2"/>
  <c r="AF24" i="2" a="1"/>
  <c r="AF24" i="2" s="1"/>
  <c r="AG24" i="2" a="1"/>
  <c r="AG24" i="2"/>
  <c r="AH24" i="2" a="1"/>
  <c r="AH24" i="2" s="1"/>
  <c r="AI24" i="2" a="1"/>
  <c r="AI24" i="2" s="1"/>
  <c r="AJ24" i="2" a="1"/>
  <c r="AJ24" i="2"/>
  <c r="AK24" i="2" a="1"/>
  <c r="AK24" i="2" s="1"/>
  <c r="C25" i="2" a="1"/>
  <c r="C25" i="2" s="1"/>
  <c r="D25" i="2" a="1"/>
  <c r="D25" i="2"/>
  <c r="E25" i="2" a="1"/>
  <c r="E25" i="2"/>
  <c r="F25" i="2" a="1"/>
  <c r="F25" i="2" s="1"/>
  <c r="G25" i="2" a="1"/>
  <c r="G25" i="2" s="1"/>
  <c r="H25" i="2" a="1"/>
  <c r="H25" i="2" s="1"/>
  <c r="I25" i="2" a="1"/>
  <c r="I25" i="2" s="1"/>
  <c r="J25" i="2" a="1"/>
  <c r="J25" i="2"/>
  <c r="K25" i="2" a="1"/>
  <c r="K25" i="2" s="1"/>
  <c r="L25" i="2" a="1"/>
  <c r="L25" i="2"/>
  <c r="M25" i="2" a="1"/>
  <c r="M25" i="2"/>
  <c r="N25" i="2" a="1"/>
  <c r="N25" i="2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/>
  <c r="V25" i="2" a="1"/>
  <c r="V25" i="2"/>
  <c r="W25" i="2" a="1"/>
  <c r="W25" i="2" s="1"/>
  <c r="X25" i="2" a="1"/>
  <c r="X25" i="2"/>
  <c r="Y25" i="2" a="1"/>
  <c r="Y25" i="2" s="1"/>
  <c r="Z25" i="2" a="1"/>
  <c r="Z25" i="2" s="1"/>
  <c r="AA25" i="2" a="1"/>
  <c r="AA25" i="2" s="1"/>
  <c r="AB25" i="2" a="1"/>
  <c r="AB25" i="2"/>
  <c r="AC25" i="2" a="1"/>
  <c r="AC25" i="2" s="1"/>
  <c r="AD25" i="2" a="1"/>
  <c r="AD25" i="2"/>
  <c r="AE25" i="2" a="1"/>
  <c r="AE25" i="2" s="1"/>
  <c r="AF25" i="2" a="1"/>
  <c r="AF25" i="2" s="1"/>
  <c r="AG25" i="2" a="1"/>
  <c r="AG25" i="2"/>
  <c r="AH25" i="2" a="1"/>
  <c r="AH25" i="2" s="1"/>
  <c r="AI25" i="2" a="1"/>
  <c r="AI25" i="2" s="1"/>
  <c r="AJ25" i="2" a="1"/>
  <c r="AJ25" i="2"/>
  <c r="AK25" i="2" a="1"/>
  <c r="AK25" i="2"/>
  <c r="C26" i="2" a="1"/>
  <c r="C26" i="2" s="1"/>
  <c r="D26" i="2" a="1"/>
  <c r="D26" i="2" s="1"/>
  <c r="E26" i="2" a="1"/>
  <c r="E26" i="2" s="1"/>
  <c r="F26" i="2" a="1"/>
  <c r="F26" i="2" s="1"/>
  <c r="G26" i="2" a="1"/>
  <c r="G26" i="2"/>
  <c r="H26" i="2" a="1"/>
  <c r="H26" i="2" s="1"/>
  <c r="I26" i="2" a="1"/>
  <c r="I26" i="2"/>
  <c r="J26" i="2" a="1"/>
  <c r="J26" i="2"/>
  <c r="K26" i="2" a="1"/>
  <c r="K26" i="2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/>
  <c r="S26" i="2" a="1"/>
  <c r="S26" i="2"/>
  <c r="T26" i="2" a="1"/>
  <c r="T26" i="2" s="1"/>
  <c r="U26" i="2" a="1"/>
  <c r="U26" i="2"/>
  <c r="V26" i="2" a="1"/>
  <c r="V26" i="2" s="1"/>
  <c r="W26" i="2" a="1"/>
  <c r="W26" i="2" s="1"/>
  <c r="X26" i="2" a="1"/>
  <c r="X26" i="2" s="1"/>
  <c r="Y26" i="2" a="1"/>
  <c r="Y26" i="2"/>
  <c r="Z26" i="2" a="1"/>
  <c r="Z26" i="2" s="1"/>
  <c r="AA26" i="2" a="1"/>
  <c r="AA26" i="2"/>
  <c r="AB26" i="2" a="1"/>
  <c r="AB26" i="2" s="1"/>
  <c r="AC26" i="2" a="1"/>
  <c r="AC26" i="2" s="1"/>
  <c r="AD26" i="2" a="1"/>
  <c r="AD26" i="2"/>
  <c r="AE26" i="2" a="1"/>
  <c r="AE26" i="2" s="1"/>
  <c r="AF26" i="2" a="1"/>
  <c r="AF26" i="2" s="1"/>
  <c r="AG26" i="2" a="1"/>
  <c r="AG26" i="2"/>
  <c r="AH26" i="2" a="1"/>
  <c r="AH26" i="2"/>
  <c r="AI26" i="2" a="1"/>
  <c r="AI26" i="2" s="1"/>
  <c r="AJ26" i="2" a="1"/>
  <c r="AJ26" i="2" s="1"/>
  <c r="AK26" i="2" a="1"/>
  <c r="AK26" i="2" s="1"/>
  <c r="C27" i="2" a="1"/>
  <c r="C27" i="2" s="1"/>
  <c r="D27" i="2" a="1"/>
  <c r="D27" i="2"/>
  <c r="E27" i="2" a="1"/>
  <c r="E27" i="2" s="1"/>
  <c r="F27" i="2" a="1"/>
  <c r="F27" i="2"/>
  <c r="G27" i="2" a="1"/>
  <c r="G27" i="2"/>
  <c r="H27" i="2" a="1"/>
  <c r="H27" i="2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/>
  <c r="P27" i="2" a="1"/>
  <c r="P27" i="2"/>
  <c r="Q27" i="2" a="1"/>
  <c r="Q27" i="2" s="1"/>
  <c r="R27" i="2" a="1"/>
  <c r="R27" i="2"/>
  <c r="S27" i="2" a="1"/>
  <c r="S27" i="2" s="1"/>
  <c r="T27" i="2" a="1"/>
  <c r="T27" i="2" s="1"/>
  <c r="U27" i="2" a="1"/>
  <c r="U27" i="2" s="1"/>
  <c r="V27" i="2" a="1"/>
  <c r="V27" i="2"/>
  <c r="W27" i="2" a="1"/>
  <c r="W27" i="2" s="1"/>
  <c r="X27" i="2" a="1"/>
  <c r="X27" i="2"/>
  <c r="Y27" i="2" a="1"/>
  <c r="Y27" i="2" s="1"/>
  <c r="Z27" i="2" a="1"/>
  <c r="Z27" i="2" s="1"/>
  <c r="AA27" i="2" a="1"/>
  <c r="AA27" i="2"/>
  <c r="AB27" i="2" a="1"/>
  <c r="AB27" i="2" s="1"/>
  <c r="AC27" i="2" a="1"/>
  <c r="AC27" i="2" s="1"/>
  <c r="AD27" i="2" a="1"/>
  <c r="AD27" i="2"/>
  <c r="AE27" i="2" a="1"/>
  <c r="AE27" i="2"/>
  <c r="AF27" i="2" a="1"/>
  <c r="AF27" i="2" s="1"/>
  <c r="AG27" i="2" a="1"/>
  <c r="AG27" i="2" s="1"/>
  <c r="AH27" i="2" a="1"/>
  <c r="AH27" i="2" s="1"/>
  <c r="AI27" i="2" a="1"/>
  <c r="AI27" i="2" s="1"/>
  <c r="AJ27" i="2" a="1"/>
  <c r="AJ27" i="2"/>
  <c r="AK27" i="2" a="1"/>
  <c r="AK27" i="2" s="1"/>
  <c r="C28" i="2" a="1"/>
  <c r="C28" i="2"/>
  <c r="D28" i="2" a="1"/>
  <c r="D28" i="2"/>
  <c r="E28" i="2" a="1"/>
  <c r="E28" i="2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/>
  <c r="M28" i="2" a="1"/>
  <c r="M28" i="2"/>
  <c r="N28" i="2" a="1"/>
  <c r="N28" i="2" s="1"/>
  <c r="O28" i="2" a="1"/>
  <c r="O28" i="2"/>
  <c r="P28" i="2" a="1"/>
  <c r="P28" i="2" s="1"/>
  <c r="Q28" i="2" a="1"/>
  <c r="Q28" i="2" s="1"/>
  <c r="R28" i="2" a="1"/>
  <c r="R28" i="2" s="1"/>
  <c r="S28" i="2" a="1"/>
  <c r="S28" i="2"/>
  <c r="T28" i="2" a="1"/>
  <c r="T28" i="2" s="1"/>
  <c r="U28" i="2" a="1"/>
  <c r="U28" i="2"/>
  <c r="V28" i="2" a="1"/>
  <c r="V28" i="2" s="1"/>
  <c r="W28" i="2" a="1"/>
  <c r="W28" i="2" s="1"/>
  <c r="X28" i="2" a="1"/>
  <c r="X28" i="2"/>
  <c r="Y28" i="2" a="1"/>
  <c r="Y28" i="2" s="1"/>
  <c r="Z28" i="2" a="1"/>
  <c r="Z28" i="2" s="1"/>
  <c r="AA28" i="2" a="1"/>
  <c r="AA28" i="2"/>
  <c r="AB28" i="2" a="1"/>
  <c r="AB28" i="2"/>
  <c r="AC28" i="2" a="1"/>
  <c r="AC28" i="2" s="1"/>
  <c r="AD28" i="2" a="1"/>
  <c r="AD28" i="2" s="1"/>
  <c r="AE28" i="2" a="1"/>
  <c r="AE28" i="2" s="1"/>
  <c r="AF28" i="2" a="1"/>
  <c r="AF28" i="2" s="1"/>
  <c r="AG28" i="2" a="1"/>
  <c r="AG28" i="2"/>
  <c r="AH28" i="2" a="1"/>
  <c r="AH28" i="2" s="1"/>
  <c r="AI28" i="2" a="1"/>
  <c r="AI28" i="2" s="1"/>
  <c r="AJ28" i="2" a="1"/>
  <c r="AJ28" i="2" s="1"/>
  <c r="AK28" i="2" a="1"/>
  <c r="AK28" i="2"/>
  <c r="C29" i="2" a="1"/>
  <c r="C29" i="2" s="1"/>
  <c r="D29" i="2" a="1"/>
  <c r="D29" i="2" s="1"/>
  <c r="E29" i="2" a="1"/>
  <c r="E29" i="2" s="1"/>
  <c r="F29" i="2" a="1"/>
  <c r="F29" i="2"/>
  <c r="G29" i="2" a="1"/>
  <c r="G29" i="2" s="1"/>
  <c r="H29" i="2" a="1"/>
  <c r="H29" i="2" s="1"/>
  <c r="I29" i="2" a="1"/>
  <c r="I29" i="2" s="1"/>
  <c r="J29" i="2" a="1"/>
  <c r="J29" i="2"/>
  <c r="K29" i="2" a="1"/>
  <c r="K29" i="2" s="1"/>
  <c r="L29" i="2" a="1"/>
  <c r="L29" i="2" s="1"/>
  <c r="M29" i="2" a="1"/>
  <c r="M29" i="2" s="1"/>
  <c r="N29" i="2" a="1"/>
  <c r="N29" i="2"/>
  <c r="O29" i="2" a="1"/>
  <c r="O29" i="2" s="1"/>
  <c r="P29" i="2" a="1"/>
  <c r="P29" i="2" s="1"/>
  <c r="Q29" i="2" a="1"/>
  <c r="Q29" i="2" s="1"/>
  <c r="R29" i="2" a="1"/>
  <c r="R29" i="2"/>
  <c r="S29" i="2" a="1"/>
  <c r="S29" i="2" s="1"/>
  <c r="T29" i="2" a="1"/>
  <c r="T29" i="2" s="1"/>
  <c r="U29" i="2" a="1"/>
  <c r="U29" i="2" s="1"/>
  <c r="V29" i="2" a="1"/>
  <c r="V29" i="2"/>
  <c r="W29" i="2" a="1"/>
  <c r="W29" i="2" s="1"/>
  <c r="X29" i="2" a="1"/>
  <c r="X29" i="2" s="1"/>
  <c r="Y29" i="2" a="1"/>
  <c r="Y29" i="2" s="1"/>
  <c r="Z29" i="2" a="1"/>
  <c r="Z29" i="2"/>
  <c r="AA29" i="2" a="1"/>
  <c r="AA29" i="2" s="1"/>
  <c r="AB29" i="2" a="1"/>
  <c r="AB29" i="2" s="1"/>
  <c r="AC29" i="2" a="1"/>
  <c r="AC29" i="2" s="1"/>
  <c r="AD29" i="2" a="1"/>
  <c r="AD29" i="2"/>
  <c r="AE29" i="2" a="1"/>
  <c r="AE29" i="2" s="1"/>
  <c r="AF29" i="2" a="1"/>
  <c r="AF29" i="2" s="1"/>
  <c r="AG29" i="2" a="1"/>
  <c r="AG29" i="2" s="1"/>
  <c r="AH29" i="2" a="1"/>
  <c r="AH29" i="2"/>
  <c r="AI29" i="2" a="1"/>
  <c r="AI29" i="2" s="1"/>
  <c r="AJ29" i="2" a="1"/>
  <c r="AJ29" i="2" s="1"/>
  <c r="AK29" i="2" a="1"/>
  <c r="AK29" i="2" s="1"/>
  <c r="C30" i="2" a="1"/>
  <c r="C30" i="2"/>
  <c r="D30" i="2" a="1"/>
  <c r="D30" i="2" s="1"/>
  <c r="E30" i="2" a="1"/>
  <c r="E30" i="2" s="1"/>
  <c r="F30" i="2" a="1"/>
  <c r="F30" i="2" s="1"/>
  <c r="G30" i="2" a="1"/>
  <c r="G30" i="2"/>
  <c r="H30" i="2" a="1"/>
  <c r="H30" i="2" s="1"/>
  <c r="I30" i="2" a="1"/>
  <c r="I30" i="2" s="1"/>
  <c r="J30" i="2" a="1"/>
  <c r="J30" i="2" s="1"/>
  <c r="K30" i="2" a="1"/>
  <c r="K30" i="2"/>
  <c r="L30" i="2" a="1"/>
  <c r="L30" i="2" s="1"/>
  <c r="M30" i="2" a="1"/>
  <c r="M30" i="2" s="1"/>
  <c r="N30" i="2" a="1"/>
  <c r="N30" i="2" s="1"/>
  <c r="O30" i="2" a="1"/>
  <c r="O30" i="2"/>
  <c r="P30" i="2" a="1"/>
  <c r="P30" i="2" s="1"/>
  <c r="Q30" i="2" a="1"/>
  <c r="Q30" i="2" s="1"/>
  <c r="R30" i="2" a="1"/>
  <c r="R30" i="2" s="1"/>
  <c r="S30" i="2" a="1"/>
  <c r="S30" i="2"/>
  <c r="T30" i="2" a="1"/>
  <c r="T30" i="2" s="1"/>
  <c r="U30" i="2" a="1"/>
  <c r="U30" i="2" s="1"/>
  <c r="V30" i="2" a="1"/>
  <c r="V30" i="2" s="1"/>
  <c r="W30" i="2" a="1"/>
  <c r="W30" i="2"/>
  <c r="X30" i="2" a="1"/>
  <c r="X30" i="2" s="1"/>
  <c r="Y30" i="2" a="1"/>
  <c r="Y30" i="2" s="1"/>
  <c r="Z30" i="2" a="1"/>
  <c r="Z30" i="2" s="1"/>
  <c r="AA30" i="2" a="1"/>
  <c r="AA30" i="2"/>
  <c r="AB30" i="2" a="1"/>
  <c r="AB30" i="2" s="1"/>
  <c r="AC30" i="2" a="1"/>
  <c r="AC30" i="2" s="1"/>
  <c r="AD30" i="2" a="1"/>
  <c r="AD30" i="2" s="1"/>
  <c r="AE30" i="2" a="1"/>
  <c r="AE30" i="2"/>
  <c r="AF30" i="2" a="1"/>
  <c r="AF30" i="2" s="1"/>
  <c r="AG30" i="2" a="1"/>
  <c r="AG30" i="2" s="1"/>
  <c r="AH30" i="2" a="1"/>
  <c r="AH30" i="2" s="1"/>
  <c r="AI30" i="2" a="1"/>
  <c r="AI30" i="2"/>
  <c r="AJ30" i="2" a="1"/>
  <c r="AJ30" i="2" s="1"/>
  <c r="AK30" i="2" a="1"/>
  <c r="AK30" i="2" s="1"/>
  <c r="C31" i="2" a="1"/>
  <c r="C31" i="2" s="1"/>
  <c r="D31" i="2" a="1"/>
  <c r="D31" i="2"/>
  <c r="E31" i="2" a="1"/>
  <c r="E31" i="2" s="1"/>
  <c r="F31" i="2" a="1"/>
  <c r="F31" i="2" s="1"/>
  <c r="G31" i="2" a="1"/>
  <c r="G31" i="2" s="1"/>
  <c r="H31" i="2" a="1"/>
  <c r="H31" i="2"/>
  <c r="I31" i="2" a="1"/>
  <c r="I31" i="2" s="1"/>
  <c r="J31" i="2" a="1"/>
  <c r="J31" i="2" s="1"/>
  <c r="K31" i="2" a="1"/>
  <c r="K31" i="2" s="1"/>
  <c r="L31" i="2" a="1"/>
  <c r="L31" i="2"/>
  <c r="M31" i="2" a="1"/>
  <c r="M31" i="2" s="1"/>
  <c r="N31" i="2" a="1"/>
  <c r="N31" i="2" s="1"/>
  <c r="O31" i="2" a="1"/>
  <c r="O31" i="2" s="1"/>
  <c r="P31" i="2" a="1"/>
  <c r="P31" i="2"/>
  <c r="Q31" i="2" a="1"/>
  <c r="Q31" i="2" s="1"/>
  <c r="R31" i="2" a="1"/>
  <c r="R31" i="2" s="1"/>
  <c r="S31" i="2" a="1"/>
  <c r="S31" i="2" s="1"/>
  <c r="T31" i="2" a="1"/>
  <c r="T31" i="2"/>
  <c r="U31" i="2" a="1"/>
  <c r="U31" i="2" s="1"/>
  <c r="V31" i="2" a="1"/>
  <c r="V31" i="2" s="1"/>
  <c r="W31" i="2" a="1"/>
  <c r="W31" i="2" s="1"/>
  <c r="X31" i="2" a="1"/>
  <c r="X31" i="2"/>
  <c r="Y31" i="2" a="1"/>
  <c r="Y31" i="2" s="1"/>
  <c r="Z31" i="2" a="1"/>
  <c r="Z31" i="2" s="1"/>
  <c r="AA31" i="2" a="1"/>
  <c r="AA31" i="2" s="1"/>
  <c r="AB31" i="2" a="1"/>
  <c r="AB31" i="2"/>
  <c r="AC31" i="2" a="1"/>
  <c r="AC31" i="2" s="1"/>
  <c r="AD31" i="2" a="1"/>
  <c r="AD31" i="2" s="1"/>
  <c r="AE31" i="2" a="1"/>
  <c r="AE31" i="2" s="1"/>
  <c r="AF31" i="2" a="1"/>
  <c r="AF31" i="2"/>
  <c r="AG31" i="2" a="1"/>
  <c r="AG31" i="2" s="1"/>
  <c r="AH31" i="2" a="1"/>
  <c r="AH31" i="2" s="1"/>
  <c r="AI31" i="2" a="1"/>
  <c r="AI31" i="2" s="1"/>
  <c r="AJ31" i="2" a="1"/>
  <c r="AJ31" i="2"/>
  <c r="AK31" i="2" a="1"/>
  <c r="AK31" i="2" s="1"/>
  <c r="C32" i="2" a="1"/>
  <c r="C32" i="2" s="1"/>
  <c r="D32" i="2" a="1"/>
  <c r="D32" i="2" s="1"/>
  <c r="E32" i="2" a="1"/>
  <c r="E32" i="2"/>
  <c r="F32" i="2" a="1"/>
  <c r="F32" i="2" s="1"/>
  <c r="G32" i="2" a="1"/>
  <c r="G32" i="2" s="1"/>
  <c r="H32" i="2" a="1"/>
  <c r="H32" i="2" s="1"/>
  <c r="I32" i="2" a="1"/>
  <c r="I32" i="2"/>
  <c r="J32" i="2" a="1"/>
  <c r="J32" i="2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 s="1"/>
  <c r="Q32" i="2" a="1"/>
  <c r="Q32" i="2" s="1"/>
  <c r="R32" i="2" a="1"/>
  <c r="R32" i="2" s="1"/>
  <c r="S32" i="2" a="1"/>
  <c r="S32" i="2" s="1"/>
  <c r="T32" i="2" a="1"/>
  <c r="T32" i="2" s="1"/>
  <c r="U32" i="2" a="1"/>
  <c r="U32" i="2" s="1"/>
  <c r="V32" i="2" a="1"/>
  <c r="V32" i="2"/>
  <c r="W32" i="2" a="1"/>
  <c r="W32" i="2" s="1"/>
  <c r="X32" i="2" a="1"/>
  <c r="X32" i="2" s="1"/>
  <c r="Y32" i="2" a="1"/>
  <c r="Y32" i="2" s="1"/>
  <c r="Z32" i="2" a="1"/>
  <c r="Z32" i="2"/>
  <c r="AA32" i="2" a="1"/>
  <c r="AA32" i="2" s="1"/>
  <c r="AB32" i="2" a="1"/>
  <c r="AB32" i="2" s="1"/>
  <c r="AC32" i="2" a="1"/>
  <c r="AC32" i="2" s="1"/>
  <c r="AD32" i="2" a="1"/>
  <c r="AD32" i="2" s="1"/>
  <c r="AE32" i="2" a="1"/>
  <c r="AE32" i="2" s="1"/>
  <c r="AF32" i="2" a="1"/>
  <c r="AF32" i="2" s="1"/>
  <c r="AG32" i="2" a="1"/>
  <c r="AG32" i="2" s="1"/>
  <c r="AH32" i="2" a="1"/>
  <c r="AH32" i="2"/>
  <c r="AI32" i="2" a="1"/>
  <c r="AI32" i="2" s="1"/>
  <c r="AJ32" i="2" a="1"/>
  <c r="AJ32" i="2" s="1"/>
  <c r="AK32" i="2" a="1"/>
  <c r="AK32" i="2" s="1"/>
  <c r="C33" i="2" a="1"/>
  <c r="C33" i="2"/>
  <c r="D33" i="2" a="1"/>
  <c r="D33" i="2" s="1"/>
  <c r="E33" i="2" a="1"/>
  <c r="E33" i="2" s="1"/>
  <c r="F33" i="2" a="1"/>
  <c r="F33" i="2" s="1"/>
  <c r="G33" i="2" a="1"/>
  <c r="G33" i="2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Q33" i="2" a="1"/>
  <c r="Q33" i="2" s="1"/>
  <c r="R33" i="2" a="1"/>
  <c r="R33" i="2" s="1"/>
  <c r="S33" i="2" a="1"/>
  <c r="S33" i="2" s="1"/>
  <c r="T33" i="2" a="1"/>
  <c r="T33" i="2" s="1"/>
  <c r="U33" i="2" a="1"/>
  <c r="U33" i="2" s="1"/>
  <c r="V33" i="2" a="1"/>
  <c r="V33" i="2" s="1"/>
  <c r="W33" i="2" a="1"/>
  <c r="W33" i="2" s="1"/>
  <c r="X33" i="2" a="1"/>
  <c r="X33" i="2" s="1"/>
  <c r="Y33" i="2" a="1"/>
  <c r="Y33" i="2" s="1"/>
  <c r="Z33" i="2" a="1"/>
  <c r="Z33" i="2" s="1"/>
  <c r="AA33" i="2" a="1"/>
  <c r="AA33" i="2" s="1"/>
  <c r="AB33" i="2" a="1"/>
  <c r="AB33" i="2" s="1"/>
  <c r="AC33" i="2" a="1"/>
  <c r="AC33" i="2" s="1"/>
  <c r="AD33" i="2" a="1"/>
  <c r="AD33" i="2" s="1"/>
  <c r="AE33" i="2" a="1"/>
  <c r="AE33" i="2"/>
  <c r="AF33" i="2" a="1"/>
  <c r="AF33" i="2" s="1"/>
  <c r="AG33" i="2" a="1"/>
  <c r="AG33" i="2" s="1"/>
  <c r="AH33" i="2" a="1"/>
  <c r="AH33" i="2" s="1"/>
  <c r="AI33" i="2" a="1"/>
  <c r="AI33" i="2"/>
  <c r="AJ33" i="2" a="1"/>
  <c r="AJ33" i="2" s="1"/>
  <c r="AK33" i="2" a="1"/>
  <c r="AK33" i="2" s="1"/>
  <c r="C34" i="2" a="1"/>
  <c r="C34" i="2" s="1"/>
  <c r="D34" i="2" a="1"/>
  <c r="D34" i="2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Q34" i="2" a="1"/>
  <c r="Q34" i="2" s="1"/>
  <c r="R34" i="2" a="1"/>
  <c r="R34" i="2" s="1"/>
  <c r="S34" i="2" a="1"/>
  <c r="S34" i="2" s="1"/>
  <c r="T34" i="2" a="1"/>
  <c r="T34" i="2" s="1"/>
  <c r="U34" i="2" a="1"/>
  <c r="U34" i="2" s="1"/>
  <c r="V34" i="2" a="1"/>
  <c r="V34" i="2" s="1"/>
  <c r="W34" i="2" a="1"/>
  <c r="W34" i="2" s="1"/>
  <c r="X34" i="2" a="1"/>
  <c r="X34" i="2" s="1"/>
  <c r="Y34" i="2" a="1"/>
  <c r="Y34" i="2" s="1"/>
  <c r="Z34" i="2" a="1"/>
  <c r="Z34" i="2" s="1"/>
  <c r="AA34" i="2" a="1"/>
  <c r="AA34" i="2" s="1"/>
  <c r="AB34" i="2" a="1"/>
  <c r="AB34" i="2"/>
  <c r="AC34" i="2" a="1"/>
  <c r="AC34" i="2" s="1"/>
  <c r="AD34" i="2" a="1"/>
  <c r="AD34" i="2" s="1"/>
  <c r="AE34" i="2" a="1"/>
  <c r="AE34" i="2" s="1"/>
  <c r="AF34" i="2" a="1"/>
  <c r="AF34" i="2"/>
  <c r="AG34" i="2" a="1"/>
  <c r="AG34" i="2" s="1"/>
  <c r="AH34" i="2" a="1"/>
  <c r="AH34" i="2" s="1"/>
  <c r="AI34" i="2" a="1"/>
  <c r="AI34" i="2" s="1"/>
  <c r="AJ34" i="2" a="1"/>
  <c r="AJ34" i="2"/>
  <c r="AK34" i="2" a="1"/>
  <c r="AK34" i="2" s="1"/>
  <c r="C35" i="2" a="1"/>
  <c r="C35" i="2" s="1"/>
  <c r="D35" i="2" a="1"/>
  <c r="D35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Q35" i="2" a="1"/>
  <c r="Q35" i="2" s="1"/>
  <c r="R35" i="2" a="1"/>
  <c r="R35" i="2" s="1"/>
  <c r="S35" i="2" a="1"/>
  <c r="S35" i="2" s="1"/>
  <c r="T35" i="2" a="1"/>
  <c r="T35" i="2" s="1"/>
  <c r="U35" i="2" a="1"/>
  <c r="U35" i="2" s="1"/>
  <c r="V35" i="2" a="1"/>
  <c r="V35" i="2" s="1"/>
  <c r="W35" i="2" a="1"/>
  <c r="W35" i="2" s="1"/>
  <c r="X35" i="2" a="1"/>
  <c r="X35" i="2" s="1"/>
  <c r="Y35" i="2" a="1"/>
  <c r="Y35" i="2"/>
  <c r="Z35" i="2" a="1"/>
  <c r="Z35" i="2" s="1"/>
  <c r="AA35" i="2" a="1"/>
  <c r="AA35" i="2" s="1"/>
  <c r="AB35" i="2" a="1"/>
  <c r="AB35" i="2" s="1"/>
  <c r="AC35" i="2" a="1"/>
  <c r="AC35" i="2"/>
  <c r="AD35" i="2" a="1"/>
  <c r="AD35" i="2" s="1"/>
  <c r="AE35" i="2" a="1"/>
  <c r="AE35" i="2" s="1"/>
  <c r="AF35" i="2" a="1"/>
  <c r="AF35" i="2" s="1"/>
  <c r="AG35" i="2" a="1"/>
  <c r="AG35" i="2"/>
  <c r="AH35" i="2" a="1"/>
  <c r="AH35" i="2" s="1"/>
  <c r="AI35" i="2" a="1"/>
  <c r="AI35" i="2" s="1"/>
  <c r="AJ35" i="2" a="1"/>
  <c r="AJ35" i="2" s="1"/>
  <c r="AK35" i="2" a="1"/>
  <c r="AK35" i="2" s="1"/>
  <c r="C36" i="2" a="1"/>
  <c r="C36" i="2" s="1"/>
  <c r="D36" i="2" a="1"/>
  <c r="D36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M36" i="2" a="1"/>
  <c r="M36" i="2" s="1"/>
  <c r="N36" i="2" a="1"/>
  <c r="N36" i="2" s="1"/>
  <c r="O36" i="2" a="1"/>
  <c r="O36" i="2" s="1"/>
  <c r="P36" i="2" a="1"/>
  <c r="P36" i="2" s="1"/>
  <c r="Q36" i="2" a="1"/>
  <c r="Q36" i="2" s="1"/>
  <c r="R36" i="2" a="1"/>
  <c r="R36" i="2" s="1"/>
  <c r="S36" i="2" a="1"/>
  <c r="S36" i="2" s="1"/>
  <c r="T36" i="2" a="1"/>
  <c r="T36" i="2" s="1"/>
  <c r="U36" i="2" a="1"/>
  <c r="U36" i="2" s="1"/>
  <c r="V36" i="2" a="1"/>
  <c r="V36" i="2"/>
  <c r="W36" i="2" a="1"/>
  <c r="W36" i="2" s="1"/>
  <c r="X36" i="2" a="1"/>
  <c r="X36" i="2" s="1"/>
  <c r="Y36" i="2" a="1"/>
  <c r="Y36" i="2" s="1"/>
  <c r="Z36" i="2" a="1"/>
  <c r="Z36" i="2"/>
  <c r="AA36" i="2" a="1"/>
  <c r="AA36" i="2" s="1"/>
  <c r="AB36" i="2" a="1"/>
  <c r="AB36" i="2" s="1"/>
  <c r="AC36" i="2" a="1"/>
  <c r="AC36" i="2" s="1"/>
  <c r="AD36" i="2" a="1"/>
  <c r="AD36" i="2"/>
  <c r="AE36" i="2" a="1"/>
  <c r="AE36" i="2" s="1"/>
  <c r="AF36" i="2" a="1"/>
  <c r="AF36" i="2" s="1"/>
  <c r="AG36" i="2" a="1"/>
  <c r="AG36" i="2" s="1"/>
  <c r="AH36" i="2" a="1"/>
  <c r="AH36" i="2"/>
  <c r="AI36" i="2" a="1"/>
  <c r="AI36" i="2"/>
  <c r="AJ36" i="2" a="1"/>
  <c r="AJ36" i="2" s="1"/>
  <c r="AK36" i="2" a="1"/>
  <c r="AK36" i="2" s="1"/>
  <c r="D2" i="2" a="1"/>
  <c r="D2" i="2" s="1"/>
  <c r="E2" i="2" a="1"/>
  <c r="E2" i="2" s="1"/>
  <c r="F2" i="2" a="1"/>
  <c r="F2" i="2" s="1"/>
  <c r="G2" i="2" a="1"/>
  <c r="G2" i="2"/>
  <c r="H2" i="2" a="1"/>
  <c r="H2" i="2" s="1"/>
  <c r="I2" i="2" a="1"/>
  <c r="I2" i="2" s="1"/>
  <c r="J2" i="2" a="1"/>
  <c r="J2" i="2" s="1"/>
  <c r="K2" i="2" a="1"/>
  <c r="K2" i="2"/>
  <c r="L2" i="2" a="1"/>
  <c r="L2" i="2" s="1"/>
  <c r="M2" i="2" a="1"/>
  <c r="M2" i="2" s="1"/>
  <c r="N2" i="2" a="1"/>
  <c r="N2" i="2" s="1"/>
  <c r="O2" i="2" a="1"/>
  <c r="O2" i="2"/>
  <c r="P2" i="2" a="1"/>
  <c r="P2" i="2" s="1"/>
  <c r="Q2" i="2" a="1"/>
  <c r="Q2" i="2" s="1"/>
  <c r="R2" i="2" a="1"/>
  <c r="R2" i="2" s="1"/>
  <c r="S2" i="2" a="1"/>
  <c r="S2" i="2"/>
  <c r="T2" i="2" a="1"/>
  <c r="T2" i="2" s="1"/>
  <c r="U2" i="2" a="1"/>
  <c r="U2" i="2" s="1"/>
  <c r="V2" i="2" a="1"/>
  <c r="V2" i="2" s="1"/>
  <c r="W2" i="2" a="1"/>
  <c r="W2" i="2"/>
  <c r="X2" i="2" a="1"/>
  <c r="X2" i="2" s="1"/>
  <c r="Y2" i="2" a="1"/>
  <c r="Y2" i="2" s="1"/>
  <c r="Z2" i="2" a="1"/>
  <c r="Z2" i="2" s="1"/>
  <c r="AA2" i="2" a="1"/>
  <c r="AA2" i="2"/>
  <c r="AB2" i="2" a="1"/>
  <c r="AB2" i="2" s="1"/>
  <c r="AC2" i="2" a="1"/>
  <c r="AC2" i="2" s="1"/>
  <c r="AD2" i="2" a="1"/>
  <c r="AD2" i="2" s="1"/>
  <c r="AE2" i="2" a="1"/>
  <c r="AE2" i="2"/>
  <c r="AF2" i="2" a="1"/>
  <c r="AF2" i="2" s="1"/>
  <c r="AG2" i="2" a="1"/>
  <c r="AG2" i="2" s="1"/>
  <c r="AH2" i="2" a="1"/>
  <c r="AH2" i="2" s="1"/>
  <c r="AI2" i="2" a="1"/>
  <c r="AI2" i="2"/>
  <c r="AJ2" i="2" a="1"/>
  <c r="AJ2" i="2" s="1"/>
  <c r="AK2" i="2" a="1"/>
  <c r="AK2" i="2" s="1"/>
  <c r="C2" i="2" a="1"/>
  <c r="C2" i="2" s="1"/>
  <c r="AT46" i="7"/>
  <c r="AS45" i="7"/>
  <c r="AU45" i="7"/>
  <c r="AT44" i="7"/>
  <c r="B2" i="2" a="1"/>
  <c r="B2" i="2" s="1"/>
  <c r="C1" i="2" a="1"/>
  <c r="C1" i="2" s="1"/>
  <c r="AO46" i="7"/>
  <c r="AN46" i="7"/>
  <c r="AM46" i="7"/>
  <c r="AG46" i="7"/>
  <c r="AF46" i="7"/>
  <c r="AD46" i="7"/>
  <c r="X46" i="7"/>
  <c r="W46" i="7"/>
  <c r="V46" i="7"/>
  <c r="P46" i="7"/>
  <c r="O46" i="7"/>
  <c r="N46" i="7"/>
  <c r="H46" i="7"/>
  <c r="G46" i="7"/>
  <c r="F46" i="7"/>
  <c r="AS46" i="7"/>
  <c r="AR45" i="7"/>
  <c r="AR46" i="7" s="1"/>
  <c r="AQ45" i="7"/>
  <c r="AQ46" i="7" s="1"/>
  <c r="AP45" i="7"/>
  <c r="AP46" i="7" s="1"/>
  <c r="AO45" i="7"/>
  <c r="AN45" i="7"/>
  <c r="AM45" i="7"/>
  <c r="AL45" i="7"/>
  <c r="AL46" i="7" s="1"/>
  <c r="AK45" i="7"/>
  <c r="AK46" i="7" s="1"/>
  <c r="AJ45" i="7"/>
  <c r="AJ46" i="7" s="1"/>
  <c r="AI45" i="7"/>
  <c r="AI46" i="7" s="1"/>
  <c r="AH45" i="7"/>
  <c r="AH46" i="7" s="1"/>
  <c r="AG45" i="7"/>
  <c r="AF45" i="7"/>
  <c r="AD45" i="7"/>
  <c r="AC45" i="7"/>
  <c r="AC46" i="7" s="1"/>
  <c r="AB45" i="7"/>
  <c r="AB46" i="7" s="1"/>
  <c r="AA45" i="7"/>
  <c r="AA46" i="7" s="1"/>
  <c r="Z45" i="7"/>
  <c r="Z46" i="7" s="1"/>
  <c r="Y45" i="7"/>
  <c r="Y46" i="7" s="1"/>
  <c r="X45" i="7"/>
  <c r="W45" i="7"/>
  <c r="V45" i="7"/>
  <c r="U45" i="7"/>
  <c r="U46" i="7" s="1"/>
  <c r="T45" i="7"/>
  <c r="T46" i="7" s="1"/>
  <c r="S45" i="7"/>
  <c r="S46" i="7" s="1"/>
  <c r="R45" i="7"/>
  <c r="R46" i="7" s="1"/>
  <c r="Q45" i="7"/>
  <c r="Q46" i="7" s="1"/>
  <c r="P45" i="7"/>
  <c r="O45" i="7"/>
  <c r="N45" i="7"/>
  <c r="M45" i="7"/>
  <c r="M46" i="7" s="1"/>
  <c r="L45" i="7"/>
  <c r="L46" i="7" s="1"/>
  <c r="K45" i="7"/>
  <c r="K46" i="7" s="1"/>
  <c r="J45" i="7"/>
  <c r="J46" i="7" s="1"/>
  <c r="I45" i="7"/>
  <c r="I46" i="7" s="1"/>
  <c r="H45" i="7"/>
  <c r="G45" i="7"/>
  <c r="F45" i="7"/>
  <c r="E45" i="7"/>
  <c r="E46" i="7" s="1"/>
  <c r="D45" i="7"/>
  <c r="D46" i="7" s="1"/>
  <c r="C45" i="7"/>
  <c r="C46" i="7" s="1"/>
  <c r="AU44" i="7"/>
  <c r="AT43" i="7"/>
  <c r="AU43" i="7" s="1"/>
  <c r="AU42" i="7"/>
  <c r="AT42" i="7"/>
  <c r="AU41" i="7"/>
  <c r="AT41" i="7"/>
  <c r="AT40" i="7"/>
  <c r="AU40" i="7" s="1"/>
  <c r="AT39" i="7"/>
  <c r="AU39" i="7" s="1"/>
  <c r="AU38" i="7"/>
  <c r="AT38" i="7"/>
  <c r="AU37" i="7"/>
  <c r="AT37" i="7"/>
  <c r="AT36" i="7"/>
  <c r="AU36" i="7" s="1"/>
  <c r="AT35" i="7"/>
  <c r="AU35" i="7" s="1"/>
  <c r="AU34" i="7"/>
  <c r="AT34" i="7"/>
  <c r="AU32" i="7"/>
  <c r="AT32" i="7"/>
  <c r="AT31" i="7"/>
  <c r="AU31" i="7" s="1"/>
  <c r="AT30" i="7"/>
  <c r="AU30" i="7" s="1"/>
  <c r="AU29" i="7"/>
  <c r="AT29" i="7"/>
  <c r="AU28" i="7"/>
  <c r="AT28" i="7"/>
  <c r="AT27" i="7"/>
  <c r="AU27" i="7" s="1"/>
  <c r="AT26" i="7"/>
  <c r="AU26" i="7" s="1"/>
  <c r="AU25" i="7"/>
  <c r="AT25" i="7"/>
  <c r="AU24" i="7"/>
  <c r="AT24" i="7"/>
  <c r="AT23" i="7"/>
  <c r="AU23" i="7" s="1"/>
  <c r="AT22" i="7"/>
  <c r="AU22" i="7" s="1"/>
  <c r="AU21" i="7"/>
  <c r="AT21" i="7"/>
  <c r="AU20" i="7"/>
  <c r="AT20" i="7"/>
  <c r="AT19" i="7"/>
  <c r="AU19" i="7" s="1"/>
  <c r="AT18" i="7"/>
  <c r="AU18" i="7" s="1"/>
  <c r="AU17" i="7"/>
  <c r="AT17" i="7"/>
  <c r="AU16" i="7"/>
  <c r="AT16" i="7"/>
  <c r="AT15" i="7"/>
  <c r="AU15" i="7" s="1"/>
  <c r="AT14" i="7"/>
  <c r="AU14" i="7" s="1"/>
  <c r="AU13" i="7"/>
  <c r="AT13" i="7"/>
  <c r="AU12" i="7"/>
  <c r="AT12" i="7"/>
  <c r="AT11" i="7"/>
  <c r="AU11" i="7" s="1"/>
  <c r="AT10" i="7"/>
  <c r="AU10" i="7" s="1"/>
  <c r="AU9" i="7"/>
  <c r="AT9" i="7"/>
  <c r="AU8" i="7"/>
  <c r="AT8" i="7"/>
  <c r="AT7" i="7"/>
  <c r="AU7" i="7" s="1"/>
  <c r="AT6" i="7"/>
  <c r="AU6" i="7" s="1"/>
  <c r="AU5" i="7"/>
  <c r="AT5" i="7"/>
  <c r="AU4" i="7"/>
  <c r="AT4" i="7"/>
  <c r="AT3" i="7"/>
  <c r="AU3" i="7" s="1"/>
  <c r="AS2" i="7"/>
  <c r="AT2" i="7" s="1"/>
  <c r="AU2" i="7" s="1"/>
  <c r="AR2" i="7"/>
  <c r="AQ2" i="7"/>
  <c r="AP2" i="7"/>
  <c r="AO2" i="7"/>
  <c r="AN2" i="7"/>
  <c r="AM2" i="7"/>
  <c r="AL2" i="7"/>
  <c r="AJ2" i="7"/>
  <c r="AI2" i="7"/>
  <c r="AH2" i="7"/>
  <c r="AG2" i="7"/>
  <c r="AF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L31" i="1"/>
  <c r="M31" i="1"/>
  <c r="P31" i="1"/>
  <c r="P33" i="1" s="1"/>
  <c r="Q31" i="1"/>
  <c r="R31" i="1"/>
  <c r="S31" i="1"/>
  <c r="T31" i="1"/>
  <c r="U31" i="1"/>
  <c r="J31" i="1"/>
  <c r="J33" i="1" s="1"/>
  <c r="K31" i="1"/>
  <c r="O46" i="1"/>
  <c r="P46" i="1"/>
  <c r="N46" i="1"/>
  <c r="B26" i="1"/>
  <c r="P13" i="1"/>
  <c r="A16" i="1"/>
  <c r="U2" i="1"/>
  <c r="V2" i="1"/>
  <c r="W2" i="1"/>
  <c r="X2" i="1"/>
  <c r="N2" i="1"/>
  <c r="O2" i="1"/>
  <c r="P2" i="1"/>
  <c r="Q2" i="1"/>
  <c r="R2" i="1"/>
  <c r="S2" i="1"/>
  <c r="T2" i="1"/>
  <c r="M2" i="1"/>
  <c r="C2" i="1"/>
  <c r="D2" i="1"/>
  <c r="E2" i="1"/>
  <c r="F2" i="1"/>
  <c r="G2" i="1"/>
  <c r="H2" i="1"/>
  <c r="I2" i="1"/>
  <c r="J2" i="1"/>
  <c r="K2" i="1"/>
  <c r="L2" i="1"/>
  <c r="V31" i="1" l="1"/>
  <c r="V33" i="1" s="1"/>
  <c r="C7" i="15"/>
  <c r="D7" i="15" s="1"/>
  <c r="C8" i="15"/>
  <c r="D8" i="15" s="1"/>
  <c r="C1" i="14"/>
  <c r="C1" i="13"/>
  <c r="C1" i="12"/>
  <c r="E35" i="10"/>
  <c r="D35" i="10"/>
  <c r="R3" i="9" a="1"/>
  <c r="R3" i="9" s="1"/>
  <c r="L5" i="9" a="1"/>
  <c r="L5" i="9" s="1"/>
  <c r="D7" i="9" a="1"/>
  <c r="D7" i="9" s="1"/>
  <c r="S3" i="9" a="1"/>
  <c r="S3" i="9" s="1"/>
  <c r="M5" i="9" a="1"/>
  <c r="M5" i="9" s="1"/>
  <c r="E11" i="9" a="1"/>
  <c r="E11" i="9" s="1"/>
  <c r="J2" i="9" a="1"/>
  <c r="J2" i="9" s="1"/>
  <c r="F8" i="9" a="1"/>
  <c r="F8" i="9" s="1"/>
  <c r="K2" i="9" a="1"/>
  <c r="K2" i="9" s="1"/>
  <c r="J4" i="9" a="1"/>
  <c r="J4" i="9" s="1"/>
  <c r="T6" i="9" a="1"/>
  <c r="T6" i="9" s="1"/>
  <c r="F9" i="9" a="1"/>
  <c r="F9" i="9" s="1"/>
  <c r="G3" i="9" a="1"/>
  <c r="G3" i="9" s="1"/>
  <c r="H10" i="9" a="1"/>
  <c r="H10" i="9" s="1"/>
  <c r="N2" i="9" a="1"/>
  <c r="N2" i="9" s="1"/>
  <c r="H3" i="9" a="1"/>
  <c r="H3" i="9" s="1"/>
  <c r="K4" i="9" a="1"/>
  <c r="K4" i="9" s="1"/>
  <c r="E6" i="9" a="1"/>
  <c r="E6" i="9" s="1"/>
  <c r="I8" i="9" a="1"/>
  <c r="I8" i="9" s="1"/>
  <c r="K9" i="9" a="1"/>
  <c r="K9" i="9" s="1"/>
  <c r="K10" i="9" a="1"/>
  <c r="K10" i="9" s="1"/>
  <c r="H11" i="9" a="1"/>
  <c r="H11" i="9" s="1"/>
  <c r="E12" i="9" a="1"/>
  <c r="E12" i="9" s="1"/>
  <c r="O2" i="9" a="1"/>
  <c r="O2" i="9" s="1"/>
  <c r="L3" i="9" a="1"/>
  <c r="L3" i="9" s="1"/>
  <c r="N4" i="9" a="1"/>
  <c r="N4" i="9" s="1"/>
  <c r="F5" i="9" a="1"/>
  <c r="F5" i="9" s="1"/>
  <c r="Q5" i="9" a="1"/>
  <c r="Q5" i="9" s="1"/>
  <c r="G6" i="9" a="1"/>
  <c r="G6" i="9" s="1"/>
  <c r="I7" i="9" a="1"/>
  <c r="I7" i="9" s="1"/>
  <c r="N8" i="9" a="1"/>
  <c r="N8" i="9" s="1"/>
  <c r="N9" i="9" a="1"/>
  <c r="N9" i="9" s="1"/>
  <c r="P10" i="9" a="1"/>
  <c r="P10" i="9" s="1"/>
  <c r="M11" i="9" a="1"/>
  <c r="M11" i="9" s="1"/>
  <c r="J12" i="9" a="1"/>
  <c r="J12" i="9" s="1"/>
  <c r="G13" i="9" a="1"/>
  <c r="G13" i="9" s="1"/>
  <c r="D14" i="9" a="1"/>
  <c r="D14" i="9" s="1"/>
  <c r="R2" i="9" a="1"/>
  <c r="R2" i="9" s="1"/>
  <c r="D4" i="9" a="1"/>
  <c r="D4" i="9" s="1"/>
  <c r="O4" i="9" a="1"/>
  <c r="O4" i="9" s="1"/>
  <c r="J7" i="9" a="1"/>
  <c r="J7" i="9" s="1"/>
  <c r="Q8" i="9" a="1"/>
  <c r="Q8" i="9" s="1"/>
  <c r="S9" i="9" a="1"/>
  <c r="S9" i="9" s="1"/>
  <c r="S10" i="9" a="1"/>
  <c r="S10" i="9" s="1"/>
  <c r="P11" i="9" a="1"/>
  <c r="P11" i="9" s="1"/>
  <c r="M12" i="9" a="1"/>
  <c r="M12" i="9" s="1"/>
  <c r="J13" i="9" a="1"/>
  <c r="J13" i="9" s="1"/>
  <c r="G14" i="9" a="1"/>
  <c r="G14" i="9" s="1"/>
  <c r="S2" i="9" a="1"/>
  <c r="S2" i="9" s="1"/>
  <c r="M3" i="9" a="1"/>
  <c r="M3" i="9" s="1"/>
  <c r="P4" i="9" a="1"/>
  <c r="P4" i="9" s="1"/>
  <c r="G5" i="9" a="1"/>
  <c r="G5" i="9" s="1"/>
  <c r="R5" i="9" a="1"/>
  <c r="R5" i="9" s="1"/>
  <c r="L6" i="9" a="1"/>
  <c r="L6" i="9" s="1"/>
  <c r="P7" i="9" a="1"/>
  <c r="P7" i="9" s="1"/>
  <c r="R12" i="9" a="1"/>
  <c r="R12" i="9" s="1"/>
  <c r="O13" i="9" a="1"/>
  <c r="O13" i="9" s="1"/>
  <c r="L14" i="9" a="1"/>
  <c r="L14" i="9" s="1"/>
  <c r="F2" i="9" a="1"/>
  <c r="F2" i="9" s="1"/>
  <c r="N3" i="9" a="1"/>
  <c r="N3" i="9" s="1"/>
  <c r="E4" i="9" a="1"/>
  <c r="E4" i="9" s="1"/>
  <c r="T4" i="9" a="1"/>
  <c r="T4" i="9" s="1"/>
  <c r="H5" i="9" a="1"/>
  <c r="H5" i="9" s="1"/>
  <c r="M6" i="9" a="1"/>
  <c r="M6" i="9" s="1"/>
  <c r="Q7" i="9" a="1"/>
  <c r="Q7" i="9" s="1"/>
  <c r="R13" i="9" a="1"/>
  <c r="R13" i="9" s="1"/>
  <c r="T14" i="9" a="1"/>
  <c r="T14" i="9" s="1"/>
  <c r="G2" i="9" a="1"/>
  <c r="G2" i="9" s="1"/>
  <c r="D3" i="9" a="1"/>
  <c r="D3" i="9" s="1"/>
  <c r="Q3" i="9" a="1"/>
  <c r="Q3" i="9" s="1"/>
  <c r="I4" i="9" a="1"/>
  <c r="I4" i="9" s="1"/>
  <c r="K5" i="9" a="1"/>
  <c r="K5" i="9" s="1"/>
  <c r="S6" i="9" a="1"/>
  <c r="S6" i="9" s="1"/>
  <c r="J15" i="9" a="1"/>
  <c r="J15" i="9" s="1"/>
  <c r="S15" i="9" a="1"/>
  <c r="S15" i="9" s="1"/>
  <c r="E17" i="9" a="1"/>
  <c r="E17" i="9" s="1"/>
  <c r="O17" i="9" a="1"/>
  <c r="O17" i="9" s="1"/>
  <c r="T15" i="9" a="1"/>
  <c r="T15" i="9" s="1"/>
  <c r="L16" i="9" a="1"/>
  <c r="L16" i="9" s="1"/>
  <c r="P17" i="9" a="1"/>
  <c r="P17" i="9" s="1"/>
  <c r="O18" i="9" a="1"/>
  <c r="O18" i="9" s="1"/>
  <c r="F16" i="9" a="1"/>
  <c r="F16" i="9" s="1"/>
  <c r="O16" i="9" a="1"/>
  <c r="O16" i="9" s="1"/>
  <c r="I17" i="9" a="1"/>
  <c r="I17" i="9" s="1"/>
  <c r="S17" i="9" a="1"/>
  <c r="S17" i="9" s="1"/>
  <c r="E18" i="9" a="1"/>
  <c r="E18" i="9" s="1"/>
  <c r="O14" i="9" a="1"/>
  <c r="O14" i="9" s="1"/>
  <c r="E15" i="9" a="1"/>
  <c r="E15" i="9" s="1"/>
  <c r="N15" i="9" a="1"/>
  <c r="N15" i="9" s="1"/>
  <c r="F18" i="9" a="1"/>
  <c r="F18" i="9" s="1"/>
  <c r="T18" i="9" a="1"/>
  <c r="T18" i="9" s="1"/>
  <c r="D2" i="9" a="1"/>
  <c r="D2" i="9" s="1"/>
  <c r="H2" i="9" a="1"/>
  <c r="H2" i="9" s="1"/>
  <c r="L2" i="9" a="1"/>
  <c r="L2" i="9" s="1"/>
  <c r="P2" i="9" a="1"/>
  <c r="P2" i="9" s="1"/>
  <c r="T2" i="9" a="1"/>
  <c r="T2" i="9" s="1"/>
  <c r="E3" i="9" a="1"/>
  <c r="E3" i="9" s="1"/>
  <c r="I3" i="9" a="1"/>
  <c r="I3" i="9" s="1"/>
  <c r="O3" i="9" a="1"/>
  <c r="O3" i="9" s="1"/>
  <c r="T3" i="9" a="1"/>
  <c r="T3" i="9" s="1"/>
  <c r="F4" i="9" a="1"/>
  <c r="F4" i="9" s="1"/>
  <c r="L4" i="9" a="1"/>
  <c r="L4" i="9" s="1"/>
  <c r="Q4" i="9" a="1"/>
  <c r="Q4" i="9" s="1"/>
  <c r="I5" i="9" a="1"/>
  <c r="I5" i="9" s="1"/>
  <c r="N5" i="9" a="1"/>
  <c r="N5" i="9" s="1"/>
  <c r="S5" i="9" a="1"/>
  <c r="S5" i="9" s="1"/>
  <c r="H6" i="9" a="1"/>
  <c r="H6" i="9" s="1"/>
  <c r="O6" i="9" a="1"/>
  <c r="O6" i="9" s="1"/>
  <c r="E7" i="9" a="1"/>
  <c r="E7" i="9" s="1"/>
  <c r="L7" i="9" a="1"/>
  <c r="L7" i="9" s="1"/>
  <c r="R7" i="9" a="1"/>
  <c r="R7" i="9" s="1"/>
  <c r="G16" i="9" a="1"/>
  <c r="G16" i="9" s="1"/>
  <c r="P16" i="9" a="1"/>
  <c r="P16" i="9" s="1"/>
  <c r="J17" i="9" a="1"/>
  <c r="J17" i="9" s="1"/>
  <c r="J3" i="9" a="1"/>
  <c r="J3" i="9" s="1"/>
  <c r="G4" i="9" a="1"/>
  <c r="G4" i="9" s="1"/>
  <c r="D5" i="9" a="1"/>
  <c r="D5" i="9" s="1"/>
  <c r="T5" i="9" a="1"/>
  <c r="T5" i="9" s="1"/>
  <c r="I6" i="9" a="1"/>
  <c r="I6" i="9" s="1"/>
  <c r="F7" i="9" a="1"/>
  <c r="F7" i="9" s="1"/>
  <c r="J8" i="9" a="1"/>
  <c r="J8" i="9" s="1"/>
  <c r="R8" i="9" a="1"/>
  <c r="R8" i="9" s="1"/>
  <c r="G9" i="9" a="1"/>
  <c r="G9" i="9" s="1"/>
  <c r="O9" i="9" a="1"/>
  <c r="O9" i="9" s="1"/>
  <c r="D10" i="9" a="1"/>
  <c r="D10" i="9" s="1"/>
  <c r="L10" i="9" a="1"/>
  <c r="L10" i="9" s="1"/>
  <c r="T10" i="9" a="1"/>
  <c r="T10" i="9" s="1"/>
  <c r="I11" i="9" a="1"/>
  <c r="I11" i="9" s="1"/>
  <c r="Q11" i="9" a="1"/>
  <c r="Q11" i="9" s="1"/>
  <c r="F12" i="9" a="1"/>
  <c r="F12" i="9" s="1"/>
  <c r="N12" i="9" a="1"/>
  <c r="N12" i="9" s="1"/>
  <c r="K13" i="9" a="1"/>
  <c r="K13" i="9" s="1"/>
  <c r="S13" i="9" a="1"/>
  <c r="S13" i="9" s="1"/>
  <c r="H14" i="9" a="1"/>
  <c r="H14" i="9" s="1"/>
  <c r="P14" i="9" a="1"/>
  <c r="P14" i="9" s="1"/>
  <c r="F15" i="9" a="1"/>
  <c r="F15" i="9" s="1"/>
  <c r="O15" i="9" a="1"/>
  <c r="O15" i="9" s="1"/>
  <c r="Q16" i="9" a="1"/>
  <c r="Q16" i="9" s="1"/>
  <c r="S19" i="9" a="1"/>
  <c r="S19" i="9" s="1"/>
  <c r="N19" i="9" a="1"/>
  <c r="N19" i="9" s="1"/>
  <c r="E19" i="9" a="1"/>
  <c r="E19" i="9" s="1"/>
  <c r="Q18" i="9" a="1"/>
  <c r="Q18" i="9" s="1"/>
  <c r="H18" i="9" a="1"/>
  <c r="H18" i="9" s="1"/>
  <c r="T17" i="9" a="1"/>
  <c r="T17" i="9" s="1"/>
  <c r="K17" i="9" a="1"/>
  <c r="K17" i="9" s="1"/>
  <c r="R19" i="9" a="1"/>
  <c r="R19" i="9" s="1"/>
  <c r="I19" i="9" a="1"/>
  <c r="I19" i="9" s="1"/>
  <c r="L18" i="9" a="1"/>
  <c r="L18" i="9" s="1"/>
  <c r="M19" i="9" a="1"/>
  <c r="M19" i="9" s="1"/>
  <c r="D19" i="9" a="1"/>
  <c r="D19" i="9" s="1"/>
  <c r="P18" i="9" a="1"/>
  <c r="P18" i="9" s="1"/>
  <c r="G18" i="9" a="1"/>
  <c r="G18" i="9" s="1"/>
  <c r="F19" i="9" a="1"/>
  <c r="F19" i="9" s="1"/>
  <c r="S18" i="9" a="1"/>
  <c r="S18" i="9" s="1"/>
  <c r="K18" i="9" a="1"/>
  <c r="K18" i="9" s="1"/>
  <c r="H17" i="9" a="1"/>
  <c r="H17" i="9" s="1"/>
  <c r="S16" i="9" a="1"/>
  <c r="S16" i="9" s="1"/>
  <c r="J16" i="9" a="1"/>
  <c r="J16" i="9" s="1"/>
  <c r="M15" i="9" a="1"/>
  <c r="M15" i="9" s="1"/>
  <c r="D15" i="9" a="1"/>
  <c r="D15" i="9" s="1"/>
  <c r="R14" i="9" a="1"/>
  <c r="R14" i="9" s="1"/>
  <c r="N14" i="9" a="1"/>
  <c r="N14" i="9" s="1"/>
  <c r="J14" i="9" a="1"/>
  <c r="J14" i="9" s="1"/>
  <c r="F14" i="9" a="1"/>
  <c r="F14" i="9" s="1"/>
  <c r="Q13" i="9" a="1"/>
  <c r="Q13" i="9" s="1"/>
  <c r="M13" i="9" a="1"/>
  <c r="M13" i="9" s="1"/>
  <c r="I13" i="9" a="1"/>
  <c r="I13" i="9" s="1"/>
  <c r="E13" i="9" a="1"/>
  <c r="E13" i="9" s="1"/>
  <c r="T12" i="9" a="1"/>
  <c r="T12" i="9" s="1"/>
  <c r="P12" i="9" a="1"/>
  <c r="P12" i="9" s="1"/>
  <c r="L12" i="9" a="1"/>
  <c r="L12" i="9" s="1"/>
  <c r="H12" i="9" a="1"/>
  <c r="H12" i="9" s="1"/>
  <c r="D12" i="9" a="1"/>
  <c r="D12" i="9" s="1"/>
  <c r="S11" i="9" a="1"/>
  <c r="S11" i="9" s="1"/>
  <c r="O11" i="9" a="1"/>
  <c r="O11" i="9" s="1"/>
  <c r="K11" i="9" a="1"/>
  <c r="K11" i="9" s="1"/>
  <c r="G11" i="9" a="1"/>
  <c r="G11" i="9" s="1"/>
  <c r="R10" i="9" a="1"/>
  <c r="R10" i="9" s="1"/>
  <c r="N10" i="9" a="1"/>
  <c r="N10" i="9" s="1"/>
  <c r="J10" i="9" a="1"/>
  <c r="J10" i="9" s="1"/>
  <c r="F10" i="9" a="1"/>
  <c r="F10" i="9" s="1"/>
  <c r="Q9" i="9" a="1"/>
  <c r="Q9" i="9" s="1"/>
  <c r="M9" i="9" a="1"/>
  <c r="M9" i="9" s="1"/>
  <c r="I9" i="9" a="1"/>
  <c r="I9" i="9" s="1"/>
  <c r="E9" i="9" a="1"/>
  <c r="E9" i="9" s="1"/>
  <c r="T8" i="9" a="1"/>
  <c r="T8" i="9" s="1"/>
  <c r="P8" i="9" a="1"/>
  <c r="P8" i="9" s="1"/>
  <c r="L8" i="9" a="1"/>
  <c r="L8" i="9" s="1"/>
  <c r="H8" i="9" a="1"/>
  <c r="H8" i="9" s="1"/>
  <c r="D8" i="9" a="1"/>
  <c r="D8" i="9" s="1"/>
  <c r="S7" i="9" a="1"/>
  <c r="S7" i="9" s="1"/>
  <c r="O7" i="9" a="1"/>
  <c r="O7" i="9" s="1"/>
  <c r="K7" i="9" a="1"/>
  <c r="K7" i="9" s="1"/>
  <c r="G7" i="9" a="1"/>
  <c r="G7" i="9" s="1"/>
  <c r="R6" i="9" a="1"/>
  <c r="R6" i="9" s="1"/>
  <c r="N6" i="9" a="1"/>
  <c r="N6" i="9" s="1"/>
  <c r="J6" i="9" a="1"/>
  <c r="J6" i="9" s="1"/>
  <c r="F6" i="9" a="1"/>
  <c r="F6" i="9" s="1"/>
  <c r="T19" i="9" a="1"/>
  <c r="T19" i="9" s="1"/>
  <c r="L19" i="9" a="1"/>
  <c r="L19" i="9" s="1"/>
  <c r="D18" i="9" a="1"/>
  <c r="D18" i="9" s="1"/>
  <c r="R17" i="9" a="1"/>
  <c r="R17" i="9" s="1"/>
  <c r="M17" i="9" a="1"/>
  <c r="M17" i="9" s="1"/>
  <c r="N16" i="9" a="1"/>
  <c r="N16" i="9" s="1"/>
  <c r="E16" i="9" a="1"/>
  <c r="E16" i="9" s="1"/>
  <c r="Q15" i="9" a="1"/>
  <c r="Q15" i="9" s="1"/>
  <c r="H15" i="9" a="1"/>
  <c r="H15" i="9" s="1"/>
  <c r="R18" i="9" a="1"/>
  <c r="R18" i="9" s="1"/>
  <c r="J18" i="9" a="1"/>
  <c r="J18" i="9" s="1"/>
  <c r="L17" i="9" a="1"/>
  <c r="L17" i="9" s="1"/>
  <c r="G17" i="9" a="1"/>
  <c r="G17" i="9" s="1"/>
  <c r="R16" i="9" a="1"/>
  <c r="R16" i="9" s="1"/>
  <c r="I16" i="9" a="1"/>
  <c r="I16" i="9" s="1"/>
  <c r="D16" i="9" a="1"/>
  <c r="D16" i="9" s="1"/>
  <c r="L15" i="9" a="1"/>
  <c r="L15" i="9" s="1"/>
  <c r="G15" i="9" a="1"/>
  <c r="G15" i="9" s="1"/>
  <c r="Q14" i="9" a="1"/>
  <c r="Q14" i="9" s="1"/>
  <c r="M14" i="9" a="1"/>
  <c r="M14" i="9" s="1"/>
  <c r="I14" i="9" a="1"/>
  <c r="I14" i="9" s="1"/>
  <c r="E14" i="9" a="1"/>
  <c r="E14" i="9" s="1"/>
  <c r="T13" i="9" a="1"/>
  <c r="T13" i="9" s="1"/>
  <c r="P13" i="9" a="1"/>
  <c r="P13" i="9" s="1"/>
  <c r="L13" i="9" a="1"/>
  <c r="L13" i="9" s="1"/>
  <c r="H13" i="9" a="1"/>
  <c r="H13" i="9" s="1"/>
  <c r="D13" i="9" a="1"/>
  <c r="D13" i="9" s="1"/>
  <c r="S12" i="9" a="1"/>
  <c r="S12" i="9" s="1"/>
  <c r="O12" i="9" a="1"/>
  <c r="O12" i="9" s="1"/>
  <c r="K12" i="9" a="1"/>
  <c r="K12" i="9" s="1"/>
  <c r="G12" i="9" a="1"/>
  <c r="G12" i="9" s="1"/>
  <c r="R11" i="9" a="1"/>
  <c r="R11" i="9" s="1"/>
  <c r="N11" i="9" a="1"/>
  <c r="N11" i="9" s="1"/>
  <c r="J11" i="9" a="1"/>
  <c r="J11" i="9" s="1"/>
  <c r="F11" i="9" a="1"/>
  <c r="F11" i="9" s="1"/>
  <c r="Q10" i="9" a="1"/>
  <c r="Q10" i="9" s="1"/>
  <c r="M10" i="9" a="1"/>
  <c r="M10" i="9" s="1"/>
  <c r="I10" i="9" a="1"/>
  <c r="I10" i="9" s="1"/>
  <c r="E10" i="9" a="1"/>
  <c r="E10" i="9" s="1"/>
  <c r="T9" i="9" a="1"/>
  <c r="T9" i="9" s="1"/>
  <c r="P9" i="9" a="1"/>
  <c r="P9" i="9" s="1"/>
  <c r="L9" i="9" a="1"/>
  <c r="L9" i="9" s="1"/>
  <c r="H9" i="9" a="1"/>
  <c r="H9" i="9" s="1"/>
  <c r="D9" i="9" a="1"/>
  <c r="D9" i="9" s="1"/>
  <c r="S8" i="9" a="1"/>
  <c r="S8" i="9" s="1"/>
  <c r="O8" i="9" a="1"/>
  <c r="O8" i="9" s="1"/>
  <c r="K8" i="9" a="1"/>
  <c r="K8" i="9" s="1"/>
  <c r="G8" i="9" a="1"/>
  <c r="G8" i="9" s="1"/>
  <c r="Q19" i="9" a="1"/>
  <c r="Q19" i="9" s="1"/>
  <c r="K19" i="9" a="1"/>
  <c r="K19" i="9" s="1"/>
  <c r="I18" i="9" a="1"/>
  <c r="I18" i="9" s="1"/>
  <c r="Q17" i="9" a="1"/>
  <c r="Q17" i="9" s="1"/>
  <c r="F17" i="9" a="1"/>
  <c r="F17" i="9" s="1"/>
  <c r="M16" i="9" a="1"/>
  <c r="M16" i="9" s="1"/>
  <c r="H16" i="9" a="1"/>
  <c r="H16" i="9" s="1"/>
  <c r="P15" i="9" a="1"/>
  <c r="P15" i="9" s="1"/>
  <c r="K15" i="9" a="1"/>
  <c r="K15" i="9" s="1"/>
  <c r="J19" i="9" a="1"/>
  <c r="J19" i="9" s="1"/>
  <c r="P19" i="9" a="1"/>
  <c r="P19" i="9" s="1"/>
  <c r="E2" i="9" a="1"/>
  <c r="E2" i="9" s="1"/>
  <c r="I2" i="9" a="1"/>
  <c r="I2" i="9" s="1"/>
  <c r="M2" i="9" a="1"/>
  <c r="M2" i="9" s="1"/>
  <c r="Q2" i="9" a="1"/>
  <c r="Q2" i="9" s="1"/>
  <c r="F3" i="9" a="1"/>
  <c r="F3" i="9" s="1"/>
  <c r="K3" i="9" a="1"/>
  <c r="K3" i="9" s="1"/>
  <c r="P3" i="9" a="1"/>
  <c r="P3" i="9" s="1"/>
  <c r="H4" i="9" a="1"/>
  <c r="H4" i="9" s="1"/>
  <c r="M4" i="9" a="1"/>
  <c r="M4" i="9" s="1"/>
  <c r="R4" i="9" a="1"/>
  <c r="R4" i="9" s="1"/>
  <c r="E5" i="9" a="1"/>
  <c r="E5" i="9" s="1"/>
  <c r="J5" i="9" a="1"/>
  <c r="J5" i="9" s="1"/>
  <c r="O5" i="9" a="1"/>
  <c r="O5" i="9" s="1"/>
  <c r="P6" i="9" a="1"/>
  <c r="P6" i="9" s="1"/>
  <c r="M7" i="9" a="1"/>
  <c r="M7" i="9" s="1"/>
  <c r="T7" i="9" a="1"/>
  <c r="T7" i="9" s="1"/>
  <c r="I15" i="9" a="1"/>
  <c r="I15" i="9" s="1"/>
  <c r="R15" i="9" a="1"/>
  <c r="R15" i="9" s="1"/>
  <c r="N17" i="9" a="1"/>
  <c r="N17" i="9" s="1"/>
  <c r="M18" i="9" a="1"/>
  <c r="M18" i="9" s="1"/>
  <c r="H19" i="9" a="1"/>
  <c r="H19" i="9" s="1"/>
  <c r="S4" i="9" a="1"/>
  <c r="S4" i="9" s="1"/>
  <c r="P5" i="9" a="1"/>
  <c r="P5" i="9" s="1"/>
  <c r="D6" i="9" a="1"/>
  <c r="D6" i="9" s="1"/>
  <c r="K6" i="9" a="1"/>
  <c r="K6" i="9" s="1"/>
  <c r="Q6" i="9" a="1"/>
  <c r="Q6" i="9" s="1"/>
  <c r="H7" i="9" a="1"/>
  <c r="H7" i="9" s="1"/>
  <c r="N7" i="9" a="1"/>
  <c r="N7" i="9" s="1"/>
  <c r="E8" i="9" a="1"/>
  <c r="E8" i="9" s="1"/>
  <c r="M8" i="9" a="1"/>
  <c r="M8" i="9" s="1"/>
  <c r="J9" i="9" a="1"/>
  <c r="J9" i="9" s="1"/>
  <c r="R9" i="9" a="1"/>
  <c r="R9" i="9" s="1"/>
  <c r="G10" i="9" a="1"/>
  <c r="G10" i="9" s="1"/>
  <c r="O10" i="9" a="1"/>
  <c r="O10" i="9" s="1"/>
  <c r="D11" i="9" a="1"/>
  <c r="D11" i="9" s="1"/>
  <c r="L11" i="9" a="1"/>
  <c r="L11" i="9" s="1"/>
  <c r="T11" i="9" a="1"/>
  <c r="T11" i="9" s="1"/>
  <c r="I12" i="9" a="1"/>
  <c r="I12" i="9" s="1"/>
  <c r="Q12" i="9" a="1"/>
  <c r="Q12" i="9" s="1"/>
  <c r="F13" i="9" a="1"/>
  <c r="F13" i="9" s="1"/>
  <c r="N13" i="9" a="1"/>
  <c r="N13" i="9" s="1"/>
  <c r="K14" i="9" a="1"/>
  <c r="K14" i="9" s="1"/>
  <c r="S14" i="9" a="1"/>
  <c r="S14" i="9" s="1"/>
  <c r="K16" i="9" a="1"/>
  <c r="K16" i="9" s="1"/>
  <c r="T16" i="9" a="1"/>
  <c r="T16" i="9" s="1"/>
  <c r="D17" i="9" a="1"/>
  <c r="D17" i="9" s="1"/>
  <c r="N18" i="9" a="1"/>
  <c r="N18" i="9" s="1"/>
  <c r="O19" i="9" a="1"/>
  <c r="O19" i="9" s="1"/>
  <c r="H2" i="8" a="1"/>
  <c r="H2" i="8" s="1"/>
  <c r="W2" i="8" a="1"/>
  <c r="W2" i="8" s="1"/>
  <c r="AJ2" i="8" a="1"/>
  <c r="AJ2" i="8" s="1"/>
  <c r="AI5" i="8" a="1"/>
  <c r="AI5" i="8" s="1"/>
  <c r="AC7" i="8" a="1"/>
  <c r="AC7" i="8" s="1"/>
  <c r="AJ8" i="8" a="1"/>
  <c r="AJ8" i="8" s="1"/>
  <c r="Q11" i="8" a="1"/>
  <c r="Q11" i="8" s="1"/>
  <c r="K2" i="8" a="1"/>
  <c r="K2" i="8" s="1"/>
  <c r="X2" i="8" a="1"/>
  <c r="X2" i="8" s="1"/>
  <c r="D3" i="8" a="1"/>
  <c r="D3" i="8" s="1"/>
  <c r="I6" i="8" a="1"/>
  <c r="I6" i="8" s="1"/>
  <c r="AH7" i="8" a="1"/>
  <c r="AH7" i="8" s="1"/>
  <c r="G9" i="8" a="1"/>
  <c r="G9" i="8" s="1"/>
  <c r="G12" i="8" a="1"/>
  <c r="G12" i="8" s="1"/>
  <c r="AA2" i="8" a="1"/>
  <c r="AA2" i="8" s="1"/>
  <c r="E3" i="8" a="1"/>
  <c r="E3" i="8" s="1"/>
  <c r="R6" i="8" a="1"/>
  <c r="R6" i="8" s="1"/>
  <c r="D8" i="8" a="1"/>
  <c r="D8" i="8" s="1"/>
  <c r="L9" i="8" a="1"/>
  <c r="L9" i="8" s="1"/>
  <c r="N12" i="8" a="1"/>
  <c r="N12" i="8" s="1"/>
  <c r="L2" i="8" a="1"/>
  <c r="L2" i="8" s="1"/>
  <c r="AB2" i="8" a="1"/>
  <c r="AB2" i="8" s="1"/>
  <c r="H3" i="8" a="1"/>
  <c r="H3" i="8" s="1"/>
  <c r="W6" i="8" a="1"/>
  <c r="W6" i="8" s="1"/>
  <c r="J8" i="8" a="1"/>
  <c r="J8" i="8" s="1"/>
  <c r="Q9" i="8" a="1"/>
  <c r="Q9" i="8" s="1"/>
  <c r="AE13" i="8" a="1"/>
  <c r="AE13" i="8" s="1"/>
  <c r="D2" i="8" a="1"/>
  <c r="D2" i="8" s="1"/>
  <c r="O2" i="8" a="1"/>
  <c r="O2" i="8" s="1"/>
  <c r="AC4" i="8" a="1"/>
  <c r="AC4" i="8" s="1"/>
  <c r="AF6" i="8" a="1"/>
  <c r="AF6" i="8" s="1"/>
  <c r="O8" i="8" a="1"/>
  <c r="O8" i="8" s="1"/>
  <c r="W9" i="8" a="1"/>
  <c r="W9" i="8" s="1"/>
  <c r="Q14" i="8" a="1"/>
  <c r="Q14" i="8" s="1"/>
  <c r="P2" i="8" a="1"/>
  <c r="P2" i="8" s="1"/>
  <c r="AE2" i="8" a="1"/>
  <c r="AE2" i="8" s="1"/>
  <c r="L5" i="8" a="1"/>
  <c r="L5" i="8" s="1"/>
  <c r="F7" i="8" a="1"/>
  <c r="F7" i="8" s="1"/>
  <c r="T8" i="8" a="1"/>
  <c r="T8" i="8" s="1"/>
  <c r="M10" i="8" a="1"/>
  <c r="M10" i="8" s="1"/>
  <c r="Q17" i="8" a="1"/>
  <c r="Q17" i="8" s="1"/>
  <c r="G2" i="8" a="1"/>
  <c r="G2" i="8" s="1"/>
  <c r="S2" i="8" a="1"/>
  <c r="S2" i="8" s="1"/>
  <c r="AF2" i="8" a="1"/>
  <c r="AF2" i="8" s="1"/>
  <c r="U5" i="8" a="1"/>
  <c r="U5" i="8" s="1"/>
  <c r="O7" i="8" a="1"/>
  <c r="O7" i="8" s="1"/>
  <c r="Z8" i="8" a="1"/>
  <c r="Z8" i="8" s="1"/>
  <c r="T10" i="8" a="1"/>
  <c r="T10" i="8" s="1"/>
  <c r="Y18" i="8" a="1"/>
  <c r="Y18" i="8" s="1"/>
  <c r="T2" i="8" a="1"/>
  <c r="T2" i="8" s="1"/>
  <c r="AI2" i="8" a="1"/>
  <c r="AI2" i="8" s="1"/>
  <c r="Z5" i="8" a="1"/>
  <c r="Z5" i="8" s="1"/>
  <c r="T7" i="8" a="1"/>
  <c r="T7" i="8" s="1"/>
  <c r="AE8" i="8" a="1"/>
  <c r="AE8" i="8" s="1"/>
  <c r="J11" i="8" a="1"/>
  <c r="J11" i="8" s="1"/>
  <c r="F20" i="8" a="1"/>
  <c r="F20" i="8" s="1"/>
  <c r="L3" i="8" a="1"/>
  <c r="L3" i="8" s="1"/>
  <c r="P3" i="8" a="1"/>
  <c r="P3" i="8" s="1"/>
  <c r="T3" i="8" a="1"/>
  <c r="T3" i="8" s="1"/>
  <c r="X3" i="8" a="1"/>
  <c r="X3" i="8" s="1"/>
  <c r="AB3" i="8" a="1"/>
  <c r="AB3" i="8" s="1"/>
  <c r="AF3" i="8" a="1"/>
  <c r="AF3" i="8" s="1"/>
  <c r="AJ3" i="8" a="1"/>
  <c r="AJ3" i="8" s="1"/>
  <c r="E4" i="8" a="1"/>
  <c r="E4" i="8" s="1"/>
  <c r="I4" i="8" a="1"/>
  <c r="I4" i="8" s="1"/>
  <c r="M4" i="8" a="1"/>
  <c r="M4" i="8" s="1"/>
  <c r="Q4" i="8" a="1"/>
  <c r="Q4" i="8" s="1"/>
  <c r="U4" i="8" a="1"/>
  <c r="U4" i="8" s="1"/>
  <c r="Y4" i="8" a="1"/>
  <c r="Y4" i="8" s="1"/>
  <c r="AH4" i="8" a="1"/>
  <c r="AH4" i="8" s="1"/>
  <c r="H5" i="8" a="1"/>
  <c r="H5" i="8" s="1"/>
  <c r="Q5" i="8" a="1"/>
  <c r="Q5" i="8" s="1"/>
  <c r="V5" i="8" a="1"/>
  <c r="V5" i="8" s="1"/>
  <c r="AE5" i="8" a="1"/>
  <c r="AE5" i="8" s="1"/>
  <c r="E6" i="8" a="1"/>
  <c r="E6" i="8" s="1"/>
  <c r="N6" i="8" a="1"/>
  <c r="N6" i="8" s="1"/>
  <c r="S6" i="8" a="1"/>
  <c r="S6" i="8" s="1"/>
  <c r="AB6" i="8" a="1"/>
  <c r="AB6" i="8" s="1"/>
  <c r="AK6" i="8" a="1"/>
  <c r="AK6" i="8" s="1"/>
  <c r="K7" i="8" a="1"/>
  <c r="K7" i="8" s="1"/>
  <c r="P7" i="8" a="1"/>
  <c r="P7" i="8" s="1"/>
  <c r="Y7" i="8" a="1"/>
  <c r="Y7" i="8" s="1"/>
  <c r="AJ9" i="8" a="1"/>
  <c r="AJ9" i="8" s="1"/>
  <c r="H10" i="8" a="1"/>
  <c r="H10" i="8" s="1"/>
  <c r="AG10" i="8" a="1"/>
  <c r="AG10" i="8" s="1"/>
  <c r="E11" i="8" a="1"/>
  <c r="E11" i="8" s="1"/>
  <c r="AD11" i="8" a="1"/>
  <c r="AD11" i="8" s="1"/>
  <c r="AK11" i="8" a="1"/>
  <c r="AK11" i="8" s="1"/>
  <c r="AA12" i="8" a="1"/>
  <c r="AA12" i="8" s="1"/>
  <c r="AH12" i="8" a="1"/>
  <c r="AH12" i="8" s="1"/>
  <c r="G13" i="8" a="1"/>
  <c r="G13" i="8" s="1"/>
  <c r="O13" i="8" a="1"/>
  <c r="O13" i="8" s="1"/>
  <c r="W13" i="8" a="1"/>
  <c r="W13" i="8" s="1"/>
  <c r="AF13" i="8" a="1"/>
  <c r="AF13" i="8" s="1"/>
  <c r="H14" i="8" a="1"/>
  <c r="H14" i="8" s="1"/>
  <c r="O16" i="8" a="1"/>
  <c r="O16" i="8" s="1"/>
  <c r="V17" i="8" a="1"/>
  <c r="V17" i="8" s="1"/>
  <c r="L20" i="8" a="1"/>
  <c r="L20" i="8" s="1"/>
  <c r="K23" i="8" a="1"/>
  <c r="K23" i="8" s="1"/>
  <c r="AD4" i="8" a="1"/>
  <c r="AD4" i="8" s="1"/>
  <c r="D5" i="8" a="1"/>
  <c r="D5" i="8" s="1"/>
  <c r="M5" i="8" a="1"/>
  <c r="M5" i="8" s="1"/>
  <c r="R5" i="8" a="1"/>
  <c r="R5" i="8" s="1"/>
  <c r="AA5" i="8" a="1"/>
  <c r="AA5" i="8" s="1"/>
  <c r="AJ5" i="8" a="1"/>
  <c r="AJ5" i="8" s="1"/>
  <c r="J6" i="8" a="1"/>
  <c r="J6" i="8" s="1"/>
  <c r="O6" i="8" a="1"/>
  <c r="O6" i="8" s="1"/>
  <c r="X6" i="8" a="1"/>
  <c r="X6" i="8" s="1"/>
  <c r="AG6" i="8" a="1"/>
  <c r="AG6" i="8" s="1"/>
  <c r="G7" i="8" a="1"/>
  <c r="G7" i="8" s="1"/>
  <c r="L7" i="8" a="1"/>
  <c r="L7" i="8" s="1"/>
  <c r="U7" i="8" a="1"/>
  <c r="U7" i="8" s="1"/>
  <c r="AD7" i="8" a="1"/>
  <c r="AD7" i="8" s="1"/>
  <c r="AI7" i="8" a="1"/>
  <c r="AI7" i="8" s="1"/>
  <c r="F8" i="8" a="1"/>
  <c r="F8" i="8" s="1"/>
  <c r="K8" i="8" a="1"/>
  <c r="K8" i="8" s="1"/>
  <c r="P8" i="8" a="1"/>
  <c r="P8" i="8" s="1"/>
  <c r="V8" i="8" a="1"/>
  <c r="V8" i="8" s="1"/>
  <c r="AA8" i="8" a="1"/>
  <c r="AA8" i="8" s="1"/>
  <c r="AF8" i="8" a="1"/>
  <c r="AF8" i="8" s="1"/>
  <c r="H9" i="8" a="1"/>
  <c r="H9" i="8" s="1"/>
  <c r="M9" i="8" a="1"/>
  <c r="M9" i="8" s="1"/>
  <c r="S9" i="8" a="1"/>
  <c r="S9" i="8" s="1"/>
  <c r="X9" i="8" a="1"/>
  <c r="X9" i="8" s="1"/>
  <c r="AE9" i="8" a="1"/>
  <c r="AE9" i="8" s="1"/>
  <c r="U10" i="8" a="1"/>
  <c r="U10" i="8" s="1"/>
  <c r="AB10" i="8" a="1"/>
  <c r="AB10" i="8" s="1"/>
  <c r="R11" i="8" a="1"/>
  <c r="R11" i="8" s="1"/>
  <c r="Y11" i="8" a="1"/>
  <c r="Y11" i="8" s="1"/>
  <c r="O12" i="8" a="1"/>
  <c r="O12" i="8" s="1"/>
  <c r="V12" i="8" a="1"/>
  <c r="V12" i="8" s="1"/>
  <c r="AI12" i="8" a="1"/>
  <c r="AI12" i="8" s="1"/>
  <c r="H13" i="8" a="1"/>
  <c r="H13" i="8" s="1"/>
  <c r="P13" i="8" a="1"/>
  <c r="P13" i="8" s="1"/>
  <c r="X13" i="8" a="1"/>
  <c r="X13" i="8" s="1"/>
  <c r="I14" i="8" a="1"/>
  <c r="I14" i="8" s="1"/>
  <c r="T16" i="8" a="1"/>
  <c r="T16" i="8" s="1"/>
  <c r="AB17" i="8" a="1"/>
  <c r="AB17" i="8" s="1"/>
  <c r="S20" i="8" a="1"/>
  <c r="S20" i="8" s="1"/>
  <c r="AI21" i="8" a="1"/>
  <c r="AI21" i="8" s="1"/>
  <c r="Q23" i="8" a="1"/>
  <c r="Q23" i="8" s="1"/>
  <c r="I3" i="8" a="1"/>
  <c r="I3" i="8" s="1"/>
  <c r="M3" i="8" a="1"/>
  <c r="M3" i="8" s="1"/>
  <c r="Q3" i="8" a="1"/>
  <c r="Q3" i="8" s="1"/>
  <c r="U3" i="8" a="1"/>
  <c r="U3" i="8" s="1"/>
  <c r="Y3" i="8" a="1"/>
  <c r="Y3" i="8" s="1"/>
  <c r="AC3" i="8" a="1"/>
  <c r="AC3" i="8" s="1"/>
  <c r="AG3" i="8" a="1"/>
  <c r="AG3" i="8" s="1"/>
  <c r="AK3" i="8" a="1"/>
  <c r="AK3" i="8" s="1"/>
  <c r="F4" i="8" a="1"/>
  <c r="F4" i="8" s="1"/>
  <c r="J4" i="8" a="1"/>
  <c r="J4" i="8" s="1"/>
  <c r="N4" i="8" a="1"/>
  <c r="N4" i="8" s="1"/>
  <c r="R4" i="8" a="1"/>
  <c r="R4" i="8" s="1"/>
  <c r="V4" i="8" a="1"/>
  <c r="V4" i="8" s="1"/>
  <c r="Z4" i="8" a="1"/>
  <c r="Z4" i="8" s="1"/>
  <c r="AI4" i="8" a="1"/>
  <c r="AI4" i="8" s="1"/>
  <c r="I5" i="8" a="1"/>
  <c r="I5" i="8" s="1"/>
  <c r="N5" i="8" a="1"/>
  <c r="N5" i="8" s="1"/>
  <c r="W5" i="8" a="1"/>
  <c r="W5" i="8" s="1"/>
  <c r="AF5" i="8" a="1"/>
  <c r="AF5" i="8" s="1"/>
  <c r="F6" i="8" a="1"/>
  <c r="F6" i="8" s="1"/>
  <c r="K6" i="8" a="1"/>
  <c r="K6" i="8" s="1"/>
  <c r="T6" i="8" a="1"/>
  <c r="T6" i="8" s="1"/>
  <c r="AC6" i="8" a="1"/>
  <c r="AC6" i="8" s="1"/>
  <c r="H7" i="8" a="1"/>
  <c r="H7" i="8" s="1"/>
  <c r="Q7" i="8" a="1"/>
  <c r="Q7" i="8" s="1"/>
  <c r="Z7" i="8" a="1"/>
  <c r="Z7" i="8" s="1"/>
  <c r="I10" i="8" a="1"/>
  <c r="I10" i="8" s="1"/>
  <c r="P10" i="8" a="1"/>
  <c r="P10" i="8" s="1"/>
  <c r="F11" i="8" a="1"/>
  <c r="F11" i="8" s="1"/>
  <c r="M11" i="8" a="1"/>
  <c r="M11" i="8" s="1"/>
  <c r="J12" i="8" a="1"/>
  <c r="J12" i="8" s="1"/>
  <c r="AI13" i="8" a="1"/>
  <c r="AI13" i="8" s="1"/>
  <c r="Y16" i="8" a="1"/>
  <c r="Y16" i="8" s="1"/>
  <c r="AG17" i="8" a="1"/>
  <c r="AG17" i="8" s="1"/>
  <c r="I19" i="8" a="1"/>
  <c r="I19" i="8" s="1"/>
  <c r="F22" i="8" a="1"/>
  <c r="F22" i="8" s="1"/>
  <c r="Y23" i="8" a="1"/>
  <c r="Y23" i="8" s="1"/>
  <c r="AE4" i="8" a="1"/>
  <c r="AE4" i="8" s="1"/>
  <c r="E5" i="8" a="1"/>
  <c r="E5" i="8" s="1"/>
  <c r="J5" i="8" a="1"/>
  <c r="J5" i="8" s="1"/>
  <c r="S5" i="8" a="1"/>
  <c r="S5" i="8" s="1"/>
  <c r="AB5" i="8" a="1"/>
  <c r="AB5" i="8" s="1"/>
  <c r="AK5" i="8" a="1"/>
  <c r="AK5" i="8" s="1"/>
  <c r="G6" i="8" a="1"/>
  <c r="G6" i="8" s="1"/>
  <c r="P6" i="8" a="1"/>
  <c r="P6" i="8" s="1"/>
  <c r="Y6" i="8" a="1"/>
  <c r="Y6" i="8" s="1"/>
  <c r="AH6" i="8" a="1"/>
  <c r="AH6" i="8" s="1"/>
  <c r="D7" i="8" a="1"/>
  <c r="D7" i="8" s="1"/>
  <c r="M7" i="8" a="1"/>
  <c r="M7" i="8" s="1"/>
  <c r="V7" i="8" a="1"/>
  <c r="V7" i="8" s="1"/>
  <c r="AE7" i="8" a="1"/>
  <c r="AE7" i="8" s="1"/>
  <c r="AK7" i="8" a="1"/>
  <c r="AK7" i="8" s="1"/>
  <c r="G8" i="8" a="1"/>
  <c r="G8" i="8" s="1"/>
  <c r="L8" i="8" a="1"/>
  <c r="L8" i="8" s="1"/>
  <c r="R8" i="8" a="1"/>
  <c r="R8" i="8" s="1"/>
  <c r="W8" i="8" a="1"/>
  <c r="W8" i="8" s="1"/>
  <c r="AB8" i="8" a="1"/>
  <c r="AB8" i="8" s="1"/>
  <c r="AH8" i="8" a="1"/>
  <c r="AH8" i="8" s="1"/>
  <c r="D9" i="8" a="1"/>
  <c r="D9" i="8" s="1"/>
  <c r="I9" i="8" a="1"/>
  <c r="I9" i="8" s="1"/>
  <c r="O9" i="8" a="1"/>
  <c r="O9" i="8" s="1"/>
  <c r="T9" i="8" a="1"/>
  <c r="T9" i="8" s="1"/>
  <c r="AF9" i="8" a="1"/>
  <c r="AF9" i="8" s="1"/>
  <c r="D10" i="8" a="1"/>
  <c r="D10" i="8" s="1"/>
  <c r="AC10" i="8" a="1"/>
  <c r="AC10" i="8" s="1"/>
  <c r="AJ10" i="8" a="1"/>
  <c r="AJ10" i="8" s="1"/>
  <c r="Z11" i="8" a="1"/>
  <c r="Z11" i="8" s="1"/>
  <c r="AG11" i="8" a="1"/>
  <c r="AG11" i="8" s="1"/>
  <c r="W12" i="8" a="1"/>
  <c r="W12" i="8" s="1"/>
  <c r="AD12" i="8" a="1"/>
  <c r="AD12" i="8" s="1"/>
  <c r="AJ13" i="8" a="1"/>
  <c r="AJ13" i="8" s="1"/>
  <c r="L14" i="8" a="1"/>
  <c r="L14" i="8" s="1"/>
  <c r="AE16" i="8" a="1"/>
  <c r="AE16" i="8" s="1"/>
  <c r="O19" i="8" a="1"/>
  <c r="O19" i="8" s="1"/>
  <c r="AK36" i="8" a="1"/>
  <c r="AK36" i="8" s="1"/>
  <c r="AG36" i="8" a="1"/>
  <c r="AG36" i="8" s="1"/>
  <c r="AC36" i="8" a="1"/>
  <c r="AC36" i="8" s="1"/>
  <c r="Y36" i="8" a="1"/>
  <c r="Y36" i="8" s="1"/>
  <c r="U36" i="8" a="1"/>
  <c r="U36" i="8" s="1"/>
  <c r="Q36" i="8" a="1"/>
  <c r="Q36" i="8" s="1"/>
  <c r="M36" i="8" a="1"/>
  <c r="M36" i="8" s="1"/>
  <c r="I36" i="8" a="1"/>
  <c r="I36" i="8" s="1"/>
  <c r="E36" i="8" a="1"/>
  <c r="E36" i="8" s="1"/>
  <c r="AJ35" i="8" a="1"/>
  <c r="AJ35" i="8" s="1"/>
  <c r="AF35" i="8" a="1"/>
  <c r="AF35" i="8" s="1"/>
  <c r="AB35" i="8" a="1"/>
  <c r="AB35" i="8" s="1"/>
  <c r="X35" i="8" a="1"/>
  <c r="X35" i="8" s="1"/>
  <c r="T35" i="8" a="1"/>
  <c r="T35" i="8" s="1"/>
  <c r="P35" i="8" a="1"/>
  <c r="P35" i="8" s="1"/>
  <c r="L35" i="8" a="1"/>
  <c r="L35" i="8" s="1"/>
  <c r="H35" i="8" a="1"/>
  <c r="H35" i="8" s="1"/>
  <c r="D35" i="8" a="1"/>
  <c r="D35" i="8" s="1"/>
  <c r="AI34" i="8" a="1"/>
  <c r="AI34" i="8" s="1"/>
  <c r="AE34" i="8" a="1"/>
  <c r="AE34" i="8" s="1"/>
  <c r="AA34" i="8" a="1"/>
  <c r="AA34" i="8" s="1"/>
  <c r="W34" i="8" a="1"/>
  <c r="W34" i="8" s="1"/>
  <c r="S34" i="8" a="1"/>
  <c r="S34" i="8" s="1"/>
  <c r="O34" i="8" a="1"/>
  <c r="O34" i="8" s="1"/>
  <c r="K34" i="8" a="1"/>
  <c r="K34" i="8" s="1"/>
  <c r="G34" i="8" a="1"/>
  <c r="G34" i="8" s="1"/>
  <c r="AJ36" i="8" a="1"/>
  <c r="AJ36" i="8" s="1"/>
  <c r="AF36" i="8" a="1"/>
  <c r="AF36" i="8" s="1"/>
  <c r="AB36" i="8" a="1"/>
  <c r="AB36" i="8" s="1"/>
  <c r="X36" i="8" a="1"/>
  <c r="X36" i="8" s="1"/>
  <c r="T36" i="8" a="1"/>
  <c r="T36" i="8" s="1"/>
  <c r="P36" i="8" a="1"/>
  <c r="P36" i="8" s="1"/>
  <c r="L36" i="8" a="1"/>
  <c r="L36" i="8" s="1"/>
  <c r="H36" i="8" a="1"/>
  <c r="H36" i="8" s="1"/>
  <c r="D36" i="8" a="1"/>
  <c r="D36" i="8" s="1"/>
  <c r="AI35" i="8" a="1"/>
  <c r="AI35" i="8" s="1"/>
  <c r="AE35" i="8" a="1"/>
  <c r="AE35" i="8" s="1"/>
  <c r="AA35" i="8" a="1"/>
  <c r="AA35" i="8" s="1"/>
  <c r="W35" i="8" a="1"/>
  <c r="W35" i="8" s="1"/>
  <c r="S35" i="8" a="1"/>
  <c r="S35" i="8" s="1"/>
  <c r="O35" i="8" a="1"/>
  <c r="O35" i="8" s="1"/>
  <c r="K35" i="8" a="1"/>
  <c r="K35" i="8" s="1"/>
  <c r="G35" i="8" a="1"/>
  <c r="G35" i="8" s="1"/>
  <c r="AH34" i="8" a="1"/>
  <c r="AH34" i="8" s="1"/>
  <c r="AD34" i="8" a="1"/>
  <c r="AD34" i="8" s="1"/>
  <c r="Z34" i="8" a="1"/>
  <c r="Z34" i="8" s="1"/>
  <c r="V34" i="8" a="1"/>
  <c r="V34" i="8" s="1"/>
  <c r="AI36" i="8" a="1"/>
  <c r="AI36" i="8" s="1"/>
  <c r="Z36" i="8" a="1"/>
  <c r="Z36" i="8" s="1"/>
  <c r="AC35" i="8" a="1"/>
  <c r="AC35" i="8" s="1"/>
  <c r="F35" i="8" a="1"/>
  <c r="F35" i="8" s="1"/>
  <c r="AF34" i="8" a="1"/>
  <c r="AF34" i="8" s="1"/>
  <c r="AG33" i="8" a="1"/>
  <c r="AG33" i="8" s="1"/>
  <c r="AA33" i="8" a="1"/>
  <c r="AA33" i="8" s="1"/>
  <c r="T33" i="8" a="1"/>
  <c r="T33" i="8" s="1"/>
  <c r="N33" i="8" a="1"/>
  <c r="N33" i="8" s="1"/>
  <c r="AJ32" i="8" a="1"/>
  <c r="AJ32" i="8" s="1"/>
  <c r="AD32" i="8" a="1"/>
  <c r="AD32" i="8" s="1"/>
  <c r="W32" i="8" a="1"/>
  <c r="W32" i="8" s="1"/>
  <c r="Q32" i="8" a="1"/>
  <c r="Q32" i="8" s="1"/>
  <c r="D32" i="8" a="1"/>
  <c r="D32" i="8" s="1"/>
  <c r="AG31" i="8" a="1"/>
  <c r="AG31" i="8" s="1"/>
  <c r="Z31" i="8" a="1"/>
  <c r="Z31" i="8" s="1"/>
  <c r="T31" i="8" a="1"/>
  <c r="T31" i="8" s="1"/>
  <c r="G31" i="8" a="1"/>
  <c r="G31" i="8" s="1"/>
  <c r="AJ30" i="8" a="1"/>
  <c r="AJ30" i="8" s="1"/>
  <c r="AC30" i="8" a="1"/>
  <c r="AC30" i="8" s="1"/>
  <c r="W30" i="8" a="1"/>
  <c r="W30" i="8" s="1"/>
  <c r="J30" i="8" a="1"/>
  <c r="J30" i="8" s="1"/>
  <c r="D30" i="8" a="1"/>
  <c r="D30" i="8" s="1"/>
  <c r="AF29" i="8" a="1"/>
  <c r="AF29" i="8" s="1"/>
  <c r="Z29" i="8" a="1"/>
  <c r="Z29" i="8" s="1"/>
  <c r="M29" i="8" a="1"/>
  <c r="M29" i="8" s="1"/>
  <c r="G29" i="8" a="1"/>
  <c r="G29" i="8" s="1"/>
  <c r="AI28" i="8" a="1"/>
  <c r="AI28" i="8" s="1"/>
  <c r="AC28" i="8" a="1"/>
  <c r="AC28" i="8" s="1"/>
  <c r="P28" i="8" a="1"/>
  <c r="P28" i="8" s="1"/>
  <c r="J28" i="8" a="1"/>
  <c r="J28" i="8" s="1"/>
  <c r="AF27" i="8" a="1"/>
  <c r="AF27" i="8" s="1"/>
  <c r="S27" i="8" a="1"/>
  <c r="S27" i="8" s="1"/>
  <c r="N27" i="8" a="1"/>
  <c r="N27" i="8" s="1"/>
  <c r="J27" i="8" a="1"/>
  <c r="J27" i="8" s="1"/>
  <c r="F27" i="8" a="1"/>
  <c r="F27" i="8" s="1"/>
  <c r="AK26" i="8" a="1"/>
  <c r="AK26" i="8" s="1"/>
  <c r="AG26" i="8" a="1"/>
  <c r="AG26" i="8" s="1"/>
  <c r="AC26" i="8" a="1"/>
  <c r="AC26" i="8" s="1"/>
  <c r="Y26" i="8" a="1"/>
  <c r="Y26" i="8" s="1"/>
  <c r="U26" i="8" a="1"/>
  <c r="U26" i="8" s="1"/>
  <c r="Q26" i="8" a="1"/>
  <c r="Q26" i="8" s="1"/>
  <c r="M26" i="8" a="1"/>
  <c r="M26" i="8" s="1"/>
  <c r="I26" i="8" a="1"/>
  <c r="I26" i="8" s="1"/>
  <c r="E26" i="8" a="1"/>
  <c r="E26" i="8" s="1"/>
  <c r="AJ25" i="8" a="1"/>
  <c r="AJ25" i="8" s="1"/>
  <c r="AF25" i="8" a="1"/>
  <c r="AF25" i="8" s="1"/>
  <c r="AB25" i="8" a="1"/>
  <c r="AB25" i="8" s="1"/>
  <c r="X25" i="8" a="1"/>
  <c r="X25" i="8" s="1"/>
  <c r="T25" i="8" a="1"/>
  <c r="T25" i="8" s="1"/>
  <c r="P25" i="8" a="1"/>
  <c r="P25" i="8" s="1"/>
  <c r="L25" i="8" a="1"/>
  <c r="L25" i="8" s="1"/>
  <c r="H25" i="8" a="1"/>
  <c r="H25" i="8" s="1"/>
  <c r="D25" i="8" a="1"/>
  <c r="D25" i="8" s="1"/>
  <c r="AI24" i="8" a="1"/>
  <c r="AI24" i="8" s="1"/>
  <c r="AE24" i="8" a="1"/>
  <c r="AE24" i="8" s="1"/>
  <c r="AA24" i="8" a="1"/>
  <c r="AA24" i="8" s="1"/>
  <c r="W24" i="8" a="1"/>
  <c r="W24" i="8" s="1"/>
  <c r="S24" i="8" a="1"/>
  <c r="S24" i="8" s="1"/>
  <c r="O24" i="8" a="1"/>
  <c r="O24" i="8" s="1"/>
  <c r="K24" i="8" a="1"/>
  <c r="K24" i="8" s="1"/>
  <c r="G24" i="8" a="1"/>
  <c r="G24" i="8" s="1"/>
  <c r="AH23" i="8" a="1"/>
  <c r="AH23" i="8" s="1"/>
  <c r="W36" i="8" a="1"/>
  <c r="W36" i="8" s="1"/>
  <c r="N36" i="8" a="1"/>
  <c r="N36" i="8" s="1"/>
  <c r="Z35" i="8" a="1"/>
  <c r="Z35" i="8" s="1"/>
  <c r="Q35" i="8" a="1"/>
  <c r="Q35" i="8" s="1"/>
  <c r="AC34" i="8" a="1"/>
  <c r="AC34" i="8" s="1"/>
  <c r="T34" i="8" a="1"/>
  <c r="T34" i="8" s="1"/>
  <c r="L34" i="8" a="1"/>
  <c r="L34" i="8" s="1"/>
  <c r="D34" i="8" a="1"/>
  <c r="D34" i="8" s="1"/>
  <c r="AF33" i="8" a="1"/>
  <c r="AF33" i="8" s="1"/>
  <c r="Z33" i="8" a="1"/>
  <c r="Z33" i="8" s="1"/>
  <c r="M33" i="8" a="1"/>
  <c r="M33" i="8" s="1"/>
  <c r="G33" i="8" a="1"/>
  <c r="G33" i="8" s="1"/>
  <c r="AI32" i="8" a="1"/>
  <c r="AI32" i="8" s="1"/>
  <c r="AC32" i="8" a="1"/>
  <c r="AC32" i="8" s="1"/>
  <c r="P32" i="8" a="1"/>
  <c r="P32" i="8" s="1"/>
  <c r="J32" i="8" a="1"/>
  <c r="J32" i="8" s="1"/>
  <c r="AF31" i="8" a="1"/>
  <c r="AF31" i="8" s="1"/>
  <c r="S31" i="8" a="1"/>
  <c r="S31" i="8" s="1"/>
  <c r="M31" i="8" a="1"/>
  <c r="M31" i="8" s="1"/>
  <c r="F31" i="8" a="1"/>
  <c r="F31" i="8" s="1"/>
  <c r="AI30" i="8" a="1"/>
  <c r="AI30" i="8" s="1"/>
  <c r="V30" i="8" a="1"/>
  <c r="V30" i="8" s="1"/>
  <c r="P30" i="8" a="1"/>
  <c r="P30" i="8" s="1"/>
  <c r="I30" i="8" a="1"/>
  <c r="I30" i="8" s="1"/>
  <c r="Y29" i="8" a="1"/>
  <c r="Y29" i="8" s="1"/>
  <c r="S29" i="8" a="1"/>
  <c r="S29" i="8" s="1"/>
  <c r="L29" i="8" a="1"/>
  <c r="L29" i="8" s="1"/>
  <c r="F29" i="8" a="1"/>
  <c r="F29" i="8" s="1"/>
  <c r="AB28" i="8" a="1"/>
  <c r="AB28" i="8" s="1"/>
  <c r="V28" i="8" a="1"/>
  <c r="V28" i="8" s="1"/>
  <c r="O28" i="8" a="1"/>
  <c r="O28" i="8" s="1"/>
  <c r="I28" i="8" a="1"/>
  <c r="I28" i="8" s="1"/>
  <c r="AE27" i="8" a="1"/>
  <c r="AE27" i="8" s="1"/>
  <c r="Y27" i="8" a="1"/>
  <c r="Y27" i="8" s="1"/>
  <c r="R27" i="8" a="1"/>
  <c r="R27" i="8" s="1"/>
  <c r="AH36" i="8" a="1"/>
  <c r="AH36" i="8" s="1"/>
  <c r="K36" i="8" a="1"/>
  <c r="K36" i="8" s="1"/>
  <c r="AK35" i="8" a="1"/>
  <c r="AK35" i="8" s="1"/>
  <c r="N35" i="8" a="1"/>
  <c r="N35" i="8" s="1"/>
  <c r="E35" i="8" a="1"/>
  <c r="E35" i="8" s="1"/>
  <c r="R34" i="8" a="1"/>
  <c r="R34" i="8" s="1"/>
  <c r="J34" i="8" a="1"/>
  <c r="J34" i="8" s="1"/>
  <c r="Y33" i="8" a="1"/>
  <c r="Y33" i="8" s="1"/>
  <c r="S33" i="8" a="1"/>
  <c r="S33" i="8" s="1"/>
  <c r="L33" i="8" a="1"/>
  <c r="L33" i="8" s="1"/>
  <c r="F33" i="8" a="1"/>
  <c r="F33" i="8" s="1"/>
  <c r="AB32" i="8" a="1"/>
  <c r="AB32" i="8" s="1"/>
  <c r="V32" i="8" a="1"/>
  <c r="V32" i="8" s="1"/>
  <c r="O32" i="8" a="1"/>
  <c r="O32" i="8" s="1"/>
  <c r="I32" i="8" a="1"/>
  <c r="I32" i="8" s="1"/>
  <c r="AE31" i="8" a="1"/>
  <c r="AE31" i="8" s="1"/>
  <c r="Y31" i="8" a="1"/>
  <c r="Y31" i="8" s="1"/>
  <c r="R31" i="8" a="1"/>
  <c r="R31" i="8" s="1"/>
  <c r="L31" i="8" a="1"/>
  <c r="L31" i="8" s="1"/>
  <c r="AH30" i="8" a="1"/>
  <c r="AH30" i="8" s="1"/>
  <c r="AB30" i="8" a="1"/>
  <c r="AB30" i="8" s="1"/>
  <c r="U30" i="8" a="1"/>
  <c r="U30" i="8" s="1"/>
  <c r="O30" i="8" a="1"/>
  <c r="O30" i="8" s="1"/>
  <c r="AK29" i="8" a="1"/>
  <c r="AK29" i="8" s="1"/>
  <c r="AE29" i="8" a="1"/>
  <c r="AE29" i="8" s="1"/>
  <c r="X29" i="8" a="1"/>
  <c r="X29" i="8" s="1"/>
  <c r="R29" i="8" a="1"/>
  <c r="R29" i="8" s="1"/>
  <c r="E29" i="8" a="1"/>
  <c r="E29" i="8" s="1"/>
  <c r="AH28" i="8" a="1"/>
  <c r="AH28" i="8" s="1"/>
  <c r="AA28" i="8" a="1"/>
  <c r="AA28" i="8" s="1"/>
  <c r="U28" i="8" a="1"/>
  <c r="U28" i="8" s="1"/>
  <c r="H28" i="8" a="1"/>
  <c r="H28" i="8" s="1"/>
  <c r="AK27" i="8" a="1"/>
  <c r="AK27" i="8" s="1"/>
  <c r="AD27" i="8" a="1"/>
  <c r="AD27" i="8" s="1"/>
  <c r="X27" i="8" a="1"/>
  <c r="X27" i="8" s="1"/>
  <c r="M27" i="8" a="1"/>
  <c r="M27" i="8" s="1"/>
  <c r="I27" i="8" a="1"/>
  <c r="I27" i="8" s="1"/>
  <c r="E27" i="8" a="1"/>
  <c r="E27" i="8" s="1"/>
  <c r="AJ26" i="8" a="1"/>
  <c r="AJ26" i="8" s="1"/>
  <c r="AF26" i="8" a="1"/>
  <c r="AF26" i="8" s="1"/>
  <c r="AB26" i="8" a="1"/>
  <c r="AB26" i="8" s="1"/>
  <c r="X26" i="8" a="1"/>
  <c r="X26" i="8" s="1"/>
  <c r="T26" i="8" a="1"/>
  <c r="T26" i="8" s="1"/>
  <c r="P26" i="8" a="1"/>
  <c r="P26" i="8" s="1"/>
  <c r="L26" i="8" a="1"/>
  <c r="L26" i="8" s="1"/>
  <c r="H26" i="8" a="1"/>
  <c r="H26" i="8" s="1"/>
  <c r="D26" i="8" a="1"/>
  <c r="D26" i="8" s="1"/>
  <c r="AI25" i="8" a="1"/>
  <c r="AI25" i="8" s="1"/>
  <c r="AE25" i="8" a="1"/>
  <c r="AE25" i="8" s="1"/>
  <c r="AA25" i="8" a="1"/>
  <c r="AA25" i="8" s="1"/>
  <c r="W25" i="8" a="1"/>
  <c r="W25" i="8" s="1"/>
  <c r="S25" i="8" a="1"/>
  <c r="S25" i="8" s="1"/>
  <c r="O25" i="8" a="1"/>
  <c r="O25" i="8" s="1"/>
  <c r="K25" i="8" a="1"/>
  <c r="K25" i="8" s="1"/>
  <c r="G25" i="8" a="1"/>
  <c r="G25" i="8" s="1"/>
  <c r="AH24" i="8" a="1"/>
  <c r="AH24" i="8" s="1"/>
  <c r="AD24" i="8" a="1"/>
  <c r="AD24" i="8" s="1"/>
  <c r="AE36" i="8" a="1"/>
  <c r="AE36" i="8" s="1"/>
  <c r="V36" i="8" a="1"/>
  <c r="V36" i="8" s="1"/>
  <c r="AH35" i="8" a="1"/>
  <c r="AH35" i="8" s="1"/>
  <c r="Y35" i="8" a="1"/>
  <c r="Y35" i="8" s="1"/>
  <c r="AK34" i="8" a="1"/>
  <c r="AK34" i="8" s="1"/>
  <c r="AB34" i="8" a="1"/>
  <c r="AB34" i="8" s="1"/>
  <c r="Q34" i="8" a="1"/>
  <c r="Q34" i="8" s="1"/>
  <c r="I34" i="8" a="1"/>
  <c r="I34" i="8" s="1"/>
  <c r="AK33" i="8" a="1"/>
  <c r="AK33" i="8" s="1"/>
  <c r="AE33" i="8" a="1"/>
  <c r="AE33" i="8" s="1"/>
  <c r="X33" i="8" a="1"/>
  <c r="X33" i="8" s="1"/>
  <c r="R33" i="8" a="1"/>
  <c r="R33" i="8" s="1"/>
  <c r="E33" i="8" a="1"/>
  <c r="E33" i="8" s="1"/>
  <c r="AH32" i="8" a="1"/>
  <c r="AH32" i="8" s="1"/>
  <c r="AA32" i="8" a="1"/>
  <c r="AA32" i="8" s="1"/>
  <c r="U32" i="8" a="1"/>
  <c r="U32" i="8" s="1"/>
  <c r="H32" i="8" a="1"/>
  <c r="H32" i="8" s="1"/>
  <c r="AK31" i="8" a="1"/>
  <c r="AK31" i="8" s="1"/>
  <c r="AD31" i="8" a="1"/>
  <c r="AD31" i="8" s="1"/>
  <c r="X31" i="8" a="1"/>
  <c r="X31" i="8" s="1"/>
  <c r="K31" i="8" a="1"/>
  <c r="K31" i="8" s="1"/>
  <c r="E31" i="8" a="1"/>
  <c r="E31" i="8" s="1"/>
  <c r="AG30" i="8" a="1"/>
  <c r="AG30" i="8" s="1"/>
  <c r="AA30" i="8" a="1"/>
  <c r="AA30" i="8" s="1"/>
  <c r="N30" i="8" a="1"/>
  <c r="N30" i="8" s="1"/>
  <c r="H30" i="8" a="1"/>
  <c r="H30" i="8" s="1"/>
  <c r="AJ29" i="8" a="1"/>
  <c r="AJ29" i="8" s="1"/>
  <c r="AD29" i="8" a="1"/>
  <c r="AD29" i="8" s="1"/>
  <c r="Q29" i="8" a="1"/>
  <c r="Q29" i="8" s="1"/>
  <c r="K29" i="8" a="1"/>
  <c r="K29" i="8" s="1"/>
  <c r="D29" i="8" a="1"/>
  <c r="D29" i="8" s="1"/>
  <c r="AG28" i="8" a="1"/>
  <c r="AG28" i="8" s="1"/>
  <c r="T28" i="8" a="1"/>
  <c r="T28" i="8" s="1"/>
  <c r="N28" i="8" a="1"/>
  <c r="N28" i="8" s="1"/>
  <c r="G28" i="8" a="1"/>
  <c r="G28" i="8" s="1"/>
  <c r="AJ27" i="8" a="1"/>
  <c r="AJ27" i="8" s="1"/>
  <c r="W27" i="8" a="1"/>
  <c r="W27" i="8" s="1"/>
  <c r="S36" i="8" a="1"/>
  <c r="S36" i="8" s="1"/>
  <c r="J36" i="8" a="1"/>
  <c r="J36" i="8" s="1"/>
  <c r="V35" i="8" a="1"/>
  <c r="V35" i="8" s="1"/>
  <c r="M35" i="8" a="1"/>
  <c r="M35" i="8" s="1"/>
  <c r="Y34" i="8" a="1"/>
  <c r="Y34" i="8" s="1"/>
  <c r="AJ33" i="8" a="1"/>
  <c r="AJ33" i="8" s="1"/>
  <c r="AD33" i="8" a="1"/>
  <c r="AD33" i="8" s="1"/>
  <c r="Q33" i="8" a="1"/>
  <c r="Q33" i="8" s="1"/>
  <c r="K33" i="8" a="1"/>
  <c r="K33" i="8" s="1"/>
  <c r="D33" i="8" a="1"/>
  <c r="D33" i="8" s="1"/>
  <c r="AG32" i="8" a="1"/>
  <c r="AG32" i="8" s="1"/>
  <c r="T32" i="8" a="1"/>
  <c r="T32" i="8" s="1"/>
  <c r="N32" i="8" a="1"/>
  <c r="N32" i="8" s="1"/>
  <c r="G32" i="8" a="1"/>
  <c r="G32" i="8" s="1"/>
  <c r="AJ31" i="8" a="1"/>
  <c r="AJ31" i="8" s="1"/>
  <c r="W31" i="8" a="1"/>
  <c r="W31" i="8" s="1"/>
  <c r="Q31" i="8" a="1"/>
  <c r="Q31" i="8" s="1"/>
  <c r="J31" i="8" a="1"/>
  <c r="J31" i="8" s="1"/>
  <c r="D31" i="8" a="1"/>
  <c r="D31" i="8" s="1"/>
  <c r="Z30" i="8" a="1"/>
  <c r="Z30" i="8" s="1"/>
  <c r="T30" i="8" a="1"/>
  <c r="T30" i="8" s="1"/>
  <c r="M30" i="8" a="1"/>
  <c r="M30" i="8" s="1"/>
  <c r="G30" i="8" a="1"/>
  <c r="G30" i="8" s="1"/>
  <c r="AC29" i="8" a="1"/>
  <c r="AC29" i="8" s="1"/>
  <c r="W29" i="8" a="1"/>
  <c r="W29" i="8" s="1"/>
  <c r="P29" i="8" a="1"/>
  <c r="P29" i="8" s="1"/>
  <c r="J29" i="8" a="1"/>
  <c r="J29" i="8" s="1"/>
  <c r="AF28" i="8" a="1"/>
  <c r="AF28" i="8" s="1"/>
  <c r="Z28" i="8" a="1"/>
  <c r="Z28" i="8" s="1"/>
  <c r="S28" i="8" a="1"/>
  <c r="S28" i="8" s="1"/>
  <c r="M28" i="8" a="1"/>
  <c r="M28" i="8" s="1"/>
  <c r="AI27" i="8" a="1"/>
  <c r="AI27" i="8" s="1"/>
  <c r="AC27" i="8" a="1"/>
  <c r="AC27" i="8" s="1"/>
  <c r="V27" i="8" a="1"/>
  <c r="V27" i="8" s="1"/>
  <c r="P27" i="8" a="1"/>
  <c r="P27" i="8" s="1"/>
  <c r="L27" i="8" a="1"/>
  <c r="L27" i="8" s="1"/>
  <c r="H27" i="8" a="1"/>
  <c r="H27" i="8" s="1"/>
  <c r="D27" i="8" a="1"/>
  <c r="D27" i="8" s="1"/>
  <c r="AI26" i="8" a="1"/>
  <c r="AI26" i="8" s="1"/>
  <c r="AE26" i="8" a="1"/>
  <c r="AE26" i="8" s="1"/>
  <c r="AA26" i="8" a="1"/>
  <c r="AA26" i="8" s="1"/>
  <c r="W26" i="8" a="1"/>
  <c r="W26" i="8" s="1"/>
  <c r="S26" i="8" a="1"/>
  <c r="S26" i="8" s="1"/>
  <c r="O26" i="8" a="1"/>
  <c r="O26" i="8" s="1"/>
  <c r="K26" i="8" a="1"/>
  <c r="K26" i="8" s="1"/>
  <c r="G26" i="8" a="1"/>
  <c r="G26" i="8" s="1"/>
  <c r="AH25" i="8" a="1"/>
  <c r="AH25" i="8" s="1"/>
  <c r="AD25" i="8" a="1"/>
  <c r="AD25" i="8" s="1"/>
  <c r="Z25" i="8" a="1"/>
  <c r="Z25" i="8" s="1"/>
  <c r="V25" i="8" a="1"/>
  <c r="V25" i="8" s="1"/>
  <c r="R25" i="8" a="1"/>
  <c r="R25" i="8" s="1"/>
  <c r="N25" i="8" a="1"/>
  <c r="N25" i="8" s="1"/>
  <c r="J25" i="8" a="1"/>
  <c r="J25" i="8" s="1"/>
  <c r="F25" i="8" a="1"/>
  <c r="F25" i="8" s="1"/>
  <c r="AK24" i="8" a="1"/>
  <c r="AK24" i="8" s="1"/>
  <c r="AG24" i="8" a="1"/>
  <c r="AG24" i="8" s="1"/>
  <c r="AD36" i="8" a="1"/>
  <c r="AD36" i="8" s="1"/>
  <c r="G36" i="8" a="1"/>
  <c r="G36" i="8" s="1"/>
  <c r="AG35" i="8" a="1"/>
  <c r="AG35" i="8" s="1"/>
  <c r="J35" i="8" a="1"/>
  <c r="J35" i="8" s="1"/>
  <c r="AJ34" i="8" a="1"/>
  <c r="AJ34" i="8" s="1"/>
  <c r="P34" i="8" a="1"/>
  <c r="P34" i="8" s="1"/>
  <c r="H34" i="8" a="1"/>
  <c r="H34" i="8" s="1"/>
  <c r="AC33" i="8" a="1"/>
  <c r="AC33" i="8" s="1"/>
  <c r="W33" i="8" a="1"/>
  <c r="W33" i="8" s="1"/>
  <c r="P33" i="8" a="1"/>
  <c r="P33" i="8" s="1"/>
  <c r="J33" i="8" a="1"/>
  <c r="J33" i="8" s="1"/>
  <c r="AF32" i="8" a="1"/>
  <c r="AF32" i="8" s="1"/>
  <c r="Z32" i="8" a="1"/>
  <c r="Z32" i="8" s="1"/>
  <c r="S32" i="8" a="1"/>
  <c r="S32" i="8" s="1"/>
  <c r="M32" i="8" a="1"/>
  <c r="M32" i="8" s="1"/>
  <c r="AI31" i="8" a="1"/>
  <c r="AI31" i="8" s="1"/>
  <c r="AC31" i="8" a="1"/>
  <c r="AC31" i="8" s="1"/>
  <c r="V31" i="8" a="1"/>
  <c r="V31" i="8" s="1"/>
  <c r="P31" i="8" a="1"/>
  <c r="P31" i="8" s="1"/>
  <c r="AF30" i="8" a="1"/>
  <c r="AF30" i="8" s="1"/>
  <c r="Y30" i="8" a="1"/>
  <c r="Y30" i="8" s="1"/>
  <c r="S30" i="8" a="1"/>
  <c r="S30" i="8" s="1"/>
  <c r="F30" i="8" a="1"/>
  <c r="F30" i="8" s="1"/>
  <c r="AI29" i="8" a="1"/>
  <c r="AI29" i="8" s="1"/>
  <c r="AB29" i="8" a="1"/>
  <c r="AB29" i="8" s="1"/>
  <c r="V29" i="8" a="1"/>
  <c r="V29" i="8" s="1"/>
  <c r="I29" i="8" a="1"/>
  <c r="I29" i="8" s="1"/>
  <c r="AE28" i="8" a="1"/>
  <c r="AE28" i="8" s="1"/>
  <c r="Y28" i="8" a="1"/>
  <c r="Y28" i="8" s="1"/>
  <c r="L28" i="8" a="1"/>
  <c r="L28" i="8" s="1"/>
  <c r="F28" i="8" a="1"/>
  <c r="F28" i="8" s="1"/>
  <c r="AH27" i="8" a="1"/>
  <c r="AH27" i="8" s="1"/>
  <c r="AB27" i="8" a="1"/>
  <c r="AB27" i="8" s="1"/>
  <c r="AA36" i="8" a="1"/>
  <c r="AA36" i="8" s="1"/>
  <c r="R36" i="8" a="1"/>
  <c r="R36" i="8" s="1"/>
  <c r="AD35" i="8" a="1"/>
  <c r="AD35" i="8" s="1"/>
  <c r="U35" i="8" a="1"/>
  <c r="U35" i="8" s="1"/>
  <c r="AG34" i="8" a="1"/>
  <c r="AG34" i="8" s="1"/>
  <c r="X34" i="8" a="1"/>
  <c r="X34" i="8" s="1"/>
  <c r="N34" i="8" a="1"/>
  <c r="N34" i="8" s="1"/>
  <c r="F34" i="8" a="1"/>
  <c r="F34" i="8" s="1"/>
  <c r="AI33" i="8" a="1"/>
  <c r="AI33" i="8" s="1"/>
  <c r="AB33" i="8" a="1"/>
  <c r="AB33" i="8" s="1"/>
  <c r="V33" i="8" a="1"/>
  <c r="V33" i="8" s="1"/>
  <c r="I33" i="8" a="1"/>
  <c r="I33" i="8" s="1"/>
  <c r="AE32" i="8" a="1"/>
  <c r="AE32" i="8" s="1"/>
  <c r="Y32" i="8" a="1"/>
  <c r="Y32" i="8" s="1"/>
  <c r="L32" i="8" a="1"/>
  <c r="L32" i="8" s="1"/>
  <c r="F32" i="8" a="1"/>
  <c r="F32" i="8" s="1"/>
  <c r="AH31" i="8" a="1"/>
  <c r="AH31" i="8" s="1"/>
  <c r="AB31" i="8" a="1"/>
  <c r="AB31" i="8" s="1"/>
  <c r="O31" i="8" a="1"/>
  <c r="O31" i="8" s="1"/>
  <c r="I31" i="8" a="1"/>
  <c r="I31" i="8" s="1"/>
  <c r="AK30" i="8" a="1"/>
  <c r="AK30" i="8" s="1"/>
  <c r="AE30" i="8" a="1"/>
  <c r="AE30" i="8" s="1"/>
  <c r="R30" i="8" a="1"/>
  <c r="R30" i="8" s="1"/>
  <c r="L30" i="8" a="1"/>
  <c r="L30" i="8" s="1"/>
  <c r="E30" i="8" a="1"/>
  <c r="E30" i="8" s="1"/>
  <c r="AH29" i="8" a="1"/>
  <c r="AH29" i="8" s="1"/>
  <c r="U29" i="8" a="1"/>
  <c r="U29" i="8" s="1"/>
  <c r="O29" i="8" a="1"/>
  <c r="O29" i="8" s="1"/>
  <c r="H29" i="8" a="1"/>
  <c r="H29" i="8" s="1"/>
  <c r="AK28" i="8" a="1"/>
  <c r="AK28" i="8" s="1"/>
  <c r="X28" i="8" a="1"/>
  <c r="X28" i="8" s="1"/>
  <c r="R28" i="8" a="1"/>
  <c r="R28" i="8" s="1"/>
  <c r="K28" i="8" a="1"/>
  <c r="K28" i="8" s="1"/>
  <c r="E28" i="8" a="1"/>
  <c r="E28" i="8" s="1"/>
  <c r="AA27" i="8" a="1"/>
  <c r="AA27" i="8" s="1"/>
  <c r="U27" i="8" a="1"/>
  <c r="U27" i="8" s="1"/>
  <c r="O27" i="8" a="1"/>
  <c r="O27" i="8" s="1"/>
  <c r="K27" i="8" a="1"/>
  <c r="K27" i="8" s="1"/>
  <c r="G27" i="8" a="1"/>
  <c r="G27" i="8" s="1"/>
  <c r="AH26" i="8" a="1"/>
  <c r="AH26" i="8" s="1"/>
  <c r="AD26" i="8" a="1"/>
  <c r="AD26" i="8" s="1"/>
  <c r="Z26" i="8" a="1"/>
  <c r="Z26" i="8" s="1"/>
  <c r="V26" i="8" a="1"/>
  <c r="V26" i="8" s="1"/>
  <c r="R26" i="8" a="1"/>
  <c r="R26" i="8" s="1"/>
  <c r="N26" i="8" a="1"/>
  <c r="N26" i="8" s="1"/>
  <c r="M34" i="8" a="1"/>
  <c r="M34" i="8" s="1"/>
  <c r="N31" i="8" a="1"/>
  <c r="N31" i="8" s="1"/>
  <c r="AG29" i="8" a="1"/>
  <c r="AG29" i="8" s="1"/>
  <c r="Q28" i="8" a="1"/>
  <c r="Q28" i="8" s="1"/>
  <c r="Q25" i="8" a="1"/>
  <c r="Q25" i="8" s="1"/>
  <c r="Y24" i="8" a="1"/>
  <c r="Y24" i="8" s="1"/>
  <c r="T24" i="8" a="1"/>
  <c r="T24" i="8" s="1"/>
  <c r="N24" i="8" a="1"/>
  <c r="N24" i="8" s="1"/>
  <c r="I24" i="8" a="1"/>
  <c r="I24" i="8" s="1"/>
  <c r="D24" i="8" a="1"/>
  <c r="D24" i="8" s="1"/>
  <c r="AG23" i="8" a="1"/>
  <c r="AG23" i="8" s="1"/>
  <c r="X23" i="8" a="1"/>
  <c r="X23" i="8" s="1"/>
  <c r="O23" i="8" a="1"/>
  <c r="O23" i="8" s="1"/>
  <c r="F23" i="8" a="1"/>
  <c r="F23" i="8" s="1"/>
  <c r="F36" i="8" a="1"/>
  <c r="F36" i="8" s="1"/>
  <c r="AH33" i="8" a="1"/>
  <c r="AH33" i="8" s="1"/>
  <c r="R32" i="8" a="1"/>
  <c r="R32" i="8" s="1"/>
  <c r="T29" i="8" a="1"/>
  <c r="T29" i="8" s="1"/>
  <c r="D28" i="8" a="1"/>
  <c r="D28" i="8" s="1"/>
  <c r="Y25" i="8" a="1"/>
  <c r="Y25" i="8" s="1"/>
  <c r="AC24" i="8" a="1"/>
  <c r="AC24" i="8" s="1"/>
  <c r="X24" i="8" a="1"/>
  <c r="X24" i="8" s="1"/>
  <c r="R24" i="8" a="1"/>
  <c r="R24" i="8" s="1"/>
  <c r="M24" i="8" a="1"/>
  <c r="M24" i="8" s="1"/>
  <c r="H24" i="8" a="1"/>
  <c r="H24" i="8" s="1"/>
  <c r="AK23" i="8" a="1"/>
  <c r="AK23" i="8" s="1"/>
  <c r="AF23" i="8" a="1"/>
  <c r="AF23" i="8" s="1"/>
  <c r="W23" i="8" a="1"/>
  <c r="W23" i="8" s="1"/>
  <c r="N23" i="8" a="1"/>
  <c r="N23" i="8" s="1"/>
  <c r="I23" i="8" a="1"/>
  <c r="I23" i="8" s="1"/>
  <c r="K32" i="8" a="1"/>
  <c r="K32" i="8" s="1"/>
  <c r="AD30" i="8" a="1"/>
  <c r="AD30" i="8" s="1"/>
  <c r="N29" i="8" a="1"/>
  <c r="N29" i="8" s="1"/>
  <c r="AG27" i="8" a="1"/>
  <c r="AG27" i="8" s="1"/>
  <c r="J26" i="8" a="1"/>
  <c r="J26" i="8" s="1"/>
  <c r="M25" i="8" a="1"/>
  <c r="M25" i="8" s="1"/>
  <c r="AA23" i="8" a="1"/>
  <c r="AA23" i="8" s="1"/>
  <c r="R23" i="8" a="1"/>
  <c r="R23" i="8" s="1"/>
  <c r="M23" i="8" a="1"/>
  <c r="M23" i="8" s="1"/>
  <c r="D23" i="8" a="1"/>
  <c r="D23" i="8" s="1"/>
  <c r="AI22" i="8" a="1"/>
  <c r="AI22" i="8" s="1"/>
  <c r="AE22" i="8" a="1"/>
  <c r="AE22" i="8" s="1"/>
  <c r="AA22" i="8" a="1"/>
  <c r="AA22" i="8" s="1"/>
  <c r="W22" i="8" a="1"/>
  <c r="W22" i="8" s="1"/>
  <c r="S22" i="8" a="1"/>
  <c r="S22" i="8" s="1"/>
  <c r="O22" i="8" a="1"/>
  <c r="O22" i="8" s="1"/>
  <c r="K22" i="8" a="1"/>
  <c r="K22" i="8" s="1"/>
  <c r="G22" i="8" a="1"/>
  <c r="G22" i="8" s="1"/>
  <c r="AH21" i="8" a="1"/>
  <c r="AH21" i="8" s="1"/>
  <c r="AD21" i="8" a="1"/>
  <c r="AD21" i="8" s="1"/>
  <c r="Z21" i="8" a="1"/>
  <c r="Z21" i="8" s="1"/>
  <c r="V21" i="8" a="1"/>
  <c r="V21" i="8" s="1"/>
  <c r="R21" i="8" a="1"/>
  <c r="R21" i="8" s="1"/>
  <c r="N21" i="8" a="1"/>
  <c r="N21" i="8" s="1"/>
  <c r="J21" i="8" a="1"/>
  <c r="J21" i="8" s="1"/>
  <c r="F21" i="8" a="1"/>
  <c r="F21" i="8" s="1"/>
  <c r="AK20" i="8" a="1"/>
  <c r="AK20" i="8" s="1"/>
  <c r="AG20" i="8" a="1"/>
  <c r="AG20" i="8" s="1"/>
  <c r="AC20" i="8" a="1"/>
  <c r="AC20" i="8" s="1"/>
  <c r="Y20" i="8" a="1"/>
  <c r="Y20" i="8" s="1"/>
  <c r="U20" i="8" a="1"/>
  <c r="U20" i="8" s="1"/>
  <c r="Q20" i="8" a="1"/>
  <c r="Q20" i="8" s="1"/>
  <c r="M20" i="8" a="1"/>
  <c r="M20" i="8" s="1"/>
  <c r="I20" i="8" a="1"/>
  <c r="I20" i="8" s="1"/>
  <c r="E20" i="8" a="1"/>
  <c r="E20" i="8" s="1"/>
  <c r="AJ19" i="8" a="1"/>
  <c r="AJ19" i="8" s="1"/>
  <c r="AF19" i="8" a="1"/>
  <c r="AF19" i="8" s="1"/>
  <c r="AB19" i="8" a="1"/>
  <c r="AB19" i="8" s="1"/>
  <c r="X19" i="8" a="1"/>
  <c r="X19" i="8" s="1"/>
  <c r="T19" i="8" a="1"/>
  <c r="T19" i="8" s="1"/>
  <c r="P19" i="8" a="1"/>
  <c r="P19" i="8" s="1"/>
  <c r="L19" i="8" a="1"/>
  <c r="L19" i="8" s="1"/>
  <c r="H19" i="8" a="1"/>
  <c r="H19" i="8" s="1"/>
  <c r="D19" i="8" a="1"/>
  <c r="D19" i="8" s="1"/>
  <c r="AI18" i="8" a="1"/>
  <c r="AI18" i="8" s="1"/>
  <c r="AE18" i="8" a="1"/>
  <c r="AE18" i="8" s="1"/>
  <c r="AA18" i="8" a="1"/>
  <c r="AA18" i="8" s="1"/>
  <c r="O36" i="8" a="1"/>
  <c r="O36" i="8" s="1"/>
  <c r="H33" i="8" a="1"/>
  <c r="H33" i="8" s="1"/>
  <c r="X30" i="8" a="1"/>
  <c r="X30" i="8" s="1"/>
  <c r="W28" i="8" a="1"/>
  <c r="W28" i="8" s="1"/>
  <c r="AF24" i="8" a="1"/>
  <c r="AF24" i="8" s="1"/>
  <c r="E24" i="8" a="1"/>
  <c r="E24" i="8" s="1"/>
  <c r="AE23" i="8" a="1"/>
  <c r="AE23" i="8" s="1"/>
  <c r="J23" i="8" a="1"/>
  <c r="J23" i="8" s="1"/>
  <c r="Y22" i="8" a="1"/>
  <c r="Y22" i="8" s="1"/>
  <c r="R22" i="8" a="1"/>
  <c r="R22" i="8" s="1"/>
  <c r="L22" i="8" a="1"/>
  <c r="L22" i="8" s="1"/>
  <c r="AB21" i="8" a="1"/>
  <c r="AB21" i="8" s="1"/>
  <c r="U21" i="8" a="1"/>
  <c r="U21" i="8" s="1"/>
  <c r="O21" i="8" a="1"/>
  <c r="O21" i="8" s="1"/>
  <c r="AE20" i="8" a="1"/>
  <c r="AE20" i="8" s="1"/>
  <c r="X20" i="8" a="1"/>
  <c r="X20" i="8" s="1"/>
  <c r="R20" i="8" a="1"/>
  <c r="R20" i="8" s="1"/>
  <c r="AH19" i="8" a="1"/>
  <c r="AH19" i="8" s="1"/>
  <c r="AA19" i="8" a="1"/>
  <c r="AA19" i="8" s="1"/>
  <c r="U19" i="8" a="1"/>
  <c r="U19" i="8" s="1"/>
  <c r="AK18" i="8" a="1"/>
  <c r="AK18" i="8" s="1"/>
  <c r="AD18" i="8" a="1"/>
  <c r="AD18" i="8" s="1"/>
  <c r="X18" i="8" a="1"/>
  <c r="X18" i="8" s="1"/>
  <c r="H18" i="8" a="1"/>
  <c r="H18" i="8" s="1"/>
  <c r="AA17" i="8" a="1"/>
  <c r="AA17" i="8" s="1"/>
  <c r="K17" i="8" a="1"/>
  <c r="K17" i="8" s="1"/>
  <c r="AD16" i="8" a="1"/>
  <c r="AD16" i="8" s="1"/>
  <c r="N16" i="8" a="1"/>
  <c r="N16" i="8" s="1"/>
  <c r="I16" i="8" a="1"/>
  <c r="I16" i="8" s="1"/>
  <c r="E16" i="8" a="1"/>
  <c r="E16" i="8" s="1"/>
  <c r="AJ15" i="8" a="1"/>
  <c r="AJ15" i="8" s="1"/>
  <c r="AF15" i="8" a="1"/>
  <c r="AF15" i="8" s="1"/>
  <c r="AB15" i="8" a="1"/>
  <c r="AB15" i="8" s="1"/>
  <c r="X15" i="8" a="1"/>
  <c r="X15" i="8" s="1"/>
  <c r="T15" i="8" a="1"/>
  <c r="T15" i="8" s="1"/>
  <c r="P15" i="8" a="1"/>
  <c r="P15" i="8" s="1"/>
  <c r="L15" i="8" a="1"/>
  <c r="L15" i="8" s="1"/>
  <c r="H15" i="8" a="1"/>
  <c r="H15" i="8" s="1"/>
  <c r="D15" i="8" a="1"/>
  <c r="D15" i="8" s="1"/>
  <c r="AI14" i="8" a="1"/>
  <c r="AI14" i="8" s="1"/>
  <c r="AE14" i="8" a="1"/>
  <c r="AE14" i="8" s="1"/>
  <c r="AA14" i="8" a="1"/>
  <c r="AA14" i="8" s="1"/>
  <c r="W14" i="8" a="1"/>
  <c r="W14" i="8" s="1"/>
  <c r="S14" i="8" a="1"/>
  <c r="S14" i="8" s="1"/>
  <c r="O14" i="8" a="1"/>
  <c r="O14" i="8" s="1"/>
  <c r="K14" i="8" a="1"/>
  <c r="K14" i="8" s="1"/>
  <c r="G14" i="8" a="1"/>
  <c r="G14" i="8" s="1"/>
  <c r="AH13" i="8" a="1"/>
  <c r="AH13" i="8" s="1"/>
  <c r="AD13" i="8" a="1"/>
  <c r="AD13" i="8" s="1"/>
  <c r="Z13" i="8" a="1"/>
  <c r="Z13" i="8" s="1"/>
  <c r="V13" i="8" a="1"/>
  <c r="V13" i="8" s="1"/>
  <c r="R13" i="8" a="1"/>
  <c r="R13" i="8" s="1"/>
  <c r="N13" i="8" a="1"/>
  <c r="N13" i="8" s="1"/>
  <c r="J13" i="8" a="1"/>
  <c r="J13" i="8" s="1"/>
  <c r="F13" i="8" a="1"/>
  <c r="F13" i="8" s="1"/>
  <c r="AK12" i="8" a="1"/>
  <c r="AK12" i="8" s="1"/>
  <c r="AG12" i="8" a="1"/>
  <c r="AG12" i="8" s="1"/>
  <c r="AC12" i="8" a="1"/>
  <c r="AC12" i="8" s="1"/>
  <c r="Y12" i="8" a="1"/>
  <c r="Y12" i="8" s="1"/>
  <c r="U12" i="8" a="1"/>
  <c r="U12" i="8" s="1"/>
  <c r="Q12" i="8" a="1"/>
  <c r="Q12" i="8" s="1"/>
  <c r="M12" i="8" a="1"/>
  <c r="M12" i="8" s="1"/>
  <c r="I12" i="8" a="1"/>
  <c r="I12" i="8" s="1"/>
  <c r="E12" i="8" a="1"/>
  <c r="E12" i="8" s="1"/>
  <c r="AJ11" i="8" a="1"/>
  <c r="AJ11" i="8" s="1"/>
  <c r="AF11" i="8" a="1"/>
  <c r="AF11" i="8" s="1"/>
  <c r="AB11" i="8" a="1"/>
  <c r="AB11" i="8" s="1"/>
  <c r="X11" i="8" a="1"/>
  <c r="X11" i="8" s="1"/>
  <c r="T11" i="8" a="1"/>
  <c r="T11" i="8" s="1"/>
  <c r="P11" i="8" a="1"/>
  <c r="P11" i="8" s="1"/>
  <c r="L11" i="8" a="1"/>
  <c r="L11" i="8" s="1"/>
  <c r="H11" i="8" a="1"/>
  <c r="H11" i="8" s="1"/>
  <c r="D11" i="8" a="1"/>
  <c r="D11" i="8" s="1"/>
  <c r="AI10" i="8" a="1"/>
  <c r="AI10" i="8" s="1"/>
  <c r="AE10" i="8" a="1"/>
  <c r="AE10" i="8" s="1"/>
  <c r="AA10" i="8" a="1"/>
  <c r="AA10" i="8" s="1"/>
  <c r="W10" i="8" a="1"/>
  <c r="W10" i="8" s="1"/>
  <c r="S10" i="8" a="1"/>
  <c r="S10" i="8" s="1"/>
  <c r="O10" i="8" a="1"/>
  <c r="O10" i="8" s="1"/>
  <c r="K10" i="8" a="1"/>
  <c r="K10" i="8" s="1"/>
  <c r="G10" i="8" a="1"/>
  <c r="G10" i="8" s="1"/>
  <c r="AH9" i="8" a="1"/>
  <c r="AH9" i="8" s="1"/>
  <c r="AD9" i="8" a="1"/>
  <c r="AD9" i="8" s="1"/>
  <c r="Z9" i="8" a="1"/>
  <c r="Z9" i="8" s="1"/>
  <c r="V9" i="8" a="1"/>
  <c r="V9" i="8" s="1"/>
  <c r="R9" i="8" a="1"/>
  <c r="R9" i="8" s="1"/>
  <c r="N9" i="8" a="1"/>
  <c r="N9" i="8" s="1"/>
  <c r="J9" i="8" a="1"/>
  <c r="J9" i="8" s="1"/>
  <c r="F9" i="8" a="1"/>
  <c r="F9" i="8" s="1"/>
  <c r="AK8" i="8" a="1"/>
  <c r="AK8" i="8" s="1"/>
  <c r="AG8" i="8" a="1"/>
  <c r="AG8" i="8" s="1"/>
  <c r="AC8" i="8" a="1"/>
  <c r="AC8" i="8" s="1"/>
  <c r="Y8" i="8" a="1"/>
  <c r="Y8" i="8" s="1"/>
  <c r="U8" i="8" a="1"/>
  <c r="U8" i="8" s="1"/>
  <c r="Q8" i="8" a="1"/>
  <c r="Q8" i="8" s="1"/>
  <c r="M8" i="8" a="1"/>
  <c r="M8" i="8" s="1"/>
  <c r="I8" i="8" a="1"/>
  <c r="I8" i="8" s="1"/>
  <c r="E8" i="8" a="1"/>
  <c r="E8" i="8" s="1"/>
  <c r="AJ7" i="8" a="1"/>
  <c r="AJ7" i="8" s="1"/>
  <c r="AF7" i="8" a="1"/>
  <c r="AF7" i="8" s="1"/>
  <c r="R35" i="8" a="1"/>
  <c r="R35" i="8" s="1"/>
  <c r="AK32" i="8" a="1"/>
  <c r="AK32" i="8" s="1"/>
  <c r="Q30" i="8" a="1"/>
  <c r="Q30" i="8" s="1"/>
  <c r="AC25" i="8" a="1"/>
  <c r="AC25" i="8" s="1"/>
  <c r="U24" i="8" a="1"/>
  <c r="U24" i="8" s="1"/>
  <c r="L24" i="8" a="1"/>
  <c r="L24" i="8" s="1"/>
  <c r="P23" i="8" a="1"/>
  <c r="P23" i="8" s="1"/>
  <c r="H23" i="8" a="1"/>
  <c r="H23" i="8" s="1"/>
  <c r="AK22" i="8" a="1"/>
  <c r="AK22" i="8" s="1"/>
  <c r="AD22" i="8" a="1"/>
  <c r="AD22" i="8" s="1"/>
  <c r="X22" i="8" a="1"/>
  <c r="X22" i="8" s="1"/>
  <c r="E22" i="8" a="1"/>
  <c r="E22" i="8" s="1"/>
  <c r="AG21" i="8" a="1"/>
  <c r="AG21" i="8" s="1"/>
  <c r="AA21" i="8" a="1"/>
  <c r="AA21" i="8" s="1"/>
  <c r="H21" i="8" a="1"/>
  <c r="H21" i="8" s="1"/>
  <c r="AJ20" i="8" a="1"/>
  <c r="AJ20" i="8" s="1"/>
  <c r="AD20" i="8" a="1"/>
  <c r="AD20" i="8" s="1"/>
  <c r="K20" i="8" a="1"/>
  <c r="K20" i="8" s="1"/>
  <c r="D20" i="8" a="1"/>
  <c r="D20" i="8" s="1"/>
  <c r="AG19" i="8" a="1"/>
  <c r="AG19" i="8" s="1"/>
  <c r="N19" i="8" a="1"/>
  <c r="N19" i="8" s="1"/>
  <c r="G19" i="8" a="1"/>
  <c r="G19" i="8" s="1"/>
  <c r="AJ18" i="8" a="1"/>
  <c r="AJ18" i="8" s="1"/>
  <c r="W18" i="8" a="1"/>
  <c r="W18" i="8" s="1"/>
  <c r="R18" i="8" a="1"/>
  <c r="R18" i="8" s="1"/>
  <c r="M18" i="8" a="1"/>
  <c r="M18" i="8" s="1"/>
  <c r="G18" i="8" a="1"/>
  <c r="G18" i="8" s="1"/>
  <c r="AK17" i="8" a="1"/>
  <c r="AK17" i="8" s="1"/>
  <c r="AF17" i="8" a="1"/>
  <c r="AF17" i="8" s="1"/>
  <c r="Z17" i="8" a="1"/>
  <c r="Z17" i="8" s="1"/>
  <c r="U17" i="8" a="1"/>
  <c r="U17" i="8" s="1"/>
  <c r="P17" i="8" a="1"/>
  <c r="P17" i="8" s="1"/>
  <c r="J17" i="8" a="1"/>
  <c r="J17" i="8" s="1"/>
  <c r="E17" i="8" a="1"/>
  <c r="E17" i="8" s="1"/>
  <c r="AI16" i="8" a="1"/>
  <c r="AI16" i="8" s="1"/>
  <c r="AC16" i="8" a="1"/>
  <c r="AC16" i="8" s="1"/>
  <c r="X16" i="8" a="1"/>
  <c r="X16" i="8" s="1"/>
  <c r="S16" i="8" a="1"/>
  <c r="S16" i="8" s="1"/>
  <c r="M16" i="8" a="1"/>
  <c r="M16" i="8" s="1"/>
  <c r="I35" i="8" a="1"/>
  <c r="I35" i="8" s="1"/>
  <c r="X32" i="8" a="1"/>
  <c r="X32" i="8" s="1"/>
  <c r="K30" i="8" a="1"/>
  <c r="K30" i="8" s="1"/>
  <c r="Z27" i="8" a="1"/>
  <c r="Z27" i="8" s="1"/>
  <c r="I25" i="8" a="1"/>
  <c r="I25" i="8" s="1"/>
  <c r="AB24" i="8" a="1"/>
  <c r="AB24" i="8" s="1"/>
  <c r="AD23" i="8" a="1"/>
  <c r="AD23" i="8" s="1"/>
  <c r="V23" i="8" a="1"/>
  <c r="V23" i="8" s="1"/>
  <c r="AJ22" i="8" a="1"/>
  <c r="AJ22" i="8" s="1"/>
  <c r="Q22" i="8" a="1"/>
  <c r="Q22" i="8" s="1"/>
  <c r="J22" i="8" a="1"/>
  <c r="J22" i="8" s="1"/>
  <c r="D22" i="8" a="1"/>
  <c r="D22" i="8" s="1"/>
  <c r="T21" i="8" a="1"/>
  <c r="T21" i="8" s="1"/>
  <c r="M21" i="8" a="1"/>
  <c r="M21" i="8" s="1"/>
  <c r="G21" i="8" a="1"/>
  <c r="G21" i="8" s="1"/>
  <c r="W20" i="8" a="1"/>
  <c r="W20" i="8" s="1"/>
  <c r="P20" i="8" a="1"/>
  <c r="P20" i="8" s="1"/>
  <c r="J20" i="8" a="1"/>
  <c r="J20" i="8" s="1"/>
  <c r="Z19" i="8" a="1"/>
  <c r="Z19" i="8" s="1"/>
  <c r="S19" i="8" a="1"/>
  <c r="S19" i="8" s="1"/>
  <c r="M19" i="8" a="1"/>
  <c r="M19" i="8" s="1"/>
  <c r="AC18" i="8" a="1"/>
  <c r="AC18" i="8" s="1"/>
  <c r="L18" i="8" a="1"/>
  <c r="L18" i="8" s="1"/>
  <c r="AE17" i="8" a="1"/>
  <c r="AE17" i="8" s="1"/>
  <c r="O17" i="8" a="1"/>
  <c r="O17" i="8" s="1"/>
  <c r="AH16" i="8" a="1"/>
  <c r="AH16" i="8" s="1"/>
  <c r="R16" i="8" a="1"/>
  <c r="R16" i="8" s="1"/>
  <c r="H16" i="8" a="1"/>
  <c r="H16" i="8" s="1"/>
  <c r="D16" i="8" a="1"/>
  <c r="D16" i="8" s="1"/>
  <c r="AI15" i="8" a="1"/>
  <c r="AI15" i="8" s="1"/>
  <c r="AE15" i="8" a="1"/>
  <c r="AE15" i="8" s="1"/>
  <c r="AA15" i="8" a="1"/>
  <c r="AA15" i="8" s="1"/>
  <c r="W15" i="8" a="1"/>
  <c r="W15" i="8" s="1"/>
  <c r="S15" i="8" a="1"/>
  <c r="S15" i="8" s="1"/>
  <c r="O15" i="8" a="1"/>
  <c r="O15" i="8" s="1"/>
  <c r="K15" i="8" a="1"/>
  <c r="K15" i="8" s="1"/>
  <c r="G15" i="8" a="1"/>
  <c r="G15" i="8" s="1"/>
  <c r="AH14" i="8" a="1"/>
  <c r="AH14" i="8" s="1"/>
  <c r="AD14" i="8" a="1"/>
  <c r="AD14" i="8" s="1"/>
  <c r="Z14" i="8" a="1"/>
  <c r="Z14" i="8" s="1"/>
  <c r="V14" i="8" a="1"/>
  <c r="V14" i="8" s="1"/>
  <c r="R14" i="8" a="1"/>
  <c r="R14" i="8" s="1"/>
  <c r="N14" i="8" a="1"/>
  <c r="N14" i="8" s="1"/>
  <c r="J14" i="8" a="1"/>
  <c r="J14" i="8" s="1"/>
  <c r="F14" i="8" a="1"/>
  <c r="F14" i="8" s="1"/>
  <c r="AK13" i="8" a="1"/>
  <c r="AK13" i="8" s="1"/>
  <c r="AG13" i="8" a="1"/>
  <c r="AG13" i="8" s="1"/>
  <c r="AC13" i="8" a="1"/>
  <c r="AC13" i="8" s="1"/>
  <c r="Y13" i="8" a="1"/>
  <c r="Y13" i="8" s="1"/>
  <c r="U13" i="8" a="1"/>
  <c r="U13" i="8" s="1"/>
  <c r="Q13" i="8" a="1"/>
  <c r="Q13" i="8" s="1"/>
  <c r="M13" i="8" a="1"/>
  <c r="M13" i="8" s="1"/>
  <c r="I13" i="8" a="1"/>
  <c r="I13" i="8" s="1"/>
  <c r="E13" i="8" a="1"/>
  <c r="E13" i="8" s="1"/>
  <c r="AJ12" i="8" a="1"/>
  <c r="AJ12" i="8" s="1"/>
  <c r="AF12" i="8" a="1"/>
  <c r="AF12" i="8" s="1"/>
  <c r="AB12" i="8" a="1"/>
  <c r="AB12" i="8" s="1"/>
  <c r="X12" i="8" a="1"/>
  <c r="X12" i="8" s="1"/>
  <c r="T12" i="8" a="1"/>
  <c r="T12" i="8" s="1"/>
  <c r="P12" i="8" a="1"/>
  <c r="P12" i="8" s="1"/>
  <c r="L12" i="8" a="1"/>
  <c r="L12" i="8" s="1"/>
  <c r="H12" i="8" a="1"/>
  <c r="H12" i="8" s="1"/>
  <c r="D12" i="8" a="1"/>
  <c r="D12" i="8" s="1"/>
  <c r="AI11" i="8" a="1"/>
  <c r="AI11" i="8" s="1"/>
  <c r="AE11" i="8" a="1"/>
  <c r="AE11" i="8" s="1"/>
  <c r="AA11" i="8" a="1"/>
  <c r="AA11" i="8" s="1"/>
  <c r="W11" i="8" a="1"/>
  <c r="W11" i="8" s="1"/>
  <c r="S11" i="8" a="1"/>
  <c r="S11" i="8" s="1"/>
  <c r="O11" i="8" a="1"/>
  <c r="O11" i="8" s="1"/>
  <c r="K11" i="8" a="1"/>
  <c r="K11" i="8" s="1"/>
  <c r="G11" i="8" a="1"/>
  <c r="G11" i="8" s="1"/>
  <c r="AH10" i="8" a="1"/>
  <c r="AH10" i="8" s="1"/>
  <c r="AD10" i="8" a="1"/>
  <c r="AD10" i="8" s="1"/>
  <c r="Z10" i="8" a="1"/>
  <c r="Z10" i="8" s="1"/>
  <c r="V10" i="8" a="1"/>
  <c r="V10" i="8" s="1"/>
  <c r="R10" i="8" a="1"/>
  <c r="R10" i="8" s="1"/>
  <c r="N10" i="8" a="1"/>
  <c r="N10" i="8" s="1"/>
  <c r="J10" i="8" a="1"/>
  <c r="J10" i="8" s="1"/>
  <c r="F10" i="8" a="1"/>
  <c r="F10" i="8" s="1"/>
  <c r="AK9" i="8" a="1"/>
  <c r="AK9" i="8" s="1"/>
  <c r="AG9" i="8" a="1"/>
  <c r="AG9" i="8" s="1"/>
  <c r="AC9" i="8" a="1"/>
  <c r="AC9" i="8" s="1"/>
  <c r="Y9" i="8" a="1"/>
  <c r="Y9" i="8" s="1"/>
  <c r="E32" i="8" a="1"/>
  <c r="E32" i="8" s="1"/>
  <c r="T27" i="8" a="1"/>
  <c r="T27" i="8" s="1"/>
  <c r="F26" i="8" a="1"/>
  <c r="F26" i="8" s="1"/>
  <c r="J24" i="8" a="1"/>
  <c r="J24" i="8" s="1"/>
  <c r="AJ23" i="8" a="1"/>
  <c r="AJ23" i="8" s="1"/>
  <c r="AC23" i="8" a="1"/>
  <c r="AC23" i="8" s="1"/>
  <c r="U23" i="8" a="1"/>
  <c r="U23" i="8" s="1"/>
  <c r="G23" i="8" a="1"/>
  <c r="G23" i="8" s="1"/>
  <c r="AC22" i="8" a="1"/>
  <c r="AC22" i="8" s="1"/>
  <c r="V22" i="8" a="1"/>
  <c r="V22" i="8" s="1"/>
  <c r="P22" i="8" a="1"/>
  <c r="P22" i="8" s="1"/>
  <c r="AF21" i="8" a="1"/>
  <c r="AF21" i="8" s="1"/>
  <c r="Y21" i="8" a="1"/>
  <c r="Y21" i="8" s="1"/>
  <c r="S21" i="8" a="1"/>
  <c r="S21" i="8" s="1"/>
  <c r="AI20" i="8" a="1"/>
  <c r="AI20" i="8" s="1"/>
  <c r="AB20" i="8" a="1"/>
  <c r="AB20" i="8" s="1"/>
  <c r="V20" i="8" a="1"/>
  <c r="V20" i="8" s="1"/>
  <c r="AE19" i="8" a="1"/>
  <c r="AE19" i="8" s="1"/>
  <c r="Y19" i="8" a="1"/>
  <c r="Y19" i="8" s="1"/>
  <c r="F19" i="8" a="1"/>
  <c r="F19" i="8" s="1"/>
  <c r="AH18" i="8" a="1"/>
  <c r="AH18" i="8" s="1"/>
  <c r="AB18" i="8" a="1"/>
  <c r="AB18" i="8" s="1"/>
  <c r="V18" i="8" a="1"/>
  <c r="V18" i="8" s="1"/>
  <c r="Q18" i="8" a="1"/>
  <c r="Q18" i="8" s="1"/>
  <c r="K18" i="8" a="1"/>
  <c r="K18" i="8" s="1"/>
  <c r="F18" i="8" a="1"/>
  <c r="F18" i="8" s="1"/>
  <c r="AJ17" i="8" a="1"/>
  <c r="AJ17" i="8" s="1"/>
  <c r="AD17" i="8" a="1"/>
  <c r="AD17" i="8" s="1"/>
  <c r="Y17" i="8" a="1"/>
  <c r="Y17" i="8" s="1"/>
  <c r="T17" i="8" a="1"/>
  <c r="T17" i="8" s="1"/>
  <c r="N17" i="8" a="1"/>
  <c r="N17" i="8" s="1"/>
  <c r="I17" i="8" a="1"/>
  <c r="I17" i="8" s="1"/>
  <c r="D17" i="8" a="1"/>
  <c r="D17" i="8" s="1"/>
  <c r="AG16" i="8" a="1"/>
  <c r="AG16" i="8" s="1"/>
  <c r="AB16" i="8" a="1"/>
  <c r="AB16" i="8" s="1"/>
  <c r="W16" i="8" a="1"/>
  <c r="W16" i="8" s="1"/>
  <c r="Q16" i="8" a="1"/>
  <c r="Q16" i="8" s="1"/>
  <c r="L16" i="8" a="1"/>
  <c r="L16" i="8" s="1"/>
  <c r="U34" i="8" a="1"/>
  <c r="U34" i="8" s="1"/>
  <c r="AA29" i="8" a="1"/>
  <c r="AA29" i="8" s="1"/>
  <c r="Q27" i="8" a="1"/>
  <c r="Q27" i="8" s="1"/>
  <c r="U25" i="8" a="1"/>
  <c r="U25" i="8" s="1"/>
  <c r="E25" i="8" a="1"/>
  <c r="E25" i="8" s="1"/>
  <c r="Z24" i="8" a="1"/>
  <c r="Z24" i="8" s="1"/>
  <c r="Q24" i="8" a="1"/>
  <c r="Q24" i="8" s="1"/>
  <c r="AB23" i="8" a="1"/>
  <c r="AB23" i="8" s="1"/>
  <c r="AH22" i="8" a="1"/>
  <c r="AH22" i="8" s="1"/>
  <c r="AB22" i="8" a="1"/>
  <c r="AB22" i="8" s="1"/>
  <c r="I22" i="8" a="1"/>
  <c r="I22" i="8" s="1"/>
  <c r="AK21" i="8" a="1"/>
  <c r="AK21" i="8" s="1"/>
  <c r="AE21" i="8" a="1"/>
  <c r="AE21" i="8" s="1"/>
  <c r="L21" i="8" a="1"/>
  <c r="L21" i="8" s="1"/>
  <c r="E21" i="8" a="1"/>
  <c r="E21" i="8" s="1"/>
  <c r="AH20" i="8" a="1"/>
  <c r="AH20" i="8" s="1"/>
  <c r="O20" i="8" a="1"/>
  <c r="O20" i="8" s="1"/>
  <c r="H20" i="8" a="1"/>
  <c r="H20" i="8" s="1"/>
  <c r="AK19" i="8" a="1"/>
  <c r="AK19" i="8" s="1"/>
  <c r="R19" i="8" a="1"/>
  <c r="R19" i="8" s="1"/>
  <c r="K19" i="8" a="1"/>
  <c r="K19" i="8" s="1"/>
  <c r="E19" i="8" a="1"/>
  <c r="E19" i="8" s="1"/>
  <c r="P18" i="8" a="1"/>
  <c r="P18" i="8" s="1"/>
  <c r="AI17" i="8" a="1"/>
  <c r="AI17" i="8" s="1"/>
  <c r="S17" i="8" a="1"/>
  <c r="S17" i="8" s="1"/>
  <c r="V16" i="8" a="1"/>
  <c r="V16" i="8" s="1"/>
  <c r="G16" i="8" a="1"/>
  <c r="G16" i="8" s="1"/>
  <c r="AH15" i="8" a="1"/>
  <c r="AH15" i="8" s="1"/>
  <c r="AD15" i="8" a="1"/>
  <c r="AD15" i="8" s="1"/>
  <c r="Z15" i="8" a="1"/>
  <c r="Z15" i="8" s="1"/>
  <c r="V15" i="8" a="1"/>
  <c r="V15" i="8" s="1"/>
  <c r="R15" i="8" a="1"/>
  <c r="R15" i="8" s="1"/>
  <c r="N15" i="8" a="1"/>
  <c r="N15" i="8" s="1"/>
  <c r="J15" i="8" a="1"/>
  <c r="J15" i="8" s="1"/>
  <c r="F15" i="8" a="1"/>
  <c r="F15" i="8" s="1"/>
  <c r="AK14" i="8" a="1"/>
  <c r="AK14" i="8" s="1"/>
  <c r="AG14" i="8" a="1"/>
  <c r="AG14" i="8" s="1"/>
  <c r="AC14" i="8" a="1"/>
  <c r="AC14" i="8" s="1"/>
  <c r="Y14" i="8" a="1"/>
  <c r="Y14" i="8" s="1"/>
  <c r="U14" i="8" a="1"/>
  <c r="U14" i="8" s="1"/>
  <c r="E34" i="8" a="1"/>
  <c r="E34" i="8" s="1"/>
  <c r="AA31" i="8" a="1"/>
  <c r="AA31" i="8" s="1"/>
  <c r="AK25" i="8" a="1"/>
  <c r="AK25" i="8" s="1"/>
  <c r="AJ24" i="8" a="1"/>
  <c r="AJ24" i="8" s="1"/>
  <c r="AI23" i="8" a="1"/>
  <c r="AI23" i="8" s="1"/>
  <c r="T23" i="8" a="1"/>
  <c r="T23" i="8" s="1"/>
  <c r="L23" i="8" a="1"/>
  <c r="L23" i="8" s="1"/>
  <c r="E23" i="8" a="1"/>
  <c r="E23" i="8" s="1"/>
  <c r="U22" i="8" a="1"/>
  <c r="U22" i="8" s="1"/>
  <c r="N22" i="8" a="1"/>
  <c r="N22" i="8" s="1"/>
  <c r="H22" i="8" a="1"/>
  <c r="H22" i="8" s="1"/>
  <c r="X21" i="8" a="1"/>
  <c r="X21" i="8" s="1"/>
  <c r="Q21" i="8" a="1"/>
  <c r="Q21" i="8" s="1"/>
  <c r="K21" i="8" a="1"/>
  <c r="K21" i="8" s="1"/>
  <c r="AA20" i="8" a="1"/>
  <c r="AA20" i="8" s="1"/>
  <c r="T20" i="8" a="1"/>
  <c r="T20" i="8" s="1"/>
  <c r="N20" i="8" a="1"/>
  <c r="N20" i="8" s="1"/>
  <c r="AD19" i="8" a="1"/>
  <c r="AD19" i="8" s="1"/>
  <c r="W19" i="8" a="1"/>
  <c r="W19" i="8" s="1"/>
  <c r="Q19" i="8" a="1"/>
  <c r="Q19" i="8" s="1"/>
  <c r="AG18" i="8" a="1"/>
  <c r="AG18" i="8" s="1"/>
  <c r="Z18" i="8" a="1"/>
  <c r="Z18" i="8" s="1"/>
  <c r="U18" i="8" a="1"/>
  <c r="U18" i="8" s="1"/>
  <c r="O18" i="8" a="1"/>
  <c r="O18" i="8" s="1"/>
  <c r="J18" i="8" a="1"/>
  <c r="J18" i="8" s="1"/>
  <c r="E18" i="8" a="1"/>
  <c r="E18" i="8" s="1"/>
  <c r="AH17" i="8" a="1"/>
  <c r="AH17" i="8" s="1"/>
  <c r="AC17" i="8" a="1"/>
  <c r="AC17" i="8" s="1"/>
  <c r="X17" i="8" a="1"/>
  <c r="X17" i="8" s="1"/>
  <c r="R17" i="8" a="1"/>
  <c r="R17" i="8" s="1"/>
  <c r="M17" i="8" a="1"/>
  <c r="M17" i="8" s="1"/>
  <c r="H17" i="8" a="1"/>
  <c r="H17" i="8" s="1"/>
  <c r="AK16" i="8" a="1"/>
  <c r="AK16" i="8" s="1"/>
  <c r="AF16" i="8" a="1"/>
  <c r="AF16" i="8" s="1"/>
  <c r="AA16" i="8" a="1"/>
  <c r="AA16" i="8" s="1"/>
  <c r="U16" i="8" a="1"/>
  <c r="U16" i="8" s="1"/>
  <c r="P16" i="8" a="1"/>
  <c r="P16" i="8" s="1"/>
  <c r="K16" i="8" a="1"/>
  <c r="K16" i="8" s="1"/>
  <c r="U33" i="8" a="1"/>
  <c r="U33" i="8" s="1"/>
  <c r="U31" i="8" a="1"/>
  <c r="U31" i="8" s="1"/>
  <c r="AJ28" i="8" a="1"/>
  <c r="AJ28" i="8" s="1"/>
  <c r="AG25" i="8" a="1"/>
  <c r="AG25" i="8" s="1"/>
  <c r="P24" i="8" a="1"/>
  <c r="P24" i="8" s="1"/>
  <c r="F24" i="8" a="1"/>
  <c r="F24" i="8" s="1"/>
  <c r="Z23" i="8" a="1"/>
  <c r="Z23" i="8" s="1"/>
  <c r="S23" i="8" a="1"/>
  <c r="S23" i="8" s="1"/>
  <c r="AG22" i="8" a="1"/>
  <c r="AG22" i="8" s="1"/>
  <c r="Z22" i="8" a="1"/>
  <c r="Z22" i="8" s="1"/>
  <c r="T22" i="8" a="1"/>
  <c r="T22" i="8" s="1"/>
  <c r="AJ21" i="8" a="1"/>
  <c r="AJ21" i="8" s="1"/>
  <c r="AC21" i="8" a="1"/>
  <c r="AC21" i="8" s="1"/>
  <c r="W21" i="8" a="1"/>
  <c r="W21" i="8" s="1"/>
  <c r="D21" i="8" a="1"/>
  <c r="D21" i="8" s="1"/>
  <c r="AF20" i="8" a="1"/>
  <c r="AF20" i="8" s="1"/>
  <c r="Z20" i="8" a="1"/>
  <c r="Z20" i="8" s="1"/>
  <c r="G20" i="8" a="1"/>
  <c r="G20" i="8" s="1"/>
  <c r="AI19" i="8" a="1"/>
  <c r="AI19" i="8" s="1"/>
  <c r="AC19" i="8" a="1"/>
  <c r="AC19" i="8" s="1"/>
  <c r="J19" i="8" a="1"/>
  <c r="J19" i="8" s="1"/>
  <c r="AF18" i="8" a="1"/>
  <c r="AF18" i="8" s="1"/>
  <c r="T18" i="8" a="1"/>
  <c r="T18" i="8" s="1"/>
  <c r="D18" i="8" a="1"/>
  <c r="D18" i="8" s="1"/>
  <c r="W17" i="8" a="1"/>
  <c r="W17" i="8" s="1"/>
  <c r="G17" i="8" a="1"/>
  <c r="G17" i="8" s="1"/>
  <c r="Z16" i="8" a="1"/>
  <c r="Z16" i="8" s="1"/>
  <c r="J16" i="8" a="1"/>
  <c r="J16" i="8" s="1"/>
  <c r="F16" i="8" a="1"/>
  <c r="F16" i="8" s="1"/>
  <c r="AK15" i="8" a="1"/>
  <c r="AK15" i="8" s="1"/>
  <c r="AG15" i="8" a="1"/>
  <c r="AG15" i="8" s="1"/>
  <c r="AC15" i="8" a="1"/>
  <c r="AC15" i="8" s="1"/>
  <c r="Y15" i="8" a="1"/>
  <c r="Y15" i="8" s="1"/>
  <c r="U15" i="8" a="1"/>
  <c r="U15" i="8" s="1"/>
  <c r="Q15" i="8" a="1"/>
  <c r="Q15" i="8" s="1"/>
  <c r="M15" i="8" a="1"/>
  <c r="M15" i="8" s="1"/>
  <c r="I15" i="8" a="1"/>
  <c r="I15" i="8" s="1"/>
  <c r="E15" i="8" a="1"/>
  <c r="E15" i="8" s="1"/>
  <c r="AJ14" i="8" a="1"/>
  <c r="AJ14" i="8" s="1"/>
  <c r="AF14" i="8" a="1"/>
  <c r="AF14" i="8" s="1"/>
  <c r="AB14" i="8" a="1"/>
  <c r="AB14" i="8" s="1"/>
  <c r="X14" i="8" a="1"/>
  <c r="X14" i="8" s="1"/>
  <c r="T14" i="8" a="1"/>
  <c r="T14" i="8" s="1"/>
  <c r="E2" i="8" a="1"/>
  <c r="E2" i="8" s="1"/>
  <c r="I2" i="8" a="1"/>
  <c r="I2" i="8" s="1"/>
  <c r="M2" i="8" a="1"/>
  <c r="M2" i="8" s="1"/>
  <c r="Q2" i="8" a="1"/>
  <c r="Q2" i="8" s="1"/>
  <c r="U2" i="8" a="1"/>
  <c r="U2" i="8" s="1"/>
  <c r="Y2" i="8" a="1"/>
  <c r="Y2" i="8" s="1"/>
  <c r="AC2" i="8" a="1"/>
  <c r="AC2" i="8" s="1"/>
  <c r="AG2" i="8" a="1"/>
  <c r="AG2" i="8" s="1"/>
  <c r="AK2" i="8" a="1"/>
  <c r="AK2" i="8" s="1"/>
  <c r="F3" i="8" a="1"/>
  <c r="F3" i="8" s="1"/>
  <c r="J3" i="8" a="1"/>
  <c r="J3" i="8" s="1"/>
  <c r="N3" i="8" a="1"/>
  <c r="N3" i="8" s="1"/>
  <c r="R3" i="8" a="1"/>
  <c r="R3" i="8" s="1"/>
  <c r="V3" i="8" a="1"/>
  <c r="V3" i="8" s="1"/>
  <c r="Z3" i="8" a="1"/>
  <c r="Z3" i="8" s="1"/>
  <c r="AD3" i="8" a="1"/>
  <c r="AD3" i="8" s="1"/>
  <c r="AH3" i="8" a="1"/>
  <c r="AH3" i="8" s="1"/>
  <c r="G4" i="8" a="1"/>
  <c r="G4" i="8" s="1"/>
  <c r="K4" i="8" a="1"/>
  <c r="K4" i="8" s="1"/>
  <c r="O4" i="8" a="1"/>
  <c r="O4" i="8" s="1"/>
  <c r="S4" i="8" a="1"/>
  <c r="S4" i="8" s="1"/>
  <c r="W4" i="8" a="1"/>
  <c r="W4" i="8" s="1"/>
  <c r="AA4" i="8" a="1"/>
  <c r="AA4" i="8" s="1"/>
  <c r="AJ4" i="8" a="1"/>
  <c r="AJ4" i="8" s="1"/>
  <c r="F5" i="8" a="1"/>
  <c r="F5" i="8" s="1"/>
  <c r="O5" i="8" a="1"/>
  <c r="O5" i="8" s="1"/>
  <c r="X5" i="8" a="1"/>
  <c r="X5" i="8" s="1"/>
  <c r="AG5" i="8" a="1"/>
  <c r="AG5" i="8" s="1"/>
  <c r="L6" i="8" a="1"/>
  <c r="L6" i="8" s="1"/>
  <c r="U6" i="8" a="1"/>
  <c r="U6" i="8" s="1"/>
  <c r="AD6" i="8" a="1"/>
  <c r="AD6" i="8" s="1"/>
  <c r="AI6" i="8" a="1"/>
  <c r="AI6" i="8" s="1"/>
  <c r="I7" i="8" a="1"/>
  <c r="I7" i="8" s="1"/>
  <c r="R7" i="8" a="1"/>
  <c r="R7" i="8" s="1"/>
  <c r="AA7" i="8" a="1"/>
  <c r="AA7" i="8" s="1"/>
  <c r="AA9" i="8" a="1"/>
  <c r="AA9" i="8" s="1"/>
  <c r="Q10" i="8" a="1"/>
  <c r="Q10" i="8" s="1"/>
  <c r="X10" i="8" a="1"/>
  <c r="X10" i="8" s="1"/>
  <c r="N11" i="8" a="1"/>
  <c r="N11" i="8" s="1"/>
  <c r="U11" i="8" a="1"/>
  <c r="U11" i="8" s="1"/>
  <c r="K12" i="8" a="1"/>
  <c r="K12" i="8" s="1"/>
  <c r="R12" i="8" a="1"/>
  <c r="R12" i="8" s="1"/>
  <c r="K13" i="8" a="1"/>
  <c r="K13" i="8" s="1"/>
  <c r="S13" i="8" a="1"/>
  <c r="S13" i="8" s="1"/>
  <c r="AA13" i="8" a="1"/>
  <c r="AA13" i="8" s="1"/>
  <c r="M14" i="8" a="1"/>
  <c r="M14" i="8" s="1"/>
  <c r="AJ16" i="8" a="1"/>
  <c r="AJ16" i="8" s="1"/>
  <c r="I18" i="8" a="1"/>
  <c r="I18" i="8" s="1"/>
  <c r="V19" i="8" a="1"/>
  <c r="V19" i="8" s="1"/>
  <c r="AD28" i="8" a="1"/>
  <c r="AD28" i="8" s="1"/>
  <c r="AF4" i="8" a="1"/>
  <c r="AF4" i="8" s="1"/>
  <c r="AK4" i="8" a="1"/>
  <c r="AK4" i="8" s="1"/>
  <c r="K5" i="8" a="1"/>
  <c r="K5" i="8" s="1"/>
  <c r="T5" i="8" a="1"/>
  <c r="T5" i="8" s="1"/>
  <c r="AC5" i="8" a="1"/>
  <c r="AC5" i="8" s="1"/>
  <c r="AH5" i="8" a="1"/>
  <c r="AH5" i="8" s="1"/>
  <c r="H6" i="8" a="1"/>
  <c r="H6" i="8" s="1"/>
  <c r="Q6" i="8" a="1"/>
  <c r="Q6" i="8" s="1"/>
  <c r="Z6" i="8" a="1"/>
  <c r="Z6" i="8" s="1"/>
  <c r="AE6" i="8" a="1"/>
  <c r="AE6" i="8" s="1"/>
  <c r="E7" i="8" a="1"/>
  <c r="E7" i="8" s="1"/>
  <c r="N7" i="8" a="1"/>
  <c r="N7" i="8" s="1"/>
  <c r="W7" i="8" a="1"/>
  <c r="W7" i="8" s="1"/>
  <c r="AB7" i="8" a="1"/>
  <c r="AB7" i="8" s="1"/>
  <c r="AG7" i="8" a="1"/>
  <c r="AG7" i="8" s="1"/>
  <c r="H8" i="8" a="1"/>
  <c r="H8" i="8" s="1"/>
  <c r="N8" i="8" a="1"/>
  <c r="N8" i="8" s="1"/>
  <c r="S8" i="8" a="1"/>
  <c r="S8" i="8" s="1"/>
  <c r="X8" i="8" a="1"/>
  <c r="X8" i="8" s="1"/>
  <c r="AD8" i="8" a="1"/>
  <c r="AD8" i="8" s="1"/>
  <c r="AI8" i="8" a="1"/>
  <c r="AI8" i="8" s="1"/>
  <c r="E9" i="8" a="1"/>
  <c r="E9" i="8" s="1"/>
  <c r="K9" i="8" a="1"/>
  <c r="K9" i="8" s="1"/>
  <c r="P9" i="8" a="1"/>
  <c r="P9" i="8" s="1"/>
  <c r="U9" i="8" a="1"/>
  <c r="U9" i="8" s="1"/>
  <c r="E10" i="8" a="1"/>
  <c r="E10" i="8" s="1"/>
  <c r="L10" i="8" a="1"/>
  <c r="L10" i="8" s="1"/>
  <c r="AK10" i="8" a="1"/>
  <c r="AK10" i="8" s="1"/>
  <c r="I11" i="8" a="1"/>
  <c r="I11" i="8" s="1"/>
  <c r="AH11" i="8" a="1"/>
  <c r="AH11" i="8" s="1"/>
  <c r="F12" i="8" a="1"/>
  <c r="F12" i="8" s="1"/>
  <c r="AE12" i="8" a="1"/>
  <c r="AE12" i="8" s="1"/>
  <c r="D13" i="8" a="1"/>
  <c r="D13" i="8" s="1"/>
  <c r="L13" i="8" a="1"/>
  <c r="L13" i="8" s="1"/>
  <c r="T13" i="8" a="1"/>
  <c r="T13" i="8" s="1"/>
  <c r="AB13" i="8" a="1"/>
  <c r="AB13" i="8" s="1"/>
  <c r="D14" i="8" a="1"/>
  <c r="D14" i="8" s="1"/>
  <c r="F17" i="8" a="1"/>
  <c r="F17" i="8" s="1"/>
  <c r="N18" i="8" a="1"/>
  <c r="N18" i="8" s="1"/>
  <c r="I21" i="8" a="1"/>
  <c r="I21" i="8" s="1"/>
  <c r="H31" i="8" a="1"/>
  <c r="H31" i="8" s="1"/>
  <c r="F2" i="8" a="1"/>
  <c r="F2" i="8" s="1"/>
  <c r="J2" i="8" a="1"/>
  <c r="J2" i="8" s="1"/>
  <c r="N2" i="8" a="1"/>
  <c r="N2" i="8" s="1"/>
  <c r="R2" i="8" a="1"/>
  <c r="R2" i="8" s="1"/>
  <c r="V2" i="8" a="1"/>
  <c r="V2" i="8" s="1"/>
  <c r="Z2" i="8" a="1"/>
  <c r="Z2" i="8" s="1"/>
  <c r="AD2" i="8" a="1"/>
  <c r="AD2" i="8" s="1"/>
  <c r="AH2" i="8" a="1"/>
  <c r="AH2" i="8" s="1"/>
  <c r="G3" i="8" a="1"/>
  <c r="G3" i="8" s="1"/>
  <c r="K3" i="8" a="1"/>
  <c r="K3" i="8" s="1"/>
  <c r="O3" i="8" a="1"/>
  <c r="O3" i="8" s="1"/>
  <c r="S3" i="8" a="1"/>
  <c r="S3" i="8" s="1"/>
  <c r="W3" i="8" a="1"/>
  <c r="W3" i="8" s="1"/>
  <c r="AA3" i="8" a="1"/>
  <c r="AA3" i="8" s="1"/>
  <c r="AE3" i="8" a="1"/>
  <c r="AE3" i="8" s="1"/>
  <c r="AI3" i="8" a="1"/>
  <c r="AI3" i="8" s="1"/>
  <c r="D4" i="8" a="1"/>
  <c r="D4" i="8" s="1"/>
  <c r="H4" i="8" a="1"/>
  <c r="H4" i="8" s="1"/>
  <c r="L4" i="8" a="1"/>
  <c r="L4" i="8" s="1"/>
  <c r="P4" i="8" a="1"/>
  <c r="P4" i="8" s="1"/>
  <c r="T4" i="8" a="1"/>
  <c r="T4" i="8" s="1"/>
  <c r="X4" i="8" a="1"/>
  <c r="X4" i="8" s="1"/>
  <c r="AB4" i="8" a="1"/>
  <c r="AB4" i="8" s="1"/>
  <c r="AG4" i="8" a="1"/>
  <c r="AG4" i="8" s="1"/>
  <c r="G5" i="8" a="1"/>
  <c r="G5" i="8" s="1"/>
  <c r="P5" i="8" a="1"/>
  <c r="P5" i="8" s="1"/>
  <c r="Y5" i="8" a="1"/>
  <c r="Y5" i="8" s="1"/>
  <c r="AD5" i="8" a="1"/>
  <c r="AD5" i="8" s="1"/>
  <c r="D6" i="8" a="1"/>
  <c r="D6" i="8" s="1"/>
  <c r="M6" i="8" a="1"/>
  <c r="M6" i="8" s="1"/>
  <c r="V6" i="8" a="1"/>
  <c r="V6" i="8" s="1"/>
  <c r="AA6" i="8" a="1"/>
  <c r="AA6" i="8" s="1"/>
  <c r="AJ6" i="8" a="1"/>
  <c r="AJ6" i="8" s="1"/>
  <c r="J7" i="8" a="1"/>
  <c r="J7" i="8" s="1"/>
  <c r="S7" i="8" a="1"/>
  <c r="S7" i="8" s="1"/>
  <c r="X7" i="8" a="1"/>
  <c r="X7" i="8" s="1"/>
  <c r="AB9" i="8" a="1"/>
  <c r="AB9" i="8" s="1"/>
  <c r="AI9" i="8" a="1"/>
  <c r="AI9" i="8" s="1"/>
  <c r="Y10" i="8" a="1"/>
  <c r="Y10" i="8" s="1"/>
  <c r="AF10" i="8" a="1"/>
  <c r="AF10" i="8" s="1"/>
  <c r="V11" i="8" a="1"/>
  <c r="V11" i="8" s="1"/>
  <c r="AC11" i="8" a="1"/>
  <c r="AC11" i="8" s="1"/>
  <c r="S12" i="8" a="1"/>
  <c r="S12" i="8" s="1"/>
  <c r="Z12" i="8" a="1"/>
  <c r="Z12" i="8" s="1"/>
  <c r="E14" i="8" a="1"/>
  <c r="E14" i="8" s="1"/>
  <c r="P14" i="8" a="1"/>
  <c r="P14" i="8" s="1"/>
  <c r="L17" i="8" a="1"/>
  <c r="L17" i="8" s="1"/>
  <c r="S18" i="8" a="1"/>
  <c r="S18" i="8" s="1"/>
  <c r="P21" i="8" a="1"/>
  <c r="P21" i="8" s="1"/>
  <c r="AF22" i="8" a="1"/>
  <c r="AF22" i="8" s="1"/>
  <c r="V24" i="8" a="1"/>
  <c r="V24" i="8" s="1"/>
  <c r="O33" i="8" a="1"/>
  <c r="O33" i="8" s="1"/>
  <c r="I13" i="1"/>
  <c r="H22" i="1" s="1"/>
  <c r="C17" i="9" l="1" a="1"/>
  <c r="C17" i="9" s="1"/>
  <c r="C11" i="9" a="1"/>
  <c r="C11" i="9" s="1"/>
  <c r="C7" i="9" a="1"/>
  <c r="C7" i="9" s="1"/>
  <c r="C15" i="9" a="1"/>
  <c r="C15" i="9" s="1"/>
  <c r="C18" i="9" a="1"/>
  <c r="C18" i="9" s="1"/>
  <c r="C12" i="9" a="1"/>
  <c r="C12" i="9" s="1"/>
  <c r="C19" i="9" a="1"/>
  <c r="C19" i="9" s="1"/>
  <c r="C14" i="9" a="1"/>
  <c r="C14" i="9" s="1"/>
  <c r="C4" i="9" a="1"/>
  <c r="C4" i="9" s="1"/>
  <c r="C10" i="9" a="1"/>
  <c r="C10" i="9" s="1"/>
  <c r="C9" i="9" a="1"/>
  <c r="C9" i="9" s="1"/>
  <c r="C13" i="9" a="1"/>
  <c r="C13" i="9" s="1"/>
  <c r="C8" i="9" a="1"/>
  <c r="C8" i="9" s="1"/>
  <c r="C6" i="9" a="1"/>
  <c r="C6" i="9" s="1"/>
  <c r="C5" i="9" a="1"/>
  <c r="C5" i="9" s="1"/>
  <c r="C2" i="9" a="1"/>
  <c r="C2" i="9" s="1"/>
  <c r="C16" i="9" a="1"/>
  <c r="C16" i="9" s="1"/>
  <c r="C3" i="9" a="1"/>
  <c r="C3" i="9" s="1"/>
  <c r="C35" i="8" a="1"/>
  <c r="C35" i="8" s="1"/>
  <c r="C36" i="8" a="1"/>
  <c r="C36" i="8" s="1"/>
  <c r="C28" i="8" a="1"/>
  <c r="C28" i="8" s="1"/>
  <c r="C24" i="8" a="1"/>
  <c r="C24" i="8" s="1"/>
  <c r="C32" i="8" a="1"/>
  <c r="C32" i="8" s="1"/>
  <c r="C30" i="8" a="1"/>
  <c r="C30" i="8" s="1"/>
  <c r="C34" i="8" a="1"/>
  <c r="C34" i="8" s="1"/>
  <c r="C25" i="8" a="1"/>
  <c r="C25" i="8" s="1"/>
  <c r="C26" i="8" a="1"/>
  <c r="C26" i="8" s="1"/>
  <c r="C31" i="8" a="1"/>
  <c r="C31" i="8" s="1"/>
  <c r="C29" i="8" a="1"/>
  <c r="C29" i="8" s="1"/>
  <c r="C33" i="8" a="1"/>
  <c r="C33" i="8" s="1"/>
  <c r="C27" i="8" a="1"/>
  <c r="C27" i="8" s="1"/>
  <c r="C22" i="8" a="1"/>
  <c r="C22" i="8" s="1"/>
  <c r="C14" i="8" a="1"/>
  <c r="C14" i="8" s="1"/>
  <c r="C10" i="8" a="1"/>
  <c r="C10" i="8" s="1"/>
  <c r="C15" i="8" a="1"/>
  <c r="C15" i="8" s="1"/>
  <c r="C11" i="8" a="1"/>
  <c r="C11" i="8" s="1"/>
  <c r="C20" i="8" a="1"/>
  <c r="C20" i="8" s="1"/>
  <c r="C17" i="8" a="1"/>
  <c r="C17" i="8" s="1"/>
  <c r="C16" i="8" a="1"/>
  <c r="C16" i="8" s="1"/>
  <c r="C19" i="8" a="1"/>
  <c r="C19" i="8" s="1"/>
  <c r="C3" i="8" a="1"/>
  <c r="C3" i="8" s="1"/>
  <c r="C8" i="8" a="1"/>
  <c r="C8" i="8" s="1"/>
  <c r="C21" i="8" a="1"/>
  <c r="C21" i="8" s="1"/>
  <c r="C13" i="8" a="1"/>
  <c r="C13" i="8" s="1"/>
  <c r="C6" i="8" a="1"/>
  <c r="C6" i="8" s="1"/>
  <c r="C4" i="8" a="1"/>
  <c r="C4" i="8" s="1"/>
  <c r="C18" i="8" a="1"/>
  <c r="C18" i="8" s="1"/>
  <c r="C12" i="8" a="1"/>
  <c r="C12" i="8" s="1"/>
  <c r="C7" i="8" a="1"/>
  <c r="C7" i="8" s="1"/>
  <c r="C9" i="8" a="1"/>
  <c r="C9" i="8" s="1"/>
  <c r="C23" i="8" a="1"/>
  <c r="C23" i="8" s="1"/>
  <c r="C5" i="8" a="1"/>
  <c r="C5" i="8" s="1"/>
  <c r="C2" i="8" a="1"/>
  <c r="C2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734B7-0E17-9642-88F8-1C1260395394}" name="PA_Turnpike" type="6" refreshedVersion="7" background="1" saveData="1">
    <textPr sourceFile="/Users/jacksonsherman/Desktop/Code/git/Personal/Misc/python/maps/PA_Turnpike/PA_Turnpike.csv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A70900E-3BE8-544A-BB6F-CE710D203FCC}" name="PA_Turnpike1" type="6" refreshedVersion="7" background="1" saveData="1">
    <textPr sourceFile="/Users/jacksonsherman/Desktop/Code/git/Personal/Misc/python/maps/PA_Turnpike/PA_Turnpike.csv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7115A81-3DFC-5A48-AAD7-F8F6E2FC19E7}" name="PA_Turnpike11" type="6" refreshedVersion="7" background="1" saveData="1">
    <textPr sourceFile="/Users/jacksonsherman/Desktop/Code/git/Personal/Misc/python/maps/PA_Turnpike/PA_Turnpike.csv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53F1520B-709C-7E4D-B0D1-5FB17BA5C962}" name="PA_Turnpike2" type="6" refreshedVersion="7" background="1" saveData="1">
    <textPr sourceFile="/Users/jacksonsherman/Desktop/Code/git/Personal/Misc/python/maps/PA_Turnpike/PA_Turnpike.csv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9CF1AE4A-8EE2-C64A-8E65-2B675C8117F3}" name="PA_Turnpike21" type="6" refreshedVersion="7" background="1" saveData="1">
    <textPr sourceFile="/Users/jacksonsherman/Desktop/Code/git/Personal/Misc/python/maps/PA_Turnpike/PA_Turnpike.csv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B883C0-CA0F-D549-96DF-F64AA27D9EC5}" name="PA_Turnpike3" type="6" refreshedVersion="7" background="1" saveData="1">
    <textPr sourceFile="/Users/jacksonsherman/Desktop/Code/git/Personal/Misc/python/maps/PA_Turnpike/PA_Turnpike.csv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60471113-5C3F-674D-B228-53EA8705963A}" name="PA_Turnpike31" type="6" refreshedVersion="7" background="1" saveData="1">
    <textPr sourceFile="/Users/jacksonsherman/Desktop/Code/git/Personal/Misc/python/maps/PA_Turnpike/PA_Turnpike.csv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2D30953A-D98C-164F-A81F-182E09D43BD7}" name="PA_Turnpike4" type="6" refreshedVersion="7" background="1" saveData="1">
    <textPr sourceFile="/Users/jacksonsherman/Desktop/Code/git/Personal/Misc/python/maps/PA_Turnpike/PA_Turnpike.csv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<sst xmlns="http://schemas.openxmlformats.org/spreadsheetml/2006/main" count="744" uniqueCount="144">
  <si>
    <t>Kennywood</t>
  </si>
  <si>
    <t>Knoebles</t>
  </si>
  <si>
    <t>Dorney</t>
  </si>
  <si>
    <t>Six Flags</t>
  </si>
  <si>
    <t>Hershey</t>
  </si>
  <si>
    <t>Lakemont</t>
  </si>
  <si>
    <t>Waldameer</t>
  </si>
  <si>
    <t>Cedar Point</t>
  </si>
  <si>
    <t>10:30 - 7:00</t>
  </si>
  <si>
    <t>10:30 - 9:00</t>
  </si>
  <si>
    <t>12:00 - 7:00</t>
  </si>
  <si>
    <t>12:00 - 9:00</t>
  </si>
  <si>
    <t>12:00 - 6:00</t>
  </si>
  <si>
    <t>11:00 - 7:00</t>
  </si>
  <si>
    <t>10:00 - 8:00</t>
  </si>
  <si>
    <t>4:00 - 9:00</t>
  </si>
  <si>
    <t>10:00 - 9:00</t>
  </si>
  <si>
    <t>10:00 - 6:00</t>
  </si>
  <si>
    <t>11:30 - 9:00</t>
  </si>
  <si>
    <t>order</t>
  </si>
  <si>
    <t>10:00 -7:00</t>
  </si>
  <si>
    <t>12:00 - 8:00</t>
  </si>
  <si>
    <t>10:00 - 7:00</t>
  </si>
  <si>
    <t>six flags season pass ID:</t>
  </si>
  <si>
    <t>Not Needed</t>
  </si>
  <si>
    <t>Cedar Fair</t>
  </si>
  <si>
    <t>Ticket Yet?</t>
  </si>
  <si>
    <t>Parking?</t>
  </si>
  <si>
    <t>Included</t>
  </si>
  <si>
    <t>Free</t>
  </si>
  <si>
    <t>Sleep Location</t>
  </si>
  <si>
    <t>Pittsburgh</t>
  </si>
  <si>
    <t>Price</t>
  </si>
  <si>
    <t>free cancelation</t>
  </si>
  <si>
    <t>Address</t>
  </si>
  <si>
    <t>Harrisburg</t>
  </si>
  <si>
    <t>Bloomsburg</t>
  </si>
  <si>
    <t>417 East 4th Street, Bloomsburg, PA 17815</t>
  </si>
  <si>
    <t>9907 East Peach Street, Girard, PA 16417, United States</t>
  </si>
  <si>
    <t>Bethlehem</t>
  </si>
  <si>
    <t>422 Pierce St, Bethlehem, PA 18015, USA</t>
  </si>
  <si>
    <t>Howell</t>
  </si>
  <si>
    <t>519 Grandview Ave, Pittsburgh, PA 15211, USA</t>
  </si>
  <si>
    <t>Total</t>
  </si>
  <si>
    <t>total</t>
  </si>
  <si>
    <t>1716 1st Ave, Altoona, PA 16602, USA</t>
  </si>
  <si>
    <t>242 Hamilton St, Harrisburg, PA 17102, USA</t>
  </si>
  <si>
    <t>4 Kelton Pl, Manalapan Township, NJ 07726, USA</t>
  </si>
  <si>
    <t>3518 Tiffin Ave, Sandusky, OH 44870</t>
  </si>
  <si>
    <t>Sandusky</t>
  </si>
  <si>
    <t>Altoona</t>
  </si>
  <si>
    <t>Butler Valley Toll Plaza</t>
  </si>
  <si>
    <t>Allegheny Valley Toll Plaza</t>
  </si>
  <si>
    <t>Pittsburgh Toll Plaza</t>
  </si>
  <si>
    <t>Irwin Toll Plaza</t>
  </si>
  <si>
    <t>New Stanton Toll Plaza</t>
  </si>
  <si>
    <t>Donegal Toll Plaza</t>
  </si>
  <si>
    <t>Somerset Toll Plaza</t>
  </si>
  <si>
    <t>Bedford Toll Plaza</t>
  </si>
  <si>
    <t>Breezewood Toll Plaza</t>
  </si>
  <si>
    <t>Fort Littleton Toll Plaza</t>
  </si>
  <si>
    <t>Willow Hill Toll Plaza</t>
  </si>
  <si>
    <t>Blue Mountain Toll Plaza</t>
  </si>
  <si>
    <t>Carlisle Toll Plaza</t>
  </si>
  <si>
    <t>Gettysburg Pike Toll Plaza</t>
  </si>
  <si>
    <t>Harrisburg West Toll Plaza</t>
  </si>
  <si>
    <t>Harrisburg East Toll Plaza</t>
  </si>
  <si>
    <t>Lebanon-Lancaster Toll Plaza</t>
  </si>
  <si>
    <t>Reading Toll Plaza</t>
  </si>
  <si>
    <t>Morgantown Toll Plaza</t>
  </si>
  <si>
    <t>Downingtown Toll Plaza</t>
  </si>
  <si>
    <t>S.R. 29</t>
  </si>
  <si>
    <t>Valley Forge Toll Plaza</t>
  </si>
  <si>
    <t>Norristown Toll Plaza</t>
  </si>
  <si>
    <t>Fort Washington Toll Plaza</t>
  </si>
  <si>
    <t>Willow Grove Toll Plaza</t>
  </si>
  <si>
    <t>Bensalem Toll Plaza</t>
  </si>
  <si>
    <t>[I-95] Delaware Valley (Old 358) - No Toll</t>
  </si>
  <si>
    <t>[I-95] Delaware River Bridge (Old 359) One Way Toll WB Only</t>
  </si>
  <si>
    <t>Mid-County Toll Plaza</t>
  </si>
  <si>
    <t>Lansdale Toll Plaza</t>
  </si>
  <si>
    <t>Quakertown Toll Plaza</t>
  </si>
  <si>
    <t>Lehigh Valley Toll Plaza</t>
  </si>
  <si>
    <t>Mahoning Valley Toll Plaza</t>
  </si>
  <si>
    <t>S.R. 903</t>
  </si>
  <si>
    <t>Pocono Toll Plaza</t>
  </si>
  <si>
    <t>Wilkes-Barre Toll Plaza</t>
  </si>
  <si>
    <t>bed</t>
  </si>
  <si>
    <t>CP</t>
  </si>
  <si>
    <t>Knoebels</t>
  </si>
  <si>
    <t>SFGA</t>
  </si>
  <si>
    <t>Fallingwater</t>
  </si>
  <si>
    <t>leave</t>
  </si>
  <si>
    <t>arrive</t>
  </si>
  <si>
    <t>location</t>
  </si>
  <si>
    <t>Doylestown</t>
  </si>
  <si>
    <t>622 Covered Bridge Ln, Doylestown, PA 18901</t>
  </si>
  <si>
    <t>Always</t>
  </si>
  <si>
    <t>New Castle - No Toll</t>
  </si>
  <si>
    <t>Beaver Valley - No Toll</t>
  </si>
  <si>
    <t>Cranberry - No Toll</t>
  </si>
  <si>
    <t>OH</t>
  </si>
  <si>
    <t>Ohio</t>
  </si>
  <si>
    <t>Street Road EB Access Only</t>
  </si>
  <si>
    <t>Virginia Drive WB Access only</t>
  </si>
  <si>
    <t>Wyoming Valley Ramp</t>
  </si>
  <si>
    <t>Keyser Avenue Ramp</t>
  </si>
  <si>
    <t>Clarks Sumit Ramp</t>
  </si>
  <si>
    <t>N/A</t>
  </si>
  <si>
    <t>State Route 29 Toll Plaza - Eastbound/Westbound E-ZPass Only</t>
  </si>
  <si>
    <t>Virginia Drive Toll Plaza - Westbound E-ZPass Only</t>
  </si>
  <si>
    <t>Street Road Toll Plaza - Eastbound E-ZPass Only</t>
  </si>
  <si>
    <t>State Route 903 - Northbound/Southbound E-ZPass Only</t>
  </si>
  <si>
    <t>Cash</t>
  </si>
  <si>
    <t>EZ-Pass</t>
  </si>
  <si>
    <t>drive time</t>
  </si>
  <si>
    <t>miles</t>
  </si>
  <si>
    <t>free cancel</t>
  </si>
  <si>
    <t>US 422</t>
  </si>
  <si>
    <t>PA 108 Mt Jackson Rd</t>
  </si>
  <si>
    <t>PA 168 Moravia</t>
  </si>
  <si>
    <t>I-76 PA Tnpk</t>
  </si>
  <si>
    <t>PA 551 to PA 18 Beaver Falls</t>
  </si>
  <si>
    <t>PA 51 Chippewa</t>
  </si>
  <si>
    <t>I-376 (PA 60) Airport</t>
  </si>
  <si>
    <t>US 30, Clinton, Imperial</t>
  </si>
  <si>
    <t>Westport Rd</t>
  </si>
  <si>
    <t>US 22</t>
  </si>
  <si>
    <t>S1</t>
  </si>
  <si>
    <t>S2</t>
  </si>
  <si>
    <t>S6</t>
  </si>
  <si>
    <t>S4</t>
  </si>
  <si>
    <t>Gans Rd</t>
  </si>
  <si>
    <t>Big Six Rd</t>
  </si>
  <si>
    <t>M2</t>
  </si>
  <si>
    <t>M4</t>
  </si>
  <si>
    <t>M8</t>
  </si>
  <si>
    <t>Home</t>
  </si>
  <si>
    <t>Town</t>
  </si>
  <si>
    <t>Weather:</t>
  </si>
  <si>
    <t>Girard</t>
  </si>
  <si>
    <t>Erie</t>
  </si>
  <si>
    <t>Allentown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</si>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</sst>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/>
    <xf numFmtId="0" fontId="1" fillId="0" borderId="0" xfId="0" applyFont="1"/>
    <xf numFmtId="0" fontId="0" fillId="3" borderId="0" xfId="0" applyFill="1"/>
    <xf numFmtId="8" fontId="0" fillId="0" borderId="0" xfId="0" applyNumberFormat="1"/>
    <xf numFmtId="6" fontId="0" fillId="0" borderId="0" xfId="0" applyNumberFormat="1"/>
    <xf numFmtId="20" fontId="0" fillId="0" borderId="0" xfId="0" applyNumberFormat="1"/>
    <xf numFmtId="20" fontId="0" fillId="0" borderId="3" xfId="0" applyNumberFormat="1" applyBorder="1"/>
    <xf numFmtId="0" fontId="0" fillId="0" borderId="3" xfId="0" applyBorder="1"/>
    <xf numFmtId="20" fontId="0" fillId="0" borderId="4" xfId="0" applyNumberFormat="1" applyBorder="1"/>
    <xf numFmtId="0" fontId="0" fillId="0" borderId="4" xfId="0" applyBorder="1"/>
    <xf numFmtId="0" fontId="0" fillId="0" borderId="5" xfId="0" applyBorder="1"/>
    <xf numFmtId="6" fontId="0" fillId="0" borderId="4" xfId="0" applyNumberFormat="1" applyBorder="1"/>
    <xf numFmtId="8" fontId="0" fillId="0" borderId="4" xfId="0" applyNumberFormat="1" applyBorder="1"/>
    <xf numFmtId="16" fontId="0" fillId="0" borderId="4" xfId="0" applyNumberFormat="1" applyBorder="1"/>
    <xf numFmtId="0" fontId="0" fillId="0" borderId="7" xfId="0" applyBorder="1"/>
    <xf numFmtId="20" fontId="0" fillId="0" borderId="7" xfId="0" applyNumberFormat="1" applyBorder="1"/>
    <xf numFmtId="20" fontId="0" fillId="0" borderId="1" xfId="0" applyNumberFormat="1" applyBorder="1"/>
    <xf numFmtId="0" fontId="0" fillId="0" borderId="10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2" xfId="0" applyBorder="1"/>
    <xf numFmtId="20" fontId="0" fillId="0" borderId="2" xfId="0" applyNumberFormat="1" applyBorder="1"/>
    <xf numFmtId="0" fontId="0" fillId="0" borderId="0" xfId="0" applyBorder="1" applyAlignment="1"/>
    <xf numFmtId="0" fontId="0" fillId="0" borderId="11" xfId="0" applyBorder="1" applyAlignment="1"/>
    <xf numFmtId="0" fontId="0" fillId="0" borderId="0" xfId="0" applyFill="1"/>
    <xf numFmtId="20" fontId="0" fillId="0" borderId="0" xfId="0" applyNumberFormat="1" applyBorder="1"/>
    <xf numFmtId="0" fontId="0" fillId="0" borderId="0" xfId="0" applyFill="1" applyBorder="1"/>
    <xf numFmtId="20" fontId="0" fillId="0" borderId="0" xfId="0" applyNumberForma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20" fontId="0" fillId="0" borderId="20" xfId="0" applyNumberFormat="1" applyBorder="1"/>
    <xf numFmtId="20" fontId="0" fillId="0" borderId="13" xfId="0" applyNumberFormat="1" applyBorder="1"/>
    <xf numFmtId="0" fontId="0" fillId="0" borderId="4" xfId="0" applyFill="1" applyBorder="1"/>
    <xf numFmtId="0" fontId="0" fillId="0" borderId="4" xfId="0" applyNumberFormat="1" applyBorder="1"/>
    <xf numFmtId="0" fontId="0" fillId="0" borderId="1" xfId="0" applyNumberFormat="1" applyFill="1" applyBorder="1"/>
    <xf numFmtId="0" fontId="0" fillId="0" borderId="4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0" xfId="0" applyNumberFormat="1"/>
    <xf numFmtId="20" fontId="0" fillId="0" borderId="23" xfId="0" applyNumberFormat="1" applyBorder="1"/>
    <xf numFmtId="1" fontId="0" fillId="0" borderId="0" xfId="0" applyNumberFormat="1"/>
    <xf numFmtId="0" fontId="3" fillId="0" borderId="0" xfId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9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textRotation="255"/>
    </xf>
  </cellXfs>
  <cellStyles count="2">
    <cellStyle name="Hyperlink" xfId="1" builtinId="8"/>
    <cellStyle name="Normal" xfId="0" builtinId="0"/>
  </cellStyles>
  <dxfs count="2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FF0000"/>
        </left>
        <vertical/>
        <horizontal/>
      </border>
    </dxf>
    <dxf>
      <fill>
        <patternFill>
          <bgColor theme="1"/>
        </patternFill>
      </fill>
    </dxf>
    <dxf>
      <border>
        <left style="thin">
          <color rgb="FFFF0000"/>
        </left>
        <vertical/>
        <horizontal/>
      </border>
    </dxf>
    <dxf>
      <fill>
        <patternFill>
          <bgColor theme="1"/>
        </patternFill>
      </fill>
    </dxf>
    <dxf>
      <border>
        <left style="thin">
          <color rgb="FFFF0000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ill>
        <patternFill>
          <bgColor theme="1"/>
        </patternFill>
      </fill>
    </dxf>
    <dxf>
      <border>
        <left style="thin">
          <color rgb="FFFF0000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ill>
        <patternFill>
          <bgColor theme="1"/>
        </patternFill>
      </fill>
    </dxf>
    <dxf>
      <border>
        <left style="thin">
          <color rgb="FFFF0000"/>
        </lef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Sheet6!$A$1:$B$1</c:f>
              <c:strCache>
                <c:ptCount val="1"/>
                <c:pt idx="0">
                  <c:v>Cash EZ-Pass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Sheet6!$A$2:$A$2025</c:f>
              <c:numCache>
                <c:formatCode>General</c:formatCode>
                <c:ptCount val="2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4.7</c:v>
                </c:pt>
                <c:pt idx="5">
                  <c:v>6.8</c:v>
                </c:pt>
                <c:pt idx="6">
                  <c:v>9</c:v>
                </c:pt>
                <c:pt idx="7">
                  <c:v>12</c:v>
                </c:pt>
                <c:pt idx="8">
                  <c:v>13</c:v>
                </c:pt>
                <c:pt idx="9">
                  <c:v>17.3</c:v>
                </c:pt>
                <c:pt idx="10">
                  <c:v>21.3</c:v>
                </c:pt>
                <c:pt idx="11">
                  <c:v>29.7</c:v>
                </c:pt>
                <c:pt idx="12">
                  <c:v>33.700000000000003</c:v>
                </c:pt>
                <c:pt idx="13">
                  <c:v>38</c:v>
                </c:pt>
                <c:pt idx="14">
                  <c:v>38.200000000000003</c:v>
                </c:pt>
                <c:pt idx="15">
                  <c:v>43.2</c:v>
                </c:pt>
                <c:pt idx="16">
                  <c:v>49.5</c:v>
                </c:pt>
                <c:pt idx="17">
                  <c:v>51.4</c:v>
                </c:pt>
                <c:pt idx="18">
                  <c:v>52.8</c:v>
                </c:pt>
                <c:pt idx="19">
                  <c:v>53.4</c:v>
                </c:pt>
                <c:pt idx="20">
                  <c:v>56.6</c:v>
                </c:pt>
                <c:pt idx="21">
                  <c:v>61.5</c:v>
                </c:pt>
                <c:pt idx="22">
                  <c:v>64.099999999999994</c:v>
                </c:pt>
                <c:pt idx="23">
                  <c:v>66.900000000000006</c:v>
                </c:pt>
                <c:pt idx="24">
                  <c:v>69.400000000000006</c:v>
                </c:pt>
                <c:pt idx="25">
                  <c:v>71.2</c:v>
                </c:pt>
                <c:pt idx="26">
                  <c:v>73.2</c:v>
                </c:pt>
                <c:pt idx="27">
                  <c:v>75.400000000000006</c:v>
                </c:pt>
                <c:pt idx="28">
                  <c:v>75.7</c:v>
                </c:pt>
                <c:pt idx="29">
                  <c:v>77.400000000000006</c:v>
                </c:pt>
                <c:pt idx="30">
                  <c:v>79.400000000000006</c:v>
                </c:pt>
                <c:pt idx="31">
                  <c:v>0</c:v>
                </c:pt>
                <c:pt idx="32">
                  <c:v>82.3</c:v>
                </c:pt>
                <c:pt idx="33">
                  <c:v>90.5</c:v>
                </c:pt>
                <c:pt idx="34">
                  <c:v>0</c:v>
                </c:pt>
                <c:pt idx="35">
                  <c:v>76.599999999999994</c:v>
                </c:pt>
                <c:pt idx="36">
                  <c:v>79.400000000000006</c:v>
                </c:pt>
                <c:pt idx="37">
                  <c:v>81.5</c:v>
                </c:pt>
                <c:pt idx="38">
                  <c:v>86.6</c:v>
                </c:pt>
                <c:pt idx="39">
                  <c:v>88.7</c:v>
                </c:pt>
                <c:pt idx="40">
                  <c:v>90.1</c:v>
                </c:pt>
                <c:pt idx="41">
                  <c:v>93</c:v>
                </c:pt>
                <c:pt idx="42">
                  <c:v>94.7</c:v>
                </c:pt>
                <c:pt idx="43">
                  <c:v>97.3</c:v>
                </c:pt>
                <c:pt idx="44">
                  <c:v>99.899999999999991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4.7</c:v>
                </c:pt>
                <c:pt idx="50">
                  <c:v>6.8</c:v>
                </c:pt>
                <c:pt idx="51">
                  <c:v>9</c:v>
                </c:pt>
                <c:pt idx="52">
                  <c:v>12</c:v>
                </c:pt>
                <c:pt idx="53">
                  <c:v>13</c:v>
                </c:pt>
                <c:pt idx="54">
                  <c:v>17.3</c:v>
                </c:pt>
                <c:pt idx="55">
                  <c:v>21.3</c:v>
                </c:pt>
                <c:pt idx="56">
                  <c:v>29.7</c:v>
                </c:pt>
                <c:pt idx="57">
                  <c:v>33.700000000000003</c:v>
                </c:pt>
                <c:pt idx="58">
                  <c:v>38</c:v>
                </c:pt>
                <c:pt idx="59">
                  <c:v>38.200000000000003</c:v>
                </c:pt>
                <c:pt idx="60">
                  <c:v>43.2</c:v>
                </c:pt>
                <c:pt idx="61">
                  <c:v>49.5</c:v>
                </c:pt>
                <c:pt idx="62">
                  <c:v>51.4</c:v>
                </c:pt>
                <c:pt idx="63">
                  <c:v>52.8</c:v>
                </c:pt>
                <c:pt idx="64">
                  <c:v>53.4</c:v>
                </c:pt>
                <c:pt idx="65">
                  <c:v>56.6</c:v>
                </c:pt>
                <c:pt idx="66">
                  <c:v>61.5</c:v>
                </c:pt>
                <c:pt idx="67">
                  <c:v>64.099999999999994</c:v>
                </c:pt>
                <c:pt idx="68">
                  <c:v>66.900000000000006</c:v>
                </c:pt>
                <c:pt idx="69">
                  <c:v>69.400000000000006</c:v>
                </c:pt>
                <c:pt idx="70">
                  <c:v>71.2</c:v>
                </c:pt>
                <c:pt idx="71">
                  <c:v>73.2</c:v>
                </c:pt>
                <c:pt idx="72">
                  <c:v>75.400000000000006</c:v>
                </c:pt>
                <c:pt idx="73">
                  <c:v>75.7</c:v>
                </c:pt>
                <c:pt idx="74">
                  <c:v>77.400000000000006</c:v>
                </c:pt>
                <c:pt idx="75">
                  <c:v>79.400000000000006</c:v>
                </c:pt>
                <c:pt idx="76">
                  <c:v>0</c:v>
                </c:pt>
                <c:pt idx="77">
                  <c:v>82.3</c:v>
                </c:pt>
                <c:pt idx="78">
                  <c:v>90.5</c:v>
                </c:pt>
                <c:pt idx="79">
                  <c:v>0</c:v>
                </c:pt>
                <c:pt idx="80">
                  <c:v>76.599999999999994</c:v>
                </c:pt>
                <c:pt idx="81">
                  <c:v>79.400000000000006</c:v>
                </c:pt>
                <c:pt idx="82">
                  <c:v>81.5</c:v>
                </c:pt>
                <c:pt idx="83">
                  <c:v>86.6</c:v>
                </c:pt>
                <c:pt idx="84">
                  <c:v>88.7</c:v>
                </c:pt>
                <c:pt idx="85">
                  <c:v>90.1</c:v>
                </c:pt>
                <c:pt idx="86">
                  <c:v>93</c:v>
                </c:pt>
                <c:pt idx="87">
                  <c:v>94.7</c:v>
                </c:pt>
                <c:pt idx="88">
                  <c:v>97.3</c:v>
                </c:pt>
                <c:pt idx="89">
                  <c:v>99.899999999999991</c:v>
                </c:pt>
                <c:pt idx="90">
                  <c:v>13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4.7</c:v>
                </c:pt>
                <c:pt idx="95">
                  <c:v>6.8</c:v>
                </c:pt>
                <c:pt idx="96">
                  <c:v>9</c:v>
                </c:pt>
                <c:pt idx="97">
                  <c:v>12</c:v>
                </c:pt>
                <c:pt idx="98">
                  <c:v>13</c:v>
                </c:pt>
                <c:pt idx="99">
                  <c:v>17.3</c:v>
                </c:pt>
                <c:pt idx="100">
                  <c:v>21.3</c:v>
                </c:pt>
                <c:pt idx="101">
                  <c:v>29.7</c:v>
                </c:pt>
                <c:pt idx="102">
                  <c:v>33.700000000000003</c:v>
                </c:pt>
                <c:pt idx="103">
                  <c:v>38</c:v>
                </c:pt>
                <c:pt idx="104">
                  <c:v>38.200000000000003</c:v>
                </c:pt>
                <c:pt idx="105">
                  <c:v>43.2</c:v>
                </c:pt>
                <c:pt idx="106">
                  <c:v>49.5</c:v>
                </c:pt>
                <c:pt idx="107">
                  <c:v>51.4</c:v>
                </c:pt>
                <c:pt idx="108">
                  <c:v>52.8</c:v>
                </c:pt>
                <c:pt idx="109">
                  <c:v>53.4</c:v>
                </c:pt>
                <c:pt idx="110">
                  <c:v>56.6</c:v>
                </c:pt>
                <c:pt idx="111">
                  <c:v>61.5</c:v>
                </c:pt>
                <c:pt idx="112">
                  <c:v>64.099999999999994</c:v>
                </c:pt>
                <c:pt idx="113">
                  <c:v>66.900000000000006</c:v>
                </c:pt>
                <c:pt idx="114">
                  <c:v>69.400000000000006</c:v>
                </c:pt>
                <c:pt idx="115">
                  <c:v>71.2</c:v>
                </c:pt>
                <c:pt idx="116">
                  <c:v>73.2</c:v>
                </c:pt>
                <c:pt idx="117">
                  <c:v>75.400000000000006</c:v>
                </c:pt>
                <c:pt idx="118">
                  <c:v>75.7</c:v>
                </c:pt>
                <c:pt idx="119">
                  <c:v>77.400000000000006</c:v>
                </c:pt>
                <c:pt idx="120">
                  <c:v>79.400000000000006</c:v>
                </c:pt>
                <c:pt idx="121">
                  <c:v>0</c:v>
                </c:pt>
                <c:pt idx="122">
                  <c:v>82.3</c:v>
                </c:pt>
                <c:pt idx="123">
                  <c:v>90.5</c:v>
                </c:pt>
                <c:pt idx="124">
                  <c:v>0</c:v>
                </c:pt>
                <c:pt idx="125">
                  <c:v>76.599999999999994</c:v>
                </c:pt>
                <c:pt idx="126">
                  <c:v>79.400000000000006</c:v>
                </c:pt>
                <c:pt idx="127">
                  <c:v>81.5</c:v>
                </c:pt>
                <c:pt idx="128">
                  <c:v>86.6</c:v>
                </c:pt>
                <c:pt idx="129">
                  <c:v>88.7</c:v>
                </c:pt>
                <c:pt idx="130">
                  <c:v>90.1</c:v>
                </c:pt>
                <c:pt idx="131">
                  <c:v>93</c:v>
                </c:pt>
                <c:pt idx="132">
                  <c:v>94.7</c:v>
                </c:pt>
                <c:pt idx="133">
                  <c:v>97.3</c:v>
                </c:pt>
                <c:pt idx="134">
                  <c:v>99.899999999999991</c:v>
                </c:pt>
                <c:pt idx="135">
                  <c:v>13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4.7</c:v>
                </c:pt>
                <c:pt idx="140">
                  <c:v>6.8</c:v>
                </c:pt>
                <c:pt idx="141">
                  <c:v>9</c:v>
                </c:pt>
                <c:pt idx="142">
                  <c:v>12</c:v>
                </c:pt>
                <c:pt idx="143">
                  <c:v>13</c:v>
                </c:pt>
                <c:pt idx="144">
                  <c:v>17.3</c:v>
                </c:pt>
                <c:pt idx="145">
                  <c:v>21.3</c:v>
                </c:pt>
                <c:pt idx="146">
                  <c:v>29.7</c:v>
                </c:pt>
                <c:pt idx="147">
                  <c:v>33.700000000000003</c:v>
                </c:pt>
                <c:pt idx="148">
                  <c:v>38</c:v>
                </c:pt>
                <c:pt idx="149">
                  <c:v>38.200000000000003</c:v>
                </c:pt>
                <c:pt idx="150">
                  <c:v>43.2</c:v>
                </c:pt>
                <c:pt idx="151">
                  <c:v>49.5</c:v>
                </c:pt>
                <c:pt idx="152">
                  <c:v>51.4</c:v>
                </c:pt>
                <c:pt idx="153">
                  <c:v>52.8</c:v>
                </c:pt>
                <c:pt idx="154">
                  <c:v>53.4</c:v>
                </c:pt>
                <c:pt idx="155">
                  <c:v>56.6</c:v>
                </c:pt>
                <c:pt idx="156">
                  <c:v>61.5</c:v>
                </c:pt>
                <c:pt idx="157">
                  <c:v>64.099999999999994</c:v>
                </c:pt>
                <c:pt idx="158">
                  <c:v>66.900000000000006</c:v>
                </c:pt>
                <c:pt idx="159">
                  <c:v>69.400000000000006</c:v>
                </c:pt>
                <c:pt idx="160">
                  <c:v>71.2</c:v>
                </c:pt>
                <c:pt idx="161">
                  <c:v>73.2</c:v>
                </c:pt>
                <c:pt idx="162">
                  <c:v>75.400000000000006</c:v>
                </c:pt>
                <c:pt idx="163">
                  <c:v>75.7</c:v>
                </c:pt>
                <c:pt idx="164">
                  <c:v>77.400000000000006</c:v>
                </c:pt>
                <c:pt idx="165">
                  <c:v>79.400000000000006</c:v>
                </c:pt>
                <c:pt idx="166">
                  <c:v>0</c:v>
                </c:pt>
                <c:pt idx="167">
                  <c:v>82.3</c:v>
                </c:pt>
                <c:pt idx="168">
                  <c:v>90.5</c:v>
                </c:pt>
                <c:pt idx="169">
                  <c:v>0</c:v>
                </c:pt>
                <c:pt idx="170">
                  <c:v>76.599999999999994</c:v>
                </c:pt>
                <c:pt idx="171">
                  <c:v>79.400000000000006</c:v>
                </c:pt>
                <c:pt idx="172">
                  <c:v>81.5</c:v>
                </c:pt>
                <c:pt idx="173">
                  <c:v>86.6</c:v>
                </c:pt>
                <c:pt idx="174">
                  <c:v>88.7</c:v>
                </c:pt>
                <c:pt idx="175">
                  <c:v>90.1</c:v>
                </c:pt>
                <c:pt idx="176">
                  <c:v>93</c:v>
                </c:pt>
                <c:pt idx="177">
                  <c:v>94.7</c:v>
                </c:pt>
                <c:pt idx="178">
                  <c:v>97.3</c:v>
                </c:pt>
                <c:pt idx="179">
                  <c:v>99.899999999999991</c:v>
                </c:pt>
                <c:pt idx="180">
                  <c:v>17.7</c:v>
                </c:pt>
                <c:pt idx="181">
                  <c:v>4.7</c:v>
                </c:pt>
                <c:pt idx="182">
                  <c:v>4.7</c:v>
                </c:pt>
                <c:pt idx="183">
                  <c:v>4.7</c:v>
                </c:pt>
                <c:pt idx="184">
                  <c:v>0</c:v>
                </c:pt>
                <c:pt idx="185">
                  <c:v>3.9</c:v>
                </c:pt>
                <c:pt idx="186">
                  <c:v>6</c:v>
                </c:pt>
                <c:pt idx="187">
                  <c:v>8</c:v>
                </c:pt>
                <c:pt idx="188">
                  <c:v>10</c:v>
                </c:pt>
                <c:pt idx="189">
                  <c:v>14.3</c:v>
                </c:pt>
                <c:pt idx="190">
                  <c:v>18.5</c:v>
                </c:pt>
                <c:pt idx="191">
                  <c:v>27.6</c:v>
                </c:pt>
                <c:pt idx="192">
                  <c:v>30.8</c:v>
                </c:pt>
                <c:pt idx="193">
                  <c:v>34.9</c:v>
                </c:pt>
                <c:pt idx="194">
                  <c:v>34.9</c:v>
                </c:pt>
                <c:pt idx="195">
                  <c:v>40.200000000000003</c:v>
                </c:pt>
                <c:pt idx="196">
                  <c:v>46.3</c:v>
                </c:pt>
                <c:pt idx="197">
                  <c:v>48.3</c:v>
                </c:pt>
                <c:pt idx="198">
                  <c:v>49.5</c:v>
                </c:pt>
                <c:pt idx="199">
                  <c:v>50.3</c:v>
                </c:pt>
                <c:pt idx="200">
                  <c:v>54.3</c:v>
                </c:pt>
                <c:pt idx="201">
                  <c:v>57.8</c:v>
                </c:pt>
                <c:pt idx="202">
                  <c:v>60.9</c:v>
                </c:pt>
                <c:pt idx="203">
                  <c:v>64.099999999999994</c:v>
                </c:pt>
                <c:pt idx="204">
                  <c:v>66.400000000000006</c:v>
                </c:pt>
                <c:pt idx="205">
                  <c:v>68.3</c:v>
                </c:pt>
                <c:pt idx="206">
                  <c:v>71.2</c:v>
                </c:pt>
                <c:pt idx="207">
                  <c:v>72.099999999999994</c:v>
                </c:pt>
                <c:pt idx="208">
                  <c:v>72.7</c:v>
                </c:pt>
                <c:pt idx="209">
                  <c:v>74.400000000000006</c:v>
                </c:pt>
                <c:pt idx="210">
                  <c:v>76.599999999999994</c:v>
                </c:pt>
                <c:pt idx="211">
                  <c:v>0</c:v>
                </c:pt>
                <c:pt idx="212">
                  <c:v>79.400000000000006</c:v>
                </c:pt>
                <c:pt idx="213">
                  <c:v>87.6</c:v>
                </c:pt>
                <c:pt idx="214">
                  <c:v>0</c:v>
                </c:pt>
                <c:pt idx="215">
                  <c:v>74.400000000000006</c:v>
                </c:pt>
                <c:pt idx="216">
                  <c:v>76.599999999999994</c:v>
                </c:pt>
                <c:pt idx="217">
                  <c:v>79.400000000000006</c:v>
                </c:pt>
                <c:pt idx="218">
                  <c:v>83.5</c:v>
                </c:pt>
                <c:pt idx="219">
                  <c:v>85.5</c:v>
                </c:pt>
                <c:pt idx="220">
                  <c:v>86.6</c:v>
                </c:pt>
                <c:pt idx="221">
                  <c:v>90.1</c:v>
                </c:pt>
                <c:pt idx="222">
                  <c:v>91.8</c:v>
                </c:pt>
                <c:pt idx="223">
                  <c:v>94.399999999999991</c:v>
                </c:pt>
                <c:pt idx="224">
                  <c:v>96.999999999999986</c:v>
                </c:pt>
                <c:pt idx="225">
                  <c:v>19.8</c:v>
                </c:pt>
                <c:pt idx="226">
                  <c:v>6.8</c:v>
                </c:pt>
                <c:pt idx="227">
                  <c:v>6.8</c:v>
                </c:pt>
                <c:pt idx="228">
                  <c:v>6.8</c:v>
                </c:pt>
                <c:pt idx="229">
                  <c:v>3.9</c:v>
                </c:pt>
                <c:pt idx="230">
                  <c:v>0</c:v>
                </c:pt>
                <c:pt idx="231">
                  <c:v>3.9</c:v>
                </c:pt>
                <c:pt idx="232">
                  <c:v>6</c:v>
                </c:pt>
                <c:pt idx="233">
                  <c:v>8</c:v>
                </c:pt>
                <c:pt idx="234">
                  <c:v>11</c:v>
                </c:pt>
                <c:pt idx="235">
                  <c:v>16.2</c:v>
                </c:pt>
                <c:pt idx="236">
                  <c:v>24.5</c:v>
                </c:pt>
                <c:pt idx="237">
                  <c:v>29.7</c:v>
                </c:pt>
                <c:pt idx="238">
                  <c:v>32.5</c:v>
                </c:pt>
                <c:pt idx="239">
                  <c:v>33.200000000000003</c:v>
                </c:pt>
                <c:pt idx="240">
                  <c:v>38</c:v>
                </c:pt>
                <c:pt idx="241">
                  <c:v>44.3</c:v>
                </c:pt>
                <c:pt idx="242">
                  <c:v>46.3</c:v>
                </c:pt>
                <c:pt idx="243">
                  <c:v>47.5</c:v>
                </c:pt>
                <c:pt idx="244">
                  <c:v>48.3</c:v>
                </c:pt>
                <c:pt idx="245">
                  <c:v>52.8</c:v>
                </c:pt>
                <c:pt idx="246">
                  <c:v>56.6</c:v>
                </c:pt>
                <c:pt idx="247">
                  <c:v>58.6</c:v>
                </c:pt>
                <c:pt idx="248">
                  <c:v>60.9</c:v>
                </c:pt>
                <c:pt idx="249">
                  <c:v>63.8</c:v>
                </c:pt>
                <c:pt idx="250">
                  <c:v>66</c:v>
                </c:pt>
                <c:pt idx="251">
                  <c:v>69.2</c:v>
                </c:pt>
                <c:pt idx="252">
                  <c:v>70.099999999999994</c:v>
                </c:pt>
                <c:pt idx="253">
                  <c:v>70.3</c:v>
                </c:pt>
                <c:pt idx="254">
                  <c:v>71.2</c:v>
                </c:pt>
                <c:pt idx="255">
                  <c:v>74.400000000000006</c:v>
                </c:pt>
                <c:pt idx="256">
                  <c:v>0</c:v>
                </c:pt>
                <c:pt idx="257">
                  <c:v>76.599999999999994</c:v>
                </c:pt>
                <c:pt idx="258">
                  <c:v>84.8</c:v>
                </c:pt>
                <c:pt idx="259">
                  <c:v>0</c:v>
                </c:pt>
                <c:pt idx="260">
                  <c:v>71.2</c:v>
                </c:pt>
                <c:pt idx="261">
                  <c:v>74.400000000000006</c:v>
                </c:pt>
                <c:pt idx="262">
                  <c:v>76.599999999999994</c:v>
                </c:pt>
                <c:pt idx="263">
                  <c:v>80.599999999999994</c:v>
                </c:pt>
                <c:pt idx="264">
                  <c:v>83.2</c:v>
                </c:pt>
                <c:pt idx="265">
                  <c:v>84.9</c:v>
                </c:pt>
                <c:pt idx="266">
                  <c:v>86.6</c:v>
                </c:pt>
                <c:pt idx="267">
                  <c:v>88.7</c:v>
                </c:pt>
                <c:pt idx="268">
                  <c:v>91.3</c:v>
                </c:pt>
                <c:pt idx="269">
                  <c:v>93.899999999999991</c:v>
                </c:pt>
                <c:pt idx="270">
                  <c:v>22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6</c:v>
                </c:pt>
                <c:pt idx="275">
                  <c:v>3.9</c:v>
                </c:pt>
                <c:pt idx="276">
                  <c:v>0</c:v>
                </c:pt>
                <c:pt idx="277">
                  <c:v>3.9</c:v>
                </c:pt>
                <c:pt idx="278">
                  <c:v>6</c:v>
                </c:pt>
                <c:pt idx="279">
                  <c:v>10</c:v>
                </c:pt>
                <c:pt idx="280">
                  <c:v>14.3</c:v>
                </c:pt>
                <c:pt idx="281">
                  <c:v>23.6</c:v>
                </c:pt>
                <c:pt idx="282">
                  <c:v>27.6</c:v>
                </c:pt>
                <c:pt idx="283">
                  <c:v>30.8</c:v>
                </c:pt>
                <c:pt idx="284">
                  <c:v>30.9</c:v>
                </c:pt>
                <c:pt idx="285">
                  <c:v>36</c:v>
                </c:pt>
                <c:pt idx="286">
                  <c:v>42.2</c:v>
                </c:pt>
                <c:pt idx="287">
                  <c:v>44.3</c:v>
                </c:pt>
                <c:pt idx="288">
                  <c:v>45.2</c:v>
                </c:pt>
                <c:pt idx="289">
                  <c:v>46.3</c:v>
                </c:pt>
                <c:pt idx="290">
                  <c:v>50.3</c:v>
                </c:pt>
                <c:pt idx="291">
                  <c:v>54.3</c:v>
                </c:pt>
                <c:pt idx="292">
                  <c:v>56.6</c:v>
                </c:pt>
                <c:pt idx="293">
                  <c:v>59.7</c:v>
                </c:pt>
                <c:pt idx="294">
                  <c:v>62.3</c:v>
                </c:pt>
                <c:pt idx="295">
                  <c:v>64.099999999999994</c:v>
                </c:pt>
                <c:pt idx="296">
                  <c:v>66</c:v>
                </c:pt>
                <c:pt idx="297">
                  <c:v>69.2</c:v>
                </c:pt>
                <c:pt idx="298">
                  <c:v>69.5</c:v>
                </c:pt>
                <c:pt idx="299">
                  <c:v>70.099999999999994</c:v>
                </c:pt>
                <c:pt idx="300">
                  <c:v>72.099999999999994</c:v>
                </c:pt>
                <c:pt idx="301">
                  <c:v>0</c:v>
                </c:pt>
                <c:pt idx="302">
                  <c:v>75.400000000000006</c:v>
                </c:pt>
                <c:pt idx="303">
                  <c:v>83.6</c:v>
                </c:pt>
                <c:pt idx="304">
                  <c:v>0</c:v>
                </c:pt>
                <c:pt idx="305">
                  <c:v>69.2</c:v>
                </c:pt>
                <c:pt idx="306">
                  <c:v>72.099999999999994</c:v>
                </c:pt>
                <c:pt idx="307">
                  <c:v>74.400000000000006</c:v>
                </c:pt>
                <c:pt idx="308">
                  <c:v>79.400000000000006</c:v>
                </c:pt>
                <c:pt idx="309">
                  <c:v>81.400000000000006</c:v>
                </c:pt>
                <c:pt idx="310">
                  <c:v>82.3</c:v>
                </c:pt>
                <c:pt idx="311">
                  <c:v>85.7</c:v>
                </c:pt>
                <c:pt idx="312">
                  <c:v>86.6</c:v>
                </c:pt>
                <c:pt idx="313">
                  <c:v>89.199999999999989</c:v>
                </c:pt>
                <c:pt idx="314">
                  <c:v>91.799999999999983</c:v>
                </c:pt>
                <c:pt idx="315">
                  <c:v>25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8</c:v>
                </c:pt>
                <c:pt idx="320">
                  <c:v>6</c:v>
                </c:pt>
                <c:pt idx="321">
                  <c:v>3.9</c:v>
                </c:pt>
                <c:pt idx="322">
                  <c:v>0</c:v>
                </c:pt>
                <c:pt idx="323">
                  <c:v>3.9</c:v>
                </c:pt>
                <c:pt idx="324">
                  <c:v>6.8</c:v>
                </c:pt>
                <c:pt idx="325">
                  <c:v>11</c:v>
                </c:pt>
                <c:pt idx="326">
                  <c:v>20.3</c:v>
                </c:pt>
                <c:pt idx="327">
                  <c:v>24.5</c:v>
                </c:pt>
                <c:pt idx="328">
                  <c:v>27.6</c:v>
                </c:pt>
                <c:pt idx="329">
                  <c:v>28.2</c:v>
                </c:pt>
                <c:pt idx="330">
                  <c:v>33.700000000000003</c:v>
                </c:pt>
                <c:pt idx="331">
                  <c:v>40.200000000000003</c:v>
                </c:pt>
                <c:pt idx="332">
                  <c:v>42.2</c:v>
                </c:pt>
                <c:pt idx="333">
                  <c:v>42.2</c:v>
                </c:pt>
                <c:pt idx="334">
                  <c:v>43.2</c:v>
                </c:pt>
                <c:pt idx="335">
                  <c:v>47.5</c:v>
                </c:pt>
                <c:pt idx="336">
                  <c:v>51.4</c:v>
                </c:pt>
                <c:pt idx="337">
                  <c:v>54.3</c:v>
                </c:pt>
                <c:pt idx="338">
                  <c:v>56.6</c:v>
                </c:pt>
                <c:pt idx="339">
                  <c:v>59.2</c:v>
                </c:pt>
                <c:pt idx="340">
                  <c:v>60.9</c:v>
                </c:pt>
                <c:pt idx="341">
                  <c:v>64.099999999999994</c:v>
                </c:pt>
                <c:pt idx="342">
                  <c:v>66</c:v>
                </c:pt>
                <c:pt idx="343">
                  <c:v>66.3</c:v>
                </c:pt>
                <c:pt idx="344">
                  <c:v>66.900000000000006</c:v>
                </c:pt>
                <c:pt idx="345">
                  <c:v>69.2</c:v>
                </c:pt>
                <c:pt idx="346">
                  <c:v>0</c:v>
                </c:pt>
                <c:pt idx="347">
                  <c:v>72.099999999999994</c:v>
                </c:pt>
                <c:pt idx="348">
                  <c:v>80.3</c:v>
                </c:pt>
                <c:pt idx="349">
                  <c:v>0</c:v>
                </c:pt>
                <c:pt idx="350">
                  <c:v>66</c:v>
                </c:pt>
                <c:pt idx="351">
                  <c:v>69.2</c:v>
                </c:pt>
                <c:pt idx="352">
                  <c:v>71.2</c:v>
                </c:pt>
                <c:pt idx="353">
                  <c:v>76.599999999999994</c:v>
                </c:pt>
                <c:pt idx="354">
                  <c:v>78.900000000000006</c:v>
                </c:pt>
                <c:pt idx="355">
                  <c:v>80.599999999999994</c:v>
                </c:pt>
                <c:pt idx="356">
                  <c:v>82.3</c:v>
                </c:pt>
                <c:pt idx="357">
                  <c:v>84.9</c:v>
                </c:pt>
                <c:pt idx="358">
                  <c:v>87.5</c:v>
                </c:pt>
                <c:pt idx="359">
                  <c:v>90.1</c:v>
                </c:pt>
                <c:pt idx="360">
                  <c:v>26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10</c:v>
                </c:pt>
                <c:pt idx="365">
                  <c:v>8</c:v>
                </c:pt>
                <c:pt idx="366">
                  <c:v>6</c:v>
                </c:pt>
                <c:pt idx="367">
                  <c:v>3.9</c:v>
                </c:pt>
                <c:pt idx="368">
                  <c:v>0</c:v>
                </c:pt>
                <c:pt idx="369">
                  <c:v>4.7</c:v>
                </c:pt>
                <c:pt idx="370">
                  <c:v>10</c:v>
                </c:pt>
                <c:pt idx="371">
                  <c:v>18.5</c:v>
                </c:pt>
                <c:pt idx="372">
                  <c:v>22.5</c:v>
                </c:pt>
                <c:pt idx="373">
                  <c:v>26.6</c:v>
                </c:pt>
                <c:pt idx="374">
                  <c:v>26.3</c:v>
                </c:pt>
                <c:pt idx="375">
                  <c:v>30.8</c:v>
                </c:pt>
                <c:pt idx="376">
                  <c:v>36.9</c:v>
                </c:pt>
                <c:pt idx="377">
                  <c:v>38.9</c:v>
                </c:pt>
                <c:pt idx="378">
                  <c:v>40.200000000000003</c:v>
                </c:pt>
                <c:pt idx="379">
                  <c:v>42.2</c:v>
                </c:pt>
                <c:pt idx="380">
                  <c:v>46.3</c:v>
                </c:pt>
                <c:pt idx="381">
                  <c:v>49.5</c:v>
                </c:pt>
                <c:pt idx="382">
                  <c:v>51.4</c:v>
                </c:pt>
                <c:pt idx="383">
                  <c:v>54.3</c:v>
                </c:pt>
                <c:pt idx="384">
                  <c:v>57.1</c:v>
                </c:pt>
                <c:pt idx="385">
                  <c:v>58.6</c:v>
                </c:pt>
                <c:pt idx="386">
                  <c:v>61.5</c:v>
                </c:pt>
                <c:pt idx="387">
                  <c:v>64.099999999999994</c:v>
                </c:pt>
                <c:pt idx="388">
                  <c:v>64.3</c:v>
                </c:pt>
                <c:pt idx="389">
                  <c:v>64.8</c:v>
                </c:pt>
                <c:pt idx="390">
                  <c:v>68.3</c:v>
                </c:pt>
                <c:pt idx="391">
                  <c:v>0</c:v>
                </c:pt>
                <c:pt idx="392">
                  <c:v>70.099999999999994</c:v>
                </c:pt>
                <c:pt idx="393">
                  <c:v>78.3</c:v>
                </c:pt>
                <c:pt idx="394">
                  <c:v>0</c:v>
                </c:pt>
                <c:pt idx="395">
                  <c:v>64.099999999999994</c:v>
                </c:pt>
                <c:pt idx="396">
                  <c:v>68.3</c:v>
                </c:pt>
                <c:pt idx="397">
                  <c:v>70.099999999999994</c:v>
                </c:pt>
                <c:pt idx="398">
                  <c:v>74.400000000000006</c:v>
                </c:pt>
                <c:pt idx="399">
                  <c:v>77</c:v>
                </c:pt>
                <c:pt idx="400">
                  <c:v>78.400000000000006</c:v>
                </c:pt>
                <c:pt idx="401">
                  <c:v>80.599999999999994</c:v>
                </c:pt>
                <c:pt idx="402">
                  <c:v>82.3</c:v>
                </c:pt>
                <c:pt idx="403">
                  <c:v>84.899999999999991</c:v>
                </c:pt>
                <c:pt idx="404">
                  <c:v>87.499999999999986</c:v>
                </c:pt>
                <c:pt idx="405">
                  <c:v>30.3</c:v>
                </c:pt>
                <c:pt idx="406">
                  <c:v>17.3</c:v>
                </c:pt>
                <c:pt idx="407">
                  <c:v>17.3</c:v>
                </c:pt>
                <c:pt idx="408">
                  <c:v>17.3</c:v>
                </c:pt>
                <c:pt idx="409">
                  <c:v>14.3</c:v>
                </c:pt>
                <c:pt idx="410">
                  <c:v>11</c:v>
                </c:pt>
                <c:pt idx="411">
                  <c:v>10</c:v>
                </c:pt>
                <c:pt idx="412">
                  <c:v>6.8</c:v>
                </c:pt>
                <c:pt idx="413">
                  <c:v>4.7</c:v>
                </c:pt>
                <c:pt idx="414">
                  <c:v>0</c:v>
                </c:pt>
                <c:pt idx="415">
                  <c:v>6</c:v>
                </c:pt>
                <c:pt idx="416">
                  <c:v>14.3</c:v>
                </c:pt>
                <c:pt idx="417">
                  <c:v>19.399999999999999</c:v>
                </c:pt>
                <c:pt idx="418">
                  <c:v>23.6</c:v>
                </c:pt>
                <c:pt idx="419">
                  <c:v>23.6</c:v>
                </c:pt>
                <c:pt idx="420">
                  <c:v>27.6</c:v>
                </c:pt>
                <c:pt idx="421">
                  <c:v>33.700000000000003</c:v>
                </c:pt>
                <c:pt idx="422">
                  <c:v>36</c:v>
                </c:pt>
                <c:pt idx="423">
                  <c:v>36.9</c:v>
                </c:pt>
                <c:pt idx="424">
                  <c:v>38</c:v>
                </c:pt>
                <c:pt idx="425">
                  <c:v>42.2</c:v>
                </c:pt>
                <c:pt idx="426">
                  <c:v>46.3</c:v>
                </c:pt>
                <c:pt idx="427">
                  <c:v>48.3</c:v>
                </c:pt>
                <c:pt idx="428">
                  <c:v>51.4</c:v>
                </c:pt>
                <c:pt idx="429">
                  <c:v>54</c:v>
                </c:pt>
                <c:pt idx="430">
                  <c:v>55.7</c:v>
                </c:pt>
                <c:pt idx="431">
                  <c:v>57.8</c:v>
                </c:pt>
                <c:pt idx="432">
                  <c:v>59.7</c:v>
                </c:pt>
                <c:pt idx="433">
                  <c:v>60.3</c:v>
                </c:pt>
                <c:pt idx="434">
                  <c:v>61.5</c:v>
                </c:pt>
                <c:pt idx="435">
                  <c:v>64.099999999999994</c:v>
                </c:pt>
                <c:pt idx="436">
                  <c:v>0</c:v>
                </c:pt>
                <c:pt idx="437">
                  <c:v>66</c:v>
                </c:pt>
                <c:pt idx="438">
                  <c:v>74.2</c:v>
                </c:pt>
                <c:pt idx="439">
                  <c:v>0</c:v>
                </c:pt>
                <c:pt idx="440">
                  <c:v>60.9</c:v>
                </c:pt>
                <c:pt idx="441">
                  <c:v>64.099999999999994</c:v>
                </c:pt>
                <c:pt idx="442">
                  <c:v>66</c:v>
                </c:pt>
                <c:pt idx="443">
                  <c:v>71.2</c:v>
                </c:pt>
                <c:pt idx="444">
                  <c:v>73.2</c:v>
                </c:pt>
                <c:pt idx="445">
                  <c:v>74.400000000000006</c:v>
                </c:pt>
                <c:pt idx="446">
                  <c:v>77.400000000000006</c:v>
                </c:pt>
                <c:pt idx="447">
                  <c:v>79.400000000000006</c:v>
                </c:pt>
                <c:pt idx="448">
                  <c:v>82</c:v>
                </c:pt>
                <c:pt idx="449">
                  <c:v>84.6</c:v>
                </c:pt>
                <c:pt idx="450">
                  <c:v>34.299999999999997</c:v>
                </c:pt>
                <c:pt idx="451">
                  <c:v>21.3</c:v>
                </c:pt>
                <c:pt idx="452">
                  <c:v>21.3</c:v>
                </c:pt>
                <c:pt idx="453">
                  <c:v>21.3</c:v>
                </c:pt>
                <c:pt idx="454">
                  <c:v>18.5</c:v>
                </c:pt>
                <c:pt idx="455">
                  <c:v>16.2</c:v>
                </c:pt>
                <c:pt idx="456">
                  <c:v>14.3</c:v>
                </c:pt>
                <c:pt idx="457">
                  <c:v>11</c:v>
                </c:pt>
                <c:pt idx="458">
                  <c:v>10</c:v>
                </c:pt>
                <c:pt idx="459">
                  <c:v>6</c:v>
                </c:pt>
                <c:pt idx="460">
                  <c:v>0</c:v>
                </c:pt>
                <c:pt idx="461">
                  <c:v>10</c:v>
                </c:pt>
                <c:pt idx="462">
                  <c:v>14.3</c:v>
                </c:pt>
                <c:pt idx="463">
                  <c:v>18.5</c:v>
                </c:pt>
                <c:pt idx="464">
                  <c:v>19.600000000000001</c:v>
                </c:pt>
                <c:pt idx="465">
                  <c:v>23.6</c:v>
                </c:pt>
                <c:pt idx="466">
                  <c:v>29.7</c:v>
                </c:pt>
                <c:pt idx="467">
                  <c:v>30.8</c:v>
                </c:pt>
                <c:pt idx="468">
                  <c:v>32.5</c:v>
                </c:pt>
                <c:pt idx="469">
                  <c:v>33.700000000000003</c:v>
                </c:pt>
                <c:pt idx="470">
                  <c:v>36.9</c:v>
                </c:pt>
                <c:pt idx="471">
                  <c:v>42.2</c:v>
                </c:pt>
                <c:pt idx="472">
                  <c:v>44.3</c:v>
                </c:pt>
                <c:pt idx="473">
                  <c:v>46.3</c:v>
                </c:pt>
                <c:pt idx="474">
                  <c:v>49.5</c:v>
                </c:pt>
                <c:pt idx="475">
                  <c:v>51.4</c:v>
                </c:pt>
                <c:pt idx="476">
                  <c:v>53.4</c:v>
                </c:pt>
                <c:pt idx="477">
                  <c:v>55.7</c:v>
                </c:pt>
                <c:pt idx="478">
                  <c:v>56</c:v>
                </c:pt>
                <c:pt idx="479">
                  <c:v>56.6</c:v>
                </c:pt>
                <c:pt idx="480">
                  <c:v>58.6</c:v>
                </c:pt>
                <c:pt idx="481">
                  <c:v>0</c:v>
                </c:pt>
                <c:pt idx="482">
                  <c:v>61.5</c:v>
                </c:pt>
                <c:pt idx="483">
                  <c:v>69.7</c:v>
                </c:pt>
                <c:pt idx="484">
                  <c:v>0</c:v>
                </c:pt>
                <c:pt idx="485">
                  <c:v>56.6</c:v>
                </c:pt>
                <c:pt idx="486">
                  <c:v>58.6</c:v>
                </c:pt>
                <c:pt idx="487">
                  <c:v>61.5</c:v>
                </c:pt>
                <c:pt idx="488">
                  <c:v>66</c:v>
                </c:pt>
                <c:pt idx="489">
                  <c:v>68.599999999999994</c:v>
                </c:pt>
                <c:pt idx="490">
                  <c:v>70.099999999999994</c:v>
                </c:pt>
                <c:pt idx="491">
                  <c:v>72.099999999999994</c:v>
                </c:pt>
                <c:pt idx="492">
                  <c:v>74.400000000000006</c:v>
                </c:pt>
                <c:pt idx="493">
                  <c:v>77</c:v>
                </c:pt>
                <c:pt idx="494">
                  <c:v>79.599999999999994</c:v>
                </c:pt>
                <c:pt idx="495">
                  <c:v>42.7</c:v>
                </c:pt>
                <c:pt idx="496">
                  <c:v>29.7</c:v>
                </c:pt>
                <c:pt idx="497">
                  <c:v>29.7</c:v>
                </c:pt>
                <c:pt idx="498">
                  <c:v>29.7</c:v>
                </c:pt>
                <c:pt idx="499">
                  <c:v>27.6</c:v>
                </c:pt>
                <c:pt idx="500">
                  <c:v>24.5</c:v>
                </c:pt>
                <c:pt idx="501">
                  <c:v>23.6</c:v>
                </c:pt>
                <c:pt idx="502">
                  <c:v>20.3</c:v>
                </c:pt>
                <c:pt idx="503">
                  <c:v>18.5</c:v>
                </c:pt>
                <c:pt idx="504">
                  <c:v>14.3</c:v>
                </c:pt>
                <c:pt idx="505">
                  <c:v>10</c:v>
                </c:pt>
                <c:pt idx="506">
                  <c:v>0</c:v>
                </c:pt>
                <c:pt idx="507">
                  <c:v>6</c:v>
                </c:pt>
                <c:pt idx="508">
                  <c:v>10</c:v>
                </c:pt>
                <c:pt idx="509">
                  <c:v>10.7</c:v>
                </c:pt>
                <c:pt idx="510">
                  <c:v>14.3</c:v>
                </c:pt>
                <c:pt idx="511">
                  <c:v>20.3</c:v>
                </c:pt>
                <c:pt idx="512">
                  <c:v>23.6</c:v>
                </c:pt>
                <c:pt idx="513">
                  <c:v>24.5</c:v>
                </c:pt>
                <c:pt idx="514">
                  <c:v>26</c:v>
                </c:pt>
                <c:pt idx="515">
                  <c:v>29.7</c:v>
                </c:pt>
                <c:pt idx="516">
                  <c:v>32.5</c:v>
                </c:pt>
                <c:pt idx="517">
                  <c:v>36</c:v>
                </c:pt>
                <c:pt idx="518">
                  <c:v>38</c:v>
                </c:pt>
                <c:pt idx="519">
                  <c:v>40.299999999999997</c:v>
                </c:pt>
                <c:pt idx="520">
                  <c:v>42.2</c:v>
                </c:pt>
                <c:pt idx="521">
                  <c:v>45.2</c:v>
                </c:pt>
                <c:pt idx="522">
                  <c:v>47.5</c:v>
                </c:pt>
                <c:pt idx="523">
                  <c:v>47.7</c:v>
                </c:pt>
                <c:pt idx="524">
                  <c:v>48.3</c:v>
                </c:pt>
                <c:pt idx="525">
                  <c:v>51.4</c:v>
                </c:pt>
                <c:pt idx="526">
                  <c:v>0</c:v>
                </c:pt>
                <c:pt idx="527">
                  <c:v>53.4</c:v>
                </c:pt>
                <c:pt idx="528">
                  <c:v>61.6</c:v>
                </c:pt>
                <c:pt idx="529">
                  <c:v>0</c:v>
                </c:pt>
                <c:pt idx="530">
                  <c:v>47.5</c:v>
                </c:pt>
                <c:pt idx="531">
                  <c:v>50.3</c:v>
                </c:pt>
                <c:pt idx="532">
                  <c:v>53.4</c:v>
                </c:pt>
                <c:pt idx="533">
                  <c:v>57.8</c:v>
                </c:pt>
                <c:pt idx="534">
                  <c:v>60.1</c:v>
                </c:pt>
                <c:pt idx="535">
                  <c:v>61.5</c:v>
                </c:pt>
                <c:pt idx="536">
                  <c:v>64.099999999999994</c:v>
                </c:pt>
                <c:pt idx="537">
                  <c:v>66</c:v>
                </c:pt>
                <c:pt idx="538">
                  <c:v>68.599999999999994</c:v>
                </c:pt>
                <c:pt idx="539">
                  <c:v>71.199999999999989</c:v>
                </c:pt>
                <c:pt idx="540">
                  <c:v>46.7</c:v>
                </c:pt>
                <c:pt idx="541">
                  <c:v>33.700000000000003</c:v>
                </c:pt>
                <c:pt idx="542">
                  <c:v>33.700000000000003</c:v>
                </c:pt>
                <c:pt idx="543">
                  <c:v>33.700000000000003</c:v>
                </c:pt>
                <c:pt idx="544">
                  <c:v>30.8</c:v>
                </c:pt>
                <c:pt idx="545">
                  <c:v>29.7</c:v>
                </c:pt>
                <c:pt idx="546">
                  <c:v>27.6</c:v>
                </c:pt>
                <c:pt idx="547">
                  <c:v>24.5</c:v>
                </c:pt>
                <c:pt idx="548">
                  <c:v>22.5</c:v>
                </c:pt>
                <c:pt idx="549">
                  <c:v>19.399999999999999</c:v>
                </c:pt>
                <c:pt idx="550">
                  <c:v>14.3</c:v>
                </c:pt>
                <c:pt idx="551">
                  <c:v>6</c:v>
                </c:pt>
                <c:pt idx="552">
                  <c:v>0</c:v>
                </c:pt>
                <c:pt idx="553">
                  <c:v>6</c:v>
                </c:pt>
                <c:pt idx="554">
                  <c:v>6.7</c:v>
                </c:pt>
                <c:pt idx="555">
                  <c:v>10</c:v>
                </c:pt>
                <c:pt idx="556">
                  <c:v>16.2</c:v>
                </c:pt>
                <c:pt idx="557">
                  <c:v>19.399999999999999</c:v>
                </c:pt>
                <c:pt idx="558">
                  <c:v>20.3</c:v>
                </c:pt>
                <c:pt idx="559">
                  <c:v>21.7</c:v>
                </c:pt>
                <c:pt idx="560">
                  <c:v>24.5</c:v>
                </c:pt>
                <c:pt idx="561">
                  <c:v>27.6</c:v>
                </c:pt>
                <c:pt idx="562">
                  <c:v>30.8</c:v>
                </c:pt>
                <c:pt idx="563">
                  <c:v>33.700000000000003</c:v>
                </c:pt>
                <c:pt idx="564">
                  <c:v>36.200000000000003</c:v>
                </c:pt>
                <c:pt idx="565">
                  <c:v>38</c:v>
                </c:pt>
                <c:pt idx="566">
                  <c:v>41.2</c:v>
                </c:pt>
                <c:pt idx="567">
                  <c:v>42.2</c:v>
                </c:pt>
                <c:pt idx="568">
                  <c:v>42.6</c:v>
                </c:pt>
                <c:pt idx="569">
                  <c:v>44.3</c:v>
                </c:pt>
                <c:pt idx="570">
                  <c:v>46.3</c:v>
                </c:pt>
                <c:pt idx="571">
                  <c:v>0</c:v>
                </c:pt>
                <c:pt idx="572">
                  <c:v>49.5</c:v>
                </c:pt>
                <c:pt idx="573">
                  <c:v>57.7</c:v>
                </c:pt>
                <c:pt idx="574">
                  <c:v>0</c:v>
                </c:pt>
                <c:pt idx="575">
                  <c:v>44.3</c:v>
                </c:pt>
                <c:pt idx="576">
                  <c:v>46.3</c:v>
                </c:pt>
                <c:pt idx="577">
                  <c:v>49.5</c:v>
                </c:pt>
                <c:pt idx="578">
                  <c:v>53.4</c:v>
                </c:pt>
                <c:pt idx="579">
                  <c:v>56.1</c:v>
                </c:pt>
                <c:pt idx="580">
                  <c:v>57.8</c:v>
                </c:pt>
                <c:pt idx="581">
                  <c:v>59.7</c:v>
                </c:pt>
                <c:pt idx="582">
                  <c:v>61.5</c:v>
                </c:pt>
                <c:pt idx="583">
                  <c:v>64.099999999999994</c:v>
                </c:pt>
                <c:pt idx="584">
                  <c:v>66.699999999999989</c:v>
                </c:pt>
                <c:pt idx="585">
                  <c:v>51</c:v>
                </c:pt>
                <c:pt idx="586">
                  <c:v>38</c:v>
                </c:pt>
                <c:pt idx="587">
                  <c:v>38</c:v>
                </c:pt>
                <c:pt idx="588">
                  <c:v>38</c:v>
                </c:pt>
                <c:pt idx="589">
                  <c:v>34.9</c:v>
                </c:pt>
                <c:pt idx="590">
                  <c:v>32.5</c:v>
                </c:pt>
                <c:pt idx="591">
                  <c:v>30.8</c:v>
                </c:pt>
                <c:pt idx="592">
                  <c:v>27.6</c:v>
                </c:pt>
                <c:pt idx="593">
                  <c:v>26.6</c:v>
                </c:pt>
                <c:pt idx="594">
                  <c:v>23.6</c:v>
                </c:pt>
                <c:pt idx="595">
                  <c:v>18.5</c:v>
                </c:pt>
                <c:pt idx="596">
                  <c:v>10</c:v>
                </c:pt>
                <c:pt idx="597">
                  <c:v>6</c:v>
                </c:pt>
                <c:pt idx="598">
                  <c:v>0</c:v>
                </c:pt>
                <c:pt idx="599">
                  <c:v>3.9</c:v>
                </c:pt>
                <c:pt idx="600">
                  <c:v>6.8</c:v>
                </c:pt>
                <c:pt idx="601">
                  <c:v>13</c:v>
                </c:pt>
                <c:pt idx="602">
                  <c:v>14.3</c:v>
                </c:pt>
                <c:pt idx="603">
                  <c:v>15.3</c:v>
                </c:pt>
                <c:pt idx="604">
                  <c:v>17.3</c:v>
                </c:pt>
                <c:pt idx="605">
                  <c:v>20.3</c:v>
                </c:pt>
                <c:pt idx="606">
                  <c:v>24.5</c:v>
                </c:pt>
                <c:pt idx="607">
                  <c:v>27.6</c:v>
                </c:pt>
                <c:pt idx="608">
                  <c:v>29.7</c:v>
                </c:pt>
                <c:pt idx="609">
                  <c:v>32.9</c:v>
                </c:pt>
                <c:pt idx="610">
                  <c:v>34.9</c:v>
                </c:pt>
                <c:pt idx="611">
                  <c:v>36.9</c:v>
                </c:pt>
                <c:pt idx="612">
                  <c:v>38.9</c:v>
                </c:pt>
                <c:pt idx="613">
                  <c:v>39.5</c:v>
                </c:pt>
                <c:pt idx="614">
                  <c:v>41.2</c:v>
                </c:pt>
                <c:pt idx="615">
                  <c:v>43.2</c:v>
                </c:pt>
                <c:pt idx="616">
                  <c:v>0</c:v>
                </c:pt>
                <c:pt idx="617">
                  <c:v>46.3</c:v>
                </c:pt>
                <c:pt idx="618">
                  <c:v>54.5</c:v>
                </c:pt>
                <c:pt idx="619">
                  <c:v>0</c:v>
                </c:pt>
                <c:pt idx="620">
                  <c:v>40.200000000000003</c:v>
                </c:pt>
                <c:pt idx="621">
                  <c:v>43.2</c:v>
                </c:pt>
                <c:pt idx="622">
                  <c:v>45.2</c:v>
                </c:pt>
                <c:pt idx="623">
                  <c:v>50.3</c:v>
                </c:pt>
                <c:pt idx="624">
                  <c:v>52.5</c:v>
                </c:pt>
                <c:pt idx="625">
                  <c:v>53.4</c:v>
                </c:pt>
                <c:pt idx="626">
                  <c:v>56.6</c:v>
                </c:pt>
                <c:pt idx="627">
                  <c:v>57.8</c:v>
                </c:pt>
                <c:pt idx="628">
                  <c:v>60.4</c:v>
                </c:pt>
                <c:pt idx="629">
                  <c:v>63</c:v>
                </c:pt>
                <c:pt idx="630">
                  <c:v>51.2</c:v>
                </c:pt>
                <c:pt idx="631">
                  <c:v>38.200000000000003</c:v>
                </c:pt>
                <c:pt idx="632">
                  <c:v>38.200000000000003</c:v>
                </c:pt>
                <c:pt idx="633">
                  <c:v>38.200000000000003</c:v>
                </c:pt>
                <c:pt idx="634">
                  <c:v>34.9</c:v>
                </c:pt>
                <c:pt idx="635">
                  <c:v>33.200000000000003</c:v>
                </c:pt>
                <c:pt idx="636">
                  <c:v>30.9</c:v>
                </c:pt>
                <c:pt idx="637">
                  <c:v>28.2</c:v>
                </c:pt>
                <c:pt idx="638">
                  <c:v>26.3</c:v>
                </c:pt>
                <c:pt idx="639">
                  <c:v>23.6</c:v>
                </c:pt>
                <c:pt idx="640">
                  <c:v>19.600000000000001</c:v>
                </c:pt>
                <c:pt idx="641">
                  <c:v>10.7</c:v>
                </c:pt>
                <c:pt idx="642">
                  <c:v>6.7</c:v>
                </c:pt>
                <c:pt idx="643">
                  <c:v>3.9</c:v>
                </c:pt>
                <c:pt idx="644">
                  <c:v>0</c:v>
                </c:pt>
                <c:pt idx="645">
                  <c:v>3.9</c:v>
                </c:pt>
                <c:pt idx="646">
                  <c:v>9.9</c:v>
                </c:pt>
                <c:pt idx="647">
                  <c:v>11.7</c:v>
                </c:pt>
                <c:pt idx="648">
                  <c:v>12.6</c:v>
                </c:pt>
                <c:pt idx="649">
                  <c:v>13.4</c:v>
                </c:pt>
                <c:pt idx="650">
                  <c:v>18.5</c:v>
                </c:pt>
                <c:pt idx="651">
                  <c:v>21.3</c:v>
                </c:pt>
                <c:pt idx="652">
                  <c:v>23.6</c:v>
                </c:pt>
                <c:pt idx="653">
                  <c:v>26.3</c:v>
                </c:pt>
                <c:pt idx="654">
                  <c:v>28.6</c:v>
                </c:pt>
                <c:pt idx="655">
                  <c:v>30.5</c:v>
                </c:pt>
                <c:pt idx="656">
                  <c:v>33.200000000000003</c:v>
                </c:pt>
                <c:pt idx="657">
                  <c:v>34.9</c:v>
                </c:pt>
                <c:pt idx="658">
                  <c:v>35.4</c:v>
                </c:pt>
                <c:pt idx="659">
                  <c:v>36</c:v>
                </c:pt>
                <c:pt idx="660">
                  <c:v>39.1</c:v>
                </c:pt>
                <c:pt idx="661">
                  <c:v>0</c:v>
                </c:pt>
                <c:pt idx="662">
                  <c:v>41.1</c:v>
                </c:pt>
                <c:pt idx="663">
                  <c:v>49.3</c:v>
                </c:pt>
                <c:pt idx="664">
                  <c:v>0</c:v>
                </c:pt>
                <c:pt idx="665">
                  <c:v>36</c:v>
                </c:pt>
                <c:pt idx="666">
                  <c:v>39.1</c:v>
                </c:pt>
                <c:pt idx="667">
                  <c:v>41.1</c:v>
                </c:pt>
                <c:pt idx="668">
                  <c:v>45.1</c:v>
                </c:pt>
                <c:pt idx="669">
                  <c:v>47.4</c:v>
                </c:pt>
                <c:pt idx="670">
                  <c:v>48.6</c:v>
                </c:pt>
                <c:pt idx="671">
                  <c:v>50.5</c:v>
                </c:pt>
                <c:pt idx="672">
                  <c:v>52.9</c:v>
                </c:pt>
                <c:pt idx="673">
                  <c:v>55.5</c:v>
                </c:pt>
                <c:pt idx="674">
                  <c:v>58.1</c:v>
                </c:pt>
                <c:pt idx="675">
                  <c:v>56.2</c:v>
                </c:pt>
                <c:pt idx="676">
                  <c:v>43.2</c:v>
                </c:pt>
                <c:pt idx="677">
                  <c:v>43.2</c:v>
                </c:pt>
                <c:pt idx="678">
                  <c:v>43.2</c:v>
                </c:pt>
                <c:pt idx="679">
                  <c:v>40.200000000000003</c:v>
                </c:pt>
                <c:pt idx="680">
                  <c:v>38</c:v>
                </c:pt>
                <c:pt idx="681">
                  <c:v>36</c:v>
                </c:pt>
                <c:pt idx="682">
                  <c:v>33.700000000000003</c:v>
                </c:pt>
                <c:pt idx="683">
                  <c:v>30.8</c:v>
                </c:pt>
                <c:pt idx="684">
                  <c:v>27.6</c:v>
                </c:pt>
                <c:pt idx="685">
                  <c:v>23.6</c:v>
                </c:pt>
                <c:pt idx="686">
                  <c:v>14.3</c:v>
                </c:pt>
                <c:pt idx="687">
                  <c:v>10</c:v>
                </c:pt>
                <c:pt idx="688">
                  <c:v>6.8</c:v>
                </c:pt>
                <c:pt idx="689">
                  <c:v>3.9</c:v>
                </c:pt>
                <c:pt idx="690">
                  <c:v>0</c:v>
                </c:pt>
                <c:pt idx="691">
                  <c:v>6.8</c:v>
                </c:pt>
                <c:pt idx="692">
                  <c:v>9</c:v>
                </c:pt>
                <c:pt idx="693">
                  <c:v>10</c:v>
                </c:pt>
                <c:pt idx="694">
                  <c:v>11</c:v>
                </c:pt>
                <c:pt idx="695">
                  <c:v>15.3</c:v>
                </c:pt>
                <c:pt idx="696">
                  <c:v>19.399999999999999</c:v>
                </c:pt>
                <c:pt idx="697">
                  <c:v>21.3</c:v>
                </c:pt>
                <c:pt idx="698">
                  <c:v>23.6</c:v>
                </c:pt>
                <c:pt idx="699">
                  <c:v>25.9</c:v>
                </c:pt>
                <c:pt idx="700">
                  <c:v>27.6</c:v>
                </c:pt>
                <c:pt idx="701">
                  <c:v>30.8</c:v>
                </c:pt>
                <c:pt idx="702">
                  <c:v>32.5</c:v>
                </c:pt>
                <c:pt idx="703">
                  <c:v>33.1</c:v>
                </c:pt>
                <c:pt idx="704">
                  <c:v>33.700000000000003</c:v>
                </c:pt>
                <c:pt idx="705">
                  <c:v>36.9</c:v>
                </c:pt>
                <c:pt idx="706">
                  <c:v>0</c:v>
                </c:pt>
                <c:pt idx="707">
                  <c:v>38.9</c:v>
                </c:pt>
                <c:pt idx="708">
                  <c:v>47.1</c:v>
                </c:pt>
                <c:pt idx="709">
                  <c:v>0</c:v>
                </c:pt>
                <c:pt idx="710">
                  <c:v>32.5</c:v>
                </c:pt>
                <c:pt idx="711">
                  <c:v>36</c:v>
                </c:pt>
                <c:pt idx="712">
                  <c:v>38.9</c:v>
                </c:pt>
                <c:pt idx="713">
                  <c:v>44.3</c:v>
                </c:pt>
                <c:pt idx="714">
                  <c:v>46.3</c:v>
                </c:pt>
                <c:pt idx="715">
                  <c:v>47.5</c:v>
                </c:pt>
                <c:pt idx="716">
                  <c:v>49.5</c:v>
                </c:pt>
                <c:pt idx="717">
                  <c:v>51.4</c:v>
                </c:pt>
                <c:pt idx="718">
                  <c:v>54</c:v>
                </c:pt>
                <c:pt idx="719">
                  <c:v>56.6</c:v>
                </c:pt>
                <c:pt idx="720">
                  <c:v>62.5</c:v>
                </c:pt>
                <c:pt idx="721">
                  <c:v>49.5</c:v>
                </c:pt>
                <c:pt idx="722">
                  <c:v>49.5</c:v>
                </c:pt>
                <c:pt idx="723">
                  <c:v>49.5</c:v>
                </c:pt>
                <c:pt idx="724">
                  <c:v>46.3</c:v>
                </c:pt>
                <c:pt idx="725">
                  <c:v>44.3</c:v>
                </c:pt>
                <c:pt idx="726">
                  <c:v>42.2</c:v>
                </c:pt>
                <c:pt idx="727">
                  <c:v>40.200000000000003</c:v>
                </c:pt>
                <c:pt idx="728">
                  <c:v>36.9</c:v>
                </c:pt>
                <c:pt idx="729">
                  <c:v>33.700000000000003</c:v>
                </c:pt>
                <c:pt idx="730">
                  <c:v>29.7</c:v>
                </c:pt>
                <c:pt idx="731">
                  <c:v>20.3</c:v>
                </c:pt>
                <c:pt idx="732">
                  <c:v>16.2</c:v>
                </c:pt>
                <c:pt idx="733">
                  <c:v>13</c:v>
                </c:pt>
                <c:pt idx="734">
                  <c:v>9.9</c:v>
                </c:pt>
                <c:pt idx="735">
                  <c:v>6.8</c:v>
                </c:pt>
                <c:pt idx="736">
                  <c:v>0</c:v>
                </c:pt>
                <c:pt idx="737">
                  <c:v>3.9</c:v>
                </c:pt>
                <c:pt idx="738">
                  <c:v>4.7</c:v>
                </c:pt>
                <c:pt idx="739">
                  <c:v>6</c:v>
                </c:pt>
                <c:pt idx="740">
                  <c:v>10</c:v>
                </c:pt>
                <c:pt idx="741">
                  <c:v>13</c:v>
                </c:pt>
                <c:pt idx="742">
                  <c:v>15.3</c:v>
                </c:pt>
                <c:pt idx="743">
                  <c:v>19.399999999999999</c:v>
                </c:pt>
                <c:pt idx="744">
                  <c:v>21.9</c:v>
                </c:pt>
                <c:pt idx="745">
                  <c:v>23.6</c:v>
                </c:pt>
                <c:pt idx="746">
                  <c:v>26.6</c:v>
                </c:pt>
                <c:pt idx="747">
                  <c:v>27.6</c:v>
                </c:pt>
                <c:pt idx="748">
                  <c:v>28.3</c:v>
                </c:pt>
                <c:pt idx="749">
                  <c:v>29.7</c:v>
                </c:pt>
                <c:pt idx="750">
                  <c:v>31.9</c:v>
                </c:pt>
                <c:pt idx="751">
                  <c:v>0</c:v>
                </c:pt>
                <c:pt idx="752">
                  <c:v>33.700000000000003</c:v>
                </c:pt>
                <c:pt idx="753">
                  <c:v>41.9</c:v>
                </c:pt>
                <c:pt idx="754">
                  <c:v>0</c:v>
                </c:pt>
                <c:pt idx="755">
                  <c:v>28.6</c:v>
                </c:pt>
                <c:pt idx="756">
                  <c:v>31.9</c:v>
                </c:pt>
                <c:pt idx="757">
                  <c:v>33.700000000000003</c:v>
                </c:pt>
                <c:pt idx="758">
                  <c:v>38.9</c:v>
                </c:pt>
                <c:pt idx="759">
                  <c:v>41.2</c:v>
                </c:pt>
                <c:pt idx="760">
                  <c:v>42.2</c:v>
                </c:pt>
                <c:pt idx="761">
                  <c:v>44.3</c:v>
                </c:pt>
                <c:pt idx="762">
                  <c:v>46.3</c:v>
                </c:pt>
                <c:pt idx="763">
                  <c:v>48.9</c:v>
                </c:pt>
                <c:pt idx="764">
                  <c:v>51.5</c:v>
                </c:pt>
                <c:pt idx="765">
                  <c:v>64.400000000000006</c:v>
                </c:pt>
                <c:pt idx="766">
                  <c:v>51.4</c:v>
                </c:pt>
                <c:pt idx="767">
                  <c:v>51.4</c:v>
                </c:pt>
                <c:pt idx="768">
                  <c:v>51.4</c:v>
                </c:pt>
                <c:pt idx="769">
                  <c:v>48.3</c:v>
                </c:pt>
                <c:pt idx="770">
                  <c:v>46.3</c:v>
                </c:pt>
                <c:pt idx="771">
                  <c:v>44.3</c:v>
                </c:pt>
                <c:pt idx="772">
                  <c:v>42.2</c:v>
                </c:pt>
                <c:pt idx="773">
                  <c:v>38.9</c:v>
                </c:pt>
                <c:pt idx="774">
                  <c:v>36</c:v>
                </c:pt>
                <c:pt idx="775">
                  <c:v>30.8</c:v>
                </c:pt>
                <c:pt idx="776">
                  <c:v>23.6</c:v>
                </c:pt>
                <c:pt idx="777">
                  <c:v>19.399999999999999</c:v>
                </c:pt>
                <c:pt idx="778">
                  <c:v>14.3</c:v>
                </c:pt>
                <c:pt idx="779">
                  <c:v>11.7</c:v>
                </c:pt>
                <c:pt idx="780">
                  <c:v>9</c:v>
                </c:pt>
                <c:pt idx="781">
                  <c:v>3.9</c:v>
                </c:pt>
                <c:pt idx="782">
                  <c:v>0</c:v>
                </c:pt>
                <c:pt idx="783">
                  <c:v>3.9</c:v>
                </c:pt>
                <c:pt idx="784">
                  <c:v>4.7</c:v>
                </c:pt>
                <c:pt idx="785">
                  <c:v>6.8</c:v>
                </c:pt>
                <c:pt idx="786">
                  <c:v>11</c:v>
                </c:pt>
                <c:pt idx="787">
                  <c:v>14.3</c:v>
                </c:pt>
                <c:pt idx="788">
                  <c:v>17.3</c:v>
                </c:pt>
                <c:pt idx="789">
                  <c:v>19.600000000000001</c:v>
                </c:pt>
                <c:pt idx="790">
                  <c:v>21.3</c:v>
                </c:pt>
                <c:pt idx="791">
                  <c:v>24.5</c:v>
                </c:pt>
                <c:pt idx="792">
                  <c:v>26.6</c:v>
                </c:pt>
                <c:pt idx="793">
                  <c:v>26.9</c:v>
                </c:pt>
                <c:pt idx="794">
                  <c:v>27.6</c:v>
                </c:pt>
                <c:pt idx="795">
                  <c:v>29.7</c:v>
                </c:pt>
                <c:pt idx="796">
                  <c:v>0</c:v>
                </c:pt>
                <c:pt idx="797">
                  <c:v>32.5</c:v>
                </c:pt>
                <c:pt idx="798">
                  <c:v>40.700000000000003</c:v>
                </c:pt>
                <c:pt idx="799">
                  <c:v>0</c:v>
                </c:pt>
                <c:pt idx="800">
                  <c:v>26.6</c:v>
                </c:pt>
                <c:pt idx="801">
                  <c:v>29.7</c:v>
                </c:pt>
                <c:pt idx="802">
                  <c:v>31.9</c:v>
                </c:pt>
                <c:pt idx="803">
                  <c:v>36.9</c:v>
                </c:pt>
                <c:pt idx="804">
                  <c:v>39.5</c:v>
                </c:pt>
                <c:pt idx="805">
                  <c:v>41.2</c:v>
                </c:pt>
                <c:pt idx="806">
                  <c:v>43.2</c:v>
                </c:pt>
                <c:pt idx="807">
                  <c:v>44.3</c:v>
                </c:pt>
                <c:pt idx="808">
                  <c:v>46.9</c:v>
                </c:pt>
                <c:pt idx="809">
                  <c:v>49.5</c:v>
                </c:pt>
                <c:pt idx="810">
                  <c:v>65.8</c:v>
                </c:pt>
                <c:pt idx="811">
                  <c:v>52.8</c:v>
                </c:pt>
                <c:pt idx="812">
                  <c:v>52.8</c:v>
                </c:pt>
                <c:pt idx="813">
                  <c:v>52.8</c:v>
                </c:pt>
                <c:pt idx="814">
                  <c:v>49.5</c:v>
                </c:pt>
                <c:pt idx="815">
                  <c:v>47.5</c:v>
                </c:pt>
                <c:pt idx="816">
                  <c:v>45.2</c:v>
                </c:pt>
                <c:pt idx="817">
                  <c:v>42.2</c:v>
                </c:pt>
                <c:pt idx="818">
                  <c:v>40.200000000000003</c:v>
                </c:pt>
                <c:pt idx="819">
                  <c:v>36.9</c:v>
                </c:pt>
                <c:pt idx="820">
                  <c:v>32.5</c:v>
                </c:pt>
                <c:pt idx="821">
                  <c:v>24.5</c:v>
                </c:pt>
                <c:pt idx="822">
                  <c:v>20.3</c:v>
                </c:pt>
                <c:pt idx="823">
                  <c:v>15.3</c:v>
                </c:pt>
                <c:pt idx="824">
                  <c:v>12.6</c:v>
                </c:pt>
                <c:pt idx="825">
                  <c:v>10</c:v>
                </c:pt>
                <c:pt idx="826">
                  <c:v>4.7</c:v>
                </c:pt>
                <c:pt idx="827">
                  <c:v>3.9</c:v>
                </c:pt>
                <c:pt idx="828">
                  <c:v>0</c:v>
                </c:pt>
                <c:pt idx="829">
                  <c:v>3.9</c:v>
                </c:pt>
                <c:pt idx="830">
                  <c:v>6</c:v>
                </c:pt>
                <c:pt idx="831">
                  <c:v>10</c:v>
                </c:pt>
                <c:pt idx="832">
                  <c:v>13</c:v>
                </c:pt>
                <c:pt idx="833">
                  <c:v>15.3</c:v>
                </c:pt>
                <c:pt idx="834">
                  <c:v>18.3</c:v>
                </c:pt>
                <c:pt idx="835">
                  <c:v>20.3</c:v>
                </c:pt>
                <c:pt idx="836">
                  <c:v>23.6</c:v>
                </c:pt>
                <c:pt idx="837">
                  <c:v>24.5</c:v>
                </c:pt>
                <c:pt idx="838">
                  <c:v>25.3</c:v>
                </c:pt>
                <c:pt idx="839">
                  <c:v>26.6</c:v>
                </c:pt>
                <c:pt idx="840">
                  <c:v>28.6</c:v>
                </c:pt>
                <c:pt idx="841">
                  <c:v>0</c:v>
                </c:pt>
                <c:pt idx="842">
                  <c:v>30.8</c:v>
                </c:pt>
                <c:pt idx="843">
                  <c:v>39</c:v>
                </c:pt>
                <c:pt idx="844">
                  <c:v>0</c:v>
                </c:pt>
                <c:pt idx="845">
                  <c:v>25.6</c:v>
                </c:pt>
                <c:pt idx="846">
                  <c:v>28.6</c:v>
                </c:pt>
                <c:pt idx="847">
                  <c:v>30.8</c:v>
                </c:pt>
                <c:pt idx="848">
                  <c:v>36</c:v>
                </c:pt>
                <c:pt idx="849">
                  <c:v>38</c:v>
                </c:pt>
                <c:pt idx="850">
                  <c:v>38.9</c:v>
                </c:pt>
                <c:pt idx="851">
                  <c:v>42.2</c:v>
                </c:pt>
                <c:pt idx="852">
                  <c:v>44.3</c:v>
                </c:pt>
                <c:pt idx="853">
                  <c:v>46.9</c:v>
                </c:pt>
                <c:pt idx="854">
                  <c:v>49.5</c:v>
                </c:pt>
                <c:pt idx="855">
                  <c:v>66.400000000000006</c:v>
                </c:pt>
                <c:pt idx="856">
                  <c:v>53.4</c:v>
                </c:pt>
                <c:pt idx="857">
                  <c:v>53.4</c:v>
                </c:pt>
                <c:pt idx="858">
                  <c:v>53.4</c:v>
                </c:pt>
                <c:pt idx="859">
                  <c:v>50.3</c:v>
                </c:pt>
                <c:pt idx="860">
                  <c:v>48.3</c:v>
                </c:pt>
                <c:pt idx="861">
                  <c:v>46.3</c:v>
                </c:pt>
                <c:pt idx="862">
                  <c:v>43.2</c:v>
                </c:pt>
                <c:pt idx="863">
                  <c:v>42.2</c:v>
                </c:pt>
                <c:pt idx="864">
                  <c:v>38</c:v>
                </c:pt>
                <c:pt idx="865">
                  <c:v>33.700000000000003</c:v>
                </c:pt>
                <c:pt idx="866">
                  <c:v>26</c:v>
                </c:pt>
                <c:pt idx="867">
                  <c:v>21.7</c:v>
                </c:pt>
                <c:pt idx="868">
                  <c:v>17.3</c:v>
                </c:pt>
                <c:pt idx="869">
                  <c:v>13.4</c:v>
                </c:pt>
                <c:pt idx="870">
                  <c:v>11</c:v>
                </c:pt>
                <c:pt idx="871">
                  <c:v>6</c:v>
                </c:pt>
                <c:pt idx="872">
                  <c:v>4.7</c:v>
                </c:pt>
                <c:pt idx="873">
                  <c:v>3.9</c:v>
                </c:pt>
                <c:pt idx="874">
                  <c:v>0</c:v>
                </c:pt>
                <c:pt idx="875">
                  <c:v>4.7</c:v>
                </c:pt>
                <c:pt idx="876">
                  <c:v>9</c:v>
                </c:pt>
                <c:pt idx="877">
                  <c:v>11</c:v>
                </c:pt>
                <c:pt idx="878">
                  <c:v>14.3</c:v>
                </c:pt>
                <c:pt idx="879">
                  <c:v>17.3</c:v>
                </c:pt>
                <c:pt idx="880">
                  <c:v>19.399999999999999</c:v>
                </c:pt>
                <c:pt idx="881">
                  <c:v>21.3</c:v>
                </c:pt>
                <c:pt idx="882">
                  <c:v>23.6</c:v>
                </c:pt>
                <c:pt idx="883">
                  <c:v>24</c:v>
                </c:pt>
                <c:pt idx="884">
                  <c:v>25.6</c:v>
                </c:pt>
                <c:pt idx="885">
                  <c:v>27.6</c:v>
                </c:pt>
                <c:pt idx="886">
                  <c:v>0</c:v>
                </c:pt>
                <c:pt idx="887">
                  <c:v>29.7</c:v>
                </c:pt>
                <c:pt idx="888">
                  <c:v>37.9</c:v>
                </c:pt>
                <c:pt idx="889">
                  <c:v>0</c:v>
                </c:pt>
                <c:pt idx="890">
                  <c:v>24.5</c:v>
                </c:pt>
                <c:pt idx="891">
                  <c:v>27.6</c:v>
                </c:pt>
                <c:pt idx="892">
                  <c:v>29.7</c:v>
                </c:pt>
                <c:pt idx="893">
                  <c:v>34.9</c:v>
                </c:pt>
                <c:pt idx="894">
                  <c:v>37.1</c:v>
                </c:pt>
                <c:pt idx="895">
                  <c:v>38</c:v>
                </c:pt>
                <c:pt idx="896">
                  <c:v>41.2</c:v>
                </c:pt>
                <c:pt idx="897">
                  <c:v>42.2</c:v>
                </c:pt>
                <c:pt idx="898">
                  <c:v>44.800000000000004</c:v>
                </c:pt>
                <c:pt idx="899">
                  <c:v>47.400000000000006</c:v>
                </c:pt>
                <c:pt idx="900">
                  <c:v>69.599999999999994</c:v>
                </c:pt>
                <c:pt idx="901">
                  <c:v>56.6</c:v>
                </c:pt>
                <c:pt idx="902">
                  <c:v>56.6</c:v>
                </c:pt>
                <c:pt idx="903">
                  <c:v>56.6</c:v>
                </c:pt>
                <c:pt idx="904">
                  <c:v>54.3</c:v>
                </c:pt>
                <c:pt idx="905">
                  <c:v>52.8</c:v>
                </c:pt>
                <c:pt idx="906">
                  <c:v>50.3</c:v>
                </c:pt>
                <c:pt idx="907">
                  <c:v>47.5</c:v>
                </c:pt>
                <c:pt idx="908">
                  <c:v>46.3</c:v>
                </c:pt>
                <c:pt idx="909">
                  <c:v>42.2</c:v>
                </c:pt>
                <c:pt idx="910">
                  <c:v>36.9</c:v>
                </c:pt>
                <c:pt idx="911">
                  <c:v>29.7</c:v>
                </c:pt>
                <c:pt idx="912">
                  <c:v>24.5</c:v>
                </c:pt>
                <c:pt idx="913">
                  <c:v>20.3</c:v>
                </c:pt>
                <c:pt idx="914">
                  <c:v>18.5</c:v>
                </c:pt>
                <c:pt idx="915">
                  <c:v>15.3</c:v>
                </c:pt>
                <c:pt idx="916">
                  <c:v>10</c:v>
                </c:pt>
                <c:pt idx="917">
                  <c:v>6.8</c:v>
                </c:pt>
                <c:pt idx="918">
                  <c:v>6</c:v>
                </c:pt>
                <c:pt idx="919">
                  <c:v>4.7</c:v>
                </c:pt>
                <c:pt idx="920">
                  <c:v>0</c:v>
                </c:pt>
                <c:pt idx="921">
                  <c:v>6</c:v>
                </c:pt>
                <c:pt idx="922">
                  <c:v>8</c:v>
                </c:pt>
                <c:pt idx="923">
                  <c:v>11</c:v>
                </c:pt>
                <c:pt idx="924">
                  <c:v>13.6</c:v>
                </c:pt>
                <c:pt idx="925">
                  <c:v>15.3</c:v>
                </c:pt>
                <c:pt idx="926">
                  <c:v>18.5</c:v>
                </c:pt>
                <c:pt idx="927">
                  <c:v>20.3</c:v>
                </c:pt>
                <c:pt idx="928">
                  <c:v>20.6</c:v>
                </c:pt>
                <c:pt idx="929">
                  <c:v>21.3</c:v>
                </c:pt>
                <c:pt idx="930">
                  <c:v>24.5</c:v>
                </c:pt>
                <c:pt idx="931">
                  <c:v>0</c:v>
                </c:pt>
                <c:pt idx="932">
                  <c:v>26.6</c:v>
                </c:pt>
                <c:pt idx="933">
                  <c:v>34.799999999999997</c:v>
                </c:pt>
                <c:pt idx="934">
                  <c:v>0</c:v>
                </c:pt>
                <c:pt idx="935">
                  <c:v>20.3</c:v>
                </c:pt>
                <c:pt idx="936">
                  <c:v>23.6</c:v>
                </c:pt>
                <c:pt idx="937">
                  <c:v>26.6</c:v>
                </c:pt>
                <c:pt idx="938">
                  <c:v>30.8</c:v>
                </c:pt>
                <c:pt idx="939">
                  <c:v>33.6</c:v>
                </c:pt>
                <c:pt idx="940">
                  <c:v>34.9</c:v>
                </c:pt>
                <c:pt idx="941">
                  <c:v>36.9</c:v>
                </c:pt>
                <c:pt idx="942">
                  <c:v>38.9</c:v>
                </c:pt>
                <c:pt idx="943">
                  <c:v>41.5</c:v>
                </c:pt>
                <c:pt idx="944">
                  <c:v>44.1</c:v>
                </c:pt>
                <c:pt idx="945">
                  <c:v>74.5</c:v>
                </c:pt>
                <c:pt idx="946">
                  <c:v>61.5</c:v>
                </c:pt>
                <c:pt idx="947">
                  <c:v>61.5</c:v>
                </c:pt>
                <c:pt idx="948">
                  <c:v>61.5</c:v>
                </c:pt>
                <c:pt idx="949">
                  <c:v>57.8</c:v>
                </c:pt>
                <c:pt idx="950">
                  <c:v>56.6</c:v>
                </c:pt>
                <c:pt idx="951">
                  <c:v>54.3</c:v>
                </c:pt>
                <c:pt idx="952">
                  <c:v>51.4</c:v>
                </c:pt>
                <c:pt idx="953">
                  <c:v>49.5</c:v>
                </c:pt>
                <c:pt idx="954">
                  <c:v>46.3</c:v>
                </c:pt>
                <c:pt idx="955">
                  <c:v>42.2</c:v>
                </c:pt>
                <c:pt idx="956">
                  <c:v>32.5</c:v>
                </c:pt>
                <c:pt idx="957">
                  <c:v>27.6</c:v>
                </c:pt>
                <c:pt idx="958">
                  <c:v>24.5</c:v>
                </c:pt>
                <c:pt idx="959">
                  <c:v>21.3</c:v>
                </c:pt>
                <c:pt idx="960">
                  <c:v>19.399999999999999</c:v>
                </c:pt>
                <c:pt idx="961">
                  <c:v>13</c:v>
                </c:pt>
                <c:pt idx="962">
                  <c:v>11</c:v>
                </c:pt>
                <c:pt idx="963">
                  <c:v>10</c:v>
                </c:pt>
                <c:pt idx="964">
                  <c:v>9</c:v>
                </c:pt>
                <c:pt idx="965">
                  <c:v>6</c:v>
                </c:pt>
                <c:pt idx="966">
                  <c:v>0</c:v>
                </c:pt>
                <c:pt idx="967">
                  <c:v>3.9</c:v>
                </c:pt>
                <c:pt idx="968">
                  <c:v>6.8</c:v>
                </c:pt>
                <c:pt idx="969">
                  <c:v>9.4</c:v>
                </c:pt>
                <c:pt idx="970">
                  <c:v>11</c:v>
                </c:pt>
                <c:pt idx="971">
                  <c:v>14.3</c:v>
                </c:pt>
                <c:pt idx="972">
                  <c:v>15.3</c:v>
                </c:pt>
                <c:pt idx="973">
                  <c:v>15.9</c:v>
                </c:pt>
                <c:pt idx="974">
                  <c:v>17.3</c:v>
                </c:pt>
                <c:pt idx="975">
                  <c:v>19.399999999999999</c:v>
                </c:pt>
                <c:pt idx="976">
                  <c:v>0</c:v>
                </c:pt>
                <c:pt idx="977">
                  <c:v>22.5</c:v>
                </c:pt>
                <c:pt idx="978">
                  <c:v>30.7</c:v>
                </c:pt>
                <c:pt idx="979">
                  <c:v>0</c:v>
                </c:pt>
                <c:pt idx="980">
                  <c:v>16.2</c:v>
                </c:pt>
                <c:pt idx="981">
                  <c:v>19.399999999999999</c:v>
                </c:pt>
                <c:pt idx="982">
                  <c:v>22.5</c:v>
                </c:pt>
                <c:pt idx="983">
                  <c:v>26.6</c:v>
                </c:pt>
                <c:pt idx="984">
                  <c:v>28.6</c:v>
                </c:pt>
                <c:pt idx="985">
                  <c:v>29.7</c:v>
                </c:pt>
                <c:pt idx="986">
                  <c:v>32.5</c:v>
                </c:pt>
                <c:pt idx="987">
                  <c:v>34.9</c:v>
                </c:pt>
                <c:pt idx="988">
                  <c:v>37.5</c:v>
                </c:pt>
                <c:pt idx="989">
                  <c:v>40.1</c:v>
                </c:pt>
                <c:pt idx="990">
                  <c:v>77.099999999999994</c:v>
                </c:pt>
                <c:pt idx="991">
                  <c:v>64.099999999999994</c:v>
                </c:pt>
                <c:pt idx="992">
                  <c:v>64.099999999999994</c:v>
                </c:pt>
                <c:pt idx="993">
                  <c:v>64.099999999999994</c:v>
                </c:pt>
                <c:pt idx="994">
                  <c:v>60.9</c:v>
                </c:pt>
                <c:pt idx="995">
                  <c:v>58.6</c:v>
                </c:pt>
                <c:pt idx="996">
                  <c:v>56.6</c:v>
                </c:pt>
                <c:pt idx="997">
                  <c:v>54.3</c:v>
                </c:pt>
                <c:pt idx="998">
                  <c:v>51.4</c:v>
                </c:pt>
                <c:pt idx="999">
                  <c:v>48.3</c:v>
                </c:pt>
                <c:pt idx="1000">
                  <c:v>44.3</c:v>
                </c:pt>
                <c:pt idx="1001">
                  <c:v>36</c:v>
                </c:pt>
                <c:pt idx="1002">
                  <c:v>30.8</c:v>
                </c:pt>
                <c:pt idx="1003">
                  <c:v>27.6</c:v>
                </c:pt>
                <c:pt idx="1004">
                  <c:v>23.6</c:v>
                </c:pt>
                <c:pt idx="1005">
                  <c:v>21.3</c:v>
                </c:pt>
                <c:pt idx="1006">
                  <c:v>15.3</c:v>
                </c:pt>
                <c:pt idx="1007">
                  <c:v>14.3</c:v>
                </c:pt>
                <c:pt idx="1008">
                  <c:v>13</c:v>
                </c:pt>
                <c:pt idx="1009">
                  <c:v>11</c:v>
                </c:pt>
                <c:pt idx="1010">
                  <c:v>8</c:v>
                </c:pt>
                <c:pt idx="1011">
                  <c:v>3.9</c:v>
                </c:pt>
                <c:pt idx="1012">
                  <c:v>0</c:v>
                </c:pt>
                <c:pt idx="1013">
                  <c:v>3.9</c:v>
                </c:pt>
                <c:pt idx="1014">
                  <c:v>6.8</c:v>
                </c:pt>
                <c:pt idx="1015">
                  <c:v>9</c:v>
                </c:pt>
                <c:pt idx="1016">
                  <c:v>11</c:v>
                </c:pt>
                <c:pt idx="1017">
                  <c:v>14.3</c:v>
                </c:pt>
                <c:pt idx="1018">
                  <c:v>14.3</c:v>
                </c:pt>
                <c:pt idx="1019">
                  <c:v>14.3</c:v>
                </c:pt>
                <c:pt idx="1020">
                  <c:v>17.3</c:v>
                </c:pt>
                <c:pt idx="1021">
                  <c:v>0</c:v>
                </c:pt>
                <c:pt idx="1022">
                  <c:v>19.399999999999999</c:v>
                </c:pt>
                <c:pt idx="1023">
                  <c:v>27.6</c:v>
                </c:pt>
                <c:pt idx="1024">
                  <c:v>0</c:v>
                </c:pt>
                <c:pt idx="1025">
                  <c:v>14.3</c:v>
                </c:pt>
                <c:pt idx="1026">
                  <c:v>17.3</c:v>
                </c:pt>
                <c:pt idx="1027">
                  <c:v>19.399999999999999</c:v>
                </c:pt>
                <c:pt idx="1028">
                  <c:v>24.5</c:v>
                </c:pt>
                <c:pt idx="1029">
                  <c:v>26.6</c:v>
                </c:pt>
                <c:pt idx="1030">
                  <c:v>27.6</c:v>
                </c:pt>
                <c:pt idx="1031">
                  <c:v>29.7</c:v>
                </c:pt>
                <c:pt idx="1032">
                  <c:v>31.9</c:v>
                </c:pt>
                <c:pt idx="1033">
                  <c:v>34.5</c:v>
                </c:pt>
                <c:pt idx="1034">
                  <c:v>37.1</c:v>
                </c:pt>
                <c:pt idx="1035">
                  <c:v>79.900000000000006</c:v>
                </c:pt>
                <c:pt idx="1036">
                  <c:v>66.900000000000006</c:v>
                </c:pt>
                <c:pt idx="1037">
                  <c:v>66.900000000000006</c:v>
                </c:pt>
                <c:pt idx="1038">
                  <c:v>66.900000000000006</c:v>
                </c:pt>
                <c:pt idx="1039">
                  <c:v>64.099999999999994</c:v>
                </c:pt>
                <c:pt idx="1040">
                  <c:v>60.9</c:v>
                </c:pt>
                <c:pt idx="1041">
                  <c:v>59.7</c:v>
                </c:pt>
                <c:pt idx="1042">
                  <c:v>56.6</c:v>
                </c:pt>
                <c:pt idx="1043">
                  <c:v>54.3</c:v>
                </c:pt>
                <c:pt idx="1044">
                  <c:v>51.4</c:v>
                </c:pt>
                <c:pt idx="1045">
                  <c:v>46.3</c:v>
                </c:pt>
                <c:pt idx="1046">
                  <c:v>38</c:v>
                </c:pt>
                <c:pt idx="1047">
                  <c:v>33.700000000000003</c:v>
                </c:pt>
                <c:pt idx="1048">
                  <c:v>29.7</c:v>
                </c:pt>
                <c:pt idx="1049">
                  <c:v>26.3</c:v>
                </c:pt>
                <c:pt idx="1050">
                  <c:v>23.6</c:v>
                </c:pt>
                <c:pt idx="1051">
                  <c:v>19.399999999999999</c:v>
                </c:pt>
                <c:pt idx="1052">
                  <c:v>17.3</c:v>
                </c:pt>
                <c:pt idx="1053">
                  <c:v>15.3</c:v>
                </c:pt>
                <c:pt idx="1054">
                  <c:v>14.3</c:v>
                </c:pt>
                <c:pt idx="1055">
                  <c:v>11</c:v>
                </c:pt>
                <c:pt idx="1056">
                  <c:v>6.8</c:v>
                </c:pt>
                <c:pt idx="1057">
                  <c:v>3.9</c:v>
                </c:pt>
                <c:pt idx="1058">
                  <c:v>0</c:v>
                </c:pt>
                <c:pt idx="1059">
                  <c:v>3.7</c:v>
                </c:pt>
                <c:pt idx="1060">
                  <c:v>6</c:v>
                </c:pt>
                <c:pt idx="1061">
                  <c:v>9</c:v>
                </c:pt>
                <c:pt idx="1062">
                  <c:v>11</c:v>
                </c:pt>
                <c:pt idx="1063">
                  <c:v>11</c:v>
                </c:pt>
                <c:pt idx="1064">
                  <c:v>11</c:v>
                </c:pt>
                <c:pt idx="1065">
                  <c:v>14.3</c:v>
                </c:pt>
                <c:pt idx="1066">
                  <c:v>0</c:v>
                </c:pt>
                <c:pt idx="1067">
                  <c:v>16.2</c:v>
                </c:pt>
                <c:pt idx="1068">
                  <c:v>24.4</c:v>
                </c:pt>
                <c:pt idx="1069">
                  <c:v>0</c:v>
                </c:pt>
                <c:pt idx="1070">
                  <c:v>11</c:v>
                </c:pt>
                <c:pt idx="1071">
                  <c:v>14.3</c:v>
                </c:pt>
                <c:pt idx="1072">
                  <c:v>16.2</c:v>
                </c:pt>
                <c:pt idx="1073">
                  <c:v>21.3</c:v>
                </c:pt>
                <c:pt idx="1074">
                  <c:v>23.9</c:v>
                </c:pt>
                <c:pt idx="1075">
                  <c:v>25.6</c:v>
                </c:pt>
                <c:pt idx="1076">
                  <c:v>27.6</c:v>
                </c:pt>
                <c:pt idx="1077">
                  <c:v>29.7</c:v>
                </c:pt>
                <c:pt idx="1078">
                  <c:v>32.299999999999997</c:v>
                </c:pt>
                <c:pt idx="1079">
                  <c:v>34.9</c:v>
                </c:pt>
                <c:pt idx="1080">
                  <c:v>82.4</c:v>
                </c:pt>
                <c:pt idx="1081">
                  <c:v>69.400000000000006</c:v>
                </c:pt>
                <c:pt idx="1082">
                  <c:v>69.400000000000006</c:v>
                </c:pt>
                <c:pt idx="1083">
                  <c:v>69.400000000000006</c:v>
                </c:pt>
                <c:pt idx="1084">
                  <c:v>66.400000000000006</c:v>
                </c:pt>
                <c:pt idx="1085">
                  <c:v>63.8</c:v>
                </c:pt>
                <c:pt idx="1086">
                  <c:v>62.3</c:v>
                </c:pt>
                <c:pt idx="1087">
                  <c:v>59.2</c:v>
                </c:pt>
                <c:pt idx="1088">
                  <c:v>57.1</c:v>
                </c:pt>
                <c:pt idx="1089">
                  <c:v>54</c:v>
                </c:pt>
                <c:pt idx="1090">
                  <c:v>49.5</c:v>
                </c:pt>
                <c:pt idx="1091">
                  <c:v>40.299999999999997</c:v>
                </c:pt>
                <c:pt idx="1092">
                  <c:v>36.200000000000003</c:v>
                </c:pt>
                <c:pt idx="1093">
                  <c:v>32.9</c:v>
                </c:pt>
                <c:pt idx="1094">
                  <c:v>28.6</c:v>
                </c:pt>
                <c:pt idx="1095">
                  <c:v>25.9</c:v>
                </c:pt>
                <c:pt idx="1096">
                  <c:v>21.9</c:v>
                </c:pt>
                <c:pt idx="1097">
                  <c:v>19.600000000000001</c:v>
                </c:pt>
                <c:pt idx="1098">
                  <c:v>18.3</c:v>
                </c:pt>
                <c:pt idx="1099">
                  <c:v>17.3</c:v>
                </c:pt>
                <c:pt idx="1100">
                  <c:v>13.6</c:v>
                </c:pt>
                <c:pt idx="1101">
                  <c:v>9.4</c:v>
                </c:pt>
                <c:pt idx="1102">
                  <c:v>6.8</c:v>
                </c:pt>
                <c:pt idx="1103">
                  <c:v>3.7</c:v>
                </c:pt>
                <c:pt idx="1104">
                  <c:v>0</c:v>
                </c:pt>
                <c:pt idx="1105">
                  <c:v>3.1</c:v>
                </c:pt>
                <c:pt idx="1106">
                  <c:v>6.7</c:v>
                </c:pt>
                <c:pt idx="1107">
                  <c:v>8</c:v>
                </c:pt>
                <c:pt idx="1108">
                  <c:v>8.1999999999999993</c:v>
                </c:pt>
                <c:pt idx="1109">
                  <c:v>8.8000000000000007</c:v>
                </c:pt>
                <c:pt idx="1110">
                  <c:v>12</c:v>
                </c:pt>
                <c:pt idx="1111">
                  <c:v>0</c:v>
                </c:pt>
                <c:pt idx="1112">
                  <c:v>14</c:v>
                </c:pt>
                <c:pt idx="1113">
                  <c:v>22.2</c:v>
                </c:pt>
                <c:pt idx="1114">
                  <c:v>0</c:v>
                </c:pt>
                <c:pt idx="1115">
                  <c:v>8.8000000000000007</c:v>
                </c:pt>
                <c:pt idx="1116">
                  <c:v>12</c:v>
                </c:pt>
                <c:pt idx="1117">
                  <c:v>14</c:v>
                </c:pt>
                <c:pt idx="1118">
                  <c:v>18.3</c:v>
                </c:pt>
                <c:pt idx="1119">
                  <c:v>21.7</c:v>
                </c:pt>
                <c:pt idx="1120">
                  <c:v>22.6</c:v>
                </c:pt>
                <c:pt idx="1121">
                  <c:v>24.9</c:v>
                </c:pt>
                <c:pt idx="1122">
                  <c:v>26.8</c:v>
                </c:pt>
                <c:pt idx="1123">
                  <c:v>29.400000000000002</c:v>
                </c:pt>
                <c:pt idx="1124">
                  <c:v>32</c:v>
                </c:pt>
                <c:pt idx="1125">
                  <c:v>84.2</c:v>
                </c:pt>
                <c:pt idx="1126">
                  <c:v>71.2</c:v>
                </c:pt>
                <c:pt idx="1127">
                  <c:v>71.2</c:v>
                </c:pt>
                <c:pt idx="1128">
                  <c:v>71.2</c:v>
                </c:pt>
                <c:pt idx="1129">
                  <c:v>68.3</c:v>
                </c:pt>
                <c:pt idx="1130">
                  <c:v>66</c:v>
                </c:pt>
                <c:pt idx="1131">
                  <c:v>64.099999999999994</c:v>
                </c:pt>
                <c:pt idx="1132">
                  <c:v>60.9</c:v>
                </c:pt>
                <c:pt idx="1133">
                  <c:v>58.6</c:v>
                </c:pt>
                <c:pt idx="1134">
                  <c:v>55.7</c:v>
                </c:pt>
                <c:pt idx="1135">
                  <c:v>51.4</c:v>
                </c:pt>
                <c:pt idx="1136">
                  <c:v>42.2</c:v>
                </c:pt>
                <c:pt idx="1137">
                  <c:v>38</c:v>
                </c:pt>
                <c:pt idx="1138">
                  <c:v>34.9</c:v>
                </c:pt>
                <c:pt idx="1139">
                  <c:v>30.5</c:v>
                </c:pt>
                <c:pt idx="1140">
                  <c:v>27.6</c:v>
                </c:pt>
                <c:pt idx="1141">
                  <c:v>23.6</c:v>
                </c:pt>
                <c:pt idx="1142">
                  <c:v>21.3</c:v>
                </c:pt>
                <c:pt idx="1143">
                  <c:v>20.3</c:v>
                </c:pt>
                <c:pt idx="1144">
                  <c:v>19.399999999999999</c:v>
                </c:pt>
                <c:pt idx="1145">
                  <c:v>15.3</c:v>
                </c:pt>
                <c:pt idx="1146">
                  <c:v>11</c:v>
                </c:pt>
                <c:pt idx="1147">
                  <c:v>9</c:v>
                </c:pt>
                <c:pt idx="1148">
                  <c:v>6</c:v>
                </c:pt>
                <c:pt idx="1149">
                  <c:v>3.1</c:v>
                </c:pt>
                <c:pt idx="1150">
                  <c:v>0</c:v>
                </c:pt>
                <c:pt idx="1151">
                  <c:v>4.7</c:v>
                </c:pt>
                <c:pt idx="1152">
                  <c:v>6</c:v>
                </c:pt>
                <c:pt idx="1153">
                  <c:v>6.2</c:v>
                </c:pt>
                <c:pt idx="1154">
                  <c:v>6.8</c:v>
                </c:pt>
                <c:pt idx="1155">
                  <c:v>10</c:v>
                </c:pt>
                <c:pt idx="1156">
                  <c:v>0</c:v>
                </c:pt>
                <c:pt idx="1157">
                  <c:v>12</c:v>
                </c:pt>
                <c:pt idx="1158">
                  <c:v>20.2</c:v>
                </c:pt>
                <c:pt idx="1159">
                  <c:v>0</c:v>
                </c:pt>
                <c:pt idx="1160">
                  <c:v>6.8</c:v>
                </c:pt>
                <c:pt idx="1161">
                  <c:v>10</c:v>
                </c:pt>
                <c:pt idx="1162">
                  <c:v>12</c:v>
                </c:pt>
                <c:pt idx="1163">
                  <c:v>16.2</c:v>
                </c:pt>
                <c:pt idx="1164">
                  <c:v>18.8</c:v>
                </c:pt>
                <c:pt idx="1165">
                  <c:v>20.3</c:v>
                </c:pt>
                <c:pt idx="1166">
                  <c:v>22.5</c:v>
                </c:pt>
                <c:pt idx="1167">
                  <c:v>24.5</c:v>
                </c:pt>
                <c:pt idx="1168">
                  <c:v>27.1</c:v>
                </c:pt>
                <c:pt idx="1169">
                  <c:v>29.700000000000003</c:v>
                </c:pt>
                <c:pt idx="1170">
                  <c:v>86.2</c:v>
                </c:pt>
                <c:pt idx="1171">
                  <c:v>73.2</c:v>
                </c:pt>
                <c:pt idx="1172">
                  <c:v>73.2</c:v>
                </c:pt>
                <c:pt idx="1173">
                  <c:v>73.2</c:v>
                </c:pt>
                <c:pt idx="1174">
                  <c:v>71.2</c:v>
                </c:pt>
                <c:pt idx="1175">
                  <c:v>69.2</c:v>
                </c:pt>
                <c:pt idx="1176">
                  <c:v>66</c:v>
                </c:pt>
                <c:pt idx="1177">
                  <c:v>64.099999999999994</c:v>
                </c:pt>
                <c:pt idx="1178">
                  <c:v>61.5</c:v>
                </c:pt>
                <c:pt idx="1179">
                  <c:v>57.8</c:v>
                </c:pt>
                <c:pt idx="1180">
                  <c:v>53.4</c:v>
                </c:pt>
                <c:pt idx="1181">
                  <c:v>45.2</c:v>
                </c:pt>
                <c:pt idx="1182">
                  <c:v>41.2</c:v>
                </c:pt>
                <c:pt idx="1183">
                  <c:v>36.9</c:v>
                </c:pt>
                <c:pt idx="1184">
                  <c:v>33.200000000000003</c:v>
                </c:pt>
                <c:pt idx="1185">
                  <c:v>30.8</c:v>
                </c:pt>
                <c:pt idx="1186">
                  <c:v>26.6</c:v>
                </c:pt>
                <c:pt idx="1187">
                  <c:v>24.5</c:v>
                </c:pt>
                <c:pt idx="1188">
                  <c:v>23.6</c:v>
                </c:pt>
                <c:pt idx="1189">
                  <c:v>21.3</c:v>
                </c:pt>
                <c:pt idx="1190">
                  <c:v>18.5</c:v>
                </c:pt>
                <c:pt idx="1191">
                  <c:v>14.3</c:v>
                </c:pt>
                <c:pt idx="1192">
                  <c:v>11</c:v>
                </c:pt>
                <c:pt idx="1193">
                  <c:v>9</c:v>
                </c:pt>
                <c:pt idx="1194">
                  <c:v>6.7</c:v>
                </c:pt>
                <c:pt idx="1195">
                  <c:v>4.7</c:v>
                </c:pt>
                <c:pt idx="1196">
                  <c:v>0</c:v>
                </c:pt>
                <c:pt idx="1197">
                  <c:v>3.9</c:v>
                </c:pt>
                <c:pt idx="1198">
                  <c:v>4</c:v>
                </c:pt>
                <c:pt idx="1199">
                  <c:v>4.7</c:v>
                </c:pt>
                <c:pt idx="1200">
                  <c:v>6.8</c:v>
                </c:pt>
                <c:pt idx="1201">
                  <c:v>0</c:v>
                </c:pt>
                <c:pt idx="1202">
                  <c:v>10</c:v>
                </c:pt>
                <c:pt idx="1203">
                  <c:v>18.2</c:v>
                </c:pt>
                <c:pt idx="1204">
                  <c:v>0</c:v>
                </c:pt>
                <c:pt idx="1205">
                  <c:v>3.9</c:v>
                </c:pt>
                <c:pt idx="1206">
                  <c:v>6.8</c:v>
                </c:pt>
                <c:pt idx="1207">
                  <c:v>10</c:v>
                </c:pt>
                <c:pt idx="1208">
                  <c:v>14.3</c:v>
                </c:pt>
                <c:pt idx="1209">
                  <c:v>16.3</c:v>
                </c:pt>
                <c:pt idx="1210">
                  <c:v>17.3</c:v>
                </c:pt>
                <c:pt idx="1211">
                  <c:v>20.3</c:v>
                </c:pt>
                <c:pt idx="1212">
                  <c:v>22.5</c:v>
                </c:pt>
                <c:pt idx="1213">
                  <c:v>25.1</c:v>
                </c:pt>
                <c:pt idx="1214">
                  <c:v>27.700000000000003</c:v>
                </c:pt>
                <c:pt idx="1215">
                  <c:v>88.4</c:v>
                </c:pt>
                <c:pt idx="1216">
                  <c:v>75.400000000000006</c:v>
                </c:pt>
                <c:pt idx="1217">
                  <c:v>75.400000000000006</c:v>
                </c:pt>
                <c:pt idx="1218">
                  <c:v>75.400000000000006</c:v>
                </c:pt>
                <c:pt idx="1219">
                  <c:v>72.099999999999994</c:v>
                </c:pt>
                <c:pt idx="1220">
                  <c:v>70.099999999999994</c:v>
                </c:pt>
                <c:pt idx="1221">
                  <c:v>69.2</c:v>
                </c:pt>
                <c:pt idx="1222">
                  <c:v>66</c:v>
                </c:pt>
                <c:pt idx="1223">
                  <c:v>64.099999999999994</c:v>
                </c:pt>
                <c:pt idx="1224">
                  <c:v>59.7</c:v>
                </c:pt>
                <c:pt idx="1225">
                  <c:v>55.7</c:v>
                </c:pt>
                <c:pt idx="1226">
                  <c:v>47.5</c:v>
                </c:pt>
                <c:pt idx="1227">
                  <c:v>42.2</c:v>
                </c:pt>
                <c:pt idx="1228">
                  <c:v>38.9</c:v>
                </c:pt>
                <c:pt idx="1229">
                  <c:v>34.9</c:v>
                </c:pt>
                <c:pt idx="1230">
                  <c:v>32.5</c:v>
                </c:pt>
                <c:pt idx="1231">
                  <c:v>27.6</c:v>
                </c:pt>
                <c:pt idx="1232">
                  <c:v>26.6</c:v>
                </c:pt>
                <c:pt idx="1233">
                  <c:v>24.5</c:v>
                </c:pt>
                <c:pt idx="1234">
                  <c:v>23.6</c:v>
                </c:pt>
                <c:pt idx="1235">
                  <c:v>20.3</c:v>
                </c:pt>
                <c:pt idx="1236">
                  <c:v>15.3</c:v>
                </c:pt>
                <c:pt idx="1237">
                  <c:v>14.3</c:v>
                </c:pt>
                <c:pt idx="1238">
                  <c:v>11</c:v>
                </c:pt>
                <c:pt idx="1239">
                  <c:v>8</c:v>
                </c:pt>
                <c:pt idx="1240">
                  <c:v>6</c:v>
                </c:pt>
                <c:pt idx="1241">
                  <c:v>3.9</c:v>
                </c:pt>
                <c:pt idx="1242">
                  <c:v>0</c:v>
                </c:pt>
                <c:pt idx="1243">
                  <c:v>2.8</c:v>
                </c:pt>
                <c:pt idx="1244">
                  <c:v>3.9</c:v>
                </c:pt>
                <c:pt idx="1245">
                  <c:v>6</c:v>
                </c:pt>
                <c:pt idx="1246">
                  <c:v>0</c:v>
                </c:pt>
                <c:pt idx="1247">
                  <c:v>8</c:v>
                </c:pt>
                <c:pt idx="1248">
                  <c:v>16.2</c:v>
                </c:pt>
                <c:pt idx="1249">
                  <c:v>3.9</c:v>
                </c:pt>
                <c:pt idx="1250">
                  <c:v>4.7</c:v>
                </c:pt>
                <c:pt idx="1251">
                  <c:v>8</c:v>
                </c:pt>
                <c:pt idx="1252">
                  <c:v>11</c:v>
                </c:pt>
                <c:pt idx="1253">
                  <c:v>15.3</c:v>
                </c:pt>
                <c:pt idx="1254">
                  <c:v>17.899999999999999</c:v>
                </c:pt>
                <c:pt idx="1255">
                  <c:v>19.399999999999999</c:v>
                </c:pt>
                <c:pt idx="1256">
                  <c:v>21.3</c:v>
                </c:pt>
                <c:pt idx="1257">
                  <c:v>23.6</c:v>
                </c:pt>
                <c:pt idx="1258">
                  <c:v>26.200000000000003</c:v>
                </c:pt>
                <c:pt idx="1259">
                  <c:v>28.800000000000004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2.8</c:v>
                </c:pt>
                <c:pt idx="1290">
                  <c:v>5.4</c:v>
                </c:pt>
                <c:pt idx="1291">
                  <c:v>0</c:v>
                </c:pt>
                <c:pt idx="1292">
                  <c:v>7.7</c:v>
                </c:pt>
                <c:pt idx="1293">
                  <c:v>15.9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90.4</c:v>
                </c:pt>
                <c:pt idx="1306">
                  <c:v>77.400000000000006</c:v>
                </c:pt>
                <c:pt idx="1307">
                  <c:v>77.400000000000006</c:v>
                </c:pt>
                <c:pt idx="1308">
                  <c:v>77.400000000000006</c:v>
                </c:pt>
                <c:pt idx="1309">
                  <c:v>74.400000000000006</c:v>
                </c:pt>
                <c:pt idx="1310">
                  <c:v>71.2</c:v>
                </c:pt>
                <c:pt idx="1311">
                  <c:v>70.099999999999994</c:v>
                </c:pt>
                <c:pt idx="1312">
                  <c:v>66.900000000000006</c:v>
                </c:pt>
                <c:pt idx="1313">
                  <c:v>64.8</c:v>
                </c:pt>
                <c:pt idx="1314">
                  <c:v>61.5</c:v>
                </c:pt>
                <c:pt idx="1315">
                  <c:v>56.6</c:v>
                </c:pt>
                <c:pt idx="1316">
                  <c:v>48.3</c:v>
                </c:pt>
                <c:pt idx="1317">
                  <c:v>44.3</c:v>
                </c:pt>
                <c:pt idx="1318">
                  <c:v>41.2</c:v>
                </c:pt>
                <c:pt idx="1319">
                  <c:v>36</c:v>
                </c:pt>
                <c:pt idx="1320">
                  <c:v>33.700000000000003</c:v>
                </c:pt>
                <c:pt idx="1321">
                  <c:v>29.7</c:v>
                </c:pt>
                <c:pt idx="1322">
                  <c:v>27.6</c:v>
                </c:pt>
                <c:pt idx="1323">
                  <c:v>26.6</c:v>
                </c:pt>
                <c:pt idx="1324">
                  <c:v>25.6</c:v>
                </c:pt>
                <c:pt idx="1325">
                  <c:v>21.3</c:v>
                </c:pt>
                <c:pt idx="1326">
                  <c:v>17.3</c:v>
                </c:pt>
                <c:pt idx="1327">
                  <c:v>14.3</c:v>
                </c:pt>
                <c:pt idx="1328">
                  <c:v>11</c:v>
                </c:pt>
                <c:pt idx="1329">
                  <c:v>8.8000000000000007</c:v>
                </c:pt>
                <c:pt idx="1330">
                  <c:v>6.8</c:v>
                </c:pt>
                <c:pt idx="1331">
                  <c:v>4.7</c:v>
                </c:pt>
                <c:pt idx="1332">
                  <c:v>3.9</c:v>
                </c:pt>
                <c:pt idx="1333">
                  <c:v>0</c:v>
                </c:pt>
                <c:pt idx="1334">
                  <c:v>0</c:v>
                </c:pt>
                <c:pt idx="1335">
                  <c:v>3.9</c:v>
                </c:pt>
                <c:pt idx="1336">
                  <c:v>0</c:v>
                </c:pt>
                <c:pt idx="1337">
                  <c:v>6.8</c:v>
                </c:pt>
                <c:pt idx="1338">
                  <c:v>15</c:v>
                </c:pt>
                <c:pt idx="1339">
                  <c:v>4.7</c:v>
                </c:pt>
                <c:pt idx="1340">
                  <c:v>6.8</c:v>
                </c:pt>
                <c:pt idx="1341">
                  <c:v>10</c:v>
                </c:pt>
                <c:pt idx="1342">
                  <c:v>12</c:v>
                </c:pt>
                <c:pt idx="1343">
                  <c:v>16.2</c:v>
                </c:pt>
                <c:pt idx="1344">
                  <c:v>18.8</c:v>
                </c:pt>
                <c:pt idx="1345">
                  <c:v>20.3</c:v>
                </c:pt>
                <c:pt idx="1346">
                  <c:v>22.5</c:v>
                </c:pt>
                <c:pt idx="1347">
                  <c:v>24.5</c:v>
                </c:pt>
                <c:pt idx="1348">
                  <c:v>27.1</c:v>
                </c:pt>
                <c:pt idx="1349">
                  <c:v>29.700000000000003</c:v>
                </c:pt>
                <c:pt idx="1350">
                  <c:v>92.4</c:v>
                </c:pt>
                <c:pt idx="1351">
                  <c:v>79.400000000000006</c:v>
                </c:pt>
                <c:pt idx="1352">
                  <c:v>79.400000000000006</c:v>
                </c:pt>
                <c:pt idx="1353">
                  <c:v>79.400000000000006</c:v>
                </c:pt>
                <c:pt idx="1354">
                  <c:v>76.599999999999994</c:v>
                </c:pt>
                <c:pt idx="1355">
                  <c:v>74.400000000000006</c:v>
                </c:pt>
                <c:pt idx="1356">
                  <c:v>72.099999999999994</c:v>
                </c:pt>
                <c:pt idx="1357">
                  <c:v>69.2</c:v>
                </c:pt>
                <c:pt idx="1358">
                  <c:v>68.3</c:v>
                </c:pt>
                <c:pt idx="1359">
                  <c:v>64.099999999999994</c:v>
                </c:pt>
                <c:pt idx="1360">
                  <c:v>58.6</c:v>
                </c:pt>
                <c:pt idx="1361">
                  <c:v>51.4</c:v>
                </c:pt>
                <c:pt idx="1362">
                  <c:v>46.3</c:v>
                </c:pt>
                <c:pt idx="1363">
                  <c:v>43.2</c:v>
                </c:pt>
                <c:pt idx="1364">
                  <c:v>39.1</c:v>
                </c:pt>
                <c:pt idx="1365">
                  <c:v>36.9</c:v>
                </c:pt>
                <c:pt idx="1366">
                  <c:v>31.9</c:v>
                </c:pt>
                <c:pt idx="1367">
                  <c:v>29.7</c:v>
                </c:pt>
                <c:pt idx="1368">
                  <c:v>28.6</c:v>
                </c:pt>
                <c:pt idx="1369">
                  <c:v>27.6</c:v>
                </c:pt>
                <c:pt idx="1370">
                  <c:v>24.5</c:v>
                </c:pt>
                <c:pt idx="1371">
                  <c:v>19.399999999999999</c:v>
                </c:pt>
                <c:pt idx="1372">
                  <c:v>17.3</c:v>
                </c:pt>
                <c:pt idx="1373">
                  <c:v>14.3</c:v>
                </c:pt>
                <c:pt idx="1374">
                  <c:v>12</c:v>
                </c:pt>
                <c:pt idx="1375">
                  <c:v>10</c:v>
                </c:pt>
                <c:pt idx="1376">
                  <c:v>6.8</c:v>
                </c:pt>
                <c:pt idx="1377">
                  <c:v>6</c:v>
                </c:pt>
                <c:pt idx="1378">
                  <c:v>0</c:v>
                </c:pt>
                <c:pt idx="1379">
                  <c:v>3.9</c:v>
                </c:pt>
                <c:pt idx="1380">
                  <c:v>0</c:v>
                </c:pt>
                <c:pt idx="1381">
                  <c:v>0</c:v>
                </c:pt>
                <c:pt idx="1382">
                  <c:v>4.7</c:v>
                </c:pt>
                <c:pt idx="1383">
                  <c:v>12.9</c:v>
                </c:pt>
                <c:pt idx="1384">
                  <c:v>6.8</c:v>
                </c:pt>
                <c:pt idx="1385">
                  <c:v>10</c:v>
                </c:pt>
                <c:pt idx="1386">
                  <c:v>13</c:v>
                </c:pt>
                <c:pt idx="1387">
                  <c:v>15.3</c:v>
                </c:pt>
                <c:pt idx="1388">
                  <c:v>20.3</c:v>
                </c:pt>
                <c:pt idx="1389">
                  <c:v>22.6</c:v>
                </c:pt>
                <c:pt idx="1390">
                  <c:v>23.6</c:v>
                </c:pt>
                <c:pt idx="1391">
                  <c:v>26.6</c:v>
                </c:pt>
                <c:pt idx="1392">
                  <c:v>27.6</c:v>
                </c:pt>
                <c:pt idx="1393">
                  <c:v>30.200000000000003</c:v>
                </c:pt>
                <c:pt idx="1394">
                  <c:v>32.800000000000004</c:v>
                </c:pt>
                <c:pt idx="1395">
                  <c:v>93</c:v>
                </c:pt>
                <c:pt idx="1396">
                  <c:v>80</c:v>
                </c:pt>
                <c:pt idx="1397">
                  <c:v>80</c:v>
                </c:pt>
                <c:pt idx="1398">
                  <c:v>80</c:v>
                </c:pt>
                <c:pt idx="1399">
                  <c:v>76.900000000000006</c:v>
                </c:pt>
                <c:pt idx="1400">
                  <c:v>74.599999999999994</c:v>
                </c:pt>
                <c:pt idx="1401">
                  <c:v>72.7</c:v>
                </c:pt>
                <c:pt idx="1402">
                  <c:v>69.5</c:v>
                </c:pt>
                <c:pt idx="1403">
                  <c:v>68.599999999999994</c:v>
                </c:pt>
                <c:pt idx="1404">
                  <c:v>64.3</c:v>
                </c:pt>
                <c:pt idx="1405">
                  <c:v>59.4</c:v>
                </c:pt>
                <c:pt idx="1406">
                  <c:v>52</c:v>
                </c:pt>
                <c:pt idx="1407">
                  <c:v>46.6</c:v>
                </c:pt>
                <c:pt idx="1408">
                  <c:v>43.5</c:v>
                </c:pt>
                <c:pt idx="1409">
                  <c:v>39.1</c:v>
                </c:pt>
                <c:pt idx="1410">
                  <c:v>37.4</c:v>
                </c:pt>
                <c:pt idx="1411">
                  <c:v>32</c:v>
                </c:pt>
                <c:pt idx="1412">
                  <c:v>30</c:v>
                </c:pt>
                <c:pt idx="1413">
                  <c:v>28.9</c:v>
                </c:pt>
                <c:pt idx="1414">
                  <c:v>28.2</c:v>
                </c:pt>
                <c:pt idx="1415">
                  <c:v>25.1</c:v>
                </c:pt>
                <c:pt idx="1416">
                  <c:v>19.7</c:v>
                </c:pt>
                <c:pt idx="1417">
                  <c:v>17.399999999999999</c:v>
                </c:pt>
                <c:pt idx="1418">
                  <c:v>14.5</c:v>
                </c:pt>
                <c:pt idx="1419">
                  <c:v>12.2</c:v>
                </c:pt>
                <c:pt idx="1420">
                  <c:v>10.199999999999999</c:v>
                </c:pt>
                <c:pt idx="1421">
                  <c:v>7.3</c:v>
                </c:pt>
                <c:pt idx="1422">
                  <c:v>6.2</c:v>
                </c:pt>
                <c:pt idx="1423">
                  <c:v>0</c:v>
                </c:pt>
                <c:pt idx="1424">
                  <c:v>4.2</c:v>
                </c:pt>
                <c:pt idx="1425">
                  <c:v>3.9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7.3</c:v>
                </c:pt>
                <c:pt idx="1430">
                  <c:v>10.199999999999999</c:v>
                </c:pt>
                <c:pt idx="1431">
                  <c:v>13.1</c:v>
                </c:pt>
                <c:pt idx="1432">
                  <c:v>15.7</c:v>
                </c:pt>
                <c:pt idx="1433">
                  <c:v>20.8</c:v>
                </c:pt>
                <c:pt idx="1434">
                  <c:v>24</c:v>
                </c:pt>
                <c:pt idx="1435">
                  <c:v>23.7</c:v>
                </c:pt>
                <c:pt idx="1436">
                  <c:v>26.8</c:v>
                </c:pt>
                <c:pt idx="1437">
                  <c:v>28.2</c:v>
                </c:pt>
                <c:pt idx="1438">
                  <c:v>30.8</c:v>
                </c:pt>
                <c:pt idx="1439">
                  <c:v>33.4</c:v>
                </c:pt>
                <c:pt idx="1440">
                  <c:v>95.3</c:v>
                </c:pt>
                <c:pt idx="1441">
                  <c:v>82.3</c:v>
                </c:pt>
                <c:pt idx="1442">
                  <c:v>82.3</c:v>
                </c:pt>
                <c:pt idx="1443">
                  <c:v>82.3</c:v>
                </c:pt>
                <c:pt idx="1444">
                  <c:v>79.400000000000006</c:v>
                </c:pt>
                <c:pt idx="1445">
                  <c:v>76.599999999999994</c:v>
                </c:pt>
                <c:pt idx="1446">
                  <c:v>75.400000000000006</c:v>
                </c:pt>
                <c:pt idx="1447">
                  <c:v>72.099999999999994</c:v>
                </c:pt>
                <c:pt idx="1448">
                  <c:v>70.099999999999994</c:v>
                </c:pt>
                <c:pt idx="1449">
                  <c:v>66</c:v>
                </c:pt>
                <c:pt idx="1450">
                  <c:v>61.5</c:v>
                </c:pt>
                <c:pt idx="1451">
                  <c:v>53.4</c:v>
                </c:pt>
                <c:pt idx="1452">
                  <c:v>49.5</c:v>
                </c:pt>
                <c:pt idx="1453">
                  <c:v>46.3</c:v>
                </c:pt>
                <c:pt idx="1454">
                  <c:v>41.1</c:v>
                </c:pt>
                <c:pt idx="1455">
                  <c:v>38.9</c:v>
                </c:pt>
                <c:pt idx="1456">
                  <c:v>33.700000000000003</c:v>
                </c:pt>
                <c:pt idx="1457">
                  <c:v>32.5</c:v>
                </c:pt>
                <c:pt idx="1458">
                  <c:v>30.8</c:v>
                </c:pt>
                <c:pt idx="1459">
                  <c:v>29.7</c:v>
                </c:pt>
                <c:pt idx="1460">
                  <c:v>26.6</c:v>
                </c:pt>
                <c:pt idx="1461">
                  <c:v>22.5</c:v>
                </c:pt>
                <c:pt idx="1462">
                  <c:v>19.399999999999999</c:v>
                </c:pt>
                <c:pt idx="1463">
                  <c:v>16.2</c:v>
                </c:pt>
                <c:pt idx="1464">
                  <c:v>14</c:v>
                </c:pt>
                <c:pt idx="1465">
                  <c:v>12</c:v>
                </c:pt>
                <c:pt idx="1466">
                  <c:v>10</c:v>
                </c:pt>
                <c:pt idx="1467">
                  <c:v>8</c:v>
                </c:pt>
                <c:pt idx="1468">
                  <c:v>0</c:v>
                </c:pt>
                <c:pt idx="1469">
                  <c:v>6.8</c:v>
                </c:pt>
                <c:pt idx="1470">
                  <c:v>4.7</c:v>
                </c:pt>
                <c:pt idx="1471">
                  <c:v>4.2</c:v>
                </c:pt>
                <c:pt idx="1472">
                  <c:v>0</c:v>
                </c:pt>
                <c:pt idx="1473">
                  <c:v>8.1999999999999993</c:v>
                </c:pt>
                <c:pt idx="1474">
                  <c:v>10</c:v>
                </c:pt>
                <c:pt idx="1475">
                  <c:v>12</c:v>
                </c:pt>
                <c:pt idx="1476">
                  <c:v>15.3</c:v>
                </c:pt>
                <c:pt idx="1477">
                  <c:v>17.3</c:v>
                </c:pt>
                <c:pt idx="1478">
                  <c:v>22.5</c:v>
                </c:pt>
                <c:pt idx="1479">
                  <c:v>25.3</c:v>
                </c:pt>
                <c:pt idx="1480">
                  <c:v>26.6</c:v>
                </c:pt>
                <c:pt idx="1481">
                  <c:v>28.6</c:v>
                </c:pt>
                <c:pt idx="1482">
                  <c:v>29.7</c:v>
                </c:pt>
                <c:pt idx="1483">
                  <c:v>32.299999999999997</c:v>
                </c:pt>
                <c:pt idx="1484">
                  <c:v>34.9</c:v>
                </c:pt>
                <c:pt idx="1485">
                  <c:v>95.3</c:v>
                </c:pt>
                <c:pt idx="1486">
                  <c:v>82.3</c:v>
                </c:pt>
                <c:pt idx="1487">
                  <c:v>82.3</c:v>
                </c:pt>
                <c:pt idx="1488">
                  <c:v>82.3</c:v>
                </c:pt>
                <c:pt idx="1489">
                  <c:v>79.400000000000006</c:v>
                </c:pt>
                <c:pt idx="1490">
                  <c:v>76.599999999999994</c:v>
                </c:pt>
                <c:pt idx="1491">
                  <c:v>75.400000000000006</c:v>
                </c:pt>
                <c:pt idx="1492">
                  <c:v>72.099999999999994</c:v>
                </c:pt>
                <c:pt idx="1493">
                  <c:v>70.099999999999994</c:v>
                </c:pt>
                <c:pt idx="1494">
                  <c:v>66</c:v>
                </c:pt>
                <c:pt idx="1495">
                  <c:v>61.5</c:v>
                </c:pt>
                <c:pt idx="1496">
                  <c:v>53.4</c:v>
                </c:pt>
                <c:pt idx="1497">
                  <c:v>49.5</c:v>
                </c:pt>
                <c:pt idx="1498">
                  <c:v>46.3</c:v>
                </c:pt>
                <c:pt idx="1499">
                  <c:v>41.1</c:v>
                </c:pt>
                <c:pt idx="1500">
                  <c:v>38.9</c:v>
                </c:pt>
                <c:pt idx="1501">
                  <c:v>33.700000000000003</c:v>
                </c:pt>
                <c:pt idx="1502">
                  <c:v>32.5</c:v>
                </c:pt>
                <c:pt idx="1503">
                  <c:v>30.8</c:v>
                </c:pt>
                <c:pt idx="1504">
                  <c:v>29.7</c:v>
                </c:pt>
                <c:pt idx="1505">
                  <c:v>26.6</c:v>
                </c:pt>
                <c:pt idx="1506">
                  <c:v>22.5</c:v>
                </c:pt>
                <c:pt idx="1507">
                  <c:v>19.399999999999999</c:v>
                </c:pt>
                <c:pt idx="1508">
                  <c:v>16.2</c:v>
                </c:pt>
                <c:pt idx="1509">
                  <c:v>14</c:v>
                </c:pt>
                <c:pt idx="1510">
                  <c:v>12</c:v>
                </c:pt>
                <c:pt idx="1511">
                  <c:v>10</c:v>
                </c:pt>
                <c:pt idx="1512">
                  <c:v>8</c:v>
                </c:pt>
                <c:pt idx="1513">
                  <c:v>0</c:v>
                </c:pt>
                <c:pt idx="1514">
                  <c:v>6.8</c:v>
                </c:pt>
                <c:pt idx="1515">
                  <c:v>4.7</c:v>
                </c:pt>
                <c:pt idx="1516">
                  <c:v>4.2</c:v>
                </c:pt>
                <c:pt idx="1517">
                  <c:v>0</c:v>
                </c:pt>
                <c:pt idx="1518">
                  <c:v>0</c:v>
                </c:pt>
                <c:pt idx="1519">
                  <c:v>10</c:v>
                </c:pt>
                <c:pt idx="1520">
                  <c:v>12</c:v>
                </c:pt>
                <c:pt idx="1521">
                  <c:v>15.3</c:v>
                </c:pt>
                <c:pt idx="1522">
                  <c:v>17.3</c:v>
                </c:pt>
                <c:pt idx="1523">
                  <c:v>22.5</c:v>
                </c:pt>
                <c:pt idx="1524">
                  <c:v>25.3</c:v>
                </c:pt>
                <c:pt idx="1525">
                  <c:v>26.6</c:v>
                </c:pt>
                <c:pt idx="1526">
                  <c:v>28.6</c:v>
                </c:pt>
                <c:pt idx="1527">
                  <c:v>29.7</c:v>
                </c:pt>
                <c:pt idx="1528">
                  <c:v>32.299999999999997</c:v>
                </c:pt>
                <c:pt idx="1529">
                  <c:v>34.9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3.9</c:v>
                </c:pt>
                <c:pt idx="1558">
                  <c:v>4</c:v>
                </c:pt>
                <c:pt idx="1559">
                  <c:v>4.7</c:v>
                </c:pt>
                <c:pt idx="1560">
                  <c:v>6.8</c:v>
                </c:pt>
                <c:pt idx="1561">
                  <c:v>0</c:v>
                </c:pt>
                <c:pt idx="1562">
                  <c:v>10</c:v>
                </c:pt>
                <c:pt idx="1563">
                  <c:v>18.2</c:v>
                </c:pt>
                <c:pt idx="1564">
                  <c:v>0</c:v>
                </c:pt>
                <c:pt idx="1565">
                  <c:v>3.9</c:v>
                </c:pt>
                <c:pt idx="1566">
                  <c:v>6.8</c:v>
                </c:pt>
                <c:pt idx="1567">
                  <c:v>10</c:v>
                </c:pt>
                <c:pt idx="1568">
                  <c:v>14.3</c:v>
                </c:pt>
                <c:pt idx="1569">
                  <c:v>16.3</c:v>
                </c:pt>
                <c:pt idx="1570">
                  <c:v>17.3</c:v>
                </c:pt>
                <c:pt idx="1571">
                  <c:v>20.3</c:v>
                </c:pt>
                <c:pt idx="1572">
                  <c:v>22.5</c:v>
                </c:pt>
                <c:pt idx="1573">
                  <c:v>25.1</c:v>
                </c:pt>
                <c:pt idx="1574">
                  <c:v>27.700000000000003</c:v>
                </c:pt>
                <c:pt idx="1575">
                  <c:v>89.6</c:v>
                </c:pt>
                <c:pt idx="1576">
                  <c:v>76.599999999999994</c:v>
                </c:pt>
                <c:pt idx="1577">
                  <c:v>76.599999999999994</c:v>
                </c:pt>
                <c:pt idx="1578">
                  <c:v>76.599999999999994</c:v>
                </c:pt>
                <c:pt idx="1579">
                  <c:v>74.400000000000006</c:v>
                </c:pt>
                <c:pt idx="1580">
                  <c:v>71.2</c:v>
                </c:pt>
                <c:pt idx="1581">
                  <c:v>69.2</c:v>
                </c:pt>
                <c:pt idx="1582">
                  <c:v>66</c:v>
                </c:pt>
                <c:pt idx="1583">
                  <c:v>64.099999999999994</c:v>
                </c:pt>
                <c:pt idx="1584">
                  <c:v>60.9</c:v>
                </c:pt>
                <c:pt idx="1585">
                  <c:v>56.6</c:v>
                </c:pt>
                <c:pt idx="1586">
                  <c:v>47.5</c:v>
                </c:pt>
                <c:pt idx="1587">
                  <c:v>44.3</c:v>
                </c:pt>
                <c:pt idx="1588">
                  <c:v>40.200000000000003</c:v>
                </c:pt>
                <c:pt idx="1589">
                  <c:v>36</c:v>
                </c:pt>
                <c:pt idx="1590">
                  <c:v>32.5</c:v>
                </c:pt>
                <c:pt idx="1591">
                  <c:v>28.6</c:v>
                </c:pt>
                <c:pt idx="1592">
                  <c:v>26.6</c:v>
                </c:pt>
                <c:pt idx="1593">
                  <c:v>25.6</c:v>
                </c:pt>
                <c:pt idx="1594">
                  <c:v>24.5</c:v>
                </c:pt>
                <c:pt idx="1595">
                  <c:v>20.3</c:v>
                </c:pt>
                <c:pt idx="1596">
                  <c:v>16.2</c:v>
                </c:pt>
                <c:pt idx="1597">
                  <c:v>14.3</c:v>
                </c:pt>
                <c:pt idx="1598">
                  <c:v>11</c:v>
                </c:pt>
                <c:pt idx="1599">
                  <c:v>8.8000000000000007</c:v>
                </c:pt>
                <c:pt idx="1600">
                  <c:v>6.8</c:v>
                </c:pt>
                <c:pt idx="1601">
                  <c:v>3.9</c:v>
                </c:pt>
                <c:pt idx="1602">
                  <c:v>4.7</c:v>
                </c:pt>
                <c:pt idx="1603">
                  <c:v>5.3</c:v>
                </c:pt>
                <c:pt idx="1604">
                  <c:v>6.8</c:v>
                </c:pt>
                <c:pt idx="1605">
                  <c:v>10</c:v>
                </c:pt>
                <c:pt idx="1606">
                  <c:v>0</c:v>
                </c:pt>
                <c:pt idx="1607">
                  <c:v>12</c:v>
                </c:pt>
                <c:pt idx="1608">
                  <c:v>20.2</c:v>
                </c:pt>
                <c:pt idx="1609">
                  <c:v>3.9</c:v>
                </c:pt>
                <c:pt idx="1610">
                  <c:v>0</c:v>
                </c:pt>
                <c:pt idx="1611">
                  <c:v>3.9</c:v>
                </c:pt>
                <c:pt idx="1612">
                  <c:v>6.8</c:v>
                </c:pt>
                <c:pt idx="1613">
                  <c:v>11</c:v>
                </c:pt>
                <c:pt idx="1614">
                  <c:v>13.6</c:v>
                </c:pt>
                <c:pt idx="1615">
                  <c:v>15.3</c:v>
                </c:pt>
                <c:pt idx="1616">
                  <c:v>17.3</c:v>
                </c:pt>
                <c:pt idx="1617">
                  <c:v>19.399999999999999</c:v>
                </c:pt>
                <c:pt idx="1618">
                  <c:v>22</c:v>
                </c:pt>
                <c:pt idx="1619">
                  <c:v>24.6</c:v>
                </c:pt>
                <c:pt idx="1620">
                  <c:v>92.4</c:v>
                </c:pt>
                <c:pt idx="1621">
                  <c:v>79.400000000000006</c:v>
                </c:pt>
                <c:pt idx="1622">
                  <c:v>79.400000000000006</c:v>
                </c:pt>
                <c:pt idx="1623">
                  <c:v>79.400000000000006</c:v>
                </c:pt>
                <c:pt idx="1624">
                  <c:v>76.599999999999994</c:v>
                </c:pt>
                <c:pt idx="1625">
                  <c:v>74.400000000000006</c:v>
                </c:pt>
                <c:pt idx="1626">
                  <c:v>72.099999999999994</c:v>
                </c:pt>
                <c:pt idx="1627">
                  <c:v>69.2</c:v>
                </c:pt>
                <c:pt idx="1628">
                  <c:v>68.3</c:v>
                </c:pt>
                <c:pt idx="1629">
                  <c:v>64.099999999999994</c:v>
                </c:pt>
                <c:pt idx="1630">
                  <c:v>58.6</c:v>
                </c:pt>
                <c:pt idx="1631">
                  <c:v>50.3</c:v>
                </c:pt>
                <c:pt idx="1632">
                  <c:v>46.3</c:v>
                </c:pt>
                <c:pt idx="1633">
                  <c:v>43.2</c:v>
                </c:pt>
                <c:pt idx="1634">
                  <c:v>39.1</c:v>
                </c:pt>
                <c:pt idx="1635">
                  <c:v>36</c:v>
                </c:pt>
                <c:pt idx="1636">
                  <c:v>31.9</c:v>
                </c:pt>
                <c:pt idx="1637">
                  <c:v>29.7</c:v>
                </c:pt>
                <c:pt idx="1638">
                  <c:v>28.6</c:v>
                </c:pt>
                <c:pt idx="1639">
                  <c:v>27.6</c:v>
                </c:pt>
                <c:pt idx="1640">
                  <c:v>23.6</c:v>
                </c:pt>
                <c:pt idx="1641">
                  <c:v>19.399999999999999</c:v>
                </c:pt>
                <c:pt idx="1642">
                  <c:v>17.3</c:v>
                </c:pt>
                <c:pt idx="1643">
                  <c:v>14.3</c:v>
                </c:pt>
                <c:pt idx="1644">
                  <c:v>12</c:v>
                </c:pt>
                <c:pt idx="1645">
                  <c:v>10</c:v>
                </c:pt>
                <c:pt idx="1646">
                  <c:v>6.8</c:v>
                </c:pt>
                <c:pt idx="1647">
                  <c:v>8</c:v>
                </c:pt>
                <c:pt idx="1648">
                  <c:v>8.6999999999999993</c:v>
                </c:pt>
                <c:pt idx="1649">
                  <c:v>10</c:v>
                </c:pt>
                <c:pt idx="1650">
                  <c:v>13</c:v>
                </c:pt>
                <c:pt idx="1651">
                  <c:v>0</c:v>
                </c:pt>
                <c:pt idx="1652">
                  <c:v>15.3</c:v>
                </c:pt>
                <c:pt idx="1653">
                  <c:v>23.5</c:v>
                </c:pt>
                <c:pt idx="1654">
                  <c:v>6.8</c:v>
                </c:pt>
                <c:pt idx="1655">
                  <c:v>3.9</c:v>
                </c:pt>
                <c:pt idx="1656">
                  <c:v>0</c:v>
                </c:pt>
                <c:pt idx="1657">
                  <c:v>3.9</c:v>
                </c:pt>
                <c:pt idx="1658">
                  <c:v>8</c:v>
                </c:pt>
                <c:pt idx="1659">
                  <c:v>10.5</c:v>
                </c:pt>
                <c:pt idx="1660">
                  <c:v>12</c:v>
                </c:pt>
                <c:pt idx="1661">
                  <c:v>14.3</c:v>
                </c:pt>
                <c:pt idx="1662">
                  <c:v>16.2</c:v>
                </c:pt>
                <c:pt idx="1663">
                  <c:v>18.8</c:v>
                </c:pt>
                <c:pt idx="1664">
                  <c:v>21.400000000000002</c:v>
                </c:pt>
                <c:pt idx="1665">
                  <c:v>94.5</c:v>
                </c:pt>
                <c:pt idx="1666">
                  <c:v>81.5</c:v>
                </c:pt>
                <c:pt idx="1667">
                  <c:v>81.5</c:v>
                </c:pt>
                <c:pt idx="1668">
                  <c:v>81.5</c:v>
                </c:pt>
                <c:pt idx="1669">
                  <c:v>79.400000000000006</c:v>
                </c:pt>
                <c:pt idx="1670">
                  <c:v>76.599999999999994</c:v>
                </c:pt>
                <c:pt idx="1671">
                  <c:v>74.400000000000006</c:v>
                </c:pt>
                <c:pt idx="1672">
                  <c:v>71.2</c:v>
                </c:pt>
                <c:pt idx="1673">
                  <c:v>70.099999999999994</c:v>
                </c:pt>
                <c:pt idx="1674">
                  <c:v>66</c:v>
                </c:pt>
                <c:pt idx="1675">
                  <c:v>61.5</c:v>
                </c:pt>
                <c:pt idx="1676">
                  <c:v>53.4</c:v>
                </c:pt>
                <c:pt idx="1677">
                  <c:v>49.5</c:v>
                </c:pt>
                <c:pt idx="1678">
                  <c:v>45.2</c:v>
                </c:pt>
                <c:pt idx="1679">
                  <c:v>41.1</c:v>
                </c:pt>
                <c:pt idx="1680">
                  <c:v>38.9</c:v>
                </c:pt>
                <c:pt idx="1681">
                  <c:v>33.700000000000003</c:v>
                </c:pt>
                <c:pt idx="1682">
                  <c:v>31.9</c:v>
                </c:pt>
                <c:pt idx="1683">
                  <c:v>30.8</c:v>
                </c:pt>
                <c:pt idx="1684">
                  <c:v>29.7</c:v>
                </c:pt>
                <c:pt idx="1685">
                  <c:v>26.6</c:v>
                </c:pt>
                <c:pt idx="1686">
                  <c:v>22.5</c:v>
                </c:pt>
                <c:pt idx="1687">
                  <c:v>19.399999999999999</c:v>
                </c:pt>
                <c:pt idx="1688">
                  <c:v>16.2</c:v>
                </c:pt>
                <c:pt idx="1689">
                  <c:v>14</c:v>
                </c:pt>
                <c:pt idx="1690">
                  <c:v>12</c:v>
                </c:pt>
                <c:pt idx="1691">
                  <c:v>10</c:v>
                </c:pt>
                <c:pt idx="1692">
                  <c:v>11</c:v>
                </c:pt>
                <c:pt idx="1693">
                  <c:v>11.3</c:v>
                </c:pt>
                <c:pt idx="1694">
                  <c:v>12</c:v>
                </c:pt>
                <c:pt idx="1695">
                  <c:v>15.3</c:v>
                </c:pt>
                <c:pt idx="1696">
                  <c:v>0</c:v>
                </c:pt>
                <c:pt idx="1697">
                  <c:v>17.3</c:v>
                </c:pt>
                <c:pt idx="1698">
                  <c:v>25.5</c:v>
                </c:pt>
                <c:pt idx="1699">
                  <c:v>10</c:v>
                </c:pt>
                <c:pt idx="1700">
                  <c:v>6.8</c:v>
                </c:pt>
                <c:pt idx="1701">
                  <c:v>3.9</c:v>
                </c:pt>
                <c:pt idx="1702">
                  <c:v>0</c:v>
                </c:pt>
                <c:pt idx="1703">
                  <c:v>6</c:v>
                </c:pt>
                <c:pt idx="1704">
                  <c:v>8.1999999999999993</c:v>
                </c:pt>
                <c:pt idx="1705">
                  <c:v>9</c:v>
                </c:pt>
                <c:pt idx="1706">
                  <c:v>11</c:v>
                </c:pt>
                <c:pt idx="1707">
                  <c:v>14.3</c:v>
                </c:pt>
                <c:pt idx="1708">
                  <c:v>16.900000000000002</c:v>
                </c:pt>
                <c:pt idx="1709">
                  <c:v>19.500000000000004</c:v>
                </c:pt>
                <c:pt idx="1710">
                  <c:v>99.6</c:v>
                </c:pt>
                <c:pt idx="1711">
                  <c:v>86.6</c:v>
                </c:pt>
                <c:pt idx="1712">
                  <c:v>86.6</c:v>
                </c:pt>
                <c:pt idx="1713">
                  <c:v>86.6</c:v>
                </c:pt>
                <c:pt idx="1714">
                  <c:v>83.5</c:v>
                </c:pt>
                <c:pt idx="1715">
                  <c:v>80.599999999999994</c:v>
                </c:pt>
                <c:pt idx="1716">
                  <c:v>79.400000000000006</c:v>
                </c:pt>
                <c:pt idx="1717">
                  <c:v>76.599999999999994</c:v>
                </c:pt>
                <c:pt idx="1718">
                  <c:v>74.400000000000006</c:v>
                </c:pt>
                <c:pt idx="1719">
                  <c:v>71.2</c:v>
                </c:pt>
                <c:pt idx="1720">
                  <c:v>66</c:v>
                </c:pt>
                <c:pt idx="1721">
                  <c:v>57.8</c:v>
                </c:pt>
                <c:pt idx="1722">
                  <c:v>53.4</c:v>
                </c:pt>
                <c:pt idx="1723">
                  <c:v>50.3</c:v>
                </c:pt>
                <c:pt idx="1724">
                  <c:v>45.1</c:v>
                </c:pt>
                <c:pt idx="1725">
                  <c:v>44.3</c:v>
                </c:pt>
                <c:pt idx="1726">
                  <c:v>38.9</c:v>
                </c:pt>
                <c:pt idx="1727">
                  <c:v>36.9</c:v>
                </c:pt>
                <c:pt idx="1728">
                  <c:v>36</c:v>
                </c:pt>
                <c:pt idx="1729">
                  <c:v>34.9</c:v>
                </c:pt>
                <c:pt idx="1730">
                  <c:v>30.8</c:v>
                </c:pt>
                <c:pt idx="1731">
                  <c:v>26.6</c:v>
                </c:pt>
                <c:pt idx="1732">
                  <c:v>24.5</c:v>
                </c:pt>
                <c:pt idx="1733">
                  <c:v>21.3</c:v>
                </c:pt>
                <c:pt idx="1734">
                  <c:v>18.3</c:v>
                </c:pt>
                <c:pt idx="1735">
                  <c:v>16.2</c:v>
                </c:pt>
                <c:pt idx="1736">
                  <c:v>14.3</c:v>
                </c:pt>
                <c:pt idx="1737">
                  <c:v>15.3</c:v>
                </c:pt>
                <c:pt idx="1738">
                  <c:v>15.7</c:v>
                </c:pt>
                <c:pt idx="1739">
                  <c:v>16.2</c:v>
                </c:pt>
                <c:pt idx="1740">
                  <c:v>20.3</c:v>
                </c:pt>
                <c:pt idx="1741">
                  <c:v>0</c:v>
                </c:pt>
                <c:pt idx="1742">
                  <c:v>22.5</c:v>
                </c:pt>
                <c:pt idx="1743">
                  <c:v>30.7</c:v>
                </c:pt>
                <c:pt idx="1744">
                  <c:v>14.3</c:v>
                </c:pt>
                <c:pt idx="1745">
                  <c:v>11</c:v>
                </c:pt>
                <c:pt idx="1746">
                  <c:v>8</c:v>
                </c:pt>
                <c:pt idx="1747">
                  <c:v>6</c:v>
                </c:pt>
                <c:pt idx="1748">
                  <c:v>0</c:v>
                </c:pt>
                <c:pt idx="1749">
                  <c:v>3.7</c:v>
                </c:pt>
                <c:pt idx="1750">
                  <c:v>6</c:v>
                </c:pt>
                <c:pt idx="1751">
                  <c:v>8</c:v>
                </c:pt>
                <c:pt idx="1752">
                  <c:v>10</c:v>
                </c:pt>
                <c:pt idx="1753">
                  <c:v>12.6</c:v>
                </c:pt>
                <c:pt idx="1754">
                  <c:v>15.2</c:v>
                </c:pt>
                <c:pt idx="1755">
                  <c:v>101.7</c:v>
                </c:pt>
                <c:pt idx="1756">
                  <c:v>88.7</c:v>
                </c:pt>
                <c:pt idx="1757">
                  <c:v>88.7</c:v>
                </c:pt>
                <c:pt idx="1758">
                  <c:v>88.7</c:v>
                </c:pt>
                <c:pt idx="1759">
                  <c:v>85.5</c:v>
                </c:pt>
                <c:pt idx="1760">
                  <c:v>83.2</c:v>
                </c:pt>
                <c:pt idx="1761">
                  <c:v>81.400000000000006</c:v>
                </c:pt>
                <c:pt idx="1762">
                  <c:v>78.900000000000006</c:v>
                </c:pt>
                <c:pt idx="1763">
                  <c:v>77</c:v>
                </c:pt>
                <c:pt idx="1764">
                  <c:v>73.2</c:v>
                </c:pt>
                <c:pt idx="1765">
                  <c:v>68.599999999999994</c:v>
                </c:pt>
                <c:pt idx="1766">
                  <c:v>60.1</c:v>
                </c:pt>
                <c:pt idx="1767">
                  <c:v>56.1</c:v>
                </c:pt>
                <c:pt idx="1768">
                  <c:v>52.5</c:v>
                </c:pt>
                <c:pt idx="1769">
                  <c:v>47.4</c:v>
                </c:pt>
                <c:pt idx="1770">
                  <c:v>46.3</c:v>
                </c:pt>
                <c:pt idx="1771">
                  <c:v>41.2</c:v>
                </c:pt>
                <c:pt idx="1772">
                  <c:v>39.5</c:v>
                </c:pt>
                <c:pt idx="1773">
                  <c:v>38</c:v>
                </c:pt>
                <c:pt idx="1774">
                  <c:v>37.1</c:v>
                </c:pt>
                <c:pt idx="1775">
                  <c:v>33.6</c:v>
                </c:pt>
                <c:pt idx="1776">
                  <c:v>28.6</c:v>
                </c:pt>
                <c:pt idx="1777">
                  <c:v>26.6</c:v>
                </c:pt>
                <c:pt idx="1778">
                  <c:v>23.9</c:v>
                </c:pt>
                <c:pt idx="1779">
                  <c:v>21.7</c:v>
                </c:pt>
                <c:pt idx="1780">
                  <c:v>18.8</c:v>
                </c:pt>
                <c:pt idx="1781">
                  <c:v>16.3</c:v>
                </c:pt>
                <c:pt idx="1782">
                  <c:v>17.899999999999999</c:v>
                </c:pt>
                <c:pt idx="1783">
                  <c:v>19.100000000000001</c:v>
                </c:pt>
                <c:pt idx="1784">
                  <c:v>18.8</c:v>
                </c:pt>
                <c:pt idx="1785">
                  <c:v>22.6</c:v>
                </c:pt>
                <c:pt idx="1786">
                  <c:v>0</c:v>
                </c:pt>
                <c:pt idx="1787">
                  <c:v>25.3</c:v>
                </c:pt>
                <c:pt idx="1788">
                  <c:v>33.5</c:v>
                </c:pt>
                <c:pt idx="1789">
                  <c:v>16.3</c:v>
                </c:pt>
                <c:pt idx="1790">
                  <c:v>13.6</c:v>
                </c:pt>
                <c:pt idx="1791">
                  <c:v>10.5</c:v>
                </c:pt>
                <c:pt idx="1792">
                  <c:v>8.1999999999999993</c:v>
                </c:pt>
                <c:pt idx="1793">
                  <c:v>3.7</c:v>
                </c:pt>
                <c:pt idx="1794">
                  <c:v>0</c:v>
                </c:pt>
                <c:pt idx="1795">
                  <c:v>2.8</c:v>
                </c:pt>
                <c:pt idx="1796">
                  <c:v>5.9</c:v>
                </c:pt>
                <c:pt idx="1797">
                  <c:v>8.1999999999999993</c:v>
                </c:pt>
                <c:pt idx="1798">
                  <c:v>10.799999999999999</c:v>
                </c:pt>
                <c:pt idx="1799">
                  <c:v>13.399999999999999</c:v>
                </c:pt>
                <c:pt idx="1800">
                  <c:v>103.1</c:v>
                </c:pt>
                <c:pt idx="1801">
                  <c:v>90.1</c:v>
                </c:pt>
                <c:pt idx="1802">
                  <c:v>90.1</c:v>
                </c:pt>
                <c:pt idx="1803">
                  <c:v>90.1</c:v>
                </c:pt>
                <c:pt idx="1804">
                  <c:v>86.6</c:v>
                </c:pt>
                <c:pt idx="1805">
                  <c:v>84.9</c:v>
                </c:pt>
                <c:pt idx="1806">
                  <c:v>82.3</c:v>
                </c:pt>
                <c:pt idx="1807">
                  <c:v>80.599999999999994</c:v>
                </c:pt>
                <c:pt idx="1808">
                  <c:v>78.400000000000006</c:v>
                </c:pt>
                <c:pt idx="1809">
                  <c:v>74.400000000000006</c:v>
                </c:pt>
                <c:pt idx="1810">
                  <c:v>70.099999999999994</c:v>
                </c:pt>
                <c:pt idx="1811">
                  <c:v>61.5</c:v>
                </c:pt>
                <c:pt idx="1812">
                  <c:v>57.8</c:v>
                </c:pt>
                <c:pt idx="1813">
                  <c:v>53.4</c:v>
                </c:pt>
                <c:pt idx="1814">
                  <c:v>48.6</c:v>
                </c:pt>
                <c:pt idx="1815">
                  <c:v>47.5</c:v>
                </c:pt>
                <c:pt idx="1816">
                  <c:v>42.2</c:v>
                </c:pt>
                <c:pt idx="1817">
                  <c:v>41.2</c:v>
                </c:pt>
                <c:pt idx="1818">
                  <c:v>38.9</c:v>
                </c:pt>
                <c:pt idx="1819">
                  <c:v>38</c:v>
                </c:pt>
                <c:pt idx="1820">
                  <c:v>34.9</c:v>
                </c:pt>
                <c:pt idx="1821">
                  <c:v>29.7</c:v>
                </c:pt>
                <c:pt idx="1822">
                  <c:v>27.6</c:v>
                </c:pt>
                <c:pt idx="1823">
                  <c:v>25.6</c:v>
                </c:pt>
                <c:pt idx="1824">
                  <c:v>22.6</c:v>
                </c:pt>
                <c:pt idx="1825">
                  <c:v>20.3</c:v>
                </c:pt>
                <c:pt idx="1826">
                  <c:v>17.3</c:v>
                </c:pt>
                <c:pt idx="1827">
                  <c:v>19.399999999999999</c:v>
                </c:pt>
                <c:pt idx="1828">
                  <c:v>19.600000000000001</c:v>
                </c:pt>
                <c:pt idx="1829">
                  <c:v>20.3</c:v>
                </c:pt>
                <c:pt idx="1830">
                  <c:v>23.6</c:v>
                </c:pt>
                <c:pt idx="1831">
                  <c:v>0</c:v>
                </c:pt>
                <c:pt idx="1832">
                  <c:v>26.6</c:v>
                </c:pt>
                <c:pt idx="1833">
                  <c:v>34.799999999999997</c:v>
                </c:pt>
                <c:pt idx="1834">
                  <c:v>17.3</c:v>
                </c:pt>
                <c:pt idx="1835">
                  <c:v>15.3</c:v>
                </c:pt>
                <c:pt idx="1836">
                  <c:v>12</c:v>
                </c:pt>
                <c:pt idx="1837">
                  <c:v>9</c:v>
                </c:pt>
                <c:pt idx="1838">
                  <c:v>6</c:v>
                </c:pt>
                <c:pt idx="1839">
                  <c:v>2.8</c:v>
                </c:pt>
                <c:pt idx="1840">
                  <c:v>0</c:v>
                </c:pt>
                <c:pt idx="1841">
                  <c:v>3.9</c:v>
                </c:pt>
                <c:pt idx="1842">
                  <c:v>6</c:v>
                </c:pt>
                <c:pt idx="1843">
                  <c:v>8.6</c:v>
                </c:pt>
                <c:pt idx="1844">
                  <c:v>11.2</c:v>
                </c:pt>
                <c:pt idx="1845">
                  <c:v>106</c:v>
                </c:pt>
                <c:pt idx="1846">
                  <c:v>93</c:v>
                </c:pt>
                <c:pt idx="1847">
                  <c:v>93</c:v>
                </c:pt>
                <c:pt idx="1848">
                  <c:v>93</c:v>
                </c:pt>
                <c:pt idx="1849">
                  <c:v>90.1</c:v>
                </c:pt>
                <c:pt idx="1850">
                  <c:v>86.6</c:v>
                </c:pt>
                <c:pt idx="1851">
                  <c:v>85.7</c:v>
                </c:pt>
                <c:pt idx="1852">
                  <c:v>82.3</c:v>
                </c:pt>
                <c:pt idx="1853">
                  <c:v>80.599999999999994</c:v>
                </c:pt>
                <c:pt idx="1854">
                  <c:v>77.400000000000006</c:v>
                </c:pt>
                <c:pt idx="1855">
                  <c:v>72.099999999999994</c:v>
                </c:pt>
                <c:pt idx="1856">
                  <c:v>64.099999999999994</c:v>
                </c:pt>
                <c:pt idx="1857">
                  <c:v>59.7</c:v>
                </c:pt>
                <c:pt idx="1858">
                  <c:v>56.6</c:v>
                </c:pt>
                <c:pt idx="1859">
                  <c:v>50.5</c:v>
                </c:pt>
                <c:pt idx="1860">
                  <c:v>49.5</c:v>
                </c:pt>
                <c:pt idx="1861">
                  <c:v>44.3</c:v>
                </c:pt>
                <c:pt idx="1862">
                  <c:v>43.2</c:v>
                </c:pt>
                <c:pt idx="1863">
                  <c:v>42.2</c:v>
                </c:pt>
                <c:pt idx="1864">
                  <c:v>41.2</c:v>
                </c:pt>
                <c:pt idx="1865">
                  <c:v>36.9</c:v>
                </c:pt>
                <c:pt idx="1866">
                  <c:v>32.5</c:v>
                </c:pt>
                <c:pt idx="1867">
                  <c:v>29.7</c:v>
                </c:pt>
                <c:pt idx="1868">
                  <c:v>27.6</c:v>
                </c:pt>
                <c:pt idx="1869">
                  <c:v>24.9</c:v>
                </c:pt>
                <c:pt idx="1870">
                  <c:v>22.5</c:v>
                </c:pt>
                <c:pt idx="1871">
                  <c:v>20.3</c:v>
                </c:pt>
                <c:pt idx="1872">
                  <c:v>21.3</c:v>
                </c:pt>
                <c:pt idx="1873">
                  <c:v>21.7</c:v>
                </c:pt>
                <c:pt idx="1874">
                  <c:v>22.5</c:v>
                </c:pt>
                <c:pt idx="1875">
                  <c:v>26.6</c:v>
                </c:pt>
                <c:pt idx="1876">
                  <c:v>0</c:v>
                </c:pt>
                <c:pt idx="1877">
                  <c:v>28.6</c:v>
                </c:pt>
                <c:pt idx="1878">
                  <c:v>36.799999999999997</c:v>
                </c:pt>
                <c:pt idx="1879">
                  <c:v>20.3</c:v>
                </c:pt>
                <c:pt idx="1880">
                  <c:v>17.3</c:v>
                </c:pt>
                <c:pt idx="1881">
                  <c:v>14.3</c:v>
                </c:pt>
                <c:pt idx="1882">
                  <c:v>11</c:v>
                </c:pt>
                <c:pt idx="1883">
                  <c:v>8</c:v>
                </c:pt>
                <c:pt idx="1884">
                  <c:v>5.9</c:v>
                </c:pt>
                <c:pt idx="1885">
                  <c:v>3.9</c:v>
                </c:pt>
                <c:pt idx="1886">
                  <c:v>0</c:v>
                </c:pt>
                <c:pt idx="1887">
                  <c:v>3.9</c:v>
                </c:pt>
                <c:pt idx="1888">
                  <c:v>6.5</c:v>
                </c:pt>
                <c:pt idx="1889">
                  <c:v>9.1</c:v>
                </c:pt>
                <c:pt idx="1890">
                  <c:v>107.7</c:v>
                </c:pt>
                <c:pt idx="1891">
                  <c:v>94.7</c:v>
                </c:pt>
                <c:pt idx="1892">
                  <c:v>94.7</c:v>
                </c:pt>
                <c:pt idx="1893">
                  <c:v>94.7</c:v>
                </c:pt>
                <c:pt idx="1894">
                  <c:v>91.8</c:v>
                </c:pt>
                <c:pt idx="1895">
                  <c:v>88.7</c:v>
                </c:pt>
                <c:pt idx="1896">
                  <c:v>86.6</c:v>
                </c:pt>
                <c:pt idx="1897">
                  <c:v>84.9</c:v>
                </c:pt>
                <c:pt idx="1898">
                  <c:v>82.3</c:v>
                </c:pt>
                <c:pt idx="1899">
                  <c:v>79.400000000000006</c:v>
                </c:pt>
                <c:pt idx="1900">
                  <c:v>74.400000000000006</c:v>
                </c:pt>
                <c:pt idx="1901">
                  <c:v>66</c:v>
                </c:pt>
                <c:pt idx="1902">
                  <c:v>61.5</c:v>
                </c:pt>
                <c:pt idx="1903">
                  <c:v>57.8</c:v>
                </c:pt>
                <c:pt idx="1904">
                  <c:v>52.9</c:v>
                </c:pt>
                <c:pt idx="1905">
                  <c:v>51.4</c:v>
                </c:pt>
                <c:pt idx="1906">
                  <c:v>46.3</c:v>
                </c:pt>
                <c:pt idx="1907">
                  <c:v>44.3</c:v>
                </c:pt>
                <c:pt idx="1908">
                  <c:v>44.3</c:v>
                </c:pt>
                <c:pt idx="1909">
                  <c:v>42.2</c:v>
                </c:pt>
                <c:pt idx="1910">
                  <c:v>38.9</c:v>
                </c:pt>
                <c:pt idx="1911">
                  <c:v>34.9</c:v>
                </c:pt>
                <c:pt idx="1912">
                  <c:v>31.9</c:v>
                </c:pt>
                <c:pt idx="1913">
                  <c:v>29.7</c:v>
                </c:pt>
                <c:pt idx="1914">
                  <c:v>26.8</c:v>
                </c:pt>
                <c:pt idx="1915">
                  <c:v>24.5</c:v>
                </c:pt>
                <c:pt idx="1916">
                  <c:v>22.5</c:v>
                </c:pt>
                <c:pt idx="1917">
                  <c:v>23.6</c:v>
                </c:pt>
                <c:pt idx="1918">
                  <c:v>23.9</c:v>
                </c:pt>
                <c:pt idx="1919">
                  <c:v>24.5</c:v>
                </c:pt>
                <c:pt idx="1920">
                  <c:v>27.6</c:v>
                </c:pt>
                <c:pt idx="1921">
                  <c:v>0</c:v>
                </c:pt>
                <c:pt idx="1922">
                  <c:v>29.7</c:v>
                </c:pt>
                <c:pt idx="1923">
                  <c:v>37.9</c:v>
                </c:pt>
                <c:pt idx="1924">
                  <c:v>22.5</c:v>
                </c:pt>
                <c:pt idx="1925">
                  <c:v>19.399999999999999</c:v>
                </c:pt>
                <c:pt idx="1926">
                  <c:v>16.2</c:v>
                </c:pt>
                <c:pt idx="1927">
                  <c:v>14.3</c:v>
                </c:pt>
                <c:pt idx="1928">
                  <c:v>10</c:v>
                </c:pt>
                <c:pt idx="1929">
                  <c:v>8.1999999999999993</c:v>
                </c:pt>
                <c:pt idx="1930">
                  <c:v>6</c:v>
                </c:pt>
                <c:pt idx="1931">
                  <c:v>3.9</c:v>
                </c:pt>
                <c:pt idx="1932">
                  <c:v>0</c:v>
                </c:pt>
                <c:pt idx="1933">
                  <c:v>2.6</c:v>
                </c:pt>
                <c:pt idx="1934">
                  <c:v>5.2</c:v>
                </c:pt>
                <c:pt idx="1935">
                  <c:v>110.3</c:v>
                </c:pt>
                <c:pt idx="1936">
                  <c:v>97.3</c:v>
                </c:pt>
                <c:pt idx="1937">
                  <c:v>97.3</c:v>
                </c:pt>
                <c:pt idx="1938">
                  <c:v>97.3</c:v>
                </c:pt>
                <c:pt idx="1939">
                  <c:v>94.399999999999991</c:v>
                </c:pt>
                <c:pt idx="1940">
                  <c:v>91.3</c:v>
                </c:pt>
                <c:pt idx="1941">
                  <c:v>89.199999999999989</c:v>
                </c:pt>
                <c:pt idx="1942">
                  <c:v>87.5</c:v>
                </c:pt>
                <c:pt idx="1943">
                  <c:v>84.899999999999991</c:v>
                </c:pt>
                <c:pt idx="1944">
                  <c:v>82</c:v>
                </c:pt>
                <c:pt idx="1945">
                  <c:v>77</c:v>
                </c:pt>
                <c:pt idx="1946">
                  <c:v>68.599999999999994</c:v>
                </c:pt>
                <c:pt idx="1947">
                  <c:v>64.099999999999994</c:v>
                </c:pt>
                <c:pt idx="1948">
                  <c:v>60.4</c:v>
                </c:pt>
                <c:pt idx="1949">
                  <c:v>55.5</c:v>
                </c:pt>
                <c:pt idx="1950">
                  <c:v>54</c:v>
                </c:pt>
                <c:pt idx="1951">
                  <c:v>48.9</c:v>
                </c:pt>
                <c:pt idx="1952">
                  <c:v>46.9</c:v>
                </c:pt>
                <c:pt idx="1953">
                  <c:v>46.9</c:v>
                </c:pt>
                <c:pt idx="1954">
                  <c:v>44.800000000000004</c:v>
                </c:pt>
                <c:pt idx="1955">
                  <c:v>41.5</c:v>
                </c:pt>
                <c:pt idx="1956">
                  <c:v>37.5</c:v>
                </c:pt>
                <c:pt idx="1957">
                  <c:v>34.5</c:v>
                </c:pt>
                <c:pt idx="1958">
                  <c:v>32.299999999999997</c:v>
                </c:pt>
                <c:pt idx="1959">
                  <c:v>29.400000000000002</c:v>
                </c:pt>
                <c:pt idx="1960">
                  <c:v>27.1</c:v>
                </c:pt>
                <c:pt idx="1961">
                  <c:v>25.1</c:v>
                </c:pt>
                <c:pt idx="1962">
                  <c:v>26.200000000000003</c:v>
                </c:pt>
                <c:pt idx="1963">
                  <c:v>26.5</c:v>
                </c:pt>
                <c:pt idx="1964">
                  <c:v>27.1</c:v>
                </c:pt>
                <c:pt idx="1965">
                  <c:v>30.200000000000003</c:v>
                </c:pt>
                <c:pt idx="1966">
                  <c:v>0</c:v>
                </c:pt>
                <c:pt idx="1967">
                  <c:v>32.299999999999997</c:v>
                </c:pt>
                <c:pt idx="1968">
                  <c:v>40.5</c:v>
                </c:pt>
                <c:pt idx="1969">
                  <c:v>25.1</c:v>
                </c:pt>
                <c:pt idx="1970">
                  <c:v>22</c:v>
                </c:pt>
                <c:pt idx="1971">
                  <c:v>18.8</c:v>
                </c:pt>
                <c:pt idx="1972">
                  <c:v>16.900000000000002</c:v>
                </c:pt>
                <c:pt idx="1973">
                  <c:v>12.6</c:v>
                </c:pt>
                <c:pt idx="1974">
                  <c:v>10.799999999999999</c:v>
                </c:pt>
                <c:pt idx="1975">
                  <c:v>8.6</c:v>
                </c:pt>
                <c:pt idx="1976">
                  <c:v>6.5</c:v>
                </c:pt>
                <c:pt idx="1977">
                  <c:v>2.6</c:v>
                </c:pt>
                <c:pt idx="1978">
                  <c:v>0</c:v>
                </c:pt>
                <c:pt idx="1979">
                  <c:v>2.6</c:v>
                </c:pt>
                <c:pt idx="1980">
                  <c:v>112.89999999999999</c:v>
                </c:pt>
                <c:pt idx="1981">
                  <c:v>99.899999999999991</c:v>
                </c:pt>
                <c:pt idx="1982">
                  <c:v>99.899999999999991</c:v>
                </c:pt>
                <c:pt idx="1983">
                  <c:v>99.899999999999991</c:v>
                </c:pt>
                <c:pt idx="1984">
                  <c:v>96.999999999999986</c:v>
                </c:pt>
                <c:pt idx="1985">
                  <c:v>93.899999999999991</c:v>
                </c:pt>
                <c:pt idx="1986">
                  <c:v>91.799999999999983</c:v>
                </c:pt>
                <c:pt idx="1987">
                  <c:v>90.1</c:v>
                </c:pt>
                <c:pt idx="1988">
                  <c:v>87.499999999999986</c:v>
                </c:pt>
                <c:pt idx="1989">
                  <c:v>84.6</c:v>
                </c:pt>
                <c:pt idx="1990">
                  <c:v>79.599999999999994</c:v>
                </c:pt>
                <c:pt idx="1991">
                  <c:v>71.199999999999989</c:v>
                </c:pt>
                <c:pt idx="1992">
                  <c:v>66.699999999999989</c:v>
                </c:pt>
                <c:pt idx="1993">
                  <c:v>63</c:v>
                </c:pt>
                <c:pt idx="1994">
                  <c:v>58.1</c:v>
                </c:pt>
                <c:pt idx="1995">
                  <c:v>56.6</c:v>
                </c:pt>
                <c:pt idx="1996">
                  <c:v>51.5</c:v>
                </c:pt>
                <c:pt idx="1997">
                  <c:v>49.5</c:v>
                </c:pt>
                <c:pt idx="1998">
                  <c:v>49.5</c:v>
                </c:pt>
                <c:pt idx="1999">
                  <c:v>47.400000000000006</c:v>
                </c:pt>
                <c:pt idx="2000">
                  <c:v>44.1</c:v>
                </c:pt>
                <c:pt idx="2001">
                  <c:v>40.1</c:v>
                </c:pt>
                <c:pt idx="2002">
                  <c:v>37.1</c:v>
                </c:pt>
                <c:pt idx="2003">
                  <c:v>34.9</c:v>
                </c:pt>
                <c:pt idx="2004">
                  <c:v>32</c:v>
                </c:pt>
                <c:pt idx="2005">
                  <c:v>29.700000000000003</c:v>
                </c:pt>
                <c:pt idx="2006">
                  <c:v>27.700000000000003</c:v>
                </c:pt>
                <c:pt idx="2007">
                  <c:v>28.800000000000004</c:v>
                </c:pt>
                <c:pt idx="2008">
                  <c:v>29.1</c:v>
                </c:pt>
                <c:pt idx="2009">
                  <c:v>29.700000000000003</c:v>
                </c:pt>
                <c:pt idx="2010">
                  <c:v>32.800000000000004</c:v>
                </c:pt>
                <c:pt idx="2011">
                  <c:v>0</c:v>
                </c:pt>
                <c:pt idx="2012">
                  <c:v>34.9</c:v>
                </c:pt>
                <c:pt idx="2013">
                  <c:v>43.1</c:v>
                </c:pt>
                <c:pt idx="2014">
                  <c:v>27.700000000000003</c:v>
                </c:pt>
                <c:pt idx="2015">
                  <c:v>24.6</c:v>
                </c:pt>
                <c:pt idx="2016">
                  <c:v>21.400000000000002</c:v>
                </c:pt>
                <c:pt idx="2017">
                  <c:v>19.500000000000004</c:v>
                </c:pt>
                <c:pt idx="2018">
                  <c:v>15.2</c:v>
                </c:pt>
                <c:pt idx="2019">
                  <c:v>13.399999999999999</c:v>
                </c:pt>
                <c:pt idx="2020">
                  <c:v>11.2</c:v>
                </c:pt>
                <c:pt idx="2021">
                  <c:v>9.1</c:v>
                </c:pt>
                <c:pt idx="2022">
                  <c:v>5.2</c:v>
                </c:pt>
                <c:pt idx="2023">
                  <c:v>2.6</c:v>
                </c:pt>
              </c:numCache>
            </c:numRef>
          </c:xVal>
          <c:yVal>
            <c:numRef>
              <c:f>Sheet6!$B$2:$B$2025</c:f>
              <c:numCache>
                <c:formatCode>General</c:formatCode>
                <c:ptCount val="2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2.2999999999999998</c:v>
                </c:pt>
                <c:pt idx="5">
                  <c:v>3.2</c:v>
                </c:pt>
                <c:pt idx="6">
                  <c:v>4.3</c:v>
                </c:pt>
                <c:pt idx="7">
                  <c:v>5.9</c:v>
                </c:pt>
                <c:pt idx="8">
                  <c:v>6.3</c:v>
                </c:pt>
                <c:pt idx="9">
                  <c:v>8.4</c:v>
                </c:pt>
                <c:pt idx="10">
                  <c:v>10.4</c:v>
                </c:pt>
                <c:pt idx="11">
                  <c:v>14.5</c:v>
                </c:pt>
                <c:pt idx="12">
                  <c:v>16.600000000000001</c:v>
                </c:pt>
                <c:pt idx="13">
                  <c:v>18.600000000000001</c:v>
                </c:pt>
                <c:pt idx="14">
                  <c:v>19.8</c:v>
                </c:pt>
                <c:pt idx="15">
                  <c:v>21.2</c:v>
                </c:pt>
                <c:pt idx="16">
                  <c:v>24.2</c:v>
                </c:pt>
                <c:pt idx="17">
                  <c:v>25.3</c:v>
                </c:pt>
                <c:pt idx="18">
                  <c:v>25.8</c:v>
                </c:pt>
                <c:pt idx="19">
                  <c:v>26.3</c:v>
                </c:pt>
                <c:pt idx="20">
                  <c:v>27.8</c:v>
                </c:pt>
                <c:pt idx="21">
                  <c:v>30.5</c:v>
                </c:pt>
                <c:pt idx="22">
                  <c:v>31.4</c:v>
                </c:pt>
                <c:pt idx="23">
                  <c:v>33</c:v>
                </c:pt>
                <c:pt idx="24">
                  <c:v>34.299999999999997</c:v>
                </c:pt>
                <c:pt idx="25">
                  <c:v>35</c:v>
                </c:pt>
                <c:pt idx="26">
                  <c:v>36.200000000000003</c:v>
                </c:pt>
                <c:pt idx="27">
                  <c:v>37.1</c:v>
                </c:pt>
                <c:pt idx="28">
                  <c:v>37.4</c:v>
                </c:pt>
                <c:pt idx="29">
                  <c:v>38.200000000000003</c:v>
                </c:pt>
                <c:pt idx="30">
                  <c:v>39.200000000000003</c:v>
                </c:pt>
                <c:pt idx="31">
                  <c:v>0</c:v>
                </c:pt>
                <c:pt idx="32">
                  <c:v>40.700000000000003</c:v>
                </c:pt>
                <c:pt idx="33">
                  <c:v>46.800000000000004</c:v>
                </c:pt>
                <c:pt idx="34">
                  <c:v>0</c:v>
                </c:pt>
                <c:pt idx="35">
                  <c:v>37.6</c:v>
                </c:pt>
                <c:pt idx="36">
                  <c:v>39.200000000000003</c:v>
                </c:pt>
                <c:pt idx="37">
                  <c:v>40.200000000000003</c:v>
                </c:pt>
                <c:pt idx="38">
                  <c:v>42.8</c:v>
                </c:pt>
                <c:pt idx="39">
                  <c:v>43.8</c:v>
                </c:pt>
                <c:pt idx="40">
                  <c:v>44.4</c:v>
                </c:pt>
                <c:pt idx="41">
                  <c:v>45.8</c:v>
                </c:pt>
                <c:pt idx="42">
                  <c:v>46.9</c:v>
                </c:pt>
                <c:pt idx="43">
                  <c:v>48.1</c:v>
                </c:pt>
                <c:pt idx="44">
                  <c:v>49.300000000000004</c:v>
                </c:pt>
                <c:pt idx="45">
                  <c:v>6.3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2.2999999999999998</c:v>
                </c:pt>
                <c:pt idx="50">
                  <c:v>3.2</c:v>
                </c:pt>
                <c:pt idx="51">
                  <c:v>4.3</c:v>
                </c:pt>
                <c:pt idx="52">
                  <c:v>5.9</c:v>
                </c:pt>
                <c:pt idx="53">
                  <c:v>6.3</c:v>
                </c:pt>
                <c:pt idx="54">
                  <c:v>8.4</c:v>
                </c:pt>
                <c:pt idx="55">
                  <c:v>10.4</c:v>
                </c:pt>
                <c:pt idx="56">
                  <c:v>14.5</c:v>
                </c:pt>
                <c:pt idx="57">
                  <c:v>16.600000000000001</c:v>
                </c:pt>
                <c:pt idx="58">
                  <c:v>18.600000000000001</c:v>
                </c:pt>
                <c:pt idx="59">
                  <c:v>19.8</c:v>
                </c:pt>
                <c:pt idx="60">
                  <c:v>21.2</c:v>
                </c:pt>
                <c:pt idx="61">
                  <c:v>24.2</c:v>
                </c:pt>
                <c:pt idx="62">
                  <c:v>25.3</c:v>
                </c:pt>
                <c:pt idx="63">
                  <c:v>25.8</c:v>
                </c:pt>
                <c:pt idx="64">
                  <c:v>26.3</c:v>
                </c:pt>
                <c:pt idx="65">
                  <c:v>27.8</c:v>
                </c:pt>
                <c:pt idx="66">
                  <c:v>30.5</c:v>
                </c:pt>
                <c:pt idx="67">
                  <c:v>31.4</c:v>
                </c:pt>
                <c:pt idx="68">
                  <c:v>33</c:v>
                </c:pt>
                <c:pt idx="69">
                  <c:v>34.299999999999997</c:v>
                </c:pt>
                <c:pt idx="70">
                  <c:v>35</c:v>
                </c:pt>
                <c:pt idx="71">
                  <c:v>36.200000000000003</c:v>
                </c:pt>
                <c:pt idx="72">
                  <c:v>37.1</c:v>
                </c:pt>
                <c:pt idx="73">
                  <c:v>37.4</c:v>
                </c:pt>
                <c:pt idx="74">
                  <c:v>38.200000000000003</c:v>
                </c:pt>
                <c:pt idx="75">
                  <c:v>39.200000000000003</c:v>
                </c:pt>
                <c:pt idx="76">
                  <c:v>0</c:v>
                </c:pt>
                <c:pt idx="77">
                  <c:v>40.700000000000003</c:v>
                </c:pt>
                <c:pt idx="78">
                  <c:v>46.800000000000004</c:v>
                </c:pt>
                <c:pt idx="79">
                  <c:v>0</c:v>
                </c:pt>
                <c:pt idx="80">
                  <c:v>37.6</c:v>
                </c:pt>
                <c:pt idx="81">
                  <c:v>39.200000000000003</c:v>
                </c:pt>
                <c:pt idx="82">
                  <c:v>40.200000000000003</c:v>
                </c:pt>
                <c:pt idx="83">
                  <c:v>42.8</c:v>
                </c:pt>
                <c:pt idx="84">
                  <c:v>43.8</c:v>
                </c:pt>
                <c:pt idx="85">
                  <c:v>44.4</c:v>
                </c:pt>
                <c:pt idx="86">
                  <c:v>45.8</c:v>
                </c:pt>
                <c:pt idx="87">
                  <c:v>46.9</c:v>
                </c:pt>
                <c:pt idx="88">
                  <c:v>48.1</c:v>
                </c:pt>
                <c:pt idx="89">
                  <c:v>49.300000000000004</c:v>
                </c:pt>
                <c:pt idx="90">
                  <c:v>6.3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2.2999999999999998</c:v>
                </c:pt>
                <c:pt idx="95">
                  <c:v>3.2</c:v>
                </c:pt>
                <c:pt idx="96">
                  <c:v>4.3</c:v>
                </c:pt>
                <c:pt idx="97">
                  <c:v>5.9</c:v>
                </c:pt>
                <c:pt idx="98">
                  <c:v>6.3</c:v>
                </c:pt>
                <c:pt idx="99">
                  <c:v>8.4</c:v>
                </c:pt>
                <c:pt idx="100">
                  <c:v>10.4</c:v>
                </c:pt>
                <c:pt idx="101">
                  <c:v>14.5</c:v>
                </c:pt>
                <c:pt idx="102">
                  <c:v>16.600000000000001</c:v>
                </c:pt>
                <c:pt idx="103">
                  <c:v>18.600000000000001</c:v>
                </c:pt>
                <c:pt idx="104">
                  <c:v>19.8</c:v>
                </c:pt>
                <c:pt idx="105">
                  <c:v>21.2</c:v>
                </c:pt>
                <c:pt idx="106">
                  <c:v>24.2</c:v>
                </c:pt>
                <c:pt idx="107">
                  <c:v>25.3</c:v>
                </c:pt>
                <c:pt idx="108">
                  <c:v>25.8</c:v>
                </c:pt>
                <c:pt idx="109">
                  <c:v>26.3</c:v>
                </c:pt>
                <c:pt idx="110">
                  <c:v>27.8</c:v>
                </c:pt>
                <c:pt idx="111">
                  <c:v>30.5</c:v>
                </c:pt>
                <c:pt idx="112">
                  <c:v>31.4</c:v>
                </c:pt>
                <c:pt idx="113">
                  <c:v>33</c:v>
                </c:pt>
                <c:pt idx="114">
                  <c:v>34.299999999999997</c:v>
                </c:pt>
                <c:pt idx="115">
                  <c:v>35</c:v>
                </c:pt>
                <c:pt idx="116">
                  <c:v>36.200000000000003</c:v>
                </c:pt>
                <c:pt idx="117">
                  <c:v>37.1</c:v>
                </c:pt>
                <c:pt idx="118">
                  <c:v>37.4</c:v>
                </c:pt>
                <c:pt idx="119">
                  <c:v>38.200000000000003</c:v>
                </c:pt>
                <c:pt idx="120">
                  <c:v>39.200000000000003</c:v>
                </c:pt>
                <c:pt idx="121">
                  <c:v>0</c:v>
                </c:pt>
                <c:pt idx="122">
                  <c:v>40.700000000000003</c:v>
                </c:pt>
                <c:pt idx="123">
                  <c:v>46.800000000000004</c:v>
                </c:pt>
                <c:pt idx="124">
                  <c:v>0</c:v>
                </c:pt>
                <c:pt idx="125">
                  <c:v>37.6</c:v>
                </c:pt>
                <c:pt idx="126">
                  <c:v>39.200000000000003</c:v>
                </c:pt>
                <c:pt idx="127">
                  <c:v>40.200000000000003</c:v>
                </c:pt>
                <c:pt idx="128">
                  <c:v>42.8</c:v>
                </c:pt>
                <c:pt idx="129">
                  <c:v>43.8</c:v>
                </c:pt>
                <c:pt idx="130">
                  <c:v>44.4</c:v>
                </c:pt>
                <c:pt idx="131">
                  <c:v>45.8</c:v>
                </c:pt>
                <c:pt idx="132">
                  <c:v>46.9</c:v>
                </c:pt>
                <c:pt idx="133">
                  <c:v>48.1</c:v>
                </c:pt>
                <c:pt idx="134">
                  <c:v>49.300000000000004</c:v>
                </c:pt>
                <c:pt idx="135">
                  <c:v>6.3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2.2999999999999998</c:v>
                </c:pt>
                <c:pt idx="140">
                  <c:v>3.2</c:v>
                </c:pt>
                <c:pt idx="141">
                  <c:v>4.3</c:v>
                </c:pt>
                <c:pt idx="142">
                  <c:v>5.9</c:v>
                </c:pt>
                <c:pt idx="143">
                  <c:v>6.3</c:v>
                </c:pt>
                <c:pt idx="144">
                  <c:v>8.4</c:v>
                </c:pt>
                <c:pt idx="145">
                  <c:v>10.4</c:v>
                </c:pt>
                <c:pt idx="146">
                  <c:v>14.5</c:v>
                </c:pt>
                <c:pt idx="147">
                  <c:v>16.600000000000001</c:v>
                </c:pt>
                <c:pt idx="148">
                  <c:v>18.600000000000001</c:v>
                </c:pt>
                <c:pt idx="149">
                  <c:v>19.8</c:v>
                </c:pt>
                <c:pt idx="150">
                  <c:v>21.2</c:v>
                </c:pt>
                <c:pt idx="151">
                  <c:v>24.2</c:v>
                </c:pt>
                <c:pt idx="152">
                  <c:v>25.3</c:v>
                </c:pt>
                <c:pt idx="153">
                  <c:v>25.8</c:v>
                </c:pt>
                <c:pt idx="154">
                  <c:v>26.3</c:v>
                </c:pt>
                <c:pt idx="155">
                  <c:v>27.8</c:v>
                </c:pt>
                <c:pt idx="156">
                  <c:v>30.5</c:v>
                </c:pt>
                <c:pt idx="157">
                  <c:v>31.4</c:v>
                </c:pt>
                <c:pt idx="158">
                  <c:v>33</c:v>
                </c:pt>
                <c:pt idx="159">
                  <c:v>34.299999999999997</c:v>
                </c:pt>
                <c:pt idx="160">
                  <c:v>35</c:v>
                </c:pt>
                <c:pt idx="161">
                  <c:v>36.200000000000003</c:v>
                </c:pt>
                <c:pt idx="162">
                  <c:v>37.1</c:v>
                </c:pt>
                <c:pt idx="163">
                  <c:v>37.4</c:v>
                </c:pt>
                <c:pt idx="164">
                  <c:v>38.200000000000003</c:v>
                </c:pt>
                <c:pt idx="165">
                  <c:v>39.200000000000003</c:v>
                </c:pt>
                <c:pt idx="166">
                  <c:v>0</c:v>
                </c:pt>
                <c:pt idx="167">
                  <c:v>40.700000000000003</c:v>
                </c:pt>
                <c:pt idx="168">
                  <c:v>46.800000000000004</c:v>
                </c:pt>
                <c:pt idx="169">
                  <c:v>0</c:v>
                </c:pt>
                <c:pt idx="170">
                  <c:v>37.6</c:v>
                </c:pt>
                <c:pt idx="171">
                  <c:v>39.200000000000003</c:v>
                </c:pt>
                <c:pt idx="172">
                  <c:v>40.200000000000003</c:v>
                </c:pt>
                <c:pt idx="173">
                  <c:v>42.8</c:v>
                </c:pt>
                <c:pt idx="174">
                  <c:v>43.8</c:v>
                </c:pt>
                <c:pt idx="175">
                  <c:v>44.4</c:v>
                </c:pt>
                <c:pt idx="176">
                  <c:v>45.8</c:v>
                </c:pt>
                <c:pt idx="177">
                  <c:v>46.9</c:v>
                </c:pt>
                <c:pt idx="178">
                  <c:v>48.1</c:v>
                </c:pt>
                <c:pt idx="179">
                  <c:v>49.300000000000004</c:v>
                </c:pt>
                <c:pt idx="180">
                  <c:v>8.6</c:v>
                </c:pt>
                <c:pt idx="181">
                  <c:v>2.2999999999999998</c:v>
                </c:pt>
                <c:pt idx="182">
                  <c:v>2.2999999999999998</c:v>
                </c:pt>
                <c:pt idx="183">
                  <c:v>2.2999999999999998</c:v>
                </c:pt>
                <c:pt idx="184">
                  <c:v>0</c:v>
                </c:pt>
                <c:pt idx="185">
                  <c:v>1.6</c:v>
                </c:pt>
                <c:pt idx="186">
                  <c:v>2.7</c:v>
                </c:pt>
                <c:pt idx="187">
                  <c:v>3.8</c:v>
                </c:pt>
                <c:pt idx="188">
                  <c:v>4.8</c:v>
                </c:pt>
                <c:pt idx="189">
                  <c:v>6.8</c:v>
                </c:pt>
                <c:pt idx="190">
                  <c:v>8.8000000000000007</c:v>
                </c:pt>
                <c:pt idx="191">
                  <c:v>13.5</c:v>
                </c:pt>
                <c:pt idx="192">
                  <c:v>15</c:v>
                </c:pt>
                <c:pt idx="193">
                  <c:v>17.100000000000001</c:v>
                </c:pt>
                <c:pt idx="194">
                  <c:v>18.2</c:v>
                </c:pt>
                <c:pt idx="195">
                  <c:v>19.8</c:v>
                </c:pt>
                <c:pt idx="196">
                  <c:v>22.8</c:v>
                </c:pt>
                <c:pt idx="197">
                  <c:v>23.8</c:v>
                </c:pt>
                <c:pt idx="198">
                  <c:v>24.2</c:v>
                </c:pt>
                <c:pt idx="199">
                  <c:v>24.8</c:v>
                </c:pt>
                <c:pt idx="200">
                  <c:v>26.9</c:v>
                </c:pt>
                <c:pt idx="201">
                  <c:v>28.5</c:v>
                </c:pt>
                <c:pt idx="202">
                  <c:v>29.9</c:v>
                </c:pt>
                <c:pt idx="203">
                  <c:v>31.4</c:v>
                </c:pt>
                <c:pt idx="204">
                  <c:v>32.700000000000003</c:v>
                </c:pt>
                <c:pt idx="205">
                  <c:v>33.5</c:v>
                </c:pt>
                <c:pt idx="206">
                  <c:v>35</c:v>
                </c:pt>
                <c:pt idx="207">
                  <c:v>35.6</c:v>
                </c:pt>
                <c:pt idx="208">
                  <c:v>35.9</c:v>
                </c:pt>
                <c:pt idx="209">
                  <c:v>36.6</c:v>
                </c:pt>
                <c:pt idx="210">
                  <c:v>37.6</c:v>
                </c:pt>
                <c:pt idx="211">
                  <c:v>0</c:v>
                </c:pt>
                <c:pt idx="212">
                  <c:v>39.200000000000003</c:v>
                </c:pt>
                <c:pt idx="213">
                  <c:v>45.300000000000004</c:v>
                </c:pt>
                <c:pt idx="214">
                  <c:v>0</c:v>
                </c:pt>
                <c:pt idx="215">
                  <c:v>36.6</c:v>
                </c:pt>
                <c:pt idx="216">
                  <c:v>37.6</c:v>
                </c:pt>
                <c:pt idx="217">
                  <c:v>39.200000000000003</c:v>
                </c:pt>
                <c:pt idx="218">
                  <c:v>41.2</c:v>
                </c:pt>
                <c:pt idx="219">
                  <c:v>42.2</c:v>
                </c:pt>
                <c:pt idx="220">
                  <c:v>42.8</c:v>
                </c:pt>
                <c:pt idx="221">
                  <c:v>44.4</c:v>
                </c:pt>
                <c:pt idx="222">
                  <c:v>45.4</c:v>
                </c:pt>
                <c:pt idx="223">
                  <c:v>46.6</c:v>
                </c:pt>
                <c:pt idx="224">
                  <c:v>47.800000000000004</c:v>
                </c:pt>
                <c:pt idx="225">
                  <c:v>9.5</c:v>
                </c:pt>
                <c:pt idx="226">
                  <c:v>3.2</c:v>
                </c:pt>
                <c:pt idx="227">
                  <c:v>3.2</c:v>
                </c:pt>
                <c:pt idx="228">
                  <c:v>3.2</c:v>
                </c:pt>
                <c:pt idx="229">
                  <c:v>1.6</c:v>
                </c:pt>
                <c:pt idx="230">
                  <c:v>0</c:v>
                </c:pt>
                <c:pt idx="231">
                  <c:v>1.6</c:v>
                </c:pt>
                <c:pt idx="232">
                  <c:v>2.7</c:v>
                </c:pt>
                <c:pt idx="233">
                  <c:v>3.8</c:v>
                </c:pt>
                <c:pt idx="234">
                  <c:v>5.2</c:v>
                </c:pt>
                <c:pt idx="235">
                  <c:v>7.9</c:v>
                </c:pt>
                <c:pt idx="236">
                  <c:v>12</c:v>
                </c:pt>
                <c:pt idx="237">
                  <c:v>14.5</c:v>
                </c:pt>
                <c:pt idx="238">
                  <c:v>16.100000000000001</c:v>
                </c:pt>
                <c:pt idx="239">
                  <c:v>17.100000000000001</c:v>
                </c:pt>
                <c:pt idx="240">
                  <c:v>18.600000000000001</c:v>
                </c:pt>
                <c:pt idx="241">
                  <c:v>21.8</c:v>
                </c:pt>
                <c:pt idx="242">
                  <c:v>22.8</c:v>
                </c:pt>
                <c:pt idx="243">
                  <c:v>23.3</c:v>
                </c:pt>
                <c:pt idx="244">
                  <c:v>23.8</c:v>
                </c:pt>
                <c:pt idx="245">
                  <c:v>25.8</c:v>
                </c:pt>
                <c:pt idx="246">
                  <c:v>27.8</c:v>
                </c:pt>
                <c:pt idx="247">
                  <c:v>29</c:v>
                </c:pt>
                <c:pt idx="248">
                  <c:v>29.9</c:v>
                </c:pt>
                <c:pt idx="249">
                  <c:v>31.4</c:v>
                </c:pt>
                <c:pt idx="250">
                  <c:v>32.6</c:v>
                </c:pt>
                <c:pt idx="251">
                  <c:v>34.1</c:v>
                </c:pt>
                <c:pt idx="252">
                  <c:v>34.6</c:v>
                </c:pt>
                <c:pt idx="253">
                  <c:v>34.700000000000003</c:v>
                </c:pt>
                <c:pt idx="254">
                  <c:v>35</c:v>
                </c:pt>
                <c:pt idx="255">
                  <c:v>36.6</c:v>
                </c:pt>
                <c:pt idx="256">
                  <c:v>0</c:v>
                </c:pt>
                <c:pt idx="257">
                  <c:v>37.6</c:v>
                </c:pt>
                <c:pt idx="258">
                  <c:v>43.7</c:v>
                </c:pt>
                <c:pt idx="259">
                  <c:v>0</c:v>
                </c:pt>
                <c:pt idx="260">
                  <c:v>35</c:v>
                </c:pt>
                <c:pt idx="261">
                  <c:v>36.6</c:v>
                </c:pt>
                <c:pt idx="262">
                  <c:v>37.6</c:v>
                </c:pt>
                <c:pt idx="263">
                  <c:v>39.700000000000003</c:v>
                </c:pt>
                <c:pt idx="264">
                  <c:v>41</c:v>
                </c:pt>
                <c:pt idx="265">
                  <c:v>41.8</c:v>
                </c:pt>
                <c:pt idx="266">
                  <c:v>42.8</c:v>
                </c:pt>
                <c:pt idx="267">
                  <c:v>43.8</c:v>
                </c:pt>
                <c:pt idx="268">
                  <c:v>45</c:v>
                </c:pt>
                <c:pt idx="269">
                  <c:v>46.2</c:v>
                </c:pt>
                <c:pt idx="270">
                  <c:v>10.6</c:v>
                </c:pt>
                <c:pt idx="271">
                  <c:v>4.3</c:v>
                </c:pt>
                <c:pt idx="272">
                  <c:v>4.3</c:v>
                </c:pt>
                <c:pt idx="273">
                  <c:v>4.3</c:v>
                </c:pt>
                <c:pt idx="274">
                  <c:v>2.7</c:v>
                </c:pt>
                <c:pt idx="275">
                  <c:v>1.6</c:v>
                </c:pt>
                <c:pt idx="276">
                  <c:v>0</c:v>
                </c:pt>
                <c:pt idx="277">
                  <c:v>1.6</c:v>
                </c:pt>
                <c:pt idx="278">
                  <c:v>2.7</c:v>
                </c:pt>
                <c:pt idx="279">
                  <c:v>4.8</c:v>
                </c:pt>
                <c:pt idx="280">
                  <c:v>6.8</c:v>
                </c:pt>
                <c:pt idx="281">
                  <c:v>11.5</c:v>
                </c:pt>
                <c:pt idx="282">
                  <c:v>13.5</c:v>
                </c:pt>
                <c:pt idx="283">
                  <c:v>15</c:v>
                </c:pt>
                <c:pt idx="284">
                  <c:v>16.100000000000001</c:v>
                </c:pt>
                <c:pt idx="285">
                  <c:v>17.600000000000001</c:v>
                </c:pt>
                <c:pt idx="286">
                  <c:v>20.7</c:v>
                </c:pt>
                <c:pt idx="287">
                  <c:v>21.8</c:v>
                </c:pt>
                <c:pt idx="288">
                  <c:v>22.2</c:v>
                </c:pt>
                <c:pt idx="289">
                  <c:v>22.8</c:v>
                </c:pt>
                <c:pt idx="290">
                  <c:v>24.8</c:v>
                </c:pt>
                <c:pt idx="291">
                  <c:v>26.9</c:v>
                </c:pt>
                <c:pt idx="292">
                  <c:v>27.8</c:v>
                </c:pt>
                <c:pt idx="293">
                  <c:v>29.4</c:v>
                </c:pt>
                <c:pt idx="294">
                  <c:v>30.6</c:v>
                </c:pt>
                <c:pt idx="295">
                  <c:v>31.4</c:v>
                </c:pt>
                <c:pt idx="296">
                  <c:v>32.6</c:v>
                </c:pt>
                <c:pt idx="297">
                  <c:v>34.1</c:v>
                </c:pt>
                <c:pt idx="298">
                  <c:v>34.299999999999997</c:v>
                </c:pt>
                <c:pt idx="299">
                  <c:v>34.6</c:v>
                </c:pt>
                <c:pt idx="300">
                  <c:v>35.6</c:v>
                </c:pt>
                <c:pt idx="301">
                  <c:v>0</c:v>
                </c:pt>
                <c:pt idx="302">
                  <c:v>37.1</c:v>
                </c:pt>
                <c:pt idx="303">
                  <c:v>43.2</c:v>
                </c:pt>
                <c:pt idx="304">
                  <c:v>0</c:v>
                </c:pt>
                <c:pt idx="305">
                  <c:v>34.1</c:v>
                </c:pt>
                <c:pt idx="306">
                  <c:v>35.6</c:v>
                </c:pt>
                <c:pt idx="307">
                  <c:v>36.6</c:v>
                </c:pt>
                <c:pt idx="308">
                  <c:v>39.200000000000003</c:v>
                </c:pt>
                <c:pt idx="309">
                  <c:v>40.200000000000003</c:v>
                </c:pt>
                <c:pt idx="310">
                  <c:v>40.700000000000003</c:v>
                </c:pt>
                <c:pt idx="311">
                  <c:v>42.2</c:v>
                </c:pt>
                <c:pt idx="312">
                  <c:v>42.8</c:v>
                </c:pt>
                <c:pt idx="313">
                  <c:v>44</c:v>
                </c:pt>
                <c:pt idx="314">
                  <c:v>45.2</c:v>
                </c:pt>
                <c:pt idx="315">
                  <c:v>12.2</c:v>
                </c:pt>
                <c:pt idx="316">
                  <c:v>5.9</c:v>
                </c:pt>
                <c:pt idx="317">
                  <c:v>5.9</c:v>
                </c:pt>
                <c:pt idx="318">
                  <c:v>5.9</c:v>
                </c:pt>
                <c:pt idx="319">
                  <c:v>3.8</c:v>
                </c:pt>
                <c:pt idx="320">
                  <c:v>2.7</c:v>
                </c:pt>
                <c:pt idx="321">
                  <c:v>1.6</c:v>
                </c:pt>
                <c:pt idx="322">
                  <c:v>0</c:v>
                </c:pt>
                <c:pt idx="323">
                  <c:v>1.6</c:v>
                </c:pt>
                <c:pt idx="324">
                  <c:v>3.2</c:v>
                </c:pt>
                <c:pt idx="325">
                  <c:v>5.2</c:v>
                </c:pt>
                <c:pt idx="326">
                  <c:v>9.9</c:v>
                </c:pt>
                <c:pt idx="327">
                  <c:v>12</c:v>
                </c:pt>
                <c:pt idx="328">
                  <c:v>13.5</c:v>
                </c:pt>
                <c:pt idx="329">
                  <c:v>14.5</c:v>
                </c:pt>
                <c:pt idx="330">
                  <c:v>16.600000000000001</c:v>
                </c:pt>
                <c:pt idx="331">
                  <c:v>19.8</c:v>
                </c:pt>
                <c:pt idx="332">
                  <c:v>20.7</c:v>
                </c:pt>
                <c:pt idx="333">
                  <c:v>20.7</c:v>
                </c:pt>
                <c:pt idx="334">
                  <c:v>21.2</c:v>
                </c:pt>
                <c:pt idx="335">
                  <c:v>23.3</c:v>
                </c:pt>
                <c:pt idx="336">
                  <c:v>25.3</c:v>
                </c:pt>
                <c:pt idx="337">
                  <c:v>26.9</c:v>
                </c:pt>
                <c:pt idx="338">
                  <c:v>27.8</c:v>
                </c:pt>
                <c:pt idx="339">
                  <c:v>29.1</c:v>
                </c:pt>
                <c:pt idx="340">
                  <c:v>29.9</c:v>
                </c:pt>
                <c:pt idx="341">
                  <c:v>31.4</c:v>
                </c:pt>
                <c:pt idx="342">
                  <c:v>32.6</c:v>
                </c:pt>
                <c:pt idx="343">
                  <c:v>32.700000000000003</c:v>
                </c:pt>
                <c:pt idx="344">
                  <c:v>33</c:v>
                </c:pt>
                <c:pt idx="345">
                  <c:v>34.1</c:v>
                </c:pt>
                <c:pt idx="346">
                  <c:v>0</c:v>
                </c:pt>
                <c:pt idx="347">
                  <c:v>35.6</c:v>
                </c:pt>
                <c:pt idx="348">
                  <c:v>41.7</c:v>
                </c:pt>
                <c:pt idx="349">
                  <c:v>0</c:v>
                </c:pt>
                <c:pt idx="350">
                  <c:v>32.6</c:v>
                </c:pt>
                <c:pt idx="351">
                  <c:v>34.1</c:v>
                </c:pt>
                <c:pt idx="352">
                  <c:v>35</c:v>
                </c:pt>
                <c:pt idx="353">
                  <c:v>37.6</c:v>
                </c:pt>
                <c:pt idx="354">
                  <c:v>38.799999999999997</c:v>
                </c:pt>
                <c:pt idx="355">
                  <c:v>39.700000000000003</c:v>
                </c:pt>
                <c:pt idx="356">
                  <c:v>40.700000000000003</c:v>
                </c:pt>
                <c:pt idx="357">
                  <c:v>41.8</c:v>
                </c:pt>
                <c:pt idx="358">
                  <c:v>43</c:v>
                </c:pt>
                <c:pt idx="359">
                  <c:v>44.2</c:v>
                </c:pt>
                <c:pt idx="360">
                  <c:v>12.6</c:v>
                </c:pt>
                <c:pt idx="361">
                  <c:v>6.3</c:v>
                </c:pt>
                <c:pt idx="362">
                  <c:v>6.3</c:v>
                </c:pt>
                <c:pt idx="363">
                  <c:v>6.3</c:v>
                </c:pt>
                <c:pt idx="364">
                  <c:v>4.8</c:v>
                </c:pt>
                <c:pt idx="365">
                  <c:v>3.8</c:v>
                </c:pt>
                <c:pt idx="366">
                  <c:v>2.7</c:v>
                </c:pt>
                <c:pt idx="367">
                  <c:v>1.6</c:v>
                </c:pt>
                <c:pt idx="368">
                  <c:v>0</c:v>
                </c:pt>
                <c:pt idx="369">
                  <c:v>2.2999999999999998</c:v>
                </c:pt>
                <c:pt idx="370">
                  <c:v>4.8</c:v>
                </c:pt>
                <c:pt idx="371">
                  <c:v>8.8000000000000007</c:v>
                </c:pt>
                <c:pt idx="372">
                  <c:v>10.9</c:v>
                </c:pt>
                <c:pt idx="373">
                  <c:v>13</c:v>
                </c:pt>
                <c:pt idx="374">
                  <c:v>13.5</c:v>
                </c:pt>
                <c:pt idx="375">
                  <c:v>15</c:v>
                </c:pt>
                <c:pt idx="376">
                  <c:v>18.2</c:v>
                </c:pt>
                <c:pt idx="377">
                  <c:v>19.2</c:v>
                </c:pt>
                <c:pt idx="378">
                  <c:v>19.8</c:v>
                </c:pt>
                <c:pt idx="379">
                  <c:v>20.7</c:v>
                </c:pt>
                <c:pt idx="380">
                  <c:v>22.8</c:v>
                </c:pt>
                <c:pt idx="381">
                  <c:v>24.2</c:v>
                </c:pt>
                <c:pt idx="382">
                  <c:v>25.3</c:v>
                </c:pt>
                <c:pt idx="383">
                  <c:v>26.9</c:v>
                </c:pt>
                <c:pt idx="384">
                  <c:v>28</c:v>
                </c:pt>
                <c:pt idx="385">
                  <c:v>29</c:v>
                </c:pt>
                <c:pt idx="386">
                  <c:v>30.5</c:v>
                </c:pt>
                <c:pt idx="387">
                  <c:v>31.4</c:v>
                </c:pt>
                <c:pt idx="388">
                  <c:v>31.6</c:v>
                </c:pt>
                <c:pt idx="389">
                  <c:v>32</c:v>
                </c:pt>
                <c:pt idx="390">
                  <c:v>33.5</c:v>
                </c:pt>
                <c:pt idx="391">
                  <c:v>0</c:v>
                </c:pt>
                <c:pt idx="392">
                  <c:v>34.6</c:v>
                </c:pt>
                <c:pt idx="393">
                  <c:v>40.700000000000003</c:v>
                </c:pt>
                <c:pt idx="394">
                  <c:v>0</c:v>
                </c:pt>
                <c:pt idx="395">
                  <c:v>31.4</c:v>
                </c:pt>
                <c:pt idx="396">
                  <c:v>33.5</c:v>
                </c:pt>
                <c:pt idx="397">
                  <c:v>34.6</c:v>
                </c:pt>
                <c:pt idx="398">
                  <c:v>36.6</c:v>
                </c:pt>
                <c:pt idx="399">
                  <c:v>37.9</c:v>
                </c:pt>
                <c:pt idx="400">
                  <c:v>38.6</c:v>
                </c:pt>
                <c:pt idx="401">
                  <c:v>39.700000000000003</c:v>
                </c:pt>
                <c:pt idx="402">
                  <c:v>40.700000000000003</c:v>
                </c:pt>
                <c:pt idx="403">
                  <c:v>41.900000000000006</c:v>
                </c:pt>
                <c:pt idx="404">
                  <c:v>43.100000000000009</c:v>
                </c:pt>
                <c:pt idx="405">
                  <c:v>14.7</c:v>
                </c:pt>
                <c:pt idx="406">
                  <c:v>8.4</c:v>
                </c:pt>
                <c:pt idx="407">
                  <c:v>8.4</c:v>
                </c:pt>
                <c:pt idx="408">
                  <c:v>8.4</c:v>
                </c:pt>
                <c:pt idx="409">
                  <c:v>6.8</c:v>
                </c:pt>
                <c:pt idx="410">
                  <c:v>5.2</c:v>
                </c:pt>
                <c:pt idx="411">
                  <c:v>4.8</c:v>
                </c:pt>
                <c:pt idx="412">
                  <c:v>3.2</c:v>
                </c:pt>
                <c:pt idx="413">
                  <c:v>2.2999999999999998</c:v>
                </c:pt>
                <c:pt idx="414">
                  <c:v>0</c:v>
                </c:pt>
                <c:pt idx="415">
                  <c:v>2.7</c:v>
                </c:pt>
                <c:pt idx="416">
                  <c:v>6.8</c:v>
                </c:pt>
                <c:pt idx="417">
                  <c:v>9.4</c:v>
                </c:pt>
                <c:pt idx="418">
                  <c:v>11.5</c:v>
                </c:pt>
                <c:pt idx="419">
                  <c:v>12</c:v>
                </c:pt>
                <c:pt idx="420">
                  <c:v>13.5</c:v>
                </c:pt>
                <c:pt idx="421">
                  <c:v>16.600000000000001</c:v>
                </c:pt>
                <c:pt idx="422">
                  <c:v>17.600000000000001</c:v>
                </c:pt>
                <c:pt idx="423">
                  <c:v>18.2</c:v>
                </c:pt>
                <c:pt idx="424">
                  <c:v>18.600000000000001</c:v>
                </c:pt>
                <c:pt idx="425">
                  <c:v>20.7</c:v>
                </c:pt>
                <c:pt idx="426">
                  <c:v>22.8</c:v>
                </c:pt>
                <c:pt idx="427">
                  <c:v>23.8</c:v>
                </c:pt>
                <c:pt idx="428">
                  <c:v>25.3</c:v>
                </c:pt>
                <c:pt idx="429">
                  <c:v>26.5</c:v>
                </c:pt>
                <c:pt idx="430">
                  <c:v>27.4</c:v>
                </c:pt>
                <c:pt idx="431">
                  <c:v>28.5</c:v>
                </c:pt>
                <c:pt idx="432">
                  <c:v>29.4</c:v>
                </c:pt>
                <c:pt idx="433">
                  <c:v>29.6</c:v>
                </c:pt>
                <c:pt idx="434">
                  <c:v>30.5</c:v>
                </c:pt>
                <c:pt idx="435">
                  <c:v>31.4</c:v>
                </c:pt>
                <c:pt idx="436">
                  <c:v>0</c:v>
                </c:pt>
                <c:pt idx="437">
                  <c:v>32.6</c:v>
                </c:pt>
                <c:pt idx="438">
                  <c:v>38.700000000000003</c:v>
                </c:pt>
                <c:pt idx="439">
                  <c:v>0</c:v>
                </c:pt>
                <c:pt idx="440">
                  <c:v>29.9</c:v>
                </c:pt>
                <c:pt idx="441">
                  <c:v>31.4</c:v>
                </c:pt>
                <c:pt idx="442">
                  <c:v>32.6</c:v>
                </c:pt>
                <c:pt idx="443">
                  <c:v>35</c:v>
                </c:pt>
                <c:pt idx="444">
                  <c:v>36.1</c:v>
                </c:pt>
                <c:pt idx="445">
                  <c:v>36.6</c:v>
                </c:pt>
                <c:pt idx="446">
                  <c:v>38.200000000000003</c:v>
                </c:pt>
                <c:pt idx="447">
                  <c:v>39.200000000000003</c:v>
                </c:pt>
                <c:pt idx="448">
                  <c:v>40.400000000000006</c:v>
                </c:pt>
                <c:pt idx="449">
                  <c:v>41.600000000000009</c:v>
                </c:pt>
                <c:pt idx="450">
                  <c:v>16.7</c:v>
                </c:pt>
                <c:pt idx="451">
                  <c:v>10.4</c:v>
                </c:pt>
                <c:pt idx="452">
                  <c:v>10.4</c:v>
                </c:pt>
                <c:pt idx="453">
                  <c:v>10.4</c:v>
                </c:pt>
                <c:pt idx="454">
                  <c:v>8.8000000000000007</c:v>
                </c:pt>
                <c:pt idx="455">
                  <c:v>7.9</c:v>
                </c:pt>
                <c:pt idx="456">
                  <c:v>6.8</c:v>
                </c:pt>
                <c:pt idx="457">
                  <c:v>5.2</c:v>
                </c:pt>
                <c:pt idx="458">
                  <c:v>4.8</c:v>
                </c:pt>
                <c:pt idx="459">
                  <c:v>2.7</c:v>
                </c:pt>
                <c:pt idx="460">
                  <c:v>0</c:v>
                </c:pt>
                <c:pt idx="461">
                  <c:v>4.8</c:v>
                </c:pt>
                <c:pt idx="462">
                  <c:v>6.8</c:v>
                </c:pt>
                <c:pt idx="463">
                  <c:v>8.8000000000000007</c:v>
                </c:pt>
                <c:pt idx="464">
                  <c:v>9.9</c:v>
                </c:pt>
                <c:pt idx="465">
                  <c:v>11.5</c:v>
                </c:pt>
                <c:pt idx="466">
                  <c:v>14.5</c:v>
                </c:pt>
                <c:pt idx="467">
                  <c:v>15</c:v>
                </c:pt>
                <c:pt idx="468">
                  <c:v>16.100000000000001</c:v>
                </c:pt>
                <c:pt idx="469">
                  <c:v>16.600000000000001</c:v>
                </c:pt>
                <c:pt idx="470">
                  <c:v>18.2</c:v>
                </c:pt>
                <c:pt idx="471">
                  <c:v>20.7</c:v>
                </c:pt>
                <c:pt idx="472">
                  <c:v>21.8</c:v>
                </c:pt>
                <c:pt idx="473">
                  <c:v>22.8</c:v>
                </c:pt>
                <c:pt idx="474">
                  <c:v>24.2</c:v>
                </c:pt>
                <c:pt idx="475">
                  <c:v>25.3</c:v>
                </c:pt>
                <c:pt idx="476">
                  <c:v>26.3</c:v>
                </c:pt>
                <c:pt idx="477">
                  <c:v>27.4</c:v>
                </c:pt>
                <c:pt idx="478">
                  <c:v>27.5</c:v>
                </c:pt>
                <c:pt idx="479">
                  <c:v>27.8</c:v>
                </c:pt>
                <c:pt idx="480">
                  <c:v>29</c:v>
                </c:pt>
                <c:pt idx="481">
                  <c:v>0</c:v>
                </c:pt>
                <c:pt idx="482">
                  <c:v>30.5</c:v>
                </c:pt>
                <c:pt idx="483">
                  <c:v>36.6</c:v>
                </c:pt>
                <c:pt idx="484">
                  <c:v>0</c:v>
                </c:pt>
                <c:pt idx="485">
                  <c:v>27.8</c:v>
                </c:pt>
                <c:pt idx="486">
                  <c:v>29</c:v>
                </c:pt>
                <c:pt idx="487">
                  <c:v>30.5</c:v>
                </c:pt>
                <c:pt idx="488">
                  <c:v>32.6</c:v>
                </c:pt>
                <c:pt idx="489">
                  <c:v>33.799999999999997</c:v>
                </c:pt>
                <c:pt idx="490">
                  <c:v>34.6</c:v>
                </c:pt>
                <c:pt idx="491">
                  <c:v>35.6</c:v>
                </c:pt>
                <c:pt idx="492">
                  <c:v>36.6</c:v>
                </c:pt>
                <c:pt idx="493">
                  <c:v>37.800000000000004</c:v>
                </c:pt>
                <c:pt idx="494">
                  <c:v>39.000000000000007</c:v>
                </c:pt>
                <c:pt idx="495">
                  <c:v>20.8</c:v>
                </c:pt>
                <c:pt idx="496">
                  <c:v>14.5</c:v>
                </c:pt>
                <c:pt idx="497">
                  <c:v>14.5</c:v>
                </c:pt>
                <c:pt idx="498">
                  <c:v>14.5</c:v>
                </c:pt>
                <c:pt idx="499">
                  <c:v>13.5</c:v>
                </c:pt>
                <c:pt idx="500">
                  <c:v>12</c:v>
                </c:pt>
                <c:pt idx="501">
                  <c:v>11.5</c:v>
                </c:pt>
                <c:pt idx="502">
                  <c:v>9.9</c:v>
                </c:pt>
                <c:pt idx="503">
                  <c:v>8.8000000000000007</c:v>
                </c:pt>
                <c:pt idx="504">
                  <c:v>6.8</c:v>
                </c:pt>
                <c:pt idx="505">
                  <c:v>4.8</c:v>
                </c:pt>
                <c:pt idx="506">
                  <c:v>0</c:v>
                </c:pt>
                <c:pt idx="507">
                  <c:v>2.7</c:v>
                </c:pt>
                <c:pt idx="508">
                  <c:v>4.8</c:v>
                </c:pt>
                <c:pt idx="509">
                  <c:v>5.2</c:v>
                </c:pt>
                <c:pt idx="510">
                  <c:v>6.8</c:v>
                </c:pt>
                <c:pt idx="511">
                  <c:v>9.9</c:v>
                </c:pt>
                <c:pt idx="512">
                  <c:v>11.5</c:v>
                </c:pt>
                <c:pt idx="513">
                  <c:v>12</c:v>
                </c:pt>
                <c:pt idx="514">
                  <c:v>12.7</c:v>
                </c:pt>
                <c:pt idx="515">
                  <c:v>14.5</c:v>
                </c:pt>
                <c:pt idx="516">
                  <c:v>16.100000000000001</c:v>
                </c:pt>
                <c:pt idx="517">
                  <c:v>17.600000000000001</c:v>
                </c:pt>
                <c:pt idx="518">
                  <c:v>18.600000000000001</c:v>
                </c:pt>
                <c:pt idx="519">
                  <c:v>19.8</c:v>
                </c:pt>
                <c:pt idx="520">
                  <c:v>20.7</c:v>
                </c:pt>
                <c:pt idx="521">
                  <c:v>22.2</c:v>
                </c:pt>
                <c:pt idx="522">
                  <c:v>23.3</c:v>
                </c:pt>
                <c:pt idx="523">
                  <c:v>23.4</c:v>
                </c:pt>
                <c:pt idx="524">
                  <c:v>23.8</c:v>
                </c:pt>
                <c:pt idx="525">
                  <c:v>25.3</c:v>
                </c:pt>
                <c:pt idx="526">
                  <c:v>0</c:v>
                </c:pt>
                <c:pt idx="527">
                  <c:v>26.3</c:v>
                </c:pt>
                <c:pt idx="528">
                  <c:v>32.4</c:v>
                </c:pt>
                <c:pt idx="529">
                  <c:v>0</c:v>
                </c:pt>
                <c:pt idx="530">
                  <c:v>23.3</c:v>
                </c:pt>
                <c:pt idx="531">
                  <c:v>24.8</c:v>
                </c:pt>
                <c:pt idx="532">
                  <c:v>26.3</c:v>
                </c:pt>
                <c:pt idx="533">
                  <c:v>28.5</c:v>
                </c:pt>
                <c:pt idx="534">
                  <c:v>29.6</c:v>
                </c:pt>
                <c:pt idx="535">
                  <c:v>30.5</c:v>
                </c:pt>
                <c:pt idx="536">
                  <c:v>31.4</c:v>
                </c:pt>
                <c:pt idx="537">
                  <c:v>32.6</c:v>
                </c:pt>
                <c:pt idx="538">
                  <c:v>33.800000000000004</c:v>
                </c:pt>
                <c:pt idx="539">
                  <c:v>35.000000000000007</c:v>
                </c:pt>
                <c:pt idx="540">
                  <c:v>22.900000000000002</c:v>
                </c:pt>
                <c:pt idx="541">
                  <c:v>16.600000000000001</c:v>
                </c:pt>
                <c:pt idx="542">
                  <c:v>16.600000000000001</c:v>
                </c:pt>
                <c:pt idx="543">
                  <c:v>16.600000000000001</c:v>
                </c:pt>
                <c:pt idx="544">
                  <c:v>15</c:v>
                </c:pt>
                <c:pt idx="545">
                  <c:v>14.5</c:v>
                </c:pt>
                <c:pt idx="546">
                  <c:v>13.5</c:v>
                </c:pt>
                <c:pt idx="547">
                  <c:v>12</c:v>
                </c:pt>
                <c:pt idx="548">
                  <c:v>10.9</c:v>
                </c:pt>
                <c:pt idx="549">
                  <c:v>9.4</c:v>
                </c:pt>
                <c:pt idx="550">
                  <c:v>6.8</c:v>
                </c:pt>
                <c:pt idx="551">
                  <c:v>2.7</c:v>
                </c:pt>
                <c:pt idx="552">
                  <c:v>0</c:v>
                </c:pt>
                <c:pt idx="553">
                  <c:v>2.7</c:v>
                </c:pt>
                <c:pt idx="554">
                  <c:v>3.2</c:v>
                </c:pt>
                <c:pt idx="555">
                  <c:v>4.8</c:v>
                </c:pt>
                <c:pt idx="556">
                  <c:v>7.9</c:v>
                </c:pt>
                <c:pt idx="557">
                  <c:v>9.4</c:v>
                </c:pt>
                <c:pt idx="558">
                  <c:v>9.9</c:v>
                </c:pt>
                <c:pt idx="559">
                  <c:v>10.5</c:v>
                </c:pt>
                <c:pt idx="560">
                  <c:v>12</c:v>
                </c:pt>
                <c:pt idx="561">
                  <c:v>13.5</c:v>
                </c:pt>
                <c:pt idx="562">
                  <c:v>15</c:v>
                </c:pt>
                <c:pt idx="563">
                  <c:v>16.600000000000001</c:v>
                </c:pt>
                <c:pt idx="564">
                  <c:v>17.7</c:v>
                </c:pt>
                <c:pt idx="565">
                  <c:v>18.600000000000001</c:v>
                </c:pt>
                <c:pt idx="566">
                  <c:v>20.2</c:v>
                </c:pt>
                <c:pt idx="567">
                  <c:v>20.7</c:v>
                </c:pt>
                <c:pt idx="568">
                  <c:v>21</c:v>
                </c:pt>
                <c:pt idx="569">
                  <c:v>21.8</c:v>
                </c:pt>
                <c:pt idx="570">
                  <c:v>22.8</c:v>
                </c:pt>
                <c:pt idx="571">
                  <c:v>0</c:v>
                </c:pt>
                <c:pt idx="572">
                  <c:v>24.2</c:v>
                </c:pt>
                <c:pt idx="573">
                  <c:v>30.299999999999997</c:v>
                </c:pt>
                <c:pt idx="574">
                  <c:v>0</c:v>
                </c:pt>
                <c:pt idx="575">
                  <c:v>21.8</c:v>
                </c:pt>
                <c:pt idx="576">
                  <c:v>22.8</c:v>
                </c:pt>
                <c:pt idx="577">
                  <c:v>24.2</c:v>
                </c:pt>
                <c:pt idx="578">
                  <c:v>26.3</c:v>
                </c:pt>
                <c:pt idx="579">
                  <c:v>27.6</c:v>
                </c:pt>
                <c:pt idx="580">
                  <c:v>28.5</c:v>
                </c:pt>
                <c:pt idx="581">
                  <c:v>29.4</c:v>
                </c:pt>
                <c:pt idx="582">
                  <c:v>30.5</c:v>
                </c:pt>
                <c:pt idx="583">
                  <c:v>31.7</c:v>
                </c:pt>
                <c:pt idx="584">
                  <c:v>32.9</c:v>
                </c:pt>
                <c:pt idx="585">
                  <c:v>24.900000000000002</c:v>
                </c:pt>
                <c:pt idx="586">
                  <c:v>18.600000000000001</c:v>
                </c:pt>
                <c:pt idx="587">
                  <c:v>18.600000000000001</c:v>
                </c:pt>
                <c:pt idx="588">
                  <c:v>18.600000000000001</c:v>
                </c:pt>
                <c:pt idx="589">
                  <c:v>17.100000000000001</c:v>
                </c:pt>
                <c:pt idx="590">
                  <c:v>16.100000000000001</c:v>
                </c:pt>
                <c:pt idx="591">
                  <c:v>15</c:v>
                </c:pt>
                <c:pt idx="592">
                  <c:v>13.5</c:v>
                </c:pt>
                <c:pt idx="593">
                  <c:v>13</c:v>
                </c:pt>
                <c:pt idx="594">
                  <c:v>11.5</c:v>
                </c:pt>
                <c:pt idx="595">
                  <c:v>8.8000000000000007</c:v>
                </c:pt>
                <c:pt idx="596">
                  <c:v>4.8</c:v>
                </c:pt>
                <c:pt idx="597">
                  <c:v>2.7</c:v>
                </c:pt>
                <c:pt idx="598">
                  <c:v>0</c:v>
                </c:pt>
                <c:pt idx="599">
                  <c:v>1.6</c:v>
                </c:pt>
                <c:pt idx="600">
                  <c:v>3.2</c:v>
                </c:pt>
                <c:pt idx="601">
                  <c:v>6.3</c:v>
                </c:pt>
                <c:pt idx="602">
                  <c:v>6.8</c:v>
                </c:pt>
                <c:pt idx="603">
                  <c:v>7.3</c:v>
                </c:pt>
                <c:pt idx="604">
                  <c:v>8.4</c:v>
                </c:pt>
                <c:pt idx="605">
                  <c:v>9.9</c:v>
                </c:pt>
                <c:pt idx="606">
                  <c:v>12</c:v>
                </c:pt>
                <c:pt idx="607">
                  <c:v>13.5</c:v>
                </c:pt>
                <c:pt idx="608">
                  <c:v>14.5</c:v>
                </c:pt>
                <c:pt idx="609">
                  <c:v>15.9</c:v>
                </c:pt>
                <c:pt idx="610">
                  <c:v>17.100000000000001</c:v>
                </c:pt>
                <c:pt idx="611">
                  <c:v>18.2</c:v>
                </c:pt>
                <c:pt idx="612">
                  <c:v>19.2</c:v>
                </c:pt>
                <c:pt idx="613">
                  <c:v>19.399999999999999</c:v>
                </c:pt>
                <c:pt idx="614">
                  <c:v>20.2</c:v>
                </c:pt>
                <c:pt idx="615">
                  <c:v>21.2</c:v>
                </c:pt>
                <c:pt idx="616">
                  <c:v>0</c:v>
                </c:pt>
                <c:pt idx="617">
                  <c:v>22.8</c:v>
                </c:pt>
                <c:pt idx="618">
                  <c:v>28.9</c:v>
                </c:pt>
                <c:pt idx="619">
                  <c:v>0</c:v>
                </c:pt>
                <c:pt idx="620">
                  <c:v>19.8</c:v>
                </c:pt>
                <c:pt idx="621">
                  <c:v>21.2</c:v>
                </c:pt>
                <c:pt idx="622">
                  <c:v>22.2</c:v>
                </c:pt>
                <c:pt idx="623">
                  <c:v>24.8</c:v>
                </c:pt>
                <c:pt idx="624">
                  <c:v>25.8</c:v>
                </c:pt>
                <c:pt idx="625">
                  <c:v>26.3</c:v>
                </c:pt>
                <c:pt idx="626">
                  <c:v>27.8</c:v>
                </c:pt>
                <c:pt idx="627">
                  <c:v>28.5</c:v>
                </c:pt>
                <c:pt idx="628">
                  <c:v>29.7</c:v>
                </c:pt>
                <c:pt idx="629">
                  <c:v>30.9</c:v>
                </c:pt>
                <c:pt idx="630">
                  <c:v>26.1</c:v>
                </c:pt>
                <c:pt idx="631">
                  <c:v>19.8</c:v>
                </c:pt>
                <c:pt idx="632">
                  <c:v>19.8</c:v>
                </c:pt>
                <c:pt idx="633">
                  <c:v>19.8</c:v>
                </c:pt>
                <c:pt idx="634">
                  <c:v>18.2</c:v>
                </c:pt>
                <c:pt idx="635">
                  <c:v>17.100000000000001</c:v>
                </c:pt>
                <c:pt idx="636">
                  <c:v>16.100000000000001</c:v>
                </c:pt>
                <c:pt idx="637">
                  <c:v>14.5</c:v>
                </c:pt>
                <c:pt idx="638">
                  <c:v>13.5</c:v>
                </c:pt>
                <c:pt idx="639">
                  <c:v>12</c:v>
                </c:pt>
                <c:pt idx="640">
                  <c:v>9.9</c:v>
                </c:pt>
                <c:pt idx="641">
                  <c:v>5.2</c:v>
                </c:pt>
                <c:pt idx="642">
                  <c:v>3.2</c:v>
                </c:pt>
                <c:pt idx="643">
                  <c:v>1.6</c:v>
                </c:pt>
                <c:pt idx="644">
                  <c:v>0</c:v>
                </c:pt>
                <c:pt idx="645">
                  <c:v>1.6</c:v>
                </c:pt>
                <c:pt idx="646">
                  <c:v>4.8</c:v>
                </c:pt>
                <c:pt idx="647">
                  <c:v>5.9</c:v>
                </c:pt>
                <c:pt idx="648">
                  <c:v>6.3</c:v>
                </c:pt>
                <c:pt idx="649">
                  <c:v>6.8</c:v>
                </c:pt>
                <c:pt idx="650">
                  <c:v>9.4</c:v>
                </c:pt>
                <c:pt idx="651">
                  <c:v>10.9</c:v>
                </c:pt>
                <c:pt idx="652">
                  <c:v>12</c:v>
                </c:pt>
                <c:pt idx="653">
                  <c:v>13.5</c:v>
                </c:pt>
                <c:pt idx="654">
                  <c:v>14.7</c:v>
                </c:pt>
                <c:pt idx="655">
                  <c:v>15.6</c:v>
                </c:pt>
                <c:pt idx="656">
                  <c:v>17.100000000000001</c:v>
                </c:pt>
                <c:pt idx="657">
                  <c:v>18.2</c:v>
                </c:pt>
                <c:pt idx="658">
                  <c:v>18.3</c:v>
                </c:pt>
                <c:pt idx="659">
                  <c:v>18.600000000000001</c:v>
                </c:pt>
                <c:pt idx="660">
                  <c:v>20.2</c:v>
                </c:pt>
                <c:pt idx="661">
                  <c:v>0</c:v>
                </c:pt>
                <c:pt idx="662">
                  <c:v>21.2</c:v>
                </c:pt>
                <c:pt idx="663">
                  <c:v>27.299999999999997</c:v>
                </c:pt>
                <c:pt idx="664">
                  <c:v>0</c:v>
                </c:pt>
                <c:pt idx="665">
                  <c:v>18.600000000000001</c:v>
                </c:pt>
                <c:pt idx="666">
                  <c:v>20.2</c:v>
                </c:pt>
                <c:pt idx="667">
                  <c:v>21.2</c:v>
                </c:pt>
                <c:pt idx="668">
                  <c:v>23.3</c:v>
                </c:pt>
                <c:pt idx="669">
                  <c:v>24.4</c:v>
                </c:pt>
                <c:pt idx="670">
                  <c:v>25.3</c:v>
                </c:pt>
                <c:pt idx="671">
                  <c:v>26.3</c:v>
                </c:pt>
                <c:pt idx="672">
                  <c:v>27.4</c:v>
                </c:pt>
                <c:pt idx="673">
                  <c:v>28.599999999999998</c:v>
                </c:pt>
                <c:pt idx="674">
                  <c:v>29.799999999999997</c:v>
                </c:pt>
                <c:pt idx="675">
                  <c:v>27.5</c:v>
                </c:pt>
                <c:pt idx="676">
                  <c:v>21.2</c:v>
                </c:pt>
                <c:pt idx="677">
                  <c:v>21.2</c:v>
                </c:pt>
                <c:pt idx="678">
                  <c:v>21.2</c:v>
                </c:pt>
                <c:pt idx="679">
                  <c:v>19.8</c:v>
                </c:pt>
                <c:pt idx="680">
                  <c:v>18.600000000000001</c:v>
                </c:pt>
                <c:pt idx="681">
                  <c:v>17.600000000000001</c:v>
                </c:pt>
                <c:pt idx="682">
                  <c:v>16.600000000000001</c:v>
                </c:pt>
                <c:pt idx="683">
                  <c:v>15</c:v>
                </c:pt>
                <c:pt idx="684">
                  <c:v>13.5</c:v>
                </c:pt>
                <c:pt idx="685">
                  <c:v>11.5</c:v>
                </c:pt>
                <c:pt idx="686">
                  <c:v>6.8</c:v>
                </c:pt>
                <c:pt idx="687">
                  <c:v>4.8</c:v>
                </c:pt>
                <c:pt idx="688">
                  <c:v>3.2</c:v>
                </c:pt>
                <c:pt idx="689">
                  <c:v>1.6</c:v>
                </c:pt>
                <c:pt idx="690">
                  <c:v>0</c:v>
                </c:pt>
                <c:pt idx="691">
                  <c:v>3.2</c:v>
                </c:pt>
                <c:pt idx="692">
                  <c:v>4.3</c:v>
                </c:pt>
                <c:pt idx="693">
                  <c:v>4.8</c:v>
                </c:pt>
                <c:pt idx="694">
                  <c:v>5.2</c:v>
                </c:pt>
                <c:pt idx="695">
                  <c:v>7.3</c:v>
                </c:pt>
                <c:pt idx="696">
                  <c:v>9.4</c:v>
                </c:pt>
                <c:pt idx="697">
                  <c:v>10.4</c:v>
                </c:pt>
                <c:pt idx="698">
                  <c:v>11.5</c:v>
                </c:pt>
                <c:pt idx="699">
                  <c:v>12.6</c:v>
                </c:pt>
                <c:pt idx="700">
                  <c:v>13.5</c:v>
                </c:pt>
                <c:pt idx="701">
                  <c:v>15</c:v>
                </c:pt>
                <c:pt idx="702">
                  <c:v>16.100000000000001</c:v>
                </c:pt>
                <c:pt idx="703">
                  <c:v>16.2</c:v>
                </c:pt>
                <c:pt idx="704">
                  <c:v>16.600000000000001</c:v>
                </c:pt>
                <c:pt idx="705">
                  <c:v>18.2</c:v>
                </c:pt>
                <c:pt idx="706">
                  <c:v>0</c:v>
                </c:pt>
                <c:pt idx="707">
                  <c:v>19.2</c:v>
                </c:pt>
                <c:pt idx="708">
                  <c:v>25.299999999999997</c:v>
                </c:pt>
                <c:pt idx="709">
                  <c:v>0</c:v>
                </c:pt>
                <c:pt idx="710">
                  <c:v>16.100000000000001</c:v>
                </c:pt>
                <c:pt idx="711">
                  <c:v>17.600000000000001</c:v>
                </c:pt>
                <c:pt idx="712">
                  <c:v>19.2</c:v>
                </c:pt>
                <c:pt idx="713">
                  <c:v>21.8</c:v>
                </c:pt>
                <c:pt idx="714">
                  <c:v>22.7</c:v>
                </c:pt>
                <c:pt idx="715">
                  <c:v>23.3</c:v>
                </c:pt>
                <c:pt idx="716">
                  <c:v>24.2</c:v>
                </c:pt>
                <c:pt idx="717">
                  <c:v>25.3</c:v>
                </c:pt>
                <c:pt idx="718">
                  <c:v>26.5</c:v>
                </c:pt>
                <c:pt idx="719">
                  <c:v>27.7</c:v>
                </c:pt>
                <c:pt idx="720">
                  <c:v>30.5</c:v>
                </c:pt>
                <c:pt idx="721">
                  <c:v>24.2</c:v>
                </c:pt>
                <c:pt idx="722">
                  <c:v>24.2</c:v>
                </c:pt>
                <c:pt idx="723">
                  <c:v>24.2</c:v>
                </c:pt>
                <c:pt idx="724">
                  <c:v>22.8</c:v>
                </c:pt>
                <c:pt idx="725">
                  <c:v>21.8</c:v>
                </c:pt>
                <c:pt idx="726">
                  <c:v>20.7</c:v>
                </c:pt>
                <c:pt idx="727">
                  <c:v>19.8</c:v>
                </c:pt>
                <c:pt idx="728">
                  <c:v>18.2</c:v>
                </c:pt>
                <c:pt idx="729">
                  <c:v>16.600000000000001</c:v>
                </c:pt>
                <c:pt idx="730">
                  <c:v>14.5</c:v>
                </c:pt>
                <c:pt idx="731">
                  <c:v>9.9</c:v>
                </c:pt>
                <c:pt idx="732">
                  <c:v>7.9</c:v>
                </c:pt>
                <c:pt idx="733">
                  <c:v>6.3</c:v>
                </c:pt>
                <c:pt idx="734">
                  <c:v>4.8</c:v>
                </c:pt>
                <c:pt idx="735">
                  <c:v>3.2</c:v>
                </c:pt>
                <c:pt idx="736">
                  <c:v>0</c:v>
                </c:pt>
                <c:pt idx="737">
                  <c:v>1.6</c:v>
                </c:pt>
                <c:pt idx="738">
                  <c:v>2.2999999999999998</c:v>
                </c:pt>
                <c:pt idx="739">
                  <c:v>2.7</c:v>
                </c:pt>
                <c:pt idx="740">
                  <c:v>4.8</c:v>
                </c:pt>
                <c:pt idx="741">
                  <c:v>6.3</c:v>
                </c:pt>
                <c:pt idx="742">
                  <c:v>7.3</c:v>
                </c:pt>
                <c:pt idx="743">
                  <c:v>9.4</c:v>
                </c:pt>
                <c:pt idx="744">
                  <c:v>10.5</c:v>
                </c:pt>
                <c:pt idx="745">
                  <c:v>11.5</c:v>
                </c:pt>
                <c:pt idx="746">
                  <c:v>13</c:v>
                </c:pt>
                <c:pt idx="747">
                  <c:v>13.5</c:v>
                </c:pt>
                <c:pt idx="748">
                  <c:v>13.8</c:v>
                </c:pt>
                <c:pt idx="749">
                  <c:v>14.5</c:v>
                </c:pt>
                <c:pt idx="750">
                  <c:v>15.6</c:v>
                </c:pt>
                <c:pt idx="751">
                  <c:v>0</c:v>
                </c:pt>
                <c:pt idx="752">
                  <c:v>16.600000000000001</c:v>
                </c:pt>
                <c:pt idx="753">
                  <c:v>22.700000000000003</c:v>
                </c:pt>
                <c:pt idx="754">
                  <c:v>0</c:v>
                </c:pt>
                <c:pt idx="755">
                  <c:v>14</c:v>
                </c:pt>
                <c:pt idx="756">
                  <c:v>15.6</c:v>
                </c:pt>
                <c:pt idx="757">
                  <c:v>16.600000000000001</c:v>
                </c:pt>
                <c:pt idx="758">
                  <c:v>19.2</c:v>
                </c:pt>
                <c:pt idx="759">
                  <c:v>20.2</c:v>
                </c:pt>
                <c:pt idx="760">
                  <c:v>20.7</c:v>
                </c:pt>
                <c:pt idx="761">
                  <c:v>21.8</c:v>
                </c:pt>
                <c:pt idx="762">
                  <c:v>22.8</c:v>
                </c:pt>
                <c:pt idx="763">
                  <c:v>24</c:v>
                </c:pt>
                <c:pt idx="764">
                  <c:v>25.2</c:v>
                </c:pt>
                <c:pt idx="765">
                  <c:v>31.6</c:v>
                </c:pt>
                <c:pt idx="766">
                  <c:v>25.3</c:v>
                </c:pt>
                <c:pt idx="767">
                  <c:v>25.3</c:v>
                </c:pt>
                <c:pt idx="768">
                  <c:v>25.3</c:v>
                </c:pt>
                <c:pt idx="769">
                  <c:v>23.8</c:v>
                </c:pt>
                <c:pt idx="770">
                  <c:v>22.8</c:v>
                </c:pt>
                <c:pt idx="771">
                  <c:v>21.8</c:v>
                </c:pt>
                <c:pt idx="772">
                  <c:v>20.7</c:v>
                </c:pt>
                <c:pt idx="773">
                  <c:v>19.2</c:v>
                </c:pt>
                <c:pt idx="774">
                  <c:v>17.600000000000001</c:v>
                </c:pt>
                <c:pt idx="775">
                  <c:v>15</c:v>
                </c:pt>
                <c:pt idx="776">
                  <c:v>11.5</c:v>
                </c:pt>
                <c:pt idx="777">
                  <c:v>9.4</c:v>
                </c:pt>
                <c:pt idx="778">
                  <c:v>6.8</c:v>
                </c:pt>
                <c:pt idx="779">
                  <c:v>5.9</c:v>
                </c:pt>
                <c:pt idx="780">
                  <c:v>4.3</c:v>
                </c:pt>
                <c:pt idx="781">
                  <c:v>1.6</c:v>
                </c:pt>
                <c:pt idx="782">
                  <c:v>0</c:v>
                </c:pt>
                <c:pt idx="783">
                  <c:v>1.6</c:v>
                </c:pt>
                <c:pt idx="784">
                  <c:v>2.2999999999999998</c:v>
                </c:pt>
                <c:pt idx="785">
                  <c:v>3.2</c:v>
                </c:pt>
                <c:pt idx="786">
                  <c:v>5.2</c:v>
                </c:pt>
                <c:pt idx="787">
                  <c:v>6.8</c:v>
                </c:pt>
                <c:pt idx="788">
                  <c:v>8.4</c:v>
                </c:pt>
                <c:pt idx="789">
                  <c:v>9.5</c:v>
                </c:pt>
                <c:pt idx="790">
                  <c:v>10.4</c:v>
                </c:pt>
                <c:pt idx="791">
                  <c:v>12</c:v>
                </c:pt>
                <c:pt idx="792">
                  <c:v>13</c:v>
                </c:pt>
                <c:pt idx="793">
                  <c:v>13.1</c:v>
                </c:pt>
                <c:pt idx="794">
                  <c:v>13.5</c:v>
                </c:pt>
                <c:pt idx="795">
                  <c:v>14.5</c:v>
                </c:pt>
                <c:pt idx="796">
                  <c:v>0</c:v>
                </c:pt>
                <c:pt idx="797">
                  <c:v>16.100000000000001</c:v>
                </c:pt>
                <c:pt idx="798">
                  <c:v>22.200000000000003</c:v>
                </c:pt>
                <c:pt idx="799">
                  <c:v>0</c:v>
                </c:pt>
                <c:pt idx="800">
                  <c:v>13</c:v>
                </c:pt>
                <c:pt idx="801">
                  <c:v>14.5</c:v>
                </c:pt>
                <c:pt idx="802">
                  <c:v>15.6</c:v>
                </c:pt>
                <c:pt idx="803">
                  <c:v>18.2</c:v>
                </c:pt>
                <c:pt idx="804">
                  <c:v>19.399999999999999</c:v>
                </c:pt>
                <c:pt idx="805">
                  <c:v>20.2</c:v>
                </c:pt>
                <c:pt idx="806">
                  <c:v>21.2</c:v>
                </c:pt>
                <c:pt idx="807">
                  <c:v>21.8</c:v>
                </c:pt>
                <c:pt idx="808">
                  <c:v>23</c:v>
                </c:pt>
                <c:pt idx="809">
                  <c:v>24.2</c:v>
                </c:pt>
                <c:pt idx="810">
                  <c:v>32.1</c:v>
                </c:pt>
                <c:pt idx="811">
                  <c:v>25.8</c:v>
                </c:pt>
                <c:pt idx="812">
                  <c:v>25.8</c:v>
                </c:pt>
                <c:pt idx="813">
                  <c:v>25.8</c:v>
                </c:pt>
                <c:pt idx="814">
                  <c:v>24.2</c:v>
                </c:pt>
                <c:pt idx="815">
                  <c:v>23.3</c:v>
                </c:pt>
                <c:pt idx="816">
                  <c:v>22.2</c:v>
                </c:pt>
                <c:pt idx="817">
                  <c:v>20.7</c:v>
                </c:pt>
                <c:pt idx="818">
                  <c:v>19.8</c:v>
                </c:pt>
                <c:pt idx="819">
                  <c:v>18.2</c:v>
                </c:pt>
                <c:pt idx="820">
                  <c:v>16.100000000000001</c:v>
                </c:pt>
                <c:pt idx="821">
                  <c:v>12</c:v>
                </c:pt>
                <c:pt idx="822">
                  <c:v>9.9</c:v>
                </c:pt>
                <c:pt idx="823">
                  <c:v>7.3</c:v>
                </c:pt>
                <c:pt idx="824">
                  <c:v>6.3</c:v>
                </c:pt>
                <c:pt idx="825">
                  <c:v>4.8</c:v>
                </c:pt>
                <c:pt idx="826">
                  <c:v>2.2999999999999998</c:v>
                </c:pt>
                <c:pt idx="827">
                  <c:v>1.6</c:v>
                </c:pt>
                <c:pt idx="828">
                  <c:v>0</c:v>
                </c:pt>
                <c:pt idx="829">
                  <c:v>1.6</c:v>
                </c:pt>
                <c:pt idx="830">
                  <c:v>2.7</c:v>
                </c:pt>
                <c:pt idx="831">
                  <c:v>4.8</c:v>
                </c:pt>
                <c:pt idx="832">
                  <c:v>6.3</c:v>
                </c:pt>
                <c:pt idx="833">
                  <c:v>7.3</c:v>
                </c:pt>
                <c:pt idx="834">
                  <c:v>8.8000000000000007</c:v>
                </c:pt>
                <c:pt idx="835">
                  <c:v>9.9</c:v>
                </c:pt>
                <c:pt idx="836">
                  <c:v>11.5</c:v>
                </c:pt>
                <c:pt idx="837">
                  <c:v>12</c:v>
                </c:pt>
                <c:pt idx="838">
                  <c:v>12.2</c:v>
                </c:pt>
                <c:pt idx="839">
                  <c:v>13</c:v>
                </c:pt>
                <c:pt idx="840">
                  <c:v>14</c:v>
                </c:pt>
                <c:pt idx="841">
                  <c:v>0</c:v>
                </c:pt>
                <c:pt idx="842">
                  <c:v>15</c:v>
                </c:pt>
                <c:pt idx="843">
                  <c:v>21.1</c:v>
                </c:pt>
                <c:pt idx="844">
                  <c:v>0</c:v>
                </c:pt>
                <c:pt idx="845">
                  <c:v>12.4</c:v>
                </c:pt>
                <c:pt idx="846">
                  <c:v>14</c:v>
                </c:pt>
                <c:pt idx="847">
                  <c:v>15</c:v>
                </c:pt>
                <c:pt idx="848">
                  <c:v>17.600000000000001</c:v>
                </c:pt>
                <c:pt idx="849">
                  <c:v>18.600000000000001</c:v>
                </c:pt>
                <c:pt idx="850">
                  <c:v>19.2</c:v>
                </c:pt>
                <c:pt idx="851">
                  <c:v>20.7</c:v>
                </c:pt>
                <c:pt idx="852">
                  <c:v>21.8</c:v>
                </c:pt>
                <c:pt idx="853">
                  <c:v>23</c:v>
                </c:pt>
                <c:pt idx="854">
                  <c:v>24.2</c:v>
                </c:pt>
                <c:pt idx="855">
                  <c:v>32.6</c:v>
                </c:pt>
                <c:pt idx="856">
                  <c:v>26.3</c:v>
                </c:pt>
                <c:pt idx="857">
                  <c:v>26.3</c:v>
                </c:pt>
                <c:pt idx="858">
                  <c:v>26.3</c:v>
                </c:pt>
                <c:pt idx="859">
                  <c:v>24.8</c:v>
                </c:pt>
                <c:pt idx="860">
                  <c:v>23.8</c:v>
                </c:pt>
                <c:pt idx="861">
                  <c:v>22.8</c:v>
                </c:pt>
                <c:pt idx="862">
                  <c:v>21.2</c:v>
                </c:pt>
                <c:pt idx="863">
                  <c:v>20.7</c:v>
                </c:pt>
                <c:pt idx="864">
                  <c:v>18.600000000000001</c:v>
                </c:pt>
                <c:pt idx="865">
                  <c:v>16.600000000000001</c:v>
                </c:pt>
                <c:pt idx="866">
                  <c:v>12.7</c:v>
                </c:pt>
                <c:pt idx="867">
                  <c:v>10.5</c:v>
                </c:pt>
                <c:pt idx="868">
                  <c:v>8.4</c:v>
                </c:pt>
                <c:pt idx="869">
                  <c:v>6.8</c:v>
                </c:pt>
                <c:pt idx="870">
                  <c:v>5.2</c:v>
                </c:pt>
                <c:pt idx="871">
                  <c:v>2.7</c:v>
                </c:pt>
                <c:pt idx="872">
                  <c:v>2.2999999999999998</c:v>
                </c:pt>
                <c:pt idx="873">
                  <c:v>1.6</c:v>
                </c:pt>
                <c:pt idx="874">
                  <c:v>0</c:v>
                </c:pt>
                <c:pt idx="875">
                  <c:v>2.2000000000000002</c:v>
                </c:pt>
                <c:pt idx="876">
                  <c:v>4.3</c:v>
                </c:pt>
                <c:pt idx="877">
                  <c:v>5.2</c:v>
                </c:pt>
                <c:pt idx="878">
                  <c:v>6.8</c:v>
                </c:pt>
                <c:pt idx="879">
                  <c:v>8.3000000000000007</c:v>
                </c:pt>
                <c:pt idx="880">
                  <c:v>9.4</c:v>
                </c:pt>
                <c:pt idx="881">
                  <c:v>10.4</c:v>
                </c:pt>
                <c:pt idx="882">
                  <c:v>11.5</c:v>
                </c:pt>
                <c:pt idx="883">
                  <c:v>11.7</c:v>
                </c:pt>
                <c:pt idx="884">
                  <c:v>12.4</c:v>
                </c:pt>
                <c:pt idx="885">
                  <c:v>13.5</c:v>
                </c:pt>
                <c:pt idx="886">
                  <c:v>0</c:v>
                </c:pt>
                <c:pt idx="887">
                  <c:v>14.5</c:v>
                </c:pt>
                <c:pt idx="888">
                  <c:v>20.6</c:v>
                </c:pt>
                <c:pt idx="889">
                  <c:v>0</c:v>
                </c:pt>
                <c:pt idx="890">
                  <c:v>12</c:v>
                </c:pt>
                <c:pt idx="891">
                  <c:v>13.5</c:v>
                </c:pt>
                <c:pt idx="892">
                  <c:v>14.5</c:v>
                </c:pt>
                <c:pt idx="893">
                  <c:v>17.100000000000001</c:v>
                </c:pt>
                <c:pt idx="894">
                  <c:v>18.100000000000001</c:v>
                </c:pt>
                <c:pt idx="895">
                  <c:v>18.600000000000001</c:v>
                </c:pt>
                <c:pt idx="896">
                  <c:v>20.2</c:v>
                </c:pt>
                <c:pt idx="897">
                  <c:v>20.7</c:v>
                </c:pt>
                <c:pt idx="898">
                  <c:v>21.9</c:v>
                </c:pt>
                <c:pt idx="899">
                  <c:v>23.099999999999998</c:v>
                </c:pt>
                <c:pt idx="900">
                  <c:v>34.1</c:v>
                </c:pt>
                <c:pt idx="901">
                  <c:v>27.8</c:v>
                </c:pt>
                <c:pt idx="902">
                  <c:v>27.8</c:v>
                </c:pt>
                <c:pt idx="903">
                  <c:v>27.8</c:v>
                </c:pt>
                <c:pt idx="904">
                  <c:v>26.9</c:v>
                </c:pt>
                <c:pt idx="905">
                  <c:v>25.8</c:v>
                </c:pt>
                <c:pt idx="906">
                  <c:v>24.8</c:v>
                </c:pt>
                <c:pt idx="907">
                  <c:v>23.3</c:v>
                </c:pt>
                <c:pt idx="908">
                  <c:v>22.8</c:v>
                </c:pt>
                <c:pt idx="909">
                  <c:v>20.7</c:v>
                </c:pt>
                <c:pt idx="910">
                  <c:v>18.2</c:v>
                </c:pt>
                <c:pt idx="911">
                  <c:v>14.5</c:v>
                </c:pt>
                <c:pt idx="912">
                  <c:v>12</c:v>
                </c:pt>
                <c:pt idx="913">
                  <c:v>9.9</c:v>
                </c:pt>
                <c:pt idx="914">
                  <c:v>9.4</c:v>
                </c:pt>
                <c:pt idx="915">
                  <c:v>7.3</c:v>
                </c:pt>
                <c:pt idx="916">
                  <c:v>4.8</c:v>
                </c:pt>
                <c:pt idx="917">
                  <c:v>3.2</c:v>
                </c:pt>
                <c:pt idx="918">
                  <c:v>2.7</c:v>
                </c:pt>
                <c:pt idx="919">
                  <c:v>2.2000000000000002</c:v>
                </c:pt>
                <c:pt idx="920">
                  <c:v>0</c:v>
                </c:pt>
                <c:pt idx="921">
                  <c:v>2.7</c:v>
                </c:pt>
                <c:pt idx="922">
                  <c:v>3.8</c:v>
                </c:pt>
                <c:pt idx="923">
                  <c:v>5.2</c:v>
                </c:pt>
                <c:pt idx="924">
                  <c:v>6.5</c:v>
                </c:pt>
                <c:pt idx="925">
                  <c:v>7.3</c:v>
                </c:pt>
                <c:pt idx="926">
                  <c:v>8.8000000000000007</c:v>
                </c:pt>
                <c:pt idx="927">
                  <c:v>9.9</c:v>
                </c:pt>
                <c:pt idx="928">
                  <c:v>10</c:v>
                </c:pt>
                <c:pt idx="929">
                  <c:v>10.4</c:v>
                </c:pt>
                <c:pt idx="930">
                  <c:v>12</c:v>
                </c:pt>
                <c:pt idx="931">
                  <c:v>0</c:v>
                </c:pt>
                <c:pt idx="932">
                  <c:v>13</c:v>
                </c:pt>
                <c:pt idx="933">
                  <c:v>19.100000000000001</c:v>
                </c:pt>
                <c:pt idx="934">
                  <c:v>0</c:v>
                </c:pt>
                <c:pt idx="935">
                  <c:v>9.9</c:v>
                </c:pt>
                <c:pt idx="936">
                  <c:v>11.5</c:v>
                </c:pt>
                <c:pt idx="937">
                  <c:v>13</c:v>
                </c:pt>
                <c:pt idx="938">
                  <c:v>15</c:v>
                </c:pt>
                <c:pt idx="939">
                  <c:v>16.3</c:v>
                </c:pt>
                <c:pt idx="940">
                  <c:v>17.100000000000001</c:v>
                </c:pt>
                <c:pt idx="941">
                  <c:v>18.2</c:v>
                </c:pt>
                <c:pt idx="942">
                  <c:v>19.2</c:v>
                </c:pt>
                <c:pt idx="943">
                  <c:v>20.399999999999999</c:v>
                </c:pt>
                <c:pt idx="944">
                  <c:v>21.599999999999998</c:v>
                </c:pt>
                <c:pt idx="945">
                  <c:v>36.799999999999997</c:v>
                </c:pt>
                <c:pt idx="946">
                  <c:v>30.5</c:v>
                </c:pt>
                <c:pt idx="947">
                  <c:v>30.5</c:v>
                </c:pt>
                <c:pt idx="948">
                  <c:v>30.5</c:v>
                </c:pt>
                <c:pt idx="949">
                  <c:v>28.5</c:v>
                </c:pt>
                <c:pt idx="950">
                  <c:v>27.8</c:v>
                </c:pt>
                <c:pt idx="951">
                  <c:v>26.9</c:v>
                </c:pt>
                <c:pt idx="952">
                  <c:v>25.3</c:v>
                </c:pt>
                <c:pt idx="953">
                  <c:v>24.2</c:v>
                </c:pt>
                <c:pt idx="954">
                  <c:v>22.8</c:v>
                </c:pt>
                <c:pt idx="955">
                  <c:v>20.7</c:v>
                </c:pt>
                <c:pt idx="956">
                  <c:v>16.100000000000001</c:v>
                </c:pt>
                <c:pt idx="957">
                  <c:v>13.5</c:v>
                </c:pt>
                <c:pt idx="958">
                  <c:v>12</c:v>
                </c:pt>
                <c:pt idx="959">
                  <c:v>10.9</c:v>
                </c:pt>
                <c:pt idx="960">
                  <c:v>9.4</c:v>
                </c:pt>
                <c:pt idx="961">
                  <c:v>6.3</c:v>
                </c:pt>
                <c:pt idx="962">
                  <c:v>5.2</c:v>
                </c:pt>
                <c:pt idx="963">
                  <c:v>4.8</c:v>
                </c:pt>
                <c:pt idx="964">
                  <c:v>4.3</c:v>
                </c:pt>
                <c:pt idx="965">
                  <c:v>2.7</c:v>
                </c:pt>
                <c:pt idx="966">
                  <c:v>0</c:v>
                </c:pt>
                <c:pt idx="967">
                  <c:v>1.6</c:v>
                </c:pt>
                <c:pt idx="968">
                  <c:v>3.2</c:v>
                </c:pt>
                <c:pt idx="969">
                  <c:v>4.4000000000000004</c:v>
                </c:pt>
                <c:pt idx="970">
                  <c:v>5.2</c:v>
                </c:pt>
                <c:pt idx="971">
                  <c:v>6.8</c:v>
                </c:pt>
                <c:pt idx="972">
                  <c:v>7.3</c:v>
                </c:pt>
                <c:pt idx="973">
                  <c:v>7.6</c:v>
                </c:pt>
                <c:pt idx="974">
                  <c:v>8.4</c:v>
                </c:pt>
                <c:pt idx="975">
                  <c:v>9.4</c:v>
                </c:pt>
                <c:pt idx="976">
                  <c:v>0</c:v>
                </c:pt>
                <c:pt idx="977">
                  <c:v>10.9</c:v>
                </c:pt>
                <c:pt idx="978">
                  <c:v>17</c:v>
                </c:pt>
                <c:pt idx="979">
                  <c:v>0</c:v>
                </c:pt>
                <c:pt idx="980">
                  <c:v>7.9</c:v>
                </c:pt>
                <c:pt idx="981">
                  <c:v>9.4</c:v>
                </c:pt>
                <c:pt idx="982">
                  <c:v>10.9</c:v>
                </c:pt>
                <c:pt idx="983">
                  <c:v>13</c:v>
                </c:pt>
                <c:pt idx="984">
                  <c:v>14</c:v>
                </c:pt>
                <c:pt idx="985">
                  <c:v>14.5</c:v>
                </c:pt>
                <c:pt idx="986">
                  <c:v>16.100000000000001</c:v>
                </c:pt>
                <c:pt idx="987">
                  <c:v>17.100000000000001</c:v>
                </c:pt>
                <c:pt idx="988">
                  <c:v>18.3</c:v>
                </c:pt>
                <c:pt idx="989">
                  <c:v>19.5</c:v>
                </c:pt>
                <c:pt idx="990">
                  <c:v>37.699999999999996</c:v>
                </c:pt>
                <c:pt idx="991">
                  <c:v>31.4</c:v>
                </c:pt>
                <c:pt idx="992">
                  <c:v>31.4</c:v>
                </c:pt>
                <c:pt idx="993">
                  <c:v>31.4</c:v>
                </c:pt>
                <c:pt idx="994">
                  <c:v>29.9</c:v>
                </c:pt>
                <c:pt idx="995">
                  <c:v>29</c:v>
                </c:pt>
                <c:pt idx="996">
                  <c:v>27.8</c:v>
                </c:pt>
                <c:pt idx="997">
                  <c:v>26.9</c:v>
                </c:pt>
                <c:pt idx="998">
                  <c:v>25.3</c:v>
                </c:pt>
                <c:pt idx="999">
                  <c:v>23.8</c:v>
                </c:pt>
                <c:pt idx="1000">
                  <c:v>21.8</c:v>
                </c:pt>
                <c:pt idx="1001">
                  <c:v>17.600000000000001</c:v>
                </c:pt>
                <c:pt idx="1002">
                  <c:v>15</c:v>
                </c:pt>
                <c:pt idx="1003">
                  <c:v>13.5</c:v>
                </c:pt>
                <c:pt idx="1004">
                  <c:v>12</c:v>
                </c:pt>
                <c:pt idx="1005">
                  <c:v>10.4</c:v>
                </c:pt>
                <c:pt idx="1006">
                  <c:v>7.3</c:v>
                </c:pt>
                <c:pt idx="1007">
                  <c:v>6.8</c:v>
                </c:pt>
                <c:pt idx="1008">
                  <c:v>6.3</c:v>
                </c:pt>
                <c:pt idx="1009">
                  <c:v>5.2</c:v>
                </c:pt>
                <c:pt idx="1010">
                  <c:v>3.8</c:v>
                </c:pt>
                <c:pt idx="1011">
                  <c:v>1.6</c:v>
                </c:pt>
                <c:pt idx="1012">
                  <c:v>0</c:v>
                </c:pt>
                <c:pt idx="1013">
                  <c:v>1.6</c:v>
                </c:pt>
                <c:pt idx="1014">
                  <c:v>3.1</c:v>
                </c:pt>
                <c:pt idx="1015">
                  <c:v>4.3</c:v>
                </c:pt>
                <c:pt idx="1016">
                  <c:v>5.2</c:v>
                </c:pt>
                <c:pt idx="1017">
                  <c:v>6.8</c:v>
                </c:pt>
                <c:pt idx="1018">
                  <c:v>6.8</c:v>
                </c:pt>
                <c:pt idx="1019">
                  <c:v>6.8</c:v>
                </c:pt>
                <c:pt idx="1020">
                  <c:v>8.4</c:v>
                </c:pt>
                <c:pt idx="1021">
                  <c:v>0</c:v>
                </c:pt>
                <c:pt idx="1022">
                  <c:v>9.4</c:v>
                </c:pt>
                <c:pt idx="1023">
                  <c:v>15.5</c:v>
                </c:pt>
                <c:pt idx="1024">
                  <c:v>0</c:v>
                </c:pt>
                <c:pt idx="1025">
                  <c:v>6.8</c:v>
                </c:pt>
                <c:pt idx="1026">
                  <c:v>8.4</c:v>
                </c:pt>
                <c:pt idx="1027">
                  <c:v>9.4</c:v>
                </c:pt>
                <c:pt idx="1028">
                  <c:v>12</c:v>
                </c:pt>
                <c:pt idx="1029">
                  <c:v>13</c:v>
                </c:pt>
                <c:pt idx="1030">
                  <c:v>13.5</c:v>
                </c:pt>
                <c:pt idx="1031">
                  <c:v>14.5</c:v>
                </c:pt>
                <c:pt idx="1032">
                  <c:v>15.6</c:v>
                </c:pt>
                <c:pt idx="1033">
                  <c:v>16.8</c:v>
                </c:pt>
                <c:pt idx="1034">
                  <c:v>18</c:v>
                </c:pt>
                <c:pt idx="1035">
                  <c:v>39.299999999999997</c:v>
                </c:pt>
                <c:pt idx="1036">
                  <c:v>33</c:v>
                </c:pt>
                <c:pt idx="1037">
                  <c:v>33</c:v>
                </c:pt>
                <c:pt idx="1038">
                  <c:v>33</c:v>
                </c:pt>
                <c:pt idx="1039">
                  <c:v>31.4</c:v>
                </c:pt>
                <c:pt idx="1040">
                  <c:v>29.9</c:v>
                </c:pt>
                <c:pt idx="1041">
                  <c:v>29.4</c:v>
                </c:pt>
                <c:pt idx="1042">
                  <c:v>27.8</c:v>
                </c:pt>
                <c:pt idx="1043">
                  <c:v>26.9</c:v>
                </c:pt>
                <c:pt idx="1044">
                  <c:v>25.3</c:v>
                </c:pt>
                <c:pt idx="1045">
                  <c:v>22.8</c:v>
                </c:pt>
                <c:pt idx="1046">
                  <c:v>18.600000000000001</c:v>
                </c:pt>
                <c:pt idx="1047">
                  <c:v>16.600000000000001</c:v>
                </c:pt>
                <c:pt idx="1048">
                  <c:v>14.5</c:v>
                </c:pt>
                <c:pt idx="1049">
                  <c:v>13.5</c:v>
                </c:pt>
                <c:pt idx="1050">
                  <c:v>11.5</c:v>
                </c:pt>
                <c:pt idx="1051">
                  <c:v>9.4</c:v>
                </c:pt>
                <c:pt idx="1052">
                  <c:v>8.4</c:v>
                </c:pt>
                <c:pt idx="1053">
                  <c:v>7.3</c:v>
                </c:pt>
                <c:pt idx="1054">
                  <c:v>6.8</c:v>
                </c:pt>
                <c:pt idx="1055">
                  <c:v>5.2</c:v>
                </c:pt>
                <c:pt idx="1056">
                  <c:v>3.2</c:v>
                </c:pt>
                <c:pt idx="1057">
                  <c:v>1.6</c:v>
                </c:pt>
                <c:pt idx="1058">
                  <c:v>0</c:v>
                </c:pt>
                <c:pt idx="1059">
                  <c:v>1.6</c:v>
                </c:pt>
                <c:pt idx="1060">
                  <c:v>2.7</c:v>
                </c:pt>
                <c:pt idx="1061">
                  <c:v>4.3</c:v>
                </c:pt>
                <c:pt idx="1062">
                  <c:v>5.2</c:v>
                </c:pt>
                <c:pt idx="1063">
                  <c:v>5.2</c:v>
                </c:pt>
                <c:pt idx="1064">
                  <c:v>5.2</c:v>
                </c:pt>
                <c:pt idx="1065">
                  <c:v>6.8</c:v>
                </c:pt>
                <c:pt idx="1066">
                  <c:v>0</c:v>
                </c:pt>
                <c:pt idx="1067">
                  <c:v>7.9</c:v>
                </c:pt>
                <c:pt idx="1068">
                  <c:v>14</c:v>
                </c:pt>
                <c:pt idx="1069">
                  <c:v>0</c:v>
                </c:pt>
                <c:pt idx="1070">
                  <c:v>5.2</c:v>
                </c:pt>
                <c:pt idx="1071">
                  <c:v>6.8</c:v>
                </c:pt>
                <c:pt idx="1072">
                  <c:v>7.9</c:v>
                </c:pt>
                <c:pt idx="1073">
                  <c:v>10.4</c:v>
                </c:pt>
                <c:pt idx="1074">
                  <c:v>11.7</c:v>
                </c:pt>
                <c:pt idx="1075">
                  <c:v>12.4</c:v>
                </c:pt>
                <c:pt idx="1076">
                  <c:v>13.5</c:v>
                </c:pt>
                <c:pt idx="1077">
                  <c:v>14.5</c:v>
                </c:pt>
                <c:pt idx="1078">
                  <c:v>15.7</c:v>
                </c:pt>
                <c:pt idx="1079">
                  <c:v>16.899999999999999</c:v>
                </c:pt>
                <c:pt idx="1080">
                  <c:v>40.599999999999994</c:v>
                </c:pt>
                <c:pt idx="1081">
                  <c:v>34.299999999999997</c:v>
                </c:pt>
                <c:pt idx="1082">
                  <c:v>34.299999999999997</c:v>
                </c:pt>
                <c:pt idx="1083">
                  <c:v>34.299999999999997</c:v>
                </c:pt>
                <c:pt idx="1084">
                  <c:v>32.700000000000003</c:v>
                </c:pt>
                <c:pt idx="1085">
                  <c:v>31.4</c:v>
                </c:pt>
                <c:pt idx="1086">
                  <c:v>30.6</c:v>
                </c:pt>
                <c:pt idx="1087">
                  <c:v>29.1</c:v>
                </c:pt>
                <c:pt idx="1088">
                  <c:v>28</c:v>
                </c:pt>
                <c:pt idx="1089">
                  <c:v>26.5</c:v>
                </c:pt>
                <c:pt idx="1090">
                  <c:v>24.2</c:v>
                </c:pt>
                <c:pt idx="1091">
                  <c:v>19.8</c:v>
                </c:pt>
                <c:pt idx="1092">
                  <c:v>17.7</c:v>
                </c:pt>
                <c:pt idx="1093">
                  <c:v>15.9</c:v>
                </c:pt>
                <c:pt idx="1094">
                  <c:v>14.7</c:v>
                </c:pt>
                <c:pt idx="1095">
                  <c:v>12.6</c:v>
                </c:pt>
                <c:pt idx="1096">
                  <c:v>10.5</c:v>
                </c:pt>
                <c:pt idx="1097">
                  <c:v>9.5</c:v>
                </c:pt>
                <c:pt idx="1098">
                  <c:v>8.8000000000000007</c:v>
                </c:pt>
                <c:pt idx="1099">
                  <c:v>8.3000000000000007</c:v>
                </c:pt>
                <c:pt idx="1100">
                  <c:v>6.5</c:v>
                </c:pt>
                <c:pt idx="1101">
                  <c:v>4.4000000000000004</c:v>
                </c:pt>
                <c:pt idx="1102">
                  <c:v>3.1</c:v>
                </c:pt>
                <c:pt idx="1103">
                  <c:v>1.6</c:v>
                </c:pt>
                <c:pt idx="1104">
                  <c:v>0</c:v>
                </c:pt>
                <c:pt idx="1105">
                  <c:v>1.6</c:v>
                </c:pt>
                <c:pt idx="1106">
                  <c:v>3.1</c:v>
                </c:pt>
                <c:pt idx="1107">
                  <c:v>3.8</c:v>
                </c:pt>
                <c:pt idx="1108">
                  <c:v>3.9</c:v>
                </c:pt>
                <c:pt idx="1109">
                  <c:v>4.2</c:v>
                </c:pt>
                <c:pt idx="1110">
                  <c:v>5.6</c:v>
                </c:pt>
                <c:pt idx="1111">
                  <c:v>0</c:v>
                </c:pt>
                <c:pt idx="1112">
                  <c:v>6.7</c:v>
                </c:pt>
                <c:pt idx="1113">
                  <c:v>12.8</c:v>
                </c:pt>
                <c:pt idx="1114">
                  <c:v>0</c:v>
                </c:pt>
                <c:pt idx="1115">
                  <c:v>4.2</c:v>
                </c:pt>
                <c:pt idx="1116">
                  <c:v>5.6</c:v>
                </c:pt>
                <c:pt idx="1117">
                  <c:v>6.7</c:v>
                </c:pt>
                <c:pt idx="1118">
                  <c:v>8.9</c:v>
                </c:pt>
                <c:pt idx="1119">
                  <c:v>10.199999999999999</c:v>
                </c:pt>
                <c:pt idx="1120">
                  <c:v>11</c:v>
                </c:pt>
                <c:pt idx="1121">
                  <c:v>12</c:v>
                </c:pt>
                <c:pt idx="1122">
                  <c:v>13</c:v>
                </c:pt>
                <c:pt idx="1123">
                  <c:v>14.2</c:v>
                </c:pt>
                <c:pt idx="1124">
                  <c:v>15.399999999999999</c:v>
                </c:pt>
                <c:pt idx="1125">
                  <c:v>41.3</c:v>
                </c:pt>
                <c:pt idx="1126">
                  <c:v>35</c:v>
                </c:pt>
                <c:pt idx="1127">
                  <c:v>35</c:v>
                </c:pt>
                <c:pt idx="1128">
                  <c:v>35</c:v>
                </c:pt>
                <c:pt idx="1129">
                  <c:v>33.5</c:v>
                </c:pt>
                <c:pt idx="1130">
                  <c:v>32.6</c:v>
                </c:pt>
                <c:pt idx="1131">
                  <c:v>31.4</c:v>
                </c:pt>
                <c:pt idx="1132">
                  <c:v>29.9</c:v>
                </c:pt>
                <c:pt idx="1133">
                  <c:v>29</c:v>
                </c:pt>
                <c:pt idx="1134">
                  <c:v>27.4</c:v>
                </c:pt>
                <c:pt idx="1135">
                  <c:v>25.3</c:v>
                </c:pt>
                <c:pt idx="1136">
                  <c:v>20.7</c:v>
                </c:pt>
                <c:pt idx="1137">
                  <c:v>18.600000000000001</c:v>
                </c:pt>
                <c:pt idx="1138">
                  <c:v>17.100000000000001</c:v>
                </c:pt>
                <c:pt idx="1139">
                  <c:v>15.6</c:v>
                </c:pt>
                <c:pt idx="1140">
                  <c:v>13.5</c:v>
                </c:pt>
                <c:pt idx="1141">
                  <c:v>11.5</c:v>
                </c:pt>
                <c:pt idx="1142">
                  <c:v>10.4</c:v>
                </c:pt>
                <c:pt idx="1143">
                  <c:v>9.9</c:v>
                </c:pt>
                <c:pt idx="1144">
                  <c:v>9.4</c:v>
                </c:pt>
                <c:pt idx="1145">
                  <c:v>7.3</c:v>
                </c:pt>
                <c:pt idx="1146">
                  <c:v>5.2</c:v>
                </c:pt>
                <c:pt idx="1147">
                  <c:v>4.3</c:v>
                </c:pt>
                <c:pt idx="1148">
                  <c:v>2.7</c:v>
                </c:pt>
                <c:pt idx="1149">
                  <c:v>1.6</c:v>
                </c:pt>
                <c:pt idx="1150">
                  <c:v>0</c:v>
                </c:pt>
                <c:pt idx="1151">
                  <c:v>2.2999999999999998</c:v>
                </c:pt>
                <c:pt idx="1152">
                  <c:v>2.7</c:v>
                </c:pt>
                <c:pt idx="1153">
                  <c:v>2.9</c:v>
                </c:pt>
                <c:pt idx="1154">
                  <c:v>3.2</c:v>
                </c:pt>
                <c:pt idx="1155">
                  <c:v>4.8</c:v>
                </c:pt>
                <c:pt idx="1156">
                  <c:v>0</c:v>
                </c:pt>
                <c:pt idx="1157">
                  <c:v>5.9</c:v>
                </c:pt>
                <c:pt idx="1158">
                  <c:v>12</c:v>
                </c:pt>
                <c:pt idx="1159">
                  <c:v>0</c:v>
                </c:pt>
                <c:pt idx="1160">
                  <c:v>3.2</c:v>
                </c:pt>
                <c:pt idx="1161">
                  <c:v>4.8</c:v>
                </c:pt>
                <c:pt idx="1162">
                  <c:v>5.9</c:v>
                </c:pt>
                <c:pt idx="1163">
                  <c:v>7.9</c:v>
                </c:pt>
                <c:pt idx="1164">
                  <c:v>9.1</c:v>
                </c:pt>
                <c:pt idx="1165">
                  <c:v>9.9</c:v>
                </c:pt>
                <c:pt idx="1166">
                  <c:v>10.9</c:v>
                </c:pt>
                <c:pt idx="1167">
                  <c:v>12</c:v>
                </c:pt>
                <c:pt idx="1168">
                  <c:v>13.2</c:v>
                </c:pt>
                <c:pt idx="1169">
                  <c:v>14.399999999999999</c:v>
                </c:pt>
                <c:pt idx="1170">
                  <c:v>42.5</c:v>
                </c:pt>
                <c:pt idx="1171">
                  <c:v>36.200000000000003</c:v>
                </c:pt>
                <c:pt idx="1172">
                  <c:v>36.200000000000003</c:v>
                </c:pt>
                <c:pt idx="1173">
                  <c:v>36.200000000000003</c:v>
                </c:pt>
                <c:pt idx="1174">
                  <c:v>35</c:v>
                </c:pt>
                <c:pt idx="1175">
                  <c:v>34.1</c:v>
                </c:pt>
                <c:pt idx="1176">
                  <c:v>32.6</c:v>
                </c:pt>
                <c:pt idx="1177">
                  <c:v>31.4</c:v>
                </c:pt>
                <c:pt idx="1178">
                  <c:v>30.5</c:v>
                </c:pt>
                <c:pt idx="1179">
                  <c:v>28.5</c:v>
                </c:pt>
                <c:pt idx="1180">
                  <c:v>26.3</c:v>
                </c:pt>
                <c:pt idx="1181">
                  <c:v>22.2</c:v>
                </c:pt>
                <c:pt idx="1182">
                  <c:v>20.2</c:v>
                </c:pt>
                <c:pt idx="1183">
                  <c:v>18.2</c:v>
                </c:pt>
                <c:pt idx="1184">
                  <c:v>17.100000000000001</c:v>
                </c:pt>
                <c:pt idx="1185">
                  <c:v>15</c:v>
                </c:pt>
                <c:pt idx="1186">
                  <c:v>13</c:v>
                </c:pt>
                <c:pt idx="1187">
                  <c:v>12</c:v>
                </c:pt>
                <c:pt idx="1188">
                  <c:v>11.5</c:v>
                </c:pt>
                <c:pt idx="1189">
                  <c:v>10.4</c:v>
                </c:pt>
                <c:pt idx="1190">
                  <c:v>8.8000000000000007</c:v>
                </c:pt>
                <c:pt idx="1191">
                  <c:v>6.8</c:v>
                </c:pt>
                <c:pt idx="1192">
                  <c:v>5.2</c:v>
                </c:pt>
                <c:pt idx="1193">
                  <c:v>4.3</c:v>
                </c:pt>
                <c:pt idx="1194">
                  <c:v>3.1</c:v>
                </c:pt>
                <c:pt idx="1195">
                  <c:v>2.2999999999999998</c:v>
                </c:pt>
                <c:pt idx="1196">
                  <c:v>0</c:v>
                </c:pt>
                <c:pt idx="1197">
                  <c:v>1.6</c:v>
                </c:pt>
                <c:pt idx="1198">
                  <c:v>1.7</c:v>
                </c:pt>
                <c:pt idx="1199">
                  <c:v>2.2999999999999998</c:v>
                </c:pt>
                <c:pt idx="1200">
                  <c:v>3.2</c:v>
                </c:pt>
                <c:pt idx="1201">
                  <c:v>0</c:v>
                </c:pt>
                <c:pt idx="1202">
                  <c:v>4.8</c:v>
                </c:pt>
                <c:pt idx="1203">
                  <c:v>10.899999999999999</c:v>
                </c:pt>
                <c:pt idx="1204">
                  <c:v>0</c:v>
                </c:pt>
                <c:pt idx="1205">
                  <c:v>1.6</c:v>
                </c:pt>
                <c:pt idx="1206">
                  <c:v>3.2</c:v>
                </c:pt>
                <c:pt idx="1207">
                  <c:v>4.8</c:v>
                </c:pt>
                <c:pt idx="1208">
                  <c:v>6.8</c:v>
                </c:pt>
                <c:pt idx="1209">
                  <c:v>7.9</c:v>
                </c:pt>
                <c:pt idx="1210">
                  <c:v>8.4</c:v>
                </c:pt>
                <c:pt idx="1211">
                  <c:v>9.9</c:v>
                </c:pt>
                <c:pt idx="1212">
                  <c:v>10.9</c:v>
                </c:pt>
                <c:pt idx="1213">
                  <c:v>12.1</c:v>
                </c:pt>
                <c:pt idx="1214">
                  <c:v>13.299999999999999</c:v>
                </c:pt>
                <c:pt idx="1215">
                  <c:v>43.4</c:v>
                </c:pt>
                <c:pt idx="1216">
                  <c:v>37.1</c:v>
                </c:pt>
                <c:pt idx="1217">
                  <c:v>37.1</c:v>
                </c:pt>
                <c:pt idx="1218">
                  <c:v>37.1</c:v>
                </c:pt>
                <c:pt idx="1219">
                  <c:v>35.6</c:v>
                </c:pt>
                <c:pt idx="1220">
                  <c:v>34.6</c:v>
                </c:pt>
                <c:pt idx="1221">
                  <c:v>34.1</c:v>
                </c:pt>
                <c:pt idx="1222">
                  <c:v>32.6</c:v>
                </c:pt>
                <c:pt idx="1223">
                  <c:v>31.4</c:v>
                </c:pt>
                <c:pt idx="1224">
                  <c:v>29.4</c:v>
                </c:pt>
                <c:pt idx="1225">
                  <c:v>27.4</c:v>
                </c:pt>
                <c:pt idx="1226">
                  <c:v>23.3</c:v>
                </c:pt>
                <c:pt idx="1227">
                  <c:v>20.7</c:v>
                </c:pt>
                <c:pt idx="1228">
                  <c:v>19.2</c:v>
                </c:pt>
                <c:pt idx="1229">
                  <c:v>18.2</c:v>
                </c:pt>
                <c:pt idx="1230">
                  <c:v>16.100000000000001</c:v>
                </c:pt>
                <c:pt idx="1231">
                  <c:v>13.5</c:v>
                </c:pt>
                <c:pt idx="1232">
                  <c:v>13</c:v>
                </c:pt>
                <c:pt idx="1233">
                  <c:v>12</c:v>
                </c:pt>
                <c:pt idx="1234">
                  <c:v>11.5</c:v>
                </c:pt>
                <c:pt idx="1235">
                  <c:v>9.9</c:v>
                </c:pt>
                <c:pt idx="1236">
                  <c:v>7.3</c:v>
                </c:pt>
                <c:pt idx="1237">
                  <c:v>6.8</c:v>
                </c:pt>
                <c:pt idx="1238">
                  <c:v>5.2</c:v>
                </c:pt>
                <c:pt idx="1239">
                  <c:v>3.8</c:v>
                </c:pt>
                <c:pt idx="1240">
                  <c:v>2.7</c:v>
                </c:pt>
                <c:pt idx="1241">
                  <c:v>1.6</c:v>
                </c:pt>
                <c:pt idx="1242">
                  <c:v>0</c:v>
                </c:pt>
                <c:pt idx="1243">
                  <c:v>1.6</c:v>
                </c:pt>
                <c:pt idx="1244">
                  <c:v>1.6</c:v>
                </c:pt>
                <c:pt idx="1245">
                  <c:v>2.7</c:v>
                </c:pt>
                <c:pt idx="1246">
                  <c:v>0</c:v>
                </c:pt>
                <c:pt idx="1247">
                  <c:v>3.8</c:v>
                </c:pt>
                <c:pt idx="1248">
                  <c:v>9.8999999999999986</c:v>
                </c:pt>
                <c:pt idx="1249">
                  <c:v>1.6</c:v>
                </c:pt>
                <c:pt idx="1250">
                  <c:v>2.2999999999999998</c:v>
                </c:pt>
                <c:pt idx="1251">
                  <c:v>3.8</c:v>
                </c:pt>
                <c:pt idx="1252">
                  <c:v>5.2</c:v>
                </c:pt>
                <c:pt idx="1253">
                  <c:v>7.3</c:v>
                </c:pt>
                <c:pt idx="1254">
                  <c:v>8.6</c:v>
                </c:pt>
                <c:pt idx="1255">
                  <c:v>9.4</c:v>
                </c:pt>
                <c:pt idx="1256">
                  <c:v>10.4</c:v>
                </c:pt>
                <c:pt idx="1257">
                  <c:v>11.5</c:v>
                </c:pt>
                <c:pt idx="1258">
                  <c:v>12.7</c:v>
                </c:pt>
                <c:pt idx="1259">
                  <c:v>13.899999999999999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1.6</c:v>
                </c:pt>
                <c:pt idx="1290">
                  <c:v>2.5</c:v>
                </c:pt>
                <c:pt idx="1291">
                  <c:v>0</c:v>
                </c:pt>
                <c:pt idx="1292">
                  <c:v>3.6</c:v>
                </c:pt>
                <c:pt idx="1293">
                  <c:v>9.6999999999999993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44.5</c:v>
                </c:pt>
                <c:pt idx="1306">
                  <c:v>38.200000000000003</c:v>
                </c:pt>
                <c:pt idx="1307">
                  <c:v>38.200000000000003</c:v>
                </c:pt>
                <c:pt idx="1308">
                  <c:v>38.200000000000003</c:v>
                </c:pt>
                <c:pt idx="1309">
                  <c:v>36.6</c:v>
                </c:pt>
                <c:pt idx="1310">
                  <c:v>35</c:v>
                </c:pt>
                <c:pt idx="1311">
                  <c:v>34.6</c:v>
                </c:pt>
                <c:pt idx="1312">
                  <c:v>33</c:v>
                </c:pt>
                <c:pt idx="1313">
                  <c:v>32</c:v>
                </c:pt>
                <c:pt idx="1314">
                  <c:v>30.5</c:v>
                </c:pt>
                <c:pt idx="1315">
                  <c:v>27.8</c:v>
                </c:pt>
                <c:pt idx="1316">
                  <c:v>23.8</c:v>
                </c:pt>
                <c:pt idx="1317">
                  <c:v>21.8</c:v>
                </c:pt>
                <c:pt idx="1318">
                  <c:v>20.2</c:v>
                </c:pt>
                <c:pt idx="1319">
                  <c:v>18.600000000000001</c:v>
                </c:pt>
                <c:pt idx="1320">
                  <c:v>16.600000000000001</c:v>
                </c:pt>
                <c:pt idx="1321">
                  <c:v>14.5</c:v>
                </c:pt>
                <c:pt idx="1322">
                  <c:v>13.5</c:v>
                </c:pt>
                <c:pt idx="1323">
                  <c:v>13</c:v>
                </c:pt>
                <c:pt idx="1324">
                  <c:v>12.4</c:v>
                </c:pt>
                <c:pt idx="1325">
                  <c:v>10.4</c:v>
                </c:pt>
                <c:pt idx="1326">
                  <c:v>8.4</c:v>
                </c:pt>
                <c:pt idx="1327">
                  <c:v>6.8</c:v>
                </c:pt>
                <c:pt idx="1328">
                  <c:v>5.2</c:v>
                </c:pt>
                <c:pt idx="1329">
                  <c:v>4.2</c:v>
                </c:pt>
                <c:pt idx="1330">
                  <c:v>3.2</c:v>
                </c:pt>
                <c:pt idx="1331">
                  <c:v>2.2999999999999998</c:v>
                </c:pt>
                <c:pt idx="1332">
                  <c:v>1.6</c:v>
                </c:pt>
                <c:pt idx="1333">
                  <c:v>0</c:v>
                </c:pt>
                <c:pt idx="1334">
                  <c:v>0</c:v>
                </c:pt>
                <c:pt idx="1335">
                  <c:v>1.6</c:v>
                </c:pt>
                <c:pt idx="1336">
                  <c:v>0</c:v>
                </c:pt>
                <c:pt idx="1337">
                  <c:v>3.2</c:v>
                </c:pt>
                <c:pt idx="1338">
                  <c:v>9.3000000000000007</c:v>
                </c:pt>
                <c:pt idx="1339">
                  <c:v>2.2999999999999998</c:v>
                </c:pt>
                <c:pt idx="1340">
                  <c:v>3.2</c:v>
                </c:pt>
                <c:pt idx="1341">
                  <c:v>4.8</c:v>
                </c:pt>
                <c:pt idx="1342">
                  <c:v>5.9</c:v>
                </c:pt>
                <c:pt idx="1343">
                  <c:v>7.9</c:v>
                </c:pt>
                <c:pt idx="1344">
                  <c:v>9.1</c:v>
                </c:pt>
                <c:pt idx="1345">
                  <c:v>9.9</c:v>
                </c:pt>
                <c:pt idx="1346">
                  <c:v>10.9</c:v>
                </c:pt>
                <c:pt idx="1347">
                  <c:v>12</c:v>
                </c:pt>
                <c:pt idx="1348">
                  <c:v>13.2</c:v>
                </c:pt>
                <c:pt idx="1349">
                  <c:v>14.399999999999999</c:v>
                </c:pt>
                <c:pt idx="1350">
                  <c:v>45.5</c:v>
                </c:pt>
                <c:pt idx="1351">
                  <c:v>39.200000000000003</c:v>
                </c:pt>
                <c:pt idx="1352">
                  <c:v>39.200000000000003</c:v>
                </c:pt>
                <c:pt idx="1353">
                  <c:v>39.200000000000003</c:v>
                </c:pt>
                <c:pt idx="1354">
                  <c:v>37.6</c:v>
                </c:pt>
                <c:pt idx="1355">
                  <c:v>36.6</c:v>
                </c:pt>
                <c:pt idx="1356">
                  <c:v>35.6</c:v>
                </c:pt>
                <c:pt idx="1357">
                  <c:v>34.1</c:v>
                </c:pt>
                <c:pt idx="1358">
                  <c:v>33.5</c:v>
                </c:pt>
                <c:pt idx="1359">
                  <c:v>31.4</c:v>
                </c:pt>
                <c:pt idx="1360">
                  <c:v>29</c:v>
                </c:pt>
                <c:pt idx="1361">
                  <c:v>25.3</c:v>
                </c:pt>
                <c:pt idx="1362">
                  <c:v>22.8</c:v>
                </c:pt>
                <c:pt idx="1363">
                  <c:v>21.2</c:v>
                </c:pt>
                <c:pt idx="1364">
                  <c:v>20.2</c:v>
                </c:pt>
                <c:pt idx="1365">
                  <c:v>18.2</c:v>
                </c:pt>
                <c:pt idx="1366">
                  <c:v>15.6</c:v>
                </c:pt>
                <c:pt idx="1367">
                  <c:v>14.5</c:v>
                </c:pt>
                <c:pt idx="1368">
                  <c:v>14</c:v>
                </c:pt>
                <c:pt idx="1369">
                  <c:v>13.5</c:v>
                </c:pt>
                <c:pt idx="1370">
                  <c:v>12</c:v>
                </c:pt>
                <c:pt idx="1371">
                  <c:v>9.4</c:v>
                </c:pt>
                <c:pt idx="1372">
                  <c:v>8.4</c:v>
                </c:pt>
                <c:pt idx="1373">
                  <c:v>6.8</c:v>
                </c:pt>
                <c:pt idx="1374">
                  <c:v>5.6</c:v>
                </c:pt>
                <c:pt idx="1375">
                  <c:v>4.8</c:v>
                </c:pt>
                <c:pt idx="1376">
                  <c:v>3.2</c:v>
                </c:pt>
                <c:pt idx="1377">
                  <c:v>2.7</c:v>
                </c:pt>
                <c:pt idx="1378">
                  <c:v>0</c:v>
                </c:pt>
                <c:pt idx="1379">
                  <c:v>1.6</c:v>
                </c:pt>
                <c:pt idx="1380">
                  <c:v>0</c:v>
                </c:pt>
                <c:pt idx="1381">
                  <c:v>0</c:v>
                </c:pt>
                <c:pt idx="1382">
                  <c:v>2.2999999999999998</c:v>
                </c:pt>
                <c:pt idx="1383">
                  <c:v>8.3999999999999986</c:v>
                </c:pt>
                <c:pt idx="1384">
                  <c:v>3.2</c:v>
                </c:pt>
                <c:pt idx="1385">
                  <c:v>4.8</c:v>
                </c:pt>
                <c:pt idx="1386">
                  <c:v>6.3</c:v>
                </c:pt>
                <c:pt idx="1387">
                  <c:v>7.3</c:v>
                </c:pt>
                <c:pt idx="1388">
                  <c:v>9.9</c:v>
                </c:pt>
                <c:pt idx="1389">
                  <c:v>11</c:v>
                </c:pt>
                <c:pt idx="1390">
                  <c:v>11.5</c:v>
                </c:pt>
                <c:pt idx="1391">
                  <c:v>13</c:v>
                </c:pt>
                <c:pt idx="1392">
                  <c:v>13.5</c:v>
                </c:pt>
                <c:pt idx="1393">
                  <c:v>14.7</c:v>
                </c:pt>
                <c:pt idx="1394">
                  <c:v>15.899999999999999</c:v>
                </c:pt>
                <c:pt idx="1395">
                  <c:v>45.699999999999996</c:v>
                </c:pt>
                <c:pt idx="1396">
                  <c:v>39.4</c:v>
                </c:pt>
                <c:pt idx="1397">
                  <c:v>39.4</c:v>
                </c:pt>
                <c:pt idx="1398">
                  <c:v>39.4</c:v>
                </c:pt>
                <c:pt idx="1399">
                  <c:v>37.9</c:v>
                </c:pt>
                <c:pt idx="1400">
                  <c:v>36.799999999999997</c:v>
                </c:pt>
                <c:pt idx="1401">
                  <c:v>35.9</c:v>
                </c:pt>
                <c:pt idx="1402">
                  <c:v>34.299999999999997</c:v>
                </c:pt>
                <c:pt idx="1403">
                  <c:v>33.6</c:v>
                </c:pt>
                <c:pt idx="1404">
                  <c:v>31.6</c:v>
                </c:pt>
                <c:pt idx="1405">
                  <c:v>29.1</c:v>
                </c:pt>
                <c:pt idx="1406">
                  <c:v>25.5</c:v>
                </c:pt>
                <c:pt idx="1407">
                  <c:v>22.9</c:v>
                </c:pt>
                <c:pt idx="1408">
                  <c:v>21.4</c:v>
                </c:pt>
                <c:pt idx="1409">
                  <c:v>20.399999999999999</c:v>
                </c:pt>
                <c:pt idx="1410">
                  <c:v>18.3</c:v>
                </c:pt>
                <c:pt idx="1411">
                  <c:v>15.7</c:v>
                </c:pt>
                <c:pt idx="1412">
                  <c:v>14.7</c:v>
                </c:pt>
                <c:pt idx="1413">
                  <c:v>14.2</c:v>
                </c:pt>
                <c:pt idx="1414">
                  <c:v>13.7</c:v>
                </c:pt>
                <c:pt idx="1415">
                  <c:v>12.1</c:v>
                </c:pt>
                <c:pt idx="1416">
                  <c:v>9.5</c:v>
                </c:pt>
                <c:pt idx="1417">
                  <c:v>8.5</c:v>
                </c:pt>
                <c:pt idx="1418">
                  <c:v>7</c:v>
                </c:pt>
                <c:pt idx="1419">
                  <c:v>5.9</c:v>
                </c:pt>
                <c:pt idx="1420">
                  <c:v>4.9000000000000004</c:v>
                </c:pt>
                <c:pt idx="1421">
                  <c:v>3.4</c:v>
                </c:pt>
                <c:pt idx="1422">
                  <c:v>2.9</c:v>
                </c:pt>
                <c:pt idx="1423">
                  <c:v>0</c:v>
                </c:pt>
                <c:pt idx="1424">
                  <c:v>1.8</c:v>
                </c:pt>
                <c:pt idx="1425">
                  <c:v>1.6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3.4</c:v>
                </c:pt>
                <c:pt idx="1430">
                  <c:v>4.9000000000000004</c:v>
                </c:pt>
                <c:pt idx="1431">
                  <c:v>6.5</c:v>
                </c:pt>
                <c:pt idx="1432">
                  <c:v>7.5</c:v>
                </c:pt>
                <c:pt idx="1433">
                  <c:v>10.1</c:v>
                </c:pt>
                <c:pt idx="1434">
                  <c:v>11.1</c:v>
                </c:pt>
                <c:pt idx="1435">
                  <c:v>11.7</c:v>
                </c:pt>
                <c:pt idx="1436">
                  <c:v>13.1</c:v>
                </c:pt>
                <c:pt idx="1437">
                  <c:v>13.7</c:v>
                </c:pt>
                <c:pt idx="1438">
                  <c:v>14.899999999999999</c:v>
                </c:pt>
                <c:pt idx="1439">
                  <c:v>16.099999999999998</c:v>
                </c:pt>
                <c:pt idx="1440">
                  <c:v>47</c:v>
                </c:pt>
                <c:pt idx="1441">
                  <c:v>40.700000000000003</c:v>
                </c:pt>
                <c:pt idx="1442">
                  <c:v>40.700000000000003</c:v>
                </c:pt>
                <c:pt idx="1443">
                  <c:v>40.700000000000003</c:v>
                </c:pt>
                <c:pt idx="1444">
                  <c:v>39.200000000000003</c:v>
                </c:pt>
                <c:pt idx="1445">
                  <c:v>37.6</c:v>
                </c:pt>
                <c:pt idx="1446">
                  <c:v>37.1</c:v>
                </c:pt>
                <c:pt idx="1447">
                  <c:v>35.6</c:v>
                </c:pt>
                <c:pt idx="1448">
                  <c:v>34.6</c:v>
                </c:pt>
                <c:pt idx="1449">
                  <c:v>32.6</c:v>
                </c:pt>
                <c:pt idx="1450">
                  <c:v>30.5</c:v>
                </c:pt>
                <c:pt idx="1451">
                  <c:v>26.3</c:v>
                </c:pt>
                <c:pt idx="1452">
                  <c:v>24.2</c:v>
                </c:pt>
                <c:pt idx="1453">
                  <c:v>22.8</c:v>
                </c:pt>
                <c:pt idx="1454">
                  <c:v>21.2</c:v>
                </c:pt>
                <c:pt idx="1455">
                  <c:v>19.2</c:v>
                </c:pt>
                <c:pt idx="1456">
                  <c:v>16.600000000000001</c:v>
                </c:pt>
                <c:pt idx="1457">
                  <c:v>16.100000000000001</c:v>
                </c:pt>
                <c:pt idx="1458">
                  <c:v>15</c:v>
                </c:pt>
                <c:pt idx="1459">
                  <c:v>14.5</c:v>
                </c:pt>
                <c:pt idx="1460">
                  <c:v>13</c:v>
                </c:pt>
                <c:pt idx="1461">
                  <c:v>10.9</c:v>
                </c:pt>
                <c:pt idx="1462">
                  <c:v>9.4</c:v>
                </c:pt>
                <c:pt idx="1463">
                  <c:v>7.9</c:v>
                </c:pt>
                <c:pt idx="1464">
                  <c:v>6.7</c:v>
                </c:pt>
                <c:pt idx="1465">
                  <c:v>5.9</c:v>
                </c:pt>
                <c:pt idx="1466">
                  <c:v>4.8</c:v>
                </c:pt>
                <c:pt idx="1467">
                  <c:v>3.8</c:v>
                </c:pt>
                <c:pt idx="1468">
                  <c:v>0</c:v>
                </c:pt>
                <c:pt idx="1469">
                  <c:v>3.2</c:v>
                </c:pt>
                <c:pt idx="1470">
                  <c:v>2.2999999999999998</c:v>
                </c:pt>
                <c:pt idx="1471">
                  <c:v>2</c:v>
                </c:pt>
                <c:pt idx="1472">
                  <c:v>0</c:v>
                </c:pt>
                <c:pt idx="1473">
                  <c:v>6.1</c:v>
                </c:pt>
                <c:pt idx="1474">
                  <c:v>4.8</c:v>
                </c:pt>
                <c:pt idx="1475">
                  <c:v>5.9</c:v>
                </c:pt>
                <c:pt idx="1476">
                  <c:v>7.3</c:v>
                </c:pt>
                <c:pt idx="1477">
                  <c:v>8.4</c:v>
                </c:pt>
                <c:pt idx="1478">
                  <c:v>10.9</c:v>
                </c:pt>
                <c:pt idx="1479">
                  <c:v>12.2</c:v>
                </c:pt>
                <c:pt idx="1480">
                  <c:v>13</c:v>
                </c:pt>
                <c:pt idx="1481">
                  <c:v>14</c:v>
                </c:pt>
                <c:pt idx="1482">
                  <c:v>14.5</c:v>
                </c:pt>
                <c:pt idx="1483">
                  <c:v>15.7</c:v>
                </c:pt>
                <c:pt idx="1484">
                  <c:v>16.899999999999999</c:v>
                </c:pt>
                <c:pt idx="1485">
                  <c:v>47</c:v>
                </c:pt>
                <c:pt idx="1486">
                  <c:v>40.700000000000003</c:v>
                </c:pt>
                <c:pt idx="1487">
                  <c:v>40.700000000000003</c:v>
                </c:pt>
                <c:pt idx="1488">
                  <c:v>40.700000000000003</c:v>
                </c:pt>
                <c:pt idx="1489">
                  <c:v>39.200000000000003</c:v>
                </c:pt>
                <c:pt idx="1490">
                  <c:v>37.6</c:v>
                </c:pt>
                <c:pt idx="1491">
                  <c:v>37.1</c:v>
                </c:pt>
                <c:pt idx="1492">
                  <c:v>35.6</c:v>
                </c:pt>
                <c:pt idx="1493">
                  <c:v>34.6</c:v>
                </c:pt>
                <c:pt idx="1494">
                  <c:v>32.6</c:v>
                </c:pt>
                <c:pt idx="1495">
                  <c:v>30.5</c:v>
                </c:pt>
                <c:pt idx="1496">
                  <c:v>26.3</c:v>
                </c:pt>
                <c:pt idx="1497">
                  <c:v>24.2</c:v>
                </c:pt>
                <c:pt idx="1498">
                  <c:v>22.8</c:v>
                </c:pt>
                <c:pt idx="1499">
                  <c:v>21.2</c:v>
                </c:pt>
                <c:pt idx="1500">
                  <c:v>19.2</c:v>
                </c:pt>
                <c:pt idx="1501">
                  <c:v>16.600000000000001</c:v>
                </c:pt>
                <c:pt idx="1502">
                  <c:v>16.100000000000001</c:v>
                </c:pt>
                <c:pt idx="1503">
                  <c:v>15</c:v>
                </c:pt>
                <c:pt idx="1504">
                  <c:v>14.5</c:v>
                </c:pt>
                <c:pt idx="1505">
                  <c:v>13</c:v>
                </c:pt>
                <c:pt idx="1506">
                  <c:v>10.9</c:v>
                </c:pt>
                <c:pt idx="1507">
                  <c:v>9.4</c:v>
                </c:pt>
                <c:pt idx="1508">
                  <c:v>7.9</c:v>
                </c:pt>
                <c:pt idx="1509">
                  <c:v>6.7</c:v>
                </c:pt>
                <c:pt idx="1510">
                  <c:v>5.9</c:v>
                </c:pt>
                <c:pt idx="1511">
                  <c:v>4.8</c:v>
                </c:pt>
                <c:pt idx="1512">
                  <c:v>3.8</c:v>
                </c:pt>
                <c:pt idx="1513">
                  <c:v>0</c:v>
                </c:pt>
                <c:pt idx="1514">
                  <c:v>3.2</c:v>
                </c:pt>
                <c:pt idx="1515">
                  <c:v>2.2999999999999998</c:v>
                </c:pt>
                <c:pt idx="1516">
                  <c:v>2</c:v>
                </c:pt>
                <c:pt idx="1517">
                  <c:v>0</c:v>
                </c:pt>
                <c:pt idx="1518">
                  <c:v>0</c:v>
                </c:pt>
                <c:pt idx="1519">
                  <c:v>4.8</c:v>
                </c:pt>
                <c:pt idx="1520">
                  <c:v>5.9</c:v>
                </c:pt>
                <c:pt idx="1521">
                  <c:v>7.3</c:v>
                </c:pt>
                <c:pt idx="1522">
                  <c:v>8.4</c:v>
                </c:pt>
                <c:pt idx="1523">
                  <c:v>10.9</c:v>
                </c:pt>
                <c:pt idx="1524">
                  <c:v>12.2</c:v>
                </c:pt>
                <c:pt idx="1525">
                  <c:v>13</c:v>
                </c:pt>
                <c:pt idx="1526">
                  <c:v>14</c:v>
                </c:pt>
                <c:pt idx="1527">
                  <c:v>14.5</c:v>
                </c:pt>
                <c:pt idx="1528">
                  <c:v>15.7</c:v>
                </c:pt>
                <c:pt idx="1529">
                  <c:v>16.899999999999999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1.6</c:v>
                </c:pt>
                <c:pt idx="1558">
                  <c:v>1.7</c:v>
                </c:pt>
                <c:pt idx="1559">
                  <c:v>2.2999999999999998</c:v>
                </c:pt>
                <c:pt idx="1560">
                  <c:v>3.2</c:v>
                </c:pt>
                <c:pt idx="1561">
                  <c:v>0</c:v>
                </c:pt>
                <c:pt idx="1562">
                  <c:v>4.8</c:v>
                </c:pt>
                <c:pt idx="1563">
                  <c:v>10.899999999999999</c:v>
                </c:pt>
                <c:pt idx="1564">
                  <c:v>0</c:v>
                </c:pt>
                <c:pt idx="1565">
                  <c:v>1.6</c:v>
                </c:pt>
                <c:pt idx="1566">
                  <c:v>3.2</c:v>
                </c:pt>
                <c:pt idx="1567">
                  <c:v>4.8</c:v>
                </c:pt>
                <c:pt idx="1568">
                  <c:v>6.8</c:v>
                </c:pt>
                <c:pt idx="1569">
                  <c:v>7.9</c:v>
                </c:pt>
                <c:pt idx="1570">
                  <c:v>8.4</c:v>
                </c:pt>
                <c:pt idx="1571">
                  <c:v>9.9</c:v>
                </c:pt>
                <c:pt idx="1572">
                  <c:v>10.9</c:v>
                </c:pt>
                <c:pt idx="1573">
                  <c:v>12.1</c:v>
                </c:pt>
                <c:pt idx="1574">
                  <c:v>13.299999999999999</c:v>
                </c:pt>
                <c:pt idx="1575">
                  <c:v>43.9</c:v>
                </c:pt>
                <c:pt idx="1576">
                  <c:v>37.6</c:v>
                </c:pt>
                <c:pt idx="1577">
                  <c:v>37.6</c:v>
                </c:pt>
                <c:pt idx="1578">
                  <c:v>37.6</c:v>
                </c:pt>
                <c:pt idx="1579">
                  <c:v>36.6</c:v>
                </c:pt>
                <c:pt idx="1580">
                  <c:v>35</c:v>
                </c:pt>
                <c:pt idx="1581">
                  <c:v>34.1</c:v>
                </c:pt>
                <c:pt idx="1582">
                  <c:v>32.6</c:v>
                </c:pt>
                <c:pt idx="1583">
                  <c:v>31.4</c:v>
                </c:pt>
                <c:pt idx="1584">
                  <c:v>29.9</c:v>
                </c:pt>
                <c:pt idx="1585">
                  <c:v>27.8</c:v>
                </c:pt>
                <c:pt idx="1586">
                  <c:v>23.3</c:v>
                </c:pt>
                <c:pt idx="1587">
                  <c:v>21.8</c:v>
                </c:pt>
                <c:pt idx="1588">
                  <c:v>19.8</c:v>
                </c:pt>
                <c:pt idx="1589">
                  <c:v>18.600000000000001</c:v>
                </c:pt>
                <c:pt idx="1590">
                  <c:v>16.100000000000001</c:v>
                </c:pt>
                <c:pt idx="1591">
                  <c:v>14</c:v>
                </c:pt>
                <c:pt idx="1592">
                  <c:v>13</c:v>
                </c:pt>
                <c:pt idx="1593">
                  <c:v>12.4</c:v>
                </c:pt>
                <c:pt idx="1594">
                  <c:v>12</c:v>
                </c:pt>
                <c:pt idx="1595">
                  <c:v>9.9</c:v>
                </c:pt>
                <c:pt idx="1596">
                  <c:v>7.9</c:v>
                </c:pt>
                <c:pt idx="1597">
                  <c:v>6.8</c:v>
                </c:pt>
                <c:pt idx="1598">
                  <c:v>5.2</c:v>
                </c:pt>
                <c:pt idx="1599">
                  <c:v>4.2</c:v>
                </c:pt>
                <c:pt idx="1600">
                  <c:v>3.2</c:v>
                </c:pt>
                <c:pt idx="1601">
                  <c:v>1.6</c:v>
                </c:pt>
                <c:pt idx="1602">
                  <c:v>2.2999999999999998</c:v>
                </c:pt>
                <c:pt idx="1603">
                  <c:v>2.5</c:v>
                </c:pt>
                <c:pt idx="1604">
                  <c:v>3.2</c:v>
                </c:pt>
                <c:pt idx="1605">
                  <c:v>4.8</c:v>
                </c:pt>
                <c:pt idx="1606">
                  <c:v>0</c:v>
                </c:pt>
                <c:pt idx="1607">
                  <c:v>5.9</c:v>
                </c:pt>
                <c:pt idx="1608">
                  <c:v>12</c:v>
                </c:pt>
                <c:pt idx="1609">
                  <c:v>1.6</c:v>
                </c:pt>
                <c:pt idx="1610">
                  <c:v>0</c:v>
                </c:pt>
                <c:pt idx="1611">
                  <c:v>1.6</c:v>
                </c:pt>
                <c:pt idx="1612">
                  <c:v>3.2</c:v>
                </c:pt>
                <c:pt idx="1613">
                  <c:v>5.2</c:v>
                </c:pt>
                <c:pt idx="1614">
                  <c:v>6.5</c:v>
                </c:pt>
                <c:pt idx="1615">
                  <c:v>7.3</c:v>
                </c:pt>
                <c:pt idx="1616">
                  <c:v>8.4</c:v>
                </c:pt>
                <c:pt idx="1617">
                  <c:v>9.4</c:v>
                </c:pt>
                <c:pt idx="1618">
                  <c:v>10.6</c:v>
                </c:pt>
                <c:pt idx="1619">
                  <c:v>11.799999999999999</c:v>
                </c:pt>
                <c:pt idx="1620">
                  <c:v>45.5</c:v>
                </c:pt>
                <c:pt idx="1621">
                  <c:v>39.200000000000003</c:v>
                </c:pt>
                <c:pt idx="1622">
                  <c:v>39.200000000000003</c:v>
                </c:pt>
                <c:pt idx="1623">
                  <c:v>39.200000000000003</c:v>
                </c:pt>
                <c:pt idx="1624">
                  <c:v>37.6</c:v>
                </c:pt>
                <c:pt idx="1625">
                  <c:v>36.6</c:v>
                </c:pt>
                <c:pt idx="1626">
                  <c:v>35.6</c:v>
                </c:pt>
                <c:pt idx="1627">
                  <c:v>34.1</c:v>
                </c:pt>
                <c:pt idx="1628">
                  <c:v>33.5</c:v>
                </c:pt>
                <c:pt idx="1629">
                  <c:v>31.4</c:v>
                </c:pt>
                <c:pt idx="1630">
                  <c:v>29</c:v>
                </c:pt>
                <c:pt idx="1631">
                  <c:v>24.8</c:v>
                </c:pt>
                <c:pt idx="1632">
                  <c:v>22.8</c:v>
                </c:pt>
                <c:pt idx="1633">
                  <c:v>21.2</c:v>
                </c:pt>
                <c:pt idx="1634">
                  <c:v>20.2</c:v>
                </c:pt>
                <c:pt idx="1635">
                  <c:v>17.600000000000001</c:v>
                </c:pt>
                <c:pt idx="1636">
                  <c:v>15.6</c:v>
                </c:pt>
                <c:pt idx="1637">
                  <c:v>14.5</c:v>
                </c:pt>
                <c:pt idx="1638">
                  <c:v>14</c:v>
                </c:pt>
                <c:pt idx="1639">
                  <c:v>13.5</c:v>
                </c:pt>
                <c:pt idx="1640">
                  <c:v>11.5</c:v>
                </c:pt>
                <c:pt idx="1641">
                  <c:v>9.4</c:v>
                </c:pt>
                <c:pt idx="1642">
                  <c:v>8.4</c:v>
                </c:pt>
                <c:pt idx="1643">
                  <c:v>6.8</c:v>
                </c:pt>
                <c:pt idx="1644">
                  <c:v>5.6</c:v>
                </c:pt>
                <c:pt idx="1645">
                  <c:v>4.8</c:v>
                </c:pt>
                <c:pt idx="1646">
                  <c:v>3.2</c:v>
                </c:pt>
                <c:pt idx="1647">
                  <c:v>3.8</c:v>
                </c:pt>
                <c:pt idx="1648">
                  <c:v>4.0999999999999996</c:v>
                </c:pt>
                <c:pt idx="1649">
                  <c:v>4.8</c:v>
                </c:pt>
                <c:pt idx="1650">
                  <c:v>6.3</c:v>
                </c:pt>
                <c:pt idx="1651">
                  <c:v>0</c:v>
                </c:pt>
                <c:pt idx="1652">
                  <c:v>7.3</c:v>
                </c:pt>
                <c:pt idx="1653">
                  <c:v>13.399999999999999</c:v>
                </c:pt>
                <c:pt idx="1654">
                  <c:v>3.2</c:v>
                </c:pt>
                <c:pt idx="1655">
                  <c:v>1.6</c:v>
                </c:pt>
                <c:pt idx="1656">
                  <c:v>0</c:v>
                </c:pt>
                <c:pt idx="1657">
                  <c:v>1.6</c:v>
                </c:pt>
                <c:pt idx="1658">
                  <c:v>3.8</c:v>
                </c:pt>
                <c:pt idx="1659">
                  <c:v>5</c:v>
                </c:pt>
                <c:pt idx="1660">
                  <c:v>5.9</c:v>
                </c:pt>
                <c:pt idx="1661">
                  <c:v>6.8</c:v>
                </c:pt>
                <c:pt idx="1662">
                  <c:v>7.9</c:v>
                </c:pt>
                <c:pt idx="1663">
                  <c:v>9.1</c:v>
                </c:pt>
                <c:pt idx="1664">
                  <c:v>10.299999999999999</c:v>
                </c:pt>
                <c:pt idx="1665">
                  <c:v>46.5</c:v>
                </c:pt>
                <c:pt idx="1666">
                  <c:v>40.200000000000003</c:v>
                </c:pt>
                <c:pt idx="1667">
                  <c:v>40.200000000000003</c:v>
                </c:pt>
                <c:pt idx="1668">
                  <c:v>40.200000000000003</c:v>
                </c:pt>
                <c:pt idx="1669">
                  <c:v>39.200000000000003</c:v>
                </c:pt>
                <c:pt idx="1670">
                  <c:v>37.6</c:v>
                </c:pt>
                <c:pt idx="1671">
                  <c:v>36.6</c:v>
                </c:pt>
                <c:pt idx="1672">
                  <c:v>35</c:v>
                </c:pt>
                <c:pt idx="1673">
                  <c:v>34.6</c:v>
                </c:pt>
                <c:pt idx="1674">
                  <c:v>32.6</c:v>
                </c:pt>
                <c:pt idx="1675">
                  <c:v>30.5</c:v>
                </c:pt>
                <c:pt idx="1676">
                  <c:v>26.3</c:v>
                </c:pt>
                <c:pt idx="1677">
                  <c:v>24.2</c:v>
                </c:pt>
                <c:pt idx="1678">
                  <c:v>22.2</c:v>
                </c:pt>
                <c:pt idx="1679">
                  <c:v>21.2</c:v>
                </c:pt>
                <c:pt idx="1680">
                  <c:v>19.2</c:v>
                </c:pt>
                <c:pt idx="1681">
                  <c:v>16.600000000000001</c:v>
                </c:pt>
                <c:pt idx="1682">
                  <c:v>15.6</c:v>
                </c:pt>
                <c:pt idx="1683">
                  <c:v>15</c:v>
                </c:pt>
                <c:pt idx="1684">
                  <c:v>14.5</c:v>
                </c:pt>
                <c:pt idx="1685">
                  <c:v>13</c:v>
                </c:pt>
                <c:pt idx="1686">
                  <c:v>10.9</c:v>
                </c:pt>
                <c:pt idx="1687">
                  <c:v>9.4</c:v>
                </c:pt>
                <c:pt idx="1688">
                  <c:v>7.9</c:v>
                </c:pt>
                <c:pt idx="1689">
                  <c:v>6.7</c:v>
                </c:pt>
                <c:pt idx="1690">
                  <c:v>5.9</c:v>
                </c:pt>
                <c:pt idx="1691">
                  <c:v>4.8</c:v>
                </c:pt>
                <c:pt idx="1692">
                  <c:v>5.2</c:v>
                </c:pt>
                <c:pt idx="1693">
                  <c:v>5.3</c:v>
                </c:pt>
                <c:pt idx="1694">
                  <c:v>5.9</c:v>
                </c:pt>
                <c:pt idx="1695">
                  <c:v>7.3</c:v>
                </c:pt>
                <c:pt idx="1696">
                  <c:v>0</c:v>
                </c:pt>
                <c:pt idx="1697">
                  <c:v>8.4</c:v>
                </c:pt>
                <c:pt idx="1698">
                  <c:v>14.5</c:v>
                </c:pt>
                <c:pt idx="1699">
                  <c:v>4.8</c:v>
                </c:pt>
                <c:pt idx="1700">
                  <c:v>3.2</c:v>
                </c:pt>
                <c:pt idx="1701">
                  <c:v>1.6</c:v>
                </c:pt>
                <c:pt idx="1702">
                  <c:v>0</c:v>
                </c:pt>
                <c:pt idx="1703">
                  <c:v>2.7</c:v>
                </c:pt>
                <c:pt idx="1704">
                  <c:v>3.9</c:v>
                </c:pt>
                <c:pt idx="1705">
                  <c:v>4.3</c:v>
                </c:pt>
                <c:pt idx="1706">
                  <c:v>5.2</c:v>
                </c:pt>
                <c:pt idx="1707">
                  <c:v>6.8</c:v>
                </c:pt>
                <c:pt idx="1708">
                  <c:v>8</c:v>
                </c:pt>
                <c:pt idx="1709">
                  <c:v>9.1999999999999993</c:v>
                </c:pt>
                <c:pt idx="1710">
                  <c:v>49.099999999999994</c:v>
                </c:pt>
                <c:pt idx="1711">
                  <c:v>42.8</c:v>
                </c:pt>
                <c:pt idx="1712">
                  <c:v>42.8</c:v>
                </c:pt>
                <c:pt idx="1713">
                  <c:v>42.8</c:v>
                </c:pt>
                <c:pt idx="1714">
                  <c:v>41.2</c:v>
                </c:pt>
                <c:pt idx="1715">
                  <c:v>39.700000000000003</c:v>
                </c:pt>
                <c:pt idx="1716">
                  <c:v>39.200000000000003</c:v>
                </c:pt>
                <c:pt idx="1717">
                  <c:v>37.6</c:v>
                </c:pt>
                <c:pt idx="1718">
                  <c:v>36.6</c:v>
                </c:pt>
                <c:pt idx="1719">
                  <c:v>35</c:v>
                </c:pt>
                <c:pt idx="1720">
                  <c:v>32.6</c:v>
                </c:pt>
                <c:pt idx="1721">
                  <c:v>28.5</c:v>
                </c:pt>
                <c:pt idx="1722">
                  <c:v>26.3</c:v>
                </c:pt>
                <c:pt idx="1723">
                  <c:v>24.8</c:v>
                </c:pt>
                <c:pt idx="1724">
                  <c:v>23.3</c:v>
                </c:pt>
                <c:pt idx="1725">
                  <c:v>21.8</c:v>
                </c:pt>
                <c:pt idx="1726">
                  <c:v>19.2</c:v>
                </c:pt>
                <c:pt idx="1727">
                  <c:v>18.2</c:v>
                </c:pt>
                <c:pt idx="1728">
                  <c:v>17.600000000000001</c:v>
                </c:pt>
                <c:pt idx="1729">
                  <c:v>17.100000000000001</c:v>
                </c:pt>
                <c:pt idx="1730">
                  <c:v>15</c:v>
                </c:pt>
                <c:pt idx="1731">
                  <c:v>13</c:v>
                </c:pt>
                <c:pt idx="1732">
                  <c:v>12</c:v>
                </c:pt>
                <c:pt idx="1733">
                  <c:v>10.4</c:v>
                </c:pt>
                <c:pt idx="1734">
                  <c:v>8.9</c:v>
                </c:pt>
                <c:pt idx="1735">
                  <c:v>7.9</c:v>
                </c:pt>
                <c:pt idx="1736">
                  <c:v>6.8</c:v>
                </c:pt>
                <c:pt idx="1737">
                  <c:v>7.3</c:v>
                </c:pt>
                <c:pt idx="1738">
                  <c:v>7.5</c:v>
                </c:pt>
                <c:pt idx="1739">
                  <c:v>7.9</c:v>
                </c:pt>
                <c:pt idx="1740">
                  <c:v>9.9</c:v>
                </c:pt>
                <c:pt idx="1741">
                  <c:v>0</c:v>
                </c:pt>
                <c:pt idx="1742">
                  <c:v>10.9</c:v>
                </c:pt>
                <c:pt idx="1743">
                  <c:v>17</c:v>
                </c:pt>
                <c:pt idx="1744">
                  <c:v>6.8</c:v>
                </c:pt>
                <c:pt idx="1745">
                  <c:v>5.2</c:v>
                </c:pt>
                <c:pt idx="1746">
                  <c:v>3.8</c:v>
                </c:pt>
                <c:pt idx="1747">
                  <c:v>2.7</c:v>
                </c:pt>
                <c:pt idx="1748">
                  <c:v>0</c:v>
                </c:pt>
                <c:pt idx="1749">
                  <c:v>1.6</c:v>
                </c:pt>
                <c:pt idx="1750">
                  <c:v>2.7</c:v>
                </c:pt>
                <c:pt idx="1751">
                  <c:v>3.8</c:v>
                </c:pt>
                <c:pt idx="1752">
                  <c:v>4.8</c:v>
                </c:pt>
                <c:pt idx="1753">
                  <c:v>6</c:v>
                </c:pt>
                <c:pt idx="1754">
                  <c:v>7.2</c:v>
                </c:pt>
                <c:pt idx="1755">
                  <c:v>50.099999999999994</c:v>
                </c:pt>
                <c:pt idx="1756">
                  <c:v>43.8</c:v>
                </c:pt>
                <c:pt idx="1757">
                  <c:v>43.8</c:v>
                </c:pt>
                <c:pt idx="1758">
                  <c:v>43.8</c:v>
                </c:pt>
                <c:pt idx="1759">
                  <c:v>42.2</c:v>
                </c:pt>
                <c:pt idx="1760">
                  <c:v>41</c:v>
                </c:pt>
                <c:pt idx="1761">
                  <c:v>40.200000000000003</c:v>
                </c:pt>
                <c:pt idx="1762">
                  <c:v>38.799999999999997</c:v>
                </c:pt>
                <c:pt idx="1763">
                  <c:v>37.9</c:v>
                </c:pt>
                <c:pt idx="1764">
                  <c:v>36.1</c:v>
                </c:pt>
                <c:pt idx="1765">
                  <c:v>33.799999999999997</c:v>
                </c:pt>
                <c:pt idx="1766">
                  <c:v>29.6</c:v>
                </c:pt>
                <c:pt idx="1767">
                  <c:v>27.6</c:v>
                </c:pt>
                <c:pt idx="1768">
                  <c:v>25.8</c:v>
                </c:pt>
                <c:pt idx="1769">
                  <c:v>24.4</c:v>
                </c:pt>
                <c:pt idx="1770">
                  <c:v>22.7</c:v>
                </c:pt>
                <c:pt idx="1771">
                  <c:v>20.2</c:v>
                </c:pt>
                <c:pt idx="1772">
                  <c:v>19.399999999999999</c:v>
                </c:pt>
                <c:pt idx="1773">
                  <c:v>18.600000000000001</c:v>
                </c:pt>
                <c:pt idx="1774">
                  <c:v>18.100000000000001</c:v>
                </c:pt>
                <c:pt idx="1775">
                  <c:v>16.3</c:v>
                </c:pt>
                <c:pt idx="1776">
                  <c:v>14</c:v>
                </c:pt>
                <c:pt idx="1777">
                  <c:v>13</c:v>
                </c:pt>
                <c:pt idx="1778">
                  <c:v>11.7</c:v>
                </c:pt>
                <c:pt idx="1779">
                  <c:v>10.199999999999999</c:v>
                </c:pt>
                <c:pt idx="1780">
                  <c:v>9.1</c:v>
                </c:pt>
                <c:pt idx="1781">
                  <c:v>7.9</c:v>
                </c:pt>
                <c:pt idx="1782">
                  <c:v>8.6</c:v>
                </c:pt>
                <c:pt idx="1783">
                  <c:v>8.6999999999999993</c:v>
                </c:pt>
                <c:pt idx="1784">
                  <c:v>9.1</c:v>
                </c:pt>
                <c:pt idx="1785">
                  <c:v>11</c:v>
                </c:pt>
                <c:pt idx="1786">
                  <c:v>0</c:v>
                </c:pt>
                <c:pt idx="1787">
                  <c:v>12.2</c:v>
                </c:pt>
                <c:pt idx="1788">
                  <c:v>18.299999999999997</c:v>
                </c:pt>
                <c:pt idx="1789">
                  <c:v>7.9</c:v>
                </c:pt>
                <c:pt idx="1790">
                  <c:v>6.5</c:v>
                </c:pt>
                <c:pt idx="1791">
                  <c:v>5</c:v>
                </c:pt>
                <c:pt idx="1792">
                  <c:v>3.9</c:v>
                </c:pt>
                <c:pt idx="1793">
                  <c:v>1.6</c:v>
                </c:pt>
                <c:pt idx="1794">
                  <c:v>0</c:v>
                </c:pt>
                <c:pt idx="1795">
                  <c:v>1.6</c:v>
                </c:pt>
                <c:pt idx="1796">
                  <c:v>2.6</c:v>
                </c:pt>
                <c:pt idx="1797">
                  <c:v>3.5</c:v>
                </c:pt>
                <c:pt idx="1798">
                  <c:v>4.7</c:v>
                </c:pt>
                <c:pt idx="1799">
                  <c:v>5.9</c:v>
                </c:pt>
                <c:pt idx="1800">
                  <c:v>50.699999999999996</c:v>
                </c:pt>
                <c:pt idx="1801">
                  <c:v>44.4</c:v>
                </c:pt>
                <c:pt idx="1802">
                  <c:v>44.4</c:v>
                </c:pt>
                <c:pt idx="1803">
                  <c:v>44.4</c:v>
                </c:pt>
                <c:pt idx="1804">
                  <c:v>42.8</c:v>
                </c:pt>
                <c:pt idx="1805">
                  <c:v>41.8</c:v>
                </c:pt>
                <c:pt idx="1806">
                  <c:v>40.700000000000003</c:v>
                </c:pt>
                <c:pt idx="1807">
                  <c:v>39.700000000000003</c:v>
                </c:pt>
                <c:pt idx="1808">
                  <c:v>38.6</c:v>
                </c:pt>
                <c:pt idx="1809">
                  <c:v>36.6</c:v>
                </c:pt>
                <c:pt idx="1810">
                  <c:v>34.6</c:v>
                </c:pt>
                <c:pt idx="1811">
                  <c:v>30.5</c:v>
                </c:pt>
                <c:pt idx="1812">
                  <c:v>28.5</c:v>
                </c:pt>
                <c:pt idx="1813">
                  <c:v>26.3</c:v>
                </c:pt>
                <c:pt idx="1814">
                  <c:v>25.3</c:v>
                </c:pt>
                <c:pt idx="1815">
                  <c:v>23.3</c:v>
                </c:pt>
                <c:pt idx="1816">
                  <c:v>20.7</c:v>
                </c:pt>
                <c:pt idx="1817">
                  <c:v>20.2</c:v>
                </c:pt>
                <c:pt idx="1818">
                  <c:v>19.2</c:v>
                </c:pt>
                <c:pt idx="1819">
                  <c:v>18.600000000000001</c:v>
                </c:pt>
                <c:pt idx="1820">
                  <c:v>17.100000000000001</c:v>
                </c:pt>
                <c:pt idx="1821">
                  <c:v>14.5</c:v>
                </c:pt>
                <c:pt idx="1822">
                  <c:v>13.5</c:v>
                </c:pt>
                <c:pt idx="1823">
                  <c:v>12.4</c:v>
                </c:pt>
                <c:pt idx="1824">
                  <c:v>11</c:v>
                </c:pt>
                <c:pt idx="1825">
                  <c:v>9.9</c:v>
                </c:pt>
                <c:pt idx="1826">
                  <c:v>8.4</c:v>
                </c:pt>
                <c:pt idx="1827">
                  <c:v>9.4</c:v>
                </c:pt>
                <c:pt idx="1828">
                  <c:v>9.5</c:v>
                </c:pt>
                <c:pt idx="1829">
                  <c:v>9.9</c:v>
                </c:pt>
                <c:pt idx="1830">
                  <c:v>11.5</c:v>
                </c:pt>
                <c:pt idx="1831">
                  <c:v>0</c:v>
                </c:pt>
                <c:pt idx="1832">
                  <c:v>13</c:v>
                </c:pt>
                <c:pt idx="1833">
                  <c:v>19.100000000000001</c:v>
                </c:pt>
                <c:pt idx="1834">
                  <c:v>8.4</c:v>
                </c:pt>
                <c:pt idx="1835">
                  <c:v>7.3</c:v>
                </c:pt>
                <c:pt idx="1836">
                  <c:v>5.9</c:v>
                </c:pt>
                <c:pt idx="1837">
                  <c:v>4.3</c:v>
                </c:pt>
                <c:pt idx="1838">
                  <c:v>2.7</c:v>
                </c:pt>
                <c:pt idx="1839">
                  <c:v>1.6</c:v>
                </c:pt>
                <c:pt idx="1840">
                  <c:v>0</c:v>
                </c:pt>
                <c:pt idx="1841">
                  <c:v>1.6</c:v>
                </c:pt>
                <c:pt idx="1842">
                  <c:v>2.7</c:v>
                </c:pt>
                <c:pt idx="1843">
                  <c:v>3.9000000000000004</c:v>
                </c:pt>
                <c:pt idx="1844">
                  <c:v>5.1000000000000005</c:v>
                </c:pt>
                <c:pt idx="1845">
                  <c:v>52.099999999999994</c:v>
                </c:pt>
                <c:pt idx="1846">
                  <c:v>45.8</c:v>
                </c:pt>
                <c:pt idx="1847">
                  <c:v>45.8</c:v>
                </c:pt>
                <c:pt idx="1848">
                  <c:v>45.8</c:v>
                </c:pt>
                <c:pt idx="1849">
                  <c:v>44.4</c:v>
                </c:pt>
                <c:pt idx="1850">
                  <c:v>42.8</c:v>
                </c:pt>
                <c:pt idx="1851">
                  <c:v>42.2</c:v>
                </c:pt>
                <c:pt idx="1852">
                  <c:v>40.700000000000003</c:v>
                </c:pt>
                <c:pt idx="1853">
                  <c:v>39.700000000000003</c:v>
                </c:pt>
                <c:pt idx="1854">
                  <c:v>38.200000000000003</c:v>
                </c:pt>
                <c:pt idx="1855">
                  <c:v>35.6</c:v>
                </c:pt>
                <c:pt idx="1856">
                  <c:v>31.4</c:v>
                </c:pt>
                <c:pt idx="1857">
                  <c:v>29.4</c:v>
                </c:pt>
                <c:pt idx="1858">
                  <c:v>27.8</c:v>
                </c:pt>
                <c:pt idx="1859">
                  <c:v>26.3</c:v>
                </c:pt>
                <c:pt idx="1860">
                  <c:v>24.2</c:v>
                </c:pt>
                <c:pt idx="1861">
                  <c:v>21.8</c:v>
                </c:pt>
                <c:pt idx="1862">
                  <c:v>21.2</c:v>
                </c:pt>
                <c:pt idx="1863">
                  <c:v>20.7</c:v>
                </c:pt>
                <c:pt idx="1864">
                  <c:v>20.2</c:v>
                </c:pt>
                <c:pt idx="1865">
                  <c:v>18.2</c:v>
                </c:pt>
                <c:pt idx="1866">
                  <c:v>16.100000000000001</c:v>
                </c:pt>
                <c:pt idx="1867">
                  <c:v>14.5</c:v>
                </c:pt>
                <c:pt idx="1868">
                  <c:v>13.5</c:v>
                </c:pt>
                <c:pt idx="1869">
                  <c:v>12</c:v>
                </c:pt>
                <c:pt idx="1870">
                  <c:v>10.9</c:v>
                </c:pt>
                <c:pt idx="1871">
                  <c:v>9.9</c:v>
                </c:pt>
                <c:pt idx="1872">
                  <c:v>10.4</c:v>
                </c:pt>
                <c:pt idx="1873">
                  <c:v>10.5</c:v>
                </c:pt>
                <c:pt idx="1874">
                  <c:v>10.9</c:v>
                </c:pt>
                <c:pt idx="1875">
                  <c:v>13</c:v>
                </c:pt>
                <c:pt idx="1876">
                  <c:v>0</c:v>
                </c:pt>
                <c:pt idx="1877">
                  <c:v>14</c:v>
                </c:pt>
                <c:pt idx="1878">
                  <c:v>20.100000000000001</c:v>
                </c:pt>
                <c:pt idx="1879">
                  <c:v>9.9</c:v>
                </c:pt>
                <c:pt idx="1880">
                  <c:v>8.4</c:v>
                </c:pt>
                <c:pt idx="1881">
                  <c:v>6.8</c:v>
                </c:pt>
                <c:pt idx="1882">
                  <c:v>5.2</c:v>
                </c:pt>
                <c:pt idx="1883">
                  <c:v>3.8</c:v>
                </c:pt>
                <c:pt idx="1884">
                  <c:v>2.6</c:v>
                </c:pt>
                <c:pt idx="1885">
                  <c:v>1.6</c:v>
                </c:pt>
                <c:pt idx="1886">
                  <c:v>0</c:v>
                </c:pt>
                <c:pt idx="1887">
                  <c:v>1.6</c:v>
                </c:pt>
                <c:pt idx="1888">
                  <c:v>2.8</c:v>
                </c:pt>
                <c:pt idx="1889">
                  <c:v>4</c:v>
                </c:pt>
                <c:pt idx="1890">
                  <c:v>53.199999999999996</c:v>
                </c:pt>
                <c:pt idx="1891">
                  <c:v>46.9</c:v>
                </c:pt>
                <c:pt idx="1892">
                  <c:v>46.9</c:v>
                </c:pt>
                <c:pt idx="1893">
                  <c:v>46.9</c:v>
                </c:pt>
                <c:pt idx="1894">
                  <c:v>45.4</c:v>
                </c:pt>
                <c:pt idx="1895">
                  <c:v>43.8</c:v>
                </c:pt>
                <c:pt idx="1896">
                  <c:v>42.8</c:v>
                </c:pt>
                <c:pt idx="1897">
                  <c:v>41.8</c:v>
                </c:pt>
                <c:pt idx="1898">
                  <c:v>40.700000000000003</c:v>
                </c:pt>
                <c:pt idx="1899">
                  <c:v>39.200000000000003</c:v>
                </c:pt>
                <c:pt idx="1900">
                  <c:v>36.6</c:v>
                </c:pt>
                <c:pt idx="1901">
                  <c:v>32.6</c:v>
                </c:pt>
                <c:pt idx="1902">
                  <c:v>30.5</c:v>
                </c:pt>
                <c:pt idx="1903">
                  <c:v>28.5</c:v>
                </c:pt>
                <c:pt idx="1904">
                  <c:v>27.4</c:v>
                </c:pt>
                <c:pt idx="1905">
                  <c:v>25.3</c:v>
                </c:pt>
                <c:pt idx="1906">
                  <c:v>22.8</c:v>
                </c:pt>
                <c:pt idx="1907">
                  <c:v>21.8</c:v>
                </c:pt>
                <c:pt idx="1908">
                  <c:v>21.8</c:v>
                </c:pt>
                <c:pt idx="1909">
                  <c:v>20.7</c:v>
                </c:pt>
                <c:pt idx="1910">
                  <c:v>19.2</c:v>
                </c:pt>
                <c:pt idx="1911">
                  <c:v>17.100000000000001</c:v>
                </c:pt>
                <c:pt idx="1912">
                  <c:v>15.6</c:v>
                </c:pt>
                <c:pt idx="1913">
                  <c:v>14.5</c:v>
                </c:pt>
                <c:pt idx="1914">
                  <c:v>13</c:v>
                </c:pt>
                <c:pt idx="1915">
                  <c:v>12</c:v>
                </c:pt>
                <c:pt idx="1916">
                  <c:v>10.9</c:v>
                </c:pt>
                <c:pt idx="1917">
                  <c:v>11.5</c:v>
                </c:pt>
                <c:pt idx="1918">
                  <c:v>11.6</c:v>
                </c:pt>
                <c:pt idx="1919">
                  <c:v>12</c:v>
                </c:pt>
                <c:pt idx="1920">
                  <c:v>13.5</c:v>
                </c:pt>
                <c:pt idx="1921">
                  <c:v>0</c:v>
                </c:pt>
                <c:pt idx="1922">
                  <c:v>14.5</c:v>
                </c:pt>
                <c:pt idx="1923">
                  <c:v>20.6</c:v>
                </c:pt>
                <c:pt idx="1924">
                  <c:v>10.9</c:v>
                </c:pt>
                <c:pt idx="1925">
                  <c:v>9.4</c:v>
                </c:pt>
                <c:pt idx="1926">
                  <c:v>7.9</c:v>
                </c:pt>
                <c:pt idx="1927">
                  <c:v>6.8</c:v>
                </c:pt>
                <c:pt idx="1928">
                  <c:v>4.8</c:v>
                </c:pt>
                <c:pt idx="1929">
                  <c:v>3.5</c:v>
                </c:pt>
                <c:pt idx="1930">
                  <c:v>2.7</c:v>
                </c:pt>
                <c:pt idx="1931">
                  <c:v>1.6</c:v>
                </c:pt>
                <c:pt idx="1932">
                  <c:v>0</c:v>
                </c:pt>
                <c:pt idx="1933">
                  <c:v>1.2</c:v>
                </c:pt>
                <c:pt idx="1934">
                  <c:v>2.4</c:v>
                </c:pt>
                <c:pt idx="1935">
                  <c:v>54.4</c:v>
                </c:pt>
                <c:pt idx="1936">
                  <c:v>48.1</c:v>
                </c:pt>
                <c:pt idx="1937">
                  <c:v>48.1</c:v>
                </c:pt>
                <c:pt idx="1938">
                  <c:v>48.1</c:v>
                </c:pt>
                <c:pt idx="1939">
                  <c:v>46.6</c:v>
                </c:pt>
                <c:pt idx="1940">
                  <c:v>45</c:v>
                </c:pt>
                <c:pt idx="1941">
                  <c:v>44</c:v>
                </c:pt>
                <c:pt idx="1942">
                  <c:v>43</c:v>
                </c:pt>
                <c:pt idx="1943">
                  <c:v>41.900000000000006</c:v>
                </c:pt>
                <c:pt idx="1944">
                  <c:v>40.400000000000006</c:v>
                </c:pt>
                <c:pt idx="1945">
                  <c:v>37.800000000000004</c:v>
                </c:pt>
                <c:pt idx="1946">
                  <c:v>33.800000000000004</c:v>
                </c:pt>
                <c:pt idx="1947">
                  <c:v>31.7</c:v>
                </c:pt>
                <c:pt idx="1948">
                  <c:v>29.7</c:v>
                </c:pt>
                <c:pt idx="1949">
                  <c:v>28.599999999999998</c:v>
                </c:pt>
                <c:pt idx="1950">
                  <c:v>26.5</c:v>
                </c:pt>
                <c:pt idx="1951">
                  <c:v>24</c:v>
                </c:pt>
                <c:pt idx="1952">
                  <c:v>23</c:v>
                </c:pt>
                <c:pt idx="1953">
                  <c:v>23</c:v>
                </c:pt>
                <c:pt idx="1954">
                  <c:v>21.9</c:v>
                </c:pt>
                <c:pt idx="1955">
                  <c:v>20.399999999999999</c:v>
                </c:pt>
                <c:pt idx="1956">
                  <c:v>18.3</c:v>
                </c:pt>
                <c:pt idx="1957">
                  <c:v>16.8</c:v>
                </c:pt>
                <c:pt idx="1958">
                  <c:v>15.7</c:v>
                </c:pt>
                <c:pt idx="1959">
                  <c:v>14.2</c:v>
                </c:pt>
                <c:pt idx="1960">
                  <c:v>13.2</c:v>
                </c:pt>
                <c:pt idx="1961">
                  <c:v>12.1</c:v>
                </c:pt>
                <c:pt idx="1962">
                  <c:v>12.7</c:v>
                </c:pt>
                <c:pt idx="1963">
                  <c:v>12.799999999999999</c:v>
                </c:pt>
                <c:pt idx="1964">
                  <c:v>13.2</c:v>
                </c:pt>
                <c:pt idx="1965">
                  <c:v>14.7</c:v>
                </c:pt>
                <c:pt idx="1966">
                  <c:v>0</c:v>
                </c:pt>
                <c:pt idx="1967">
                  <c:v>15.7</c:v>
                </c:pt>
                <c:pt idx="1968">
                  <c:v>21.8</c:v>
                </c:pt>
                <c:pt idx="1969">
                  <c:v>12.1</c:v>
                </c:pt>
                <c:pt idx="1970">
                  <c:v>10.6</c:v>
                </c:pt>
                <c:pt idx="1971">
                  <c:v>9.1</c:v>
                </c:pt>
                <c:pt idx="1972">
                  <c:v>8</c:v>
                </c:pt>
                <c:pt idx="1973">
                  <c:v>6</c:v>
                </c:pt>
                <c:pt idx="1974">
                  <c:v>4.7</c:v>
                </c:pt>
                <c:pt idx="1975">
                  <c:v>3.9000000000000004</c:v>
                </c:pt>
                <c:pt idx="1976">
                  <c:v>2.8</c:v>
                </c:pt>
                <c:pt idx="1977">
                  <c:v>1.2</c:v>
                </c:pt>
                <c:pt idx="1978">
                  <c:v>0</c:v>
                </c:pt>
                <c:pt idx="1979">
                  <c:v>1.2</c:v>
                </c:pt>
                <c:pt idx="1980">
                  <c:v>55.6</c:v>
                </c:pt>
                <c:pt idx="1981">
                  <c:v>49.300000000000004</c:v>
                </c:pt>
                <c:pt idx="1982">
                  <c:v>49.300000000000004</c:v>
                </c:pt>
                <c:pt idx="1983">
                  <c:v>49.300000000000004</c:v>
                </c:pt>
                <c:pt idx="1984">
                  <c:v>47.800000000000004</c:v>
                </c:pt>
                <c:pt idx="1985">
                  <c:v>46.2</c:v>
                </c:pt>
                <c:pt idx="1986">
                  <c:v>45.2</c:v>
                </c:pt>
                <c:pt idx="1987">
                  <c:v>44.2</c:v>
                </c:pt>
                <c:pt idx="1988">
                  <c:v>43.100000000000009</c:v>
                </c:pt>
                <c:pt idx="1989">
                  <c:v>41.600000000000009</c:v>
                </c:pt>
                <c:pt idx="1990">
                  <c:v>39.000000000000007</c:v>
                </c:pt>
                <c:pt idx="1991">
                  <c:v>35.000000000000007</c:v>
                </c:pt>
                <c:pt idx="1992">
                  <c:v>32.9</c:v>
                </c:pt>
                <c:pt idx="1993">
                  <c:v>30.9</c:v>
                </c:pt>
                <c:pt idx="1994">
                  <c:v>29.799999999999997</c:v>
                </c:pt>
                <c:pt idx="1995">
                  <c:v>27.7</c:v>
                </c:pt>
                <c:pt idx="1996">
                  <c:v>25.2</c:v>
                </c:pt>
                <c:pt idx="1997">
                  <c:v>24.2</c:v>
                </c:pt>
                <c:pt idx="1998">
                  <c:v>24.2</c:v>
                </c:pt>
                <c:pt idx="1999">
                  <c:v>23.099999999999998</c:v>
                </c:pt>
                <c:pt idx="2000">
                  <c:v>21.599999999999998</c:v>
                </c:pt>
                <c:pt idx="2001">
                  <c:v>19.5</c:v>
                </c:pt>
                <c:pt idx="2002">
                  <c:v>18</c:v>
                </c:pt>
                <c:pt idx="2003">
                  <c:v>16.899999999999999</c:v>
                </c:pt>
                <c:pt idx="2004">
                  <c:v>15.399999999999999</c:v>
                </c:pt>
                <c:pt idx="2005">
                  <c:v>14.399999999999999</c:v>
                </c:pt>
                <c:pt idx="2006">
                  <c:v>13.299999999999999</c:v>
                </c:pt>
                <c:pt idx="2007">
                  <c:v>13.899999999999999</c:v>
                </c:pt>
                <c:pt idx="2008">
                  <c:v>13.999999999999998</c:v>
                </c:pt>
                <c:pt idx="2009">
                  <c:v>14.399999999999999</c:v>
                </c:pt>
                <c:pt idx="2010">
                  <c:v>15.899999999999999</c:v>
                </c:pt>
                <c:pt idx="2011">
                  <c:v>0</c:v>
                </c:pt>
                <c:pt idx="2012">
                  <c:v>16.899999999999999</c:v>
                </c:pt>
                <c:pt idx="2013">
                  <c:v>23</c:v>
                </c:pt>
                <c:pt idx="2014">
                  <c:v>13.299999999999999</c:v>
                </c:pt>
                <c:pt idx="2015">
                  <c:v>11.799999999999999</c:v>
                </c:pt>
                <c:pt idx="2016">
                  <c:v>10.299999999999999</c:v>
                </c:pt>
                <c:pt idx="2017">
                  <c:v>9.1999999999999993</c:v>
                </c:pt>
                <c:pt idx="2018">
                  <c:v>7.2</c:v>
                </c:pt>
                <c:pt idx="2019">
                  <c:v>5.9</c:v>
                </c:pt>
                <c:pt idx="2020">
                  <c:v>5.1000000000000005</c:v>
                </c:pt>
                <c:pt idx="2021">
                  <c:v>4</c:v>
                </c:pt>
                <c:pt idx="2022">
                  <c:v>2.4</c:v>
                </c:pt>
                <c:pt idx="2023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F5-1248-8F59-58362408C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059600"/>
        <c:axId val="1997061248"/>
      </c:scatterChart>
      <c:valAx>
        <c:axId val="199705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61248"/>
        <c:crosses val="autoZero"/>
        <c:crossBetween val="midCat"/>
      </c:valAx>
      <c:valAx>
        <c:axId val="19970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5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4</xdr:row>
      <xdr:rowOff>25400</xdr:rowOff>
    </xdr:from>
    <xdr:to>
      <xdr:col>16</xdr:col>
      <xdr:colOff>203200</xdr:colOff>
      <xdr:row>28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13DADE-44CB-4F4C-94BA-62140107F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_Turnpike_1" connectionId="5" xr16:uid="{3EC1845E-90C3-EB40-9694-DCCE78AA174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_Turnpike_1" connectionId="1" xr16:uid="{236B1F5C-4B1F-3440-96B3-A8309045411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_Turnpike_1" connectionId="6" xr16:uid="{5B10733F-01E9-084B-8655-7DE1D5F1856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_Turnpike_1" connectionId="2" xr16:uid="{85FE41E1-3596-9447-A2DC-C3056FAACDF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_Turnpike" connectionId="4" xr16:uid="{123C7275-BB1B-784F-9CF5-38698E726B1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_Turnpike_1" connectionId="8" xr16:uid="{B3439DE5-C33A-9D48-8692-8A10D9FAA4F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_Turnpike_1" connectionId="7" xr16:uid="{84172CEE-F6F2-CC41-BDC0-BC7F4871C86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_Turnpike_1" connectionId="3" xr16:uid="{978E04D8-18B9-1C40-B316-FE06D096E5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nderground.com/forecast/us/pa/17033" TargetMode="External"/><Relationship Id="rId3" Type="http://schemas.openxmlformats.org/officeDocument/2006/relationships/hyperlink" Target="https://www.wunderground.com/forecast/us/pa/16505" TargetMode="External"/><Relationship Id="rId7" Type="http://schemas.openxmlformats.org/officeDocument/2006/relationships/hyperlink" Target="https://www.wunderground.com/forecast/us/nj/08527" TargetMode="External"/><Relationship Id="rId2" Type="http://schemas.openxmlformats.org/officeDocument/2006/relationships/hyperlink" Target="https://www.wunderground.com/forecast/us/oh/44870" TargetMode="External"/><Relationship Id="rId1" Type="http://schemas.openxmlformats.org/officeDocument/2006/relationships/hyperlink" Target="https://www.wunderground.com/forecast/us/oh/44870" TargetMode="External"/><Relationship Id="rId6" Type="http://schemas.openxmlformats.org/officeDocument/2006/relationships/hyperlink" Target="https://www.wunderground.com/forecast/us/nj/08527" TargetMode="External"/><Relationship Id="rId5" Type="http://schemas.openxmlformats.org/officeDocument/2006/relationships/hyperlink" Target="https://www.wunderground.com/forecast/us/pa/18104" TargetMode="External"/><Relationship Id="rId4" Type="http://schemas.openxmlformats.org/officeDocument/2006/relationships/hyperlink" Target="https://www.wunderground.com/forecast/us/oh/44870" TargetMode="External"/><Relationship Id="rId9" Type="http://schemas.openxmlformats.org/officeDocument/2006/relationships/hyperlink" Target="https://www.wunderground.com/forecast/us/pa/166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0CB9-147B-B14D-A1B3-3B7ED8A71E10}">
  <dimension ref="A1:X59"/>
  <sheetViews>
    <sheetView workbookViewId="0">
      <selection activeCell="L35" sqref="L35"/>
    </sheetView>
  </sheetViews>
  <sheetFormatPr baseColWidth="10" defaultRowHeight="16" x14ac:dyDescent="0.2"/>
  <cols>
    <col min="1" max="1" width="11.1640625" bestFit="1" customWidth="1"/>
  </cols>
  <sheetData>
    <row r="1" spans="1:24" x14ac:dyDescent="0.2">
      <c r="C1" s="3">
        <v>44342</v>
      </c>
      <c r="D1" s="3">
        <v>44343</v>
      </c>
      <c r="E1" s="3">
        <v>44344</v>
      </c>
      <c r="F1" s="3">
        <v>44345</v>
      </c>
      <c r="G1" s="3">
        <v>44346</v>
      </c>
      <c r="H1" s="3">
        <v>44347</v>
      </c>
      <c r="I1" s="3">
        <v>44348</v>
      </c>
      <c r="J1" s="3">
        <v>44349</v>
      </c>
      <c r="K1" s="3">
        <v>44350</v>
      </c>
      <c r="L1" s="3">
        <v>44351</v>
      </c>
      <c r="M1" s="3">
        <v>44352</v>
      </c>
      <c r="N1" s="3">
        <v>44353</v>
      </c>
      <c r="O1" s="3">
        <v>44354</v>
      </c>
      <c r="P1" s="3">
        <v>44355</v>
      </c>
      <c r="Q1" s="3">
        <v>44356</v>
      </c>
      <c r="R1" s="3">
        <v>44357</v>
      </c>
      <c r="S1" s="3">
        <v>44358</v>
      </c>
      <c r="T1" s="3">
        <v>44359</v>
      </c>
      <c r="U1" s="3">
        <v>44360</v>
      </c>
      <c r="V1" s="3">
        <v>44361</v>
      </c>
      <c r="W1" s="3">
        <v>44362</v>
      </c>
      <c r="X1" s="3">
        <v>44363</v>
      </c>
    </row>
    <row r="2" spans="1:24" x14ac:dyDescent="0.2">
      <c r="B2" t="s">
        <v>19</v>
      </c>
      <c r="C2" s="2" t="str">
        <f t="shared" ref="C2:M2" si="0">TEXT(C1,"ddd")</f>
        <v>Wed</v>
      </c>
      <c r="D2" s="2" t="str">
        <f t="shared" si="0"/>
        <v>Thu</v>
      </c>
      <c r="E2" s="2" t="str">
        <f t="shared" si="0"/>
        <v>Fri</v>
      </c>
      <c r="F2" s="2" t="str">
        <f t="shared" si="0"/>
        <v>Sat</v>
      </c>
      <c r="G2" s="2" t="str">
        <f t="shared" si="0"/>
        <v>Sun</v>
      </c>
      <c r="H2" s="2" t="str">
        <f t="shared" si="0"/>
        <v>Mon</v>
      </c>
      <c r="I2" s="2" t="str">
        <f t="shared" si="0"/>
        <v>Tue</v>
      </c>
      <c r="J2" s="2" t="str">
        <f t="shared" si="0"/>
        <v>Wed</v>
      </c>
      <c r="K2" s="2" t="str">
        <f t="shared" si="0"/>
        <v>Thu</v>
      </c>
      <c r="L2" s="2" t="str">
        <f t="shared" si="0"/>
        <v>Fri</v>
      </c>
      <c r="M2" s="2" t="str">
        <f t="shared" si="0"/>
        <v>Sat</v>
      </c>
      <c r="N2" s="2" t="str">
        <f t="shared" ref="N2:T2" si="1">TEXT(N1,"ddd")</f>
        <v>Sun</v>
      </c>
      <c r="O2" s="2" t="str">
        <f t="shared" si="1"/>
        <v>Mon</v>
      </c>
      <c r="P2" s="2" t="str">
        <f t="shared" si="1"/>
        <v>Tue</v>
      </c>
      <c r="Q2" s="2" t="str">
        <f t="shared" si="1"/>
        <v>Wed</v>
      </c>
      <c r="R2" s="2" t="str">
        <f t="shared" si="1"/>
        <v>Thu</v>
      </c>
      <c r="S2" s="2" t="str">
        <f t="shared" si="1"/>
        <v>Fri</v>
      </c>
      <c r="T2" s="2" t="str">
        <f t="shared" si="1"/>
        <v>Sat</v>
      </c>
      <c r="U2" s="2" t="str">
        <f t="shared" ref="U2" si="2">TEXT(U1,"ddd")</f>
        <v>Sun</v>
      </c>
      <c r="V2" s="2" t="str">
        <f t="shared" ref="V2" si="3">TEXT(V1,"ddd")</f>
        <v>Mon</v>
      </c>
      <c r="W2" s="2" t="str">
        <f t="shared" ref="W2" si="4">TEXT(W1,"ddd")</f>
        <v>Tue</v>
      </c>
      <c r="X2" s="2" t="str">
        <f t="shared" ref="X2" si="5">TEXT(X1,"ddd")</f>
        <v>Wed</v>
      </c>
    </row>
    <row r="3" spans="1:24" x14ac:dyDescent="0.2">
      <c r="A3" t="s">
        <v>7</v>
      </c>
      <c r="B3">
        <v>1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s="6" t="s">
        <v>14</v>
      </c>
      <c r="L3" s="6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</row>
    <row r="4" spans="1:24" x14ac:dyDescent="0.2">
      <c r="A4" t="s">
        <v>6</v>
      </c>
      <c r="B4">
        <v>2</v>
      </c>
      <c r="F4" t="s">
        <v>11</v>
      </c>
      <c r="G4" t="s">
        <v>11</v>
      </c>
      <c r="H4" t="s">
        <v>11</v>
      </c>
      <c r="M4" s="6" t="s">
        <v>11</v>
      </c>
      <c r="N4" t="s">
        <v>11</v>
      </c>
      <c r="S4" s="5" t="s">
        <v>11</v>
      </c>
      <c r="T4" s="5" t="s">
        <v>11</v>
      </c>
      <c r="U4" s="5" t="s">
        <v>11</v>
      </c>
      <c r="V4" s="5" t="s">
        <v>11</v>
      </c>
      <c r="W4" s="5" t="s">
        <v>11</v>
      </c>
    </row>
    <row r="5" spans="1:24" x14ac:dyDescent="0.2">
      <c r="A5" t="s">
        <v>2</v>
      </c>
      <c r="B5">
        <v>3</v>
      </c>
      <c r="F5" t="s">
        <v>13</v>
      </c>
      <c r="G5" t="s">
        <v>13</v>
      </c>
      <c r="H5" t="s">
        <v>13</v>
      </c>
      <c r="M5" t="s">
        <v>13</v>
      </c>
      <c r="N5" s="6" t="s">
        <v>13</v>
      </c>
      <c r="T5" t="s">
        <v>13</v>
      </c>
      <c r="U5" t="s">
        <v>13</v>
      </c>
    </row>
    <row r="6" spans="1:24" x14ac:dyDescent="0.2">
      <c r="A6" t="s">
        <v>3</v>
      </c>
      <c r="B6">
        <v>4</v>
      </c>
      <c r="D6" t="s">
        <v>15</v>
      </c>
      <c r="E6" t="s">
        <v>16</v>
      </c>
      <c r="F6" t="s">
        <v>16</v>
      </c>
      <c r="G6" t="s">
        <v>16</v>
      </c>
      <c r="H6" t="s">
        <v>14</v>
      </c>
      <c r="I6" t="s">
        <v>17</v>
      </c>
      <c r="J6" t="s">
        <v>17</v>
      </c>
      <c r="K6" t="s">
        <v>17</v>
      </c>
      <c r="L6" t="s">
        <v>20</v>
      </c>
      <c r="M6" t="s">
        <v>14</v>
      </c>
      <c r="N6" t="s">
        <v>14</v>
      </c>
      <c r="O6" s="6" t="s">
        <v>17</v>
      </c>
      <c r="P6" s="6" t="s">
        <v>17</v>
      </c>
      <c r="Q6" t="s">
        <v>17</v>
      </c>
      <c r="R6" t="s">
        <v>17</v>
      </c>
      <c r="S6" t="s">
        <v>20</v>
      </c>
      <c r="T6" t="s">
        <v>14</v>
      </c>
      <c r="U6" t="s">
        <v>14</v>
      </c>
      <c r="V6" t="s">
        <v>22</v>
      </c>
      <c r="W6" t="s">
        <v>22</v>
      </c>
      <c r="X6" t="s">
        <v>22</v>
      </c>
    </row>
    <row r="7" spans="1:24" x14ac:dyDescent="0.2">
      <c r="A7" t="s">
        <v>4</v>
      </c>
      <c r="B7">
        <v>5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s="6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</row>
    <row r="8" spans="1:24" x14ac:dyDescent="0.2">
      <c r="A8" t="s">
        <v>1</v>
      </c>
      <c r="B8">
        <v>6</v>
      </c>
      <c r="E8" t="s">
        <v>11</v>
      </c>
      <c r="F8" t="s">
        <v>11</v>
      </c>
      <c r="G8" t="s">
        <v>11</v>
      </c>
      <c r="H8" t="s">
        <v>10</v>
      </c>
      <c r="I8" t="s">
        <v>12</v>
      </c>
      <c r="J8" t="s">
        <v>12</v>
      </c>
      <c r="K8" t="s">
        <v>12</v>
      </c>
      <c r="L8" t="s">
        <v>11</v>
      </c>
      <c r="M8" s="6" t="s">
        <v>11</v>
      </c>
      <c r="N8" t="s">
        <v>21</v>
      </c>
      <c r="O8" t="s">
        <v>21</v>
      </c>
      <c r="P8" t="s">
        <v>21</v>
      </c>
      <c r="Q8" t="s">
        <v>21</v>
      </c>
      <c r="R8" s="6" t="s">
        <v>21</v>
      </c>
      <c r="S8" t="s">
        <v>11</v>
      </c>
      <c r="T8" t="s">
        <v>11</v>
      </c>
      <c r="U8" t="s">
        <v>21</v>
      </c>
      <c r="V8" t="s">
        <v>21</v>
      </c>
      <c r="W8" t="s">
        <v>21</v>
      </c>
      <c r="X8" t="s">
        <v>21</v>
      </c>
    </row>
    <row r="9" spans="1:24" x14ac:dyDescent="0.2">
      <c r="A9" t="s">
        <v>5</v>
      </c>
      <c r="B9">
        <v>7</v>
      </c>
      <c r="F9" t="s">
        <v>18</v>
      </c>
      <c r="G9" t="s">
        <v>18</v>
      </c>
      <c r="H9" t="s">
        <v>18</v>
      </c>
      <c r="M9" t="s">
        <v>18</v>
      </c>
      <c r="N9" t="s">
        <v>18</v>
      </c>
      <c r="R9" s="6" t="s">
        <v>18</v>
      </c>
      <c r="S9" t="s">
        <v>18</v>
      </c>
      <c r="T9" t="s">
        <v>18</v>
      </c>
      <c r="U9" t="s">
        <v>18</v>
      </c>
    </row>
    <row r="10" spans="1:24" x14ac:dyDescent="0.2">
      <c r="A10" t="s">
        <v>0</v>
      </c>
      <c r="B10">
        <v>8</v>
      </c>
      <c r="E10" t="s">
        <v>8</v>
      </c>
      <c r="F10" t="s">
        <v>9</v>
      </c>
      <c r="G10" t="s">
        <v>8</v>
      </c>
      <c r="H10" t="s">
        <v>8</v>
      </c>
      <c r="J10" t="s">
        <v>8</v>
      </c>
      <c r="K10" t="s">
        <v>8</v>
      </c>
      <c r="L10" t="s">
        <v>8</v>
      </c>
      <c r="M10" t="s">
        <v>9</v>
      </c>
      <c r="N10" t="s">
        <v>8</v>
      </c>
      <c r="Q10" t="s">
        <v>8</v>
      </c>
      <c r="R10" t="s">
        <v>8</v>
      </c>
      <c r="S10" s="6" t="s">
        <v>8</v>
      </c>
      <c r="T10" t="s">
        <v>9</v>
      </c>
      <c r="U10" t="s">
        <v>8</v>
      </c>
      <c r="X10" t="s">
        <v>8</v>
      </c>
    </row>
    <row r="11" spans="1:24" x14ac:dyDescent="0.2">
      <c r="I11" t="s">
        <v>139</v>
      </c>
      <c r="J11" s="59" t="s">
        <v>49</v>
      </c>
      <c r="K11" s="59" t="s">
        <v>49</v>
      </c>
      <c r="L11" s="59" t="s">
        <v>49</v>
      </c>
      <c r="M11" s="59" t="s">
        <v>141</v>
      </c>
      <c r="N11" s="59" t="s">
        <v>142</v>
      </c>
      <c r="O11" s="59" t="s">
        <v>143</v>
      </c>
      <c r="P11" s="59" t="s">
        <v>143</v>
      </c>
      <c r="Q11" s="59" t="s">
        <v>4</v>
      </c>
      <c r="R11" s="59" t="s">
        <v>50</v>
      </c>
    </row>
    <row r="12" spans="1:24" x14ac:dyDescent="0.2">
      <c r="H12" t="s">
        <v>138</v>
      </c>
      <c r="I12" s="11" t="s">
        <v>43</v>
      </c>
      <c r="J12" s="63" t="s">
        <v>49</v>
      </c>
      <c r="K12" s="63"/>
      <c r="L12" s="11" t="s">
        <v>140</v>
      </c>
      <c r="M12" s="18" t="s">
        <v>36</v>
      </c>
      <c r="N12" s="74" t="s">
        <v>95</v>
      </c>
      <c r="O12" s="75"/>
      <c r="P12" s="63" t="s">
        <v>35</v>
      </c>
      <c r="Q12" s="63"/>
      <c r="R12" s="11" t="s">
        <v>50</v>
      </c>
      <c r="S12" s="63" t="s">
        <v>31</v>
      </c>
      <c r="T12" s="63"/>
      <c r="U12" s="60" t="s">
        <v>137</v>
      </c>
    </row>
    <row r="13" spans="1:24" x14ac:dyDescent="0.2">
      <c r="H13" t="s">
        <v>32</v>
      </c>
      <c r="I13" s="16">
        <f>SUM(J13:T13)+J13+P13+S13</f>
        <v>481.16999999999996</v>
      </c>
      <c r="J13" s="64">
        <v>28.95</v>
      </c>
      <c r="K13" s="65"/>
      <c r="L13" s="15">
        <v>63.98</v>
      </c>
      <c r="M13" s="15">
        <v>57.02</v>
      </c>
      <c r="N13" s="64">
        <v>0</v>
      </c>
      <c r="O13" s="65"/>
      <c r="P13" s="64">
        <f>115.89/2</f>
        <v>57.945</v>
      </c>
      <c r="Q13" s="65"/>
      <c r="R13" s="16">
        <v>69.28</v>
      </c>
      <c r="S13" s="64">
        <v>58.55</v>
      </c>
      <c r="T13" s="65"/>
      <c r="U13" s="61"/>
    </row>
    <row r="14" spans="1:24" x14ac:dyDescent="0.2">
      <c r="H14" t="s">
        <v>117</v>
      </c>
      <c r="I14" s="13"/>
      <c r="J14" s="68">
        <v>44341</v>
      </c>
      <c r="K14" s="69"/>
      <c r="L14" s="17">
        <v>44350</v>
      </c>
      <c r="M14" s="17">
        <v>44347</v>
      </c>
      <c r="N14" s="72" t="s">
        <v>97</v>
      </c>
      <c r="O14" s="73"/>
      <c r="P14" s="68">
        <v>44354</v>
      </c>
      <c r="Q14" s="69"/>
      <c r="R14" s="17">
        <v>44356</v>
      </c>
      <c r="S14" s="68">
        <v>44357</v>
      </c>
      <c r="T14" s="69"/>
      <c r="U14" s="61"/>
    </row>
    <row r="15" spans="1:24" x14ac:dyDescent="0.2">
      <c r="A15" t="s">
        <v>23</v>
      </c>
      <c r="H15" t="s">
        <v>34</v>
      </c>
      <c r="I15" s="14"/>
      <c r="J15" s="66" t="s">
        <v>48</v>
      </c>
      <c r="K15" s="67"/>
      <c r="L15" s="14" t="s">
        <v>38</v>
      </c>
      <c r="M15" s="14" t="s">
        <v>37</v>
      </c>
      <c r="N15" s="66" t="s">
        <v>96</v>
      </c>
      <c r="O15" s="67"/>
      <c r="P15" s="66" t="s">
        <v>46</v>
      </c>
      <c r="Q15" s="67"/>
      <c r="R15" s="14" t="s">
        <v>45</v>
      </c>
      <c r="S15" s="66" t="s">
        <v>42</v>
      </c>
      <c r="T15" s="67"/>
      <c r="U15" s="62"/>
    </row>
    <row r="16" spans="1:24" x14ac:dyDescent="0.2">
      <c r="A16" t="str">
        <f>"0504010042691529983674"</f>
        <v>0504010042691529983674</v>
      </c>
      <c r="I16" s="11" t="s">
        <v>92</v>
      </c>
      <c r="J16" s="10">
        <v>0.1875</v>
      </c>
      <c r="K16" s="10">
        <v>0.38541666666666669</v>
      </c>
      <c r="L16" s="10">
        <v>0.38541666666666669</v>
      </c>
      <c r="M16" s="10">
        <v>0.4513888888888889</v>
      </c>
      <c r="N16" s="10">
        <v>0.3611111111111111</v>
      </c>
      <c r="O16" s="10">
        <v>0.3263888888888889</v>
      </c>
      <c r="P16" s="10">
        <v>0.3263888888888889</v>
      </c>
      <c r="Q16" s="10">
        <v>0.41319444444444442</v>
      </c>
      <c r="R16" s="10">
        <v>0.40277777777777773</v>
      </c>
      <c r="S16" s="10">
        <v>0.3125</v>
      </c>
      <c r="T16" s="10">
        <v>0.42708333333333331</v>
      </c>
      <c r="U16" s="10">
        <v>0.45833333333333331</v>
      </c>
    </row>
    <row r="17" spans="1:22" x14ac:dyDescent="0.2">
      <c r="B17" t="s">
        <v>26</v>
      </c>
      <c r="C17" t="s">
        <v>27</v>
      </c>
      <c r="I17" s="13" t="s">
        <v>93</v>
      </c>
      <c r="J17" s="12">
        <v>0.39583333333333331</v>
      </c>
      <c r="K17" s="12">
        <v>0.39583333333333331</v>
      </c>
      <c r="L17" s="12">
        <v>0.4375</v>
      </c>
      <c r="M17" s="12">
        <v>0.47916666666666669</v>
      </c>
      <c r="N17" s="12">
        <v>0.4375</v>
      </c>
      <c r="O17" s="12">
        <v>0.39583333333333331</v>
      </c>
      <c r="P17" s="12">
        <v>0.39583333333333331</v>
      </c>
      <c r="Q17" s="12">
        <v>0.4375</v>
      </c>
      <c r="R17" s="12">
        <v>0.47916666666666669</v>
      </c>
      <c r="S17" s="12">
        <v>0.41666666666666669</v>
      </c>
      <c r="T17" s="12">
        <v>0.48958333333333331</v>
      </c>
      <c r="U17" s="12">
        <v>0.25</v>
      </c>
    </row>
    <row r="18" spans="1:22" x14ac:dyDescent="0.2">
      <c r="A18" t="s">
        <v>7</v>
      </c>
      <c r="B18" t="s">
        <v>25</v>
      </c>
      <c r="C18" t="s">
        <v>28</v>
      </c>
      <c r="I18" s="13" t="s">
        <v>115</v>
      </c>
      <c r="J18" s="12">
        <v>0.1875</v>
      </c>
      <c r="K18" s="12">
        <v>1.0416666666666666E-2</v>
      </c>
      <c r="L18" s="12">
        <v>1.0416666666666666E-2</v>
      </c>
      <c r="M18" s="12">
        <v>2.2222222222222223E-2</v>
      </c>
      <c r="N18" s="12">
        <v>6.5972222222222224E-2</v>
      </c>
      <c r="O18" s="12">
        <v>5.9027777777777783E-2</v>
      </c>
      <c r="P18" s="12">
        <v>5.9027777777777783E-2</v>
      </c>
      <c r="Q18" s="12">
        <v>1.909722222222222E-2</v>
      </c>
      <c r="R18" s="12">
        <v>6.7708333333333329E-2</v>
      </c>
      <c r="S18" s="12">
        <v>8.6805555555555566E-2</v>
      </c>
      <c r="T18" s="12">
        <v>5.5555555555555552E-2</v>
      </c>
      <c r="U18" s="12">
        <v>0.22916666666666666</v>
      </c>
    </row>
    <row r="19" spans="1:22" x14ac:dyDescent="0.2">
      <c r="A19" t="s">
        <v>6</v>
      </c>
      <c r="B19" t="s">
        <v>24</v>
      </c>
      <c r="C19" t="s">
        <v>29</v>
      </c>
      <c r="I19" s="50" t="s">
        <v>116</v>
      </c>
      <c r="J19" s="13">
        <v>242</v>
      </c>
      <c r="K19" s="13">
        <v>7.2</v>
      </c>
      <c r="L19" s="13">
        <v>7.2</v>
      </c>
      <c r="M19" s="13">
        <v>16.7</v>
      </c>
      <c r="N19" s="51">
        <v>78</v>
      </c>
      <c r="O19" s="13">
        <v>51.5</v>
      </c>
      <c r="P19" s="13">
        <v>51.5</v>
      </c>
      <c r="Q19" s="13">
        <v>15.2</v>
      </c>
      <c r="R19" s="13">
        <v>78.2</v>
      </c>
      <c r="S19" s="13">
        <v>93.1</v>
      </c>
      <c r="T19" s="13">
        <v>65.900000000000006</v>
      </c>
      <c r="U19" s="13">
        <v>360</v>
      </c>
    </row>
    <row r="20" spans="1:22" x14ac:dyDescent="0.2">
      <c r="A20" t="s">
        <v>2</v>
      </c>
      <c r="B20" t="s">
        <v>25</v>
      </c>
      <c r="C20" t="s">
        <v>28</v>
      </c>
      <c r="I20" s="14" t="s">
        <v>94</v>
      </c>
      <c r="J20" s="14" t="s">
        <v>87</v>
      </c>
      <c r="K20" s="14" t="s">
        <v>88</v>
      </c>
      <c r="L20" s="14" t="s">
        <v>88</v>
      </c>
      <c r="M20" s="14" t="s">
        <v>6</v>
      </c>
      <c r="N20" s="14" t="s">
        <v>2</v>
      </c>
      <c r="O20" s="14" t="s">
        <v>90</v>
      </c>
      <c r="P20" s="14" t="s">
        <v>90</v>
      </c>
      <c r="Q20" s="14" t="s">
        <v>4</v>
      </c>
      <c r="R20" s="14" t="s">
        <v>89</v>
      </c>
      <c r="S20" s="14" t="s">
        <v>0</v>
      </c>
      <c r="T20" s="14" t="s">
        <v>91</v>
      </c>
      <c r="U20" s="14" t="s">
        <v>87</v>
      </c>
    </row>
    <row r="21" spans="1:22" x14ac:dyDescent="0.2">
      <c r="A21" t="s">
        <v>3</v>
      </c>
      <c r="B21" s="7">
        <v>59.99</v>
      </c>
      <c r="C21" t="s">
        <v>28</v>
      </c>
      <c r="I21" s="11" t="s">
        <v>92</v>
      </c>
      <c r="J21" s="22"/>
      <c r="K21" s="10">
        <v>0.35416666666666669</v>
      </c>
      <c r="L21" s="10">
        <v>0.35416666666666669</v>
      </c>
      <c r="M21" s="10">
        <v>8.3333333333333329E-2</v>
      </c>
      <c r="N21" s="10">
        <v>0.3125</v>
      </c>
      <c r="O21" s="10">
        <v>0.27083333333333331</v>
      </c>
      <c r="P21" s="10">
        <v>0.27083333333333331</v>
      </c>
      <c r="Q21" s="10">
        <v>0.3125</v>
      </c>
      <c r="R21" s="10">
        <v>0.16666666666666666</v>
      </c>
      <c r="S21" s="10">
        <v>0.3125</v>
      </c>
      <c r="T21" s="10">
        <v>5.2083333333333336E-2</v>
      </c>
      <c r="U21" s="22"/>
    </row>
    <row r="22" spans="1:22" x14ac:dyDescent="0.2">
      <c r="A22" t="s">
        <v>4</v>
      </c>
      <c r="B22" s="7">
        <v>54.55</v>
      </c>
      <c r="C22" s="8">
        <v>20</v>
      </c>
      <c r="G22" t="s">
        <v>44</v>
      </c>
      <c r="H22" s="7">
        <f>I13+B26</f>
        <v>669.69999999999993</v>
      </c>
      <c r="I22" s="13" t="s">
        <v>93</v>
      </c>
      <c r="J22" s="23"/>
      <c r="K22" s="12">
        <v>0.36458333333333331</v>
      </c>
      <c r="L22" s="12">
        <v>0.45833333333333331</v>
      </c>
      <c r="M22" s="12">
        <v>0.29166666666666669</v>
      </c>
      <c r="N22" s="12">
        <v>0.35416666666666669</v>
      </c>
      <c r="O22" s="12">
        <v>0.3298611111111111</v>
      </c>
      <c r="P22" s="12">
        <v>0.39583333333333331</v>
      </c>
      <c r="Q22" s="12">
        <v>0.33680555555555558</v>
      </c>
      <c r="R22" s="12">
        <v>0.30208333333333331</v>
      </c>
      <c r="S22" s="12">
        <v>0.33680555555555558</v>
      </c>
      <c r="T22" s="12">
        <v>0.12152777777777778</v>
      </c>
      <c r="U22" s="23"/>
    </row>
    <row r="23" spans="1:22" x14ac:dyDescent="0.2">
      <c r="A23" t="s">
        <v>1</v>
      </c>
      <c r="B23" t="s">
        <v>24</v>
      </c>
      <c r="C23" s="5" t="s">
        <v>29</v>
      </c>
      <c r="I23" s="13" t="s">
        <v>115</v>
      </c>
      <c r="J23" s="23"/>
      <c r="K23" s="12">
        <v>1.0416666666666666E-2</v>
      </c>
      <c r="L23" s="12">
        <v>9.7222222222222224E-2</v>
      </c>
      <c r="M23" s="12">
        <v>0.1875</v>
      </c>
      <c r="N23" s="12">
        <v>3.6458333333333336E-2</v>
      </c>
      <c r="O23" s="12">
        <v>5.2083333333333336E-2</v>
      </c>
      <c r="P23" s="12">
        <v>0.1111111111111111</v>
      </c>
      <c r="Q23" s="12">
        <v>1.909722222222222E-2</v>
      </c>
      <c r="R23" s="12">
        <v>0.13541666666666666</v>
      </c>
      <c r="S23" s="12">
        <v>1.7708333333333333E-2</v>
      </c>
      <c r="T23" s="12">
        <v>6.25E-2</v>
      </c>
      <c r="U23" s="23"/>
    </row>
    <row r="24" spans="1:22" x14ac:dyDescent="0.2">
      <c r="A24" t="s">
        <v>5</v>
      </c>
      <c r="B24" t="s">
        <v>24</v>
      </c>
      <c r="C24" t="s">
        <v>29</v>
      </c>
      <c r="I24" s="50" t="s">
        <v>116</v>
      </c>
      <c r="J24" s="23"/>
      <c r="K24" s="13">
        <v>7.2</v>
      </c>
      <c r="L24" s="13">
        <v>144</v>
      </c>
      <c r="M24" s="13">
        <v>288</v>
      </c>
      <c r="N24" s="13">
        <v>32.4</v>
      </c>
      <c r="O24" s="13">
        <v>51.5</v>
      </c>
      <c r="P24" s="13">
        <v>150</v>
      </c>
      <c r="Q24" s="13">
        <v>14.6</v>
      </c>
      <c r="R24" s="13">
        <v>157</v>
      </c>
      <c r="S24" s="13">
        <v>10.4</v>
      </c>
      <c r="T24" s="13">
        <v>68.3</v>
      </c>
      <c r="U24" s="23"/>
    </row>
    <row r="25" spans="1:22" x14ac:dyDescent="0.2">
      <c r="A25" t="s">
        <v>0</v>
      </c>
      <c r="B25" s="7">
        <v>53.99</v>
      </c>
      <c r="C25" t="s">
        <v>29</v>
      </c>
      <c r="I25" s="14" t="s">
        <v>94</v>
      </c>
      <c r="J25" s="24"/>
      <c r="K25" s="14" t="s">
        <v>87</v>
      </c>
      <c r="L25" s="14" t="s">
        <v>87</v>
      </c>
      <c r="M25" s="14" t="s">
        <v>89</v>
      </c>
      <c r="N25" s="13" t="s">
        <v>87</v>
      </c>
      <c r="O25" s="13" t="s">
        <v>87</v>
      </c>
      <c r="P25" s="14" t="s">
        <v>87</v>
      </c>
      <c r="Q25" s="14" t="s">
        <v>87</v>
      </c>
      <c r="R25" s="14" t="s">
        <v>5</v>
      </c>
      <c r="S25" s="13" t="s">
        <v>87</v>
      </c>
      <c r="T25" s="13" t="s">
        <v>87</v>
      </c>
      <c r="U25" s="24"/>
    </row>
    <row r="26" spans="1:22" x14ac:dyDescent="0.2">
      <c r="A26" t="s">
        <v>44</v>
      </c>
      <c r="B26" s="70">
        <f>SUM(B21:B22,C22,B25)</f>
        <v>188.53</v>
      </c>
      <c r="C26" s="71"/>
      <c r="I26" s="11" t="s">
        <v>92</v>
      </c>
      <c r="J26" s="25"/>
      <c r="K26" s="26"/>
      <c r="L26" s="27"/>
      <c r="M26" s="19">
        <v>0.39583333333333331</v>
      </c>
      <c r="N26" s="42"/>
      <c r="O26" s="43"/>
      <c r="P26" s="26"/>
      <c r="Q26" s="27"/>
      <c r="R26" s="10">
        <v>0.38541666666666669</v>
      </c>
      <c r="S26" s="25"/>
      <c r="T26" s="26"/>
      <c r="U26" s="27"/>
    </row>
    <row r="27" spans="1:22" x14ac:dyDescent="0.2">
      <c r="I27" s="13" t="s">
        <v>93</v>
      </c>
      <c r="J27" s="28"/>
      <c r="K27" s="29"/>
      <c r="L27" s="30"/>
      <c r="M27" s="20">
        <v>0.40972222222222227</v>
      </c>
      <c r="N27" s="44"/>
      <c r="O27" s="45"/>
      <c r="P27" s="29"/>
      <c r="Q27" s="30"/>
      <c r="R27" s="12">
        <v>0.39374999999999999</v>
      </c>
      <c r="S27" s="28"/>
      <c r="T27" s="29"/>
      <c r="U27" s="30"/>
    </row>
    <row r="28" spans="1:22" x14ac:dyDescent="0.2">
      <c r="I28" s="13" t="s">
        <v>115</v>
      </c>
      <c r="J28" s="28"/>
      <c r="K28" s="29"/>
      <c r="L28" s="30"/>
      <c r="M28" s="20">
        <v>1.3888888888888888E-2</v>
      </c>
      <c r="N28" s="44"/>
      <c r="O28" s="45"/>
      <c r="P28" s="29"/>
      <c r="Q28" s="30"/>
      <c r="R28" s="12">
        <v>6.9444444444444441E-3</v>
      </c>
      <c r="S28" s="28"/>
      <c r="T28" s="29"/>
      <c r="U28" s="30"/>
    </row>
    <row r="29" spans="1:22" x14ac:dyDescent="0.2">
      <c r="I29" s="50" t="s">
        <v>116</v>
      </c>
      <c r="J29" s="28"/>
      <c r="K29" s="29"/>
      <c r="L29" s="30"/>
      <c r="M29" s="52">
        <v>12.4</v>
      </c>
      <c r="N29" s="44"/>
      <c r="O29" s="45"/>
      <c r="P29" s="29"/>
      <c r="Q29" s="30"/>
      <c r="R29" s="53">
        <v>3.8</v>
      </c>
      <c r="S29" s="28"/>
      <c r="T29" s="29"/>
      <c r="U29" s="30"/>
    </row>
    <row r="30" spans="1:22" x14ac:dyDescent="0.2">
      <c r="I30" s="14" t="s">
        <v>94</v>
      </c>
      <c r="J30" s="31"/>
      <c r="K30" s="32"/>
      <c r="L30" s="33"/>
      <c r="M30" s="21" t="s">
        <v>87</v>
      </c>
      <c r="N30" s="46"/>
      <c r="O30" s="47"/>
      <c r="P30" s="32"/>
      <c r="Q30" s="33"/>
      <c r="R30" s="14" t="s">
        <v>87</v>
      </c>
      <c r="S30" s="31"/>
      <c r="T30" s="32"/>
      <c r="U30" s="33"/>
    </row>
    <row r="31" spans="1:22" x14ac:dyDescent="0.2">
      <c r="I31" s="34" t="s">
        <v>44</v>
      </c>
      <c r="J31" s="35">
        <f>J18+J23+J28</f>
        <v>0.1875</v>
      </c>
      <c r="K31" s="35">
        <f>K18+K23+K28</f>
        <v>2.0833333333333332E-2</v>
      </c>
      <c r="L31" s="35">
        <f>L18+L23+L28</f>
        <v>0.1076388888888889</v>
      </c>
      <c r="M31" s="48">
        <f>M18+M23+M28</f>
        <v>0.22361111111111112</v>
      </c>
      <c r="N31" s="49">
        <f>N18+N23</f>
        <v>0.10243055555555555</v>
      </c>
      <c r="O31" s="49">
        <f>O18+O23</f>
        <v>0.11111111111111112</v>
      </c>
      <c r="P31" s="57">
        <f>P18+P23+P28</f>
        <v>0.1701388888888889</v>
      </c>
      <c r="Q31" s="35">
        <f>Q18+Q23+Q28</f>
        <v>3.8194444444444441E-2</v>
      </c>
      <c r="R31" s="35">
        <f>R18+R23+R28</f>
        <v>0.21006944444444445</v>
      </c>
      <c r="S31" s="35">
        <f>S18+S23+S28</f>
        <v>0.10451388888888891</v>
      </c>
      <c r="T31" s="35">
        <f>T18+T23+T28</f>
        <v>0.11805555555555555</v>
      </c>
      <c r="U31" s="35">
        <f>U18+U23+U26</f>
        <v>0.22916666666666666</v>
      </c>
      <c r="V31" s="9">
        <f>SUM(J31:U31)</f>
        <v>1.6232638888888888</v>
      </c>
    </row>
    <row r="32" spans="1:22" x14ac:dyDescent="0.2">
      <c r="J32" s="56">
        <f>J19+J24+J29</f>
        <v>242</v>
      </c>
      <c r="K32" s="56">
        <f t="shared" ref="K32:U32" si="6">K19+K24+K29</f>
        <v>14.4</v>
      </c>
      <c r="L32" s="56">
        <f t="shared" si="6"/>
        <v>151.19999999999999</v>
      </c>
      <c r="M32" s="56">
        <f t="shared" si="6"/>
        <v>317.09999999999997</v>
      </c>
      <c r="N32" s="56">
        <f t="shared" si="6"/>
        <v>110.4</v>
      </c>
      <c r="O32" s="56">
        <f t="shared" si="6"/>
        <v>103</v>
      </c>
      <c r="P32" s="56">
        <f t="shared" si="6"/>
        <v>201.5</v>
      </c>
      <c r="Q32" s="56">
        <f t="shared" si="6"/>
        <v>29.799999999999997</v>
      </c>
      <c r="R32" s="56">
        <f t="shared" si="6"/>
        <v>239</v>
      </c>
      <c r="S32" s="56">
        <f t="shared" si="6"/>
        <v>103.5</v>
      </c>
      <c r="T32" s="56">
        <f t="shared" si="6"/>
        <v>134.19999999999999</v>
      </c>
      <c r="U32" s="56">
        <f t="shared" si="6"/>
        <v>360</v>
      </c>
      <c r="V32" s="58">
        <f>SUM(J32:U32)</f>
        <v>2006.1</v>
      </c>
    </row>
    <row r="33" spans="10:22" x14ac:dyDescent="0.2">
      <c r="J33" s="58">
        <f>ROUND(J32/(J31*24)/5,0)*5</f>
        <v>55</v>
      </c>
      <c r="K33" s="58">
        <f t="shared" ref="K33:V33" si="7">ROUND(K32/(K31*24)/5,0)*5</f>
        <v>30</v>
      </c>
      <c r="L33" s="58">
        <f t="shared" si="7"/>
        <v>60</v>
      </c>
      <c r="M33" s="58">
        <f t="shared" si="7"/>
        <v>60</v>
      </c>
      <c r="N33" s="58">
        <f t="shared" si="7"/>
        <v>45</v>
      </c>
      <c r="O33" s="58">
        <f t="shared" si="7"/>
        <v>40</v>
      </c>
      <c r="P33" s="58">
        <f t="shared" si="7"/>
        <v>50</v>
      </c>
      <c r="Q33" s="58">
        <f t="shared" si="7"/>
        <v>35</v>
      </c>
      <c r="R33" s="58">
        <f t="shared" si="7"/>
        <v>45</v>
      </c>
      <c r="S33" s="58">
        <f t="shared" si="7"/>
        <v>40</v>
      </c>
      <c r="T33" s="58">
        <f t="shared" si="7"/>
        <v>45</v>
      </c>
      <c r="U33" s="58">
        <f t="shared" si="7"/>
        <v>65</v>
      </c>
      <c r="V33" s="58">
        <f t="shared" si="7"/>
        <v>50</v>
      </c>
    </row>
    <row r="34" spans="10:22" x14ac:dyDescent="0.2">
      <c r="M34" t="s">
        <v>30</v>
      </c>
      <c r="N34" s="54" t="s">
        <v>39</v>
      </c>
      <c r="O34" s="54" t="s">
        <v>41</v>
      </c>
      <c r="P34" s="36"/>
    </row>
    <row r="35" spans="10:22" x14ac:dyDescent="0.2">
      <c r="M35" t="s">
        <v>32</v>
      </c>
      <c r="N35" s="16">
        <v>43.74</v>
      </c>
      <c r="O35" s="16">
        <v>69.150000000000006</v>
      </c>
      <c r="P35" s="36"/>
    </row>
    <row r="36" spans="10:22" x14ac:dyDescent="0.2">
      <c r="M36" t="s">
        <v>33</v>
      </c>
      <c r="N36" s="17">
        <v>44348</v>
      </c>
      <c r="O36" s="17">
        <v>44353</v>
      </c>
      <c r="P36" s="36"/>
      <c r="Q36" s="39"/>
    </row>
    <row r="37" spans="10:22" x14ac:dyDescent="0.2">
      <c r="M37" t="s">
        <v>34</v>
      </c>
      <c r="N37" s="14" t="s">
        <v>40</v>
      </c>
      <c r="O37" s="55" t="s">
        <v>47</v>
      </c>
      <c r="P37" s="37"/>
      <c r="Q37" s="20"/>
    </row>
    <row r="38" spans="10:22" x14ac:dyDescent="0.2">
      <c r="N38" s="10">
        <v>0.375</v>
      </c>
      <c r="O38" s="10">
        <v>0.32291666666666669</v>
      </c>
      <c r="P38" s="20">
        <v>0.375</v>
      </c>
      <c r="Q38" s="20"/>
    </row>
    <row r="39" spans="10:22" x14ac:dyDescent="0.2">
      <c r="N39" s="12">
        <v>6.25E-2</v>
      </c>
      <c r="O39" s="12">
        <v>7.2916666666666671E-2</v>
      </c>
      <c r="P39" s="20">
        <v>2.0833333333333332E-2</v>
      </c>
      <c r="Q39" s="1"/>
    </row>
    <row r="40" spans="10:22" x14ac:dyDescent="0.2">
      <c r="N40" s="12">
        <v>0.4375</v>
      </c>
      <c r="O40" s="12">
        <v>0.39583333333333331</v>
      </c>
      <c r="P40" s="20">
        <v>0.39583333333333331</v>
      </c>
      <c r="Q40" s="20"/>
    </row>
    <row r="41" spans="10:22" x14ac:dyDescent="0.2">
      <c r="N41" s="14" t="s">
        <v>2</v>
      </c>
      <c r="O41" s="14" t="s">
        <v>90</v>
      </c>
      <c r="P41" s="21" t="s">
        <v>90</v>
      </c>
      <c r="Q41" s="20"/>
    </row>
    <row r="42" spans="10:22" x14ac:dyDescent="0.2">
      <c r="N42" s="10">
        <v>0.3125</v>
      </c>
      <c r="O42" s="10">
        <v>0.27083333333333331</v>
      </c>
      <c r="P42" s="19">
        <v>0.27083333333333331</v>
      </c>
      <c r="Q42" s="20"/>
    </row>
    <row r="43" spans="10:22" x14ac:dyDescent="0.2">
      <c r="N43" s="12">
        <v>1.7361111111111112E-2</v>
      </c>
      <c r="O43" s="12">
        <v>2.0833333333333332E-2</v>
      </c>
      <c r="P43" s="20">
        <v>9.7222222222222224E-2</v>
      </c>
      <c r="Q43" s="1"/>
    </row>
    <row r="44" spans="10:22" x14ac:dyDescent="0.2">
      <c r="N44" s="12">
        <v>0.3298611111111111</v>
      </c>
      <c r="O44" s="12">
        <v>0.29166666666666669</v>
      </c>
      <c r="P44" s="20">
        <v>0.36805555555555558</v>
      </c>
      <c r="Q44" s="9"/>
    </row>
    <row r="45" spans="10:22" x14ac:dyDescent="0.2">
      <c r="N45" s="14" t="s">
        <v>87</v>
      </c>
      <c r="O45" s="14" t="s">
        <v>87</v>
      </c>
      <c r="P45" s="55" t="s">
        <v>87</v>
      </c>
    </row>
    <row r="46" spans="10:22" x14ac:dyDescent="0.2">
      <c r="M46" t="s">
        <v>44</v>
      </c>
      <c r="N46" s="9">
        <f>N18+N23</f>
        <v>0.10243055555555555</v>
      </c>
      <c r="O46" s="9">
        <f>O18+O23</f>
        <v>0.11111111111111112</v>
      </c>
      <c r="P46" s="9">
        <f>P39+P43</f>
        <v>0.11805555555555555</v>
      </c>
    </row>
    <row r="51" spans="17:21" x14ac:dyDescent="0.2">
      <c r="Q51" s="40"/>
      <c r="R51" s="40"/>
      <c r="S51" s="40"/>
      <c r="T51" s="40"/>
      <c r="U51" s="40"/>
    </row>
    <row r="52" spans="17:21" x14ac:dyDescent="0.2">
      <c r="Q52" s="40"/>
      <c r="R52" s="40"/>
      <c r="S52" s="40"/>
      <c r="T52" s="40"/>
      <c r="U52" s="40"/>
    </row>
    <row r="53" spans="17:21" x14ac:dyDescent="0.2">
      <c r="Q53" s="40"/>
      <c r="R53" s="40"/>
      <c r="S53" s="40"/>
      <c r="T53" s="40"/>
      <c r="U53" s="40"/>
    </row>
    <row r="54" spans="17:21" x14ac:dyDescent="0.2">
      <c r="Q54" s="40"/>
      <c r="R54" s="40"/>
      <c r="S54" s="40"/>
      <c r="T54" s="40"/>
      <c r="U54" s="40"/>
    </row>
    <row r="55" spans="17:21" x14ac:dyDescent="0.2">
      <c r="Q55" s="40"/>
      <c r="R55" s="40"/>
      <c r="S55" s="40"/>
      <c r="T55" s="40"/>
      <c r="U55" s="40"/>
    </row>
    <row r="56" spans="17:21" x14ac:dyDescent="0.2">
      <c r="Q56" s="40"/>
      <c r="R56" s="41"/>
      <c r="S56" s="41"/>
      <c r="T56" s="40"/>
      <c r="U56" s="40"/>
    </row>
    <row r="57" spans="17:21" x14ac:dyDescent="0.2">
      <c r="Q57" s="40"/>
      <c r="R57" s="40"/>
      <c r="S57" s="40"/>
      <c r="T57" s="40"/>
      <c r="U57" s="40"/>
    </row>
    <row r="58" spans="17:21" x14ac:dyDescent="0.2">
      <c r="Q58" s="40"/>
      <c r="R58" s="40"/>
      <c r="S58" s="40"/>
      <c r="T58" s="40"/>
      <c r="U58" s="40"/>
    </row>
    <row r="59" spans="17:21" x14ac:dyDescent="0.2">
      <c r="Q59" s="40"/>
      <c r="R59" s="40"/>
      <c r="S59" s="40"/>
      <c r="T59" s="40"/>
      <c r="U59" s="40"/>
    </row>
  </sheetData>
  <autoFilter ref="A2:X10" xr:uid="{308EB7E7-81E7-4F4A-A3AA-090E4367F7E1}">
    <sortState xmlns:xlrd2="http://schemas.microsoft.com/office/spreadsheetml/2017/richdata2" ref="A3:X10">
      <sortCondition ref="B2:B10"/>
    </sortState>
  </autoFilter>
  <mergeCells count="18">
    <mergeCell ref="J12:K12"/>
    <mergeCell ref="N12:O12"/>
    <mergeCell ref="N13:O13"/>
    <mergeCell ref="B26:C26"/>
    <mergeCell ref="J13:K13"/>
    <mergeCell ref="J14:K14"/>
    <mergeCell ref="P13:Q13"/>
    <mergeCell ref="J15:K15"/>
    <mergeCell ref="N14:O14"/>
    <mergeCell ref="U12:U15"/>
    <mergeCell ref="P12:Q12"/>
    <mergeCell ref="S12:T12"/>
    <mergeCell ref="S13:T13"/>
    <mergeCell ref="N15:O15"/>
    <mergeCell ref="P15:Q15"/>
    <mergeCell ref="S15:T15"/>
    <mergeCell ref="S14:T14"/>
    <mergeCell ref="P14:Q14"/>
  </mergeCells>
  <phoneticPr fontId="2" type="noConversion"/>
  <conditionalFormatting sqref="C1:X10 I11">
    <cfRule type="expression" dxfId="26" priority="33">
      <formula>TEXT(C$1,"ddd") = "Sun"</formula>
    </cfRule>
  </conditionalFormatting>
  <conditionalFormatting sqref="C3:X10 I11">
    <cfRule type="containsBlanks" dxfId="25" priority="34">
      <formula>LEN(TRIM(C3))=0</formula>
    </cfRule>
  </conditionalFormatting>
  <conditionalFormatting sqref="H5 J3:L3">
    <cfRule type="expression" dxfId="24" priority="28">
      <formula>TEXT(H$1,"ddd") = "Sun"</formula>
    </cfRule>
  </conditionalFormatting>
  <conditionalFormatting sqref="M3">
    <cfRule type="expression" dxfId="23" priority="24">
      <formula>TEXT(M$1,"ddd") = "Sun"</formula>
    </cfRule>
  </conditionalFormatting>
  <conditionalFormatting sqref="M3:T3">
    <cfRule type="expression" dxfId="22" priority="23">
      <formula>TEXT(M$1,"ddd") = "Sun"</formula>
    </cfRule>
  </conditionalFormatting>
  <conditionalFormatting sqref="T5">
    <cfRule type="expression" dxfId="21" priority="21">
      <formula>TEXT(T$1,"ddd") = "Sun"</formula>
    </cfRule>
  </conditionalFormatting>
  <conditionalFormatting sqref="T5">
    <cfRule type="containsBlanks" dxfId="20" priority="22">
      <formula>LEN(TRIM(T5))=0</formula>
    </cfRule>
  </conditionalFormatting>
  <conditionalFormatting sqref="V3">
    <cfRule type="expression" dxfId="19" priority="20">
      <formula>TEXT(V$1,"ddd") = "Sun"</formula>
    </cfRule>
  </conditionalFormatting>
  <conditionalFormatting sqref="W3">
    <cfRule type="expression" dxfId="18" priority="19">
      <formula>TEXT(W$1,"ddd") = "Sun"</formula>
    </cfRule>
  </conditionalFormatting>
  <conditionalFormatting sqref="X3">
    <cfRule type="expression" dxfId="17" priority="18">
      <formula>TEXT(X$1,"ddd") = "Sun"</formula>
    </cfRule>
  </conditionalFormatting>
  <conditionalFormatting sqref="F10">
    <cfRule type="expression" dxfId="16" priority="6">
      <formula>TEXT(F$1,"ddd") = "Sun"</formula>
    </cfRule>
  </conditionalFormatting>
  <conditionalFormatting sqref="F10">
    <cfRule type="containsBlanks" dxfId="15" priority="7">
      <formula>LEN(TRIM(F10))=0</formula>
    </cfRule>
  </conditionalFormatting>
  <conditionalFormatting sqref="G10:X10 R12 I12">
    <cfRule type="expression" dxfId="14" priority="4">
      <formula>TEXT(G$1,"ddd") = "Sun"</formula>
    </cfRule>
  </conditionalFormatting>
  <conditionalFormatting sqref="G10:X10 R12 I12">
    <cfRule type="containsBlanks" dxfId="13" priority="5">
      <formula>LEN(TRIM(G10))=0</formula>
    </cfRule>
  </conditionalFormatting>
  <conditionalFormatting sqref="J12">
    <cfRule type="expression" dxfId="12" priority="36">
      <formula>TEXT(K$1,"ddd") = "Sun"</formula>
    </cfRule>
  </conditionalFormatting>
  <conditionalFormatting sqref="J14 P14 N36:O36 R14:S14 L14:M14">
    <cfRule type="expression" dxfId="11" priority="1">
      <formula>J14 &lt; TODAY()</formula>
    </cfRule>
    <cfRule type="expression" dxfId="10" priority="2">
      <formula>J14 &lt;= TODAY()</formula>
    </cfRule>
    <cfRule type="expression" dxfId="9" priority="3">
      <formula>J14 &lt;= TODAY() + 1</formula>
    </cfRule>
  </conditionalFormatting>
  <hyperlinks>
    <hyperlink ref="J11" r:id="rId1" xr:uid="{0099EAF4-E8BF-FD4E-8AB3-FADE8338382E}"/>
    <hyperlink ref="K11" r:id="rId2" xr:uid="{5D9D37EB-9A8F-4545-8477-4BAE1B109EB2}"/>
    <hyperlink ref="M11" r:id="rId3" xr:uid="{9A66DF30-AB21-FA4A-8C85-57C42C71B6BB}"/>
    <hyperlink ref="L11" r:id="rId4" xr:uid="{EF73397B-E873-F04B-9EB9-5BD48939B56B}"/>
    <hyperlink ref="N11" r:id="rId5" xr:uid="{360D30AB-FBB9-484A-888B-063180727CF9}"/>
    <hyperlink ref="O11" r:id="rId6" xr:uid="{5B82FF3B-B284-C547-ABDB-4C72E21E2B6F}"/>
    <hyperlink ref="P11" r:id="rId7" xr:uid="{A5A6BE5D-C4B8-4546-A0C7-580353629C4A}"/>
    <hyperlink ref="Q11" r:id="rId8" xr:uid="{9F7FFCDC-CF71-E344-9EC3-06F1B97BC36C}"/>
    <hyperlink ref="R11" r:id="rId9" xr:uid="{82B14783-E761-214D-94E5-F6B1AB24F7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CC91-B6E9-FD47-BBFE-EE9E43EC1085}">
  <dimension ref="A1:AU46"/>
  <sheetViews>
    <sheetView workbookViewId="0">
      <selection activeCell="AS3" sqref="AS3"/>
    </sheetView>
  </sheetViews>
  <sheetFormatPr baseColWidth="10" defaultRowHeight="16" x14ac:dyDescent="0.2"/>
  <cols>
    <col min="1" max="1" width="4.1640625" bestFit="1" customWidth="1"/>
    <col min="2" max="2" width="53.1640625" bestFit="1" customWidth="1"/>
    <col min="3" max="45" width="5.1640625" customWidth="1"/>
    <col min="46" max="49" width="5.1640625" bestFit="1" customWidth="1"/>
  </cols>
  <sheetData>
    <row r="1" spans="1:47" x14ac:dyDescent="0.2">
      <c r="C1" t="s">
        <v>101</v>
      </c>
      <c r="D1">
        <v>10</v>
      </c>
      <c r="E1">
        <v>13</v>
      </c>
      <c r="F1">
        <v>28</v>
      </c>
      <c r="G1">
        <v>39</v>
      </c>
      <c r="H1">
        <v>48</v>
      </c>
      <c r="I1">
        <v>57</v>
      </c>
      <c r="J1">
        <v>67</v>
      </c>
      <c r="K1">
        <v>75</v>
      </c>
      <c r="L1">
        <v>91</v>
      </c>
      <c r="M1">
        <v>110</v>
      </c>
      <c r="N1">
        <v>146</v>
      </c>
      <c r="O1">
        <v>161</v>
      </c>
      <c r="P1">
        <v>180</v>
      </c>
      <c r="Q1">
        <v>189</v>
      </c>
      <c r="R1">
        <v>201</v>
      </c>
      <c r="S1">
        <v>226</v>
      </c>
      <c r="T1">
        <v>236</v>
      </c>
      <c r="U1">
        <v>242</v>
      </c>
      <c r="V1">
        <v>247</v>
      </c>
      <c r="W1">
        <v>266</v>
      </c>
      <c r="X1">
        <v>286</v>
      </c>
      <c r="Y1">
        <v>298</v>
      </c>
      <c r="Z1">
        <v>312</v>
      </c>
      <c r="AA1">
        <v>320</v>
      </c>
      <c r="AB1">
        <v>326</v>
      </c>
      <c r="AC1">
        <v>333</v>
      </c>
      <c r="AD1">
        <v>339</v>
      </c>
      <c r="AE1">
        <v>340</v>
      </c>
      <c r="AF1">
        <v>343</v>
      </c>
      <c r="AG1">
        <v>351</v>
      </c>
      <c r="AH1">
        <v>352</v>
      </c>
      <c r="AI1">
        <v>42</v>
      </c>
      <c r="AJ1">
        <v>43</v>
      </c>
      <c r="AK1">
        <v>20</v>
      </c>
      <c r="AL1">
        <v>31</v>
      </c>
      <c r="AM1">
        <v>44</v>
      </c>
      <c r="AN1">
        <v>56</v>
      </c>
      <c r="AO1">
        <v>74</v>
      </c>
      <c r="AP1">
        <v>87</v>
      </c>
      <c r="AQ1">
        <v>95</v>
      </c>
      <c r="AR1">
        <v>105</v>
      </c>
      <c r="AS1">
        <v>115</v>
      </c>
      <c r="AT1">
        <v>122</v>
      </c>
      <c r="AU1">
        <v>131</v>
      </c>
    </row>
    <row r="2" spans="1:47" x14ac:dyDescent="0.2">
      <c r="A2" t="s">
        <v>101</v>
      </c>
      <c r="B2" t="s">
        <v>102</v>
      </c>
      <c r="C2" s="4" t="s">
        <v>108</v>
      </c>
      <c r="D2">
        <v>13</v>
      </c>
      <c r="E2">
        <v>13</v>
      </c>
      <c r="F2">
        <v>13</v>
      </c>
      <c r="G2">
        <f t="shared" ref="G2:AD2" si="0">G3+13</f>
        <v>17.7</v>
      </c>
      <c r="H2">
        <f t="shared" si="0"/>
        <v>19.8</v>
      </c>
      <c r="I2">
        <f t="shared" si="0"/>
        <v>22</v>
      </c>
      <c r="J2">
        <f t="shared" si="0"/>
        <v>25</v>
      </c>
      <c r="K2">
        <f t="shared" si="0"/>
        <v>26</v>
      </c>
      <c r="L2">
        <f t="shared" si="0"/>
        <v>30.3</v>
      </c>
      <c r="M2">
        <f t="shared" si="0"/>
        <v>34.299999999999997</v>
      </c>
      <c r="N2">
        <f t="shared" si="0"/>
        <v>42.7</v>
      </c>
      <c r="O2">
        <f t="shared" si="0"/>
        <v>46.7</v>
      </c>
      <c r="P2">
        <f t="shared" si="0"/>
        <v>51</v>
      </c>
      <c r="Q2">
        <f t="shared" si="0"/>
        <v>51.2</v>
      </c>
      <c r="R2">
        <f t="shared" si="0"/>
        <v>56.2</v>
      </c>
      <c r="S2">
        <f t="shared" si="0"/>
        <v>62.5</v>
      </c>
      <c r="T2">
        <f t="shared" si="0"/>
        <v>64.400000000000006</v>
      </c>
      <c r="U2">
        <f t="shared" si="0"/>
        <v>65.8</v>
      </c>
      <c r="V2">
        <f t="shared" si="0"/>
        <v>66.400000000000006</v>
      </c>
      <c r="W2">
        <f t="shared" si="0"/>
        <v>69.599999999999994</v>
      </c>
      <c r="X2">
        <f t="shared" si="0"/>
        <v>74.5</v>
      </c>
      <c r="Y2">
        <f t="shared" si="0"/>
        <v>77.099999999999994</v>
      </c>
      <c r="Z2">
        <f t="shared" si="0"/>
        <v>79.900000000000006</v>
      </c>
      <c r="AA2">
        <f t="shared" si="0"/>
        <v>82.4</v>
      </c>
      <c r="AB2">
        <f t="shared" si="0"/>
        <v>84.2</v>
      </c>
      <c r="AC2">
        <f t="shared" si="0"/>
        <v>86.2</v>
      </c>
      <c r="AD2">
        <f t="shared" si="0"/>
        <v>88.4</v>
      </c>
      <c r="AE2" s="4" t="s">
        <v>108</v>
      </c>
      <c r="AF2">
        <f>AF3+13</f>
        <v>90.4</v>
      </c>
      <c r="AG2">
        <f>AG3+13</f>
        <v>92.4</v>
      </c>
      <c r="AH2">
        <f>AH3+13</f>
        <v>93</v>
      </c>
      <c r="AI2">
        <f>AI3+13</f>
        <v>95.3</v>
      </c>
      <c r="AJ2">
        <f>AJ3+13</f>
        <v>95.3</v>
      </c>
      <c r="AK2" s="4" t="s">
        <v>108</v>
      </c>
      <c r="AL2">
        <f t="shared" ref="AL2:AS2" si="1">AL3+13</f>
        <v>89.6</v>
      </c>
      <c r="AM2">
        <f t="shared" si="1"/>
        <v>92.4</v>
      </c>
      <c r="AN2">
        <f t="shared" si="1"/>
        <v>94.5</v>
      </c>
      <c r="AO2">
        <f t="shared" si="1"/>
        <v>99.6</v>
      </c>
      <c r="AP2">
        <f t="shared" si="1"/>
        <v>101.7</v>
      </c>
      <c r="AQ2">
        <f t="shared" si="1"/>
        <v>103.1</v>
      </c>
      <c r="AR2">
        <f t="shared" si="1"/>
        <v>106</v>
      </c>
      <c r="AS2">
        <f t="shared" si="1"/>
        <v>107.7</v>
      </c>
      <c r="AT2">
        <f>AS2+2.6</f>
        <v>110.3</v>
      </c>
      <c r="AU2">
        <f>AT2+2.6</f>
        <v>112.89999999999999</v>
      </c>
    </row>
    <row r="3" spans="1:47" x14ac:dyDescent="0.2">
      <c r="A3">
        <v>10</v>
      </c>
      <c r="B3" t="s">
        <v>98</v>
      </c>
      <c r="C3">
        <v>0</v>
      </c>
      <c r="D3" s="4" t="s">
        <v>108</v>
      </c>
      <c r="E3">
        <v>0</v>
      </c>
      <c r="F3">
        <v>0</v>
      </c>
      <c r="G3">
        <v>4.7</v>
      </c>
      <c r="H3">
        <v>6.8</v>
      </c>
      <c r="I3">
        <v>9</v>
      </c>
      <c r="J3">
        <v>12</v>
      </c>
      <c r="K3">
        <v>13</v>
      </c>
      <c r="L3">
        <v>17.3</v>
      </c>
      <c r="M3">
        <v>21.3</v>
      </c>
      <c r="N3">
        <v>29.7</v>
      </c>
      <c r="O3">
        <v>33.700000000000003</v>
      </c>
      <c r="P3">
        <v>38</v>
      </c>
      <c r="Q3">
        <v>38.200000000000003</v>
      </c>
      <c r="R3">
        <v>43.2</v>
      </c>
      <c r="S3">
        <v>49.5</v>
      </c>
      <c r="T3">
        <v>51.4</v>
      </c>
      <c r="U3">
        <v>52.8</v>
      </c>
      <c r="V3">
        <v>53.4</v>
      </c>
      <c r="W3">
        <v>56.6</v>
      </c>
      <c r="X3">
        <v>61.5</v>
      </c>
      <c r="Y3">
        <v>64.099999999999994</v>
      </c>
      <c r="Z3">
        <v>66.900000000000006</v>
      </c>
      <c r="AA3">
        <v>69.400000000000006</v>
      </c>
      <c r="AB3">
        <v>71.2</v>
      </c>
      <c r="AC3">
        <v>73.2</v>
      </c>
      <c r="AD3">
        <v>75.400000000000006</v>
      </c>
      <c r="AE3" s="4" t="s">
        <v>108</v>
      </c>
      <c r="AF3">
        <v>77.400000000000006</v>
      </c>
      <c r="AG3">
        <v>79.400000000000006</v>
      </c>
      <c r="AH3">
        <v>80</v>
      </c>
      <c r="AI3">
        <v>82.3</v>
      </c>
      <c r="AJ3">
        <v>82.3</v>
      </c>
      <c r="AK3" s="4" t="s">
        <v>108</v>
      </c>
      <c r="AL3">
        <v>76.599999999999994</v>
      </c>
      <c r="AM3">
        <v>79.400000000000006</v>
      </c>
      <c r="AN3">
        <v>81.5</v>
      </c>
      <c r="AO3">
        <v>86.6</v>
      </c>
      <c r="AP3">
        <v>88.7</v>
      </c>
      <c r="AQ3">
        <v>90.1</v>
      </c>
      <c r="AR3">
        <v>93</v>
      </c>
      <c r="AS3">
        <v>94.7</v>
      </c>
      <c r="AT3">
        <f t="shared" ref="AT3:AU18" si="2">AS3+2.6</f>
        <v>97.3</v>
      </c>
      <c r="AU3">
        <f t="shared" si="2"/>
        <v>99.899999999999991</v>
      </c>
    </row>
    <row r="4" spans="1:47" x14ac:dyDescent="0.2">
      <c r="A4">
        <v>13</v>
      </c>
      <c r="B4" t="s">
        <v>99</v>
      </c>
      <c r="C4">
        <v>0</v>
      </c>
      <c r="D4">
        <v>0</v>
      </c>
      <c r="E4" s="4" t="s">
        <v>108</v>
      </c>
      <c r="F4">
        <v>0</v>
      </c>
      <c r="G4">
        <v>4.7</v>
      </c>
      <c r="H4">
        <v>6.8</v>
      </c>
      <c r="I4">
        <v>9</v>
      </c>
      <c r="J4">
        <v>12</v>
      </c>
      <c r="K4">
        <v>13</v>
      </c>
      <c r="L4">
        <v>17.3</v>
      </c>
      <c r="M4">
        <v>21.3</v>
      </c>
      <c r="N4">
        <v>29.7</v>
      </c>
      <c r="O4">
        <v>33.700000000000003</v>
      </c>
      <c r="P4">
        <v>38</v>
      </c>
      <c r="Q4">
        <v>38.200000000000003</v>
      </c>
      <c r="R4">
        <v>43.2</v>
      </c>
      <c r="S4">
        <v>49.5</v>
      </c>
      <c r="T4">
        <v>51.4</v>
      </c>
      <c r="U4">
        <v>52.8</v>
      </c>
      <c r="V4">
        <v>53.4</v>
      </c>
      <c r="W4">
        <v>56.6</v>
      </c>
      <c r="X4">
        <v>61.5</v>
      </c>
      <c r="Y4">
        <v>64.099999999999994</v>
      </c>
      <c r="Z4">
        <v>66.900000000000006</v>
      </c>
      <c r="AA4">
        <v>69.400000000000006</v>
      </c>
      <c r="AB4">
        <v>71.2</v>
      </c>
      <c r="AC4">
        <v>73.2</v>
      </c>
      <c r="AD4">
        <v>75.400000000000006</v>
      </c>
      <c r="AE4" s="4" t="s">
        <v>108</v>
      </c>
      <c r="AF4">
        <v>77.400000000000006</v>
      </c>
      <c r="AG4">
        <v>79.400000000000006</v>
      </c>
      <c r="AH4">
        <v>80</v>
      </c>
      <c r="AI4">
        <v>82.3</v>
      </c>
      <c r="AJ4">
        <v>82.3</v>
      </c>
      <c r="AK4" s="4" t="s">
        <v>108</v>
      </c>
      <c r="AL4">
        <v>76.599999999999994</v>
      </c>
      <c r="AM4">
        <v>79.400000000000006</v>
      </c>
      <c r="AN4">
        <v>81.5</v>
      </c>
      <c r="AO4">
        <v>86.6</v>
      </c>
      <c r="AP4">
        <v>88.7</v>
      </c>
      <c r="AQ4">
        <v>90.1</v>
      </c>
      <c r="AR4">
        <v>93</v>
      </c>
      <c r="AS4">
        <v>94.7</v>
      </c>
      <c r="AT4">
        <f t="shared" si="2"/>
        <v>97.3</v>
      </c>
      <c r="AU4">
        <f t="shared" si="2"/>
        <v>99.899999999999991</v>
      </c>
    </row>
    <row r="5" spans="1:47" x14ac:dyDescent="0.2">
      <c r="A5">
        <v>28</v>
      </c>
      <c r="B5" t="s">
        <v>100</v>
      </c>
      <c r="C5">
        <v>0</v>
      </c>
      <c r="D5">
        <v>0</v>
      </c>
      <c r="E5">
        <v>0</v>
      </c>
      <c r="F5" s="4" t="s">
        <v>108</v>
      </c>
      <c r="G5">
        <v>4.7</v>
      </c>
      <c r="H5">
        <v>6.8</v>
      </c>
      <c r="I5">
        <v>9</v>
      </c>
      <c r="J5">
        <v>12</v>
      </c>
      <c r="K5">
        <v>13</v>
      </c>
      <c r="L5">
        <v>17.3</v>
      </c>
      <c r="M5">
        <v>21.3</v>
      </c>
      <c r="N5">
        <v>29.7</v>
      </c>
      <c r="O5">
        <v>33.700000000000003</v>
      </c>
      <c r="P5">
        <v>38</v>
      </c>
      <c r="Q5">
        <v>38.200000000000003</v>
      </c>
      <c r="R5">
        <v>43.2</v>
      </c>
      <c r="S5">
        <v>49.5</v>
      </c>
      <c r="T5">
        <v>51.4</v>
      </c>
      <c r="U5">
        <v>52.8</v>
      </c>
      <c r="V5">
        <v>53.4</v>
      </c>
      <c r="W5">
        <v>56.6</v>
      </c>
      <c r="X5">
        <v>61.5</v>
      </c>
      <c r="Y5">
        <v>64.099999999999994</v>
      </c>
      <c r="Z5">
        <v>66.900000000000006</v>
      </c>
      <c r="AA5">
        <v>69.400000000000006</v>
      </c>
      <c r="AB5">
        <v>71.2</v>
      </c>
      <c r="AC5">
        <v>73.2</v>
      </c>
      <c r="AD5">
        <v>75.400000000000006</v>
      </c>
      <c r="AE5" s="4" t="s">
        <v>108</v>
      </c>
      <c r="AF5">
        <v>77.400000000000006</v>
      </c>
      <c r="AG5">
        <v>79.400000000000006</v>
      </c>
      <c r="AH5">
        <v>80</v>
      </c>
      <c r="AI5">
        <v>82.3</v>
      </c>
      <c r="AJ5">
        <v>82.3</v>
      </c>
      <c r="AK5" s="4" t="s">
        <v>108</v>
      </c>
      <c r="AL5">
        <v>76.599999999999994</v>
      </c>
      <c r="AM5">
        <v>79.400000000000006</v>
      </c>
      <c r="AN5">
        <v>81.5</v>
      </c>
      <c r="AO5">
        <v>86.6</v>
      </c>
      <c r="AP5">
        <v>88.7</v>
      </c>
      <c r="AQ5">
        <v>90.1</v>
      </c>
      <c r="AR5">
        <v>93</v>
      </c>
      <c r="AS5">
        <v>94.7</v>
      </c>
      <c r="AT5">
        <f t="shared" si="2"/>
        <v>97.3</v>
      </c>
      <c r="AU5">
        <f t="shared" si="2"/>
        <v>99.899999999999991</v>
      </c>
    </row>
    <row r="6" spans="1:47" x14ac:dyDescent="0.2">
      <c r="A6">
        <v>39</v>
      </c>
      <c r="B6" t="s">
        <v>51</v>
      </c>
      <c r="C6">
        <v>4.7</v>
      </c>
      <c r="D6">
        <v>4.7</v>
      </c>
      <c r="E6">
        <v>4.7</v>
      </c>
      <c r="F6">
        <v>4.7</v>
      </c>
      <c r="G6" s="4" t="s">
        <v>108</v>
      </c>
      <c r="H6">
        <v>3.9</v>
      </c>
      <c r="I6">
        <v>6</v>
      </c>
      <c r="J6">
        <v>8</v>
      </c>
      <c r="K6">
        <v>10</v>
      </c>
      <c r="L6">
        <v>14.3</v>
      </c>
      <c r="M6">
        <v>18.5</v>
      </c>
      <c r="N6">
        <v>27.6</v>
      </c>
      <c r="O6">
        <v>30.8</v>
      </c>
      <c r="P6">
        <v>34.9</v>
      </c>
      <c r="Q6">
        <v>34.9</v>
      </c>
      <c r="R6">
        <v>40.200000000000003</v>
      </c>
      <c r="S6">
        <v>46.3</v>
      </c>
      <c r="T6">
        <v>48.3</v>
      </c>
      <c r="U6">
        <v>49.5</v>
      </c>
      <c r="V6">
        <v>50.3</v>
      </c>
      <c r="W6">
        <v>54.3</v>
      </c>
      <c r="X6">
        <v>57.8</v>
      </c>
      <c r="Y6">
        <v>60.9</v>
      </c>
      <c r="Z6">
        <v>64.099999999999994</v>
      </c>
      <c r="AA6">
        <v>66.400000000000006</v>
      </c>
      <c r="AB6">
        <v>68.3</v>
      </c>
      <c r="AC6">
        <v>71.2</v>
      </c>
      <c r="AD6">
        <v>72.099999999999994</v>
      </c>
      <c r="AE6" s="4" t="s">
        <v>108</v>
      </c>
      <c r="AF6">
        <v>74.400000000000006</v>
      </c>
      <c r="AG6">
        <v>76.599999999999994</v>
      </c>
      <c r="AH6">
        <v>76.900000000000006</v>
      </c>
      <c r="AI6">
        <v>79.400000000000006</v>
      </c>
      <c r="AJ6">
        <v>79.400000000000006</v>
      </c>
      <c r="AK6" s="4" t="s">
        <v>108</v>
      </c>
      <c r="AL6">
        <v>74.400000000000006</v>
      </c>
      <c r="AM6">
        <v>76.599999999999994</v>
      </c>
      <c r="AN6">
        <v>79.400000000000006</v>
      </c>
      <c r="AO6">
        <v>83.5</v>
      </c>
      <c r="AP6">
        <v>85.5</v>
      </c>
      <c r="AQ6">
        <v>86.6</v>
      </c>
      <c r="AR6">
        <v>90.1</v>
      </c>
      <c r="AS6">
        <v>91.8</v>
      </c>
      <c r="AT6">
        <f t="shared" si="2"/>
        <v>94.399999999999991</v>
      </c>
      <c r="AU6">
        <f t="shared" si="2"/>
        <v>96.999999999999986</v>
      </c>
    </row>
    <row r="7" spans="1:47" x14ac:dyDescent="0.2">
      <c r="A7">
        <v>48</v>
      </c>
      <c r="B7" t="s">
        <v>52</v>
      </c>
      <c r="C7">
        <v>6.8</v>
      </c>
      <c r="D7">
        <v>6.8</v>
      </c>
      <c r="E7">
        <v>6.8</v>
      </c>
      <c r="F7">
        <v>6.8</v>
      </c>
      <c r="G7">
        <v>3.9</v>
      </c>
      <c r="H7" s="4" t="s">
        <v>108</v>
      </c>
      <c r="I7">
        <v>3.9</v>
      </c>
      <c r="J7">
        <v>6</v>
      </c>
      <c r="K7">
        <v>8</v>
      </c>
      <c r="L7">
        <v>11</v>
      </c>
      <c r="M7">
        <v>16.2</v>
      </c>
      <c r="N7">
        <v>24.5</v>
      </c>
      <c r="O7">
        <v>29.7</v>
      </c>
      <c r="P7">
        <v>32.5</v>
      </c>
      <c r="Q7">
        <v>33.200000000000003</v>
      </c>
      <c r="R7">
        <v>38</v>
      </c>
      <c r="S7">
        <v>44.3</v>
      </c>
      <c r="T7">
        <v>46.3</v>
      </c>
      <c r="U7">
        <v>47.5</v>
      </c>
      <c r="V7">
        <v>48.3</v>
      </c>
      <c r="W7">
        <v>52.8</v>
      </c>
      <c r="X7">
        <v>56.6</v>
      </c>
      <c r="Y7">
        <v>58.6</v>
      </c>
      <c r="Z7">
        <v>60.9</v>
      </c>
      <c r="AA7">
        <v>63.8</v>
      </c>
      <c r="AB7">
        <v>66</v>
      </c>
      <c r="AC7">
        <v>69.2</v>
      </c>
      <c r="AD7">
        <v>70.099999999999994</v>
      </c>
      <c r="AE7" s="4" t="s">
        <v>108</v>
      </c>
      <c r="AF7">
        <v>71.2</v>
      </c>
      <c r="AG7">
        <v>74.400000000000006</v>
      </c>
      <c r="AH7">
        <v>74.599999999999994</v>
      </c>
      <c r="AI7">
        <v>76.599999999999994</v>
      </c>
      <c r="AJ7">
        <v>76.599999999999994</v>
      </c>
      <c r="AK7" s="4" t="s">
        <v>108</v>
      </c>
      <c r="AL7">
        <v>71.2</v>
      </c>
      <c r="AM7">
        <v>74.400000000000006</v>
      </c>
      <c r="AN7">
        <v>76.599999999999994</v>
      </c>
      <c r="AO7">
        <v>80.599999999999994</v>
      </c>
      <c r="AP7">
        <v>83.2</v>
      </c>
      <c r="AQ7">
        <v>84.9</v>
      </c>
      <c r="AR7">
        <v>86.6</v>
      </c>
      <c r="AS7">
        <v>88.7</v>
      </c>
      <c r="AT7">
        <f t="shared" si="2"/>
        <v>91.3</v>
      </c>
      <c r="AU7">
        <f t="shared" si="2"/>
        <v>93.899999999999991</v>
      </c>
    </row>
    <row r="8" spans="1:47" x14ac:dyDescent="0.2">
      <c r="A8">
        <v>57</v>
      </c>
      <c r="B8" t="s">
        <v>53</v>
      </c>
      <c r="C8">
        <v>9</v>
      </c>
      <c r="D8">
        <v>9</v>
      </c>
      <c r="E8">
        <v>9</v>
      </c>
      <c r="F8">
        <v>9</v>
      </c>
      <c r="G8">
        <v>6</v>
      </c>
      <c r="H8">
        <v>3.9</v>
      </c>
      <c r="I8" s="4" t="s">
        <v>108</v>
      </c>
      <c r="J8">
        <v>3.9</v>
      </c>
      <c r="K8">
        <v>6</v>
      </c>
      <c r="L8">
        <v>10</v>
      </c>
      <c r="M8">
        <v>14.3</v>
      </c>
      <c r="N8">
        <v>23.6</v>
      </c>
      <c r="O8">
        <v>27.6</v>
      </c>
      <c r="P8">
        <v>30.8</v>
      </c>
      <c r="Q8">
        <v>30.9</v>
      </c>
      <c r="R8">
        <v>36</v>
      </c>
      <c r="S8">
        <v>42.2</v>
      </c>
      <c r="T8">
        <v>44.3</v>
      </c>
      <c r="U8">
        <v>45.2</v>
      </c>
      <c r="V8">
        <v>46.3</v>
      </c>
      <c r="W8">
        <v>50.3</v>
      </c>
      <c r="X8">
        <v>54.3</v>
      </c>
      <c r="Y8">
        <v>56.6</v>
      </c>
      <c r="Z8">
        <v>59.7</v>
      </c>
      <c r="AA8">
        <v>62.3</v>
      </c>
      <c r="AB8">
        <v>64.099999999999994</v>
      </c>
      <c r="AC8">
        <v>66</v>
      </c>
      <c r="AD8">
        <v>69.2</v>
      </c>
      <c r="AE8" s="4" t="s">
        <v>108</v>
      </c>
      <c r="AF8">
        <v>70.099999999999994</v>
      </c>
      <c r="AG8">
        <v>72.099999999999994</v>
      </c>
      <c r="AH8">
        <v>72.7</v>
      </c>
      <c r="AI8">
        <v>75.400000000000006</v>
      </c>
      <c r="AJ8">
        <v>75.400000000000006</v>
      </c>
      <c r="AK8" s="4" t="s">
        <v>108</v>
      </c>
      <c r="AL8">
        <v>69.2</v>
      </c>
      <c r="AM8">
        <v>72.099999999999994</v>
      </c>
      <c r="AN8">
        <v>74.400000000000006</v>
      </c>
      <c r="AO8">
        <v>79.400000000000006</v>
      </c>
      <c r="AP8">
        <v>81.400000000000006</v>
      </c>
      <c r="AQ8">
        <v>82.3</v>
      </c>
      <c r="AR8">
        <v>85.7</v>
      </c>
      <c r="AS8">
        <v>86.6</v>
      </c>
      <c r="AT8">
        <f t="shared" si="2"/>
        <v>89.199999999999989</v>
      </c>
      <c r="AU8">
        <f t="shared" si="2"/>
        <v>91.799999999999983</v>
      </c>
    </row>
    <row r="9" spans="1:47" x14ac:dyDescent="0.2">
      <c r="A9">
        <v>67</v>
      </c>
      <c r="B9" t="s">
        <v>54</v>
      </c>
      <c r="C9">
        <v>12</v>
      </c>
      <c r="D9">
        <v>12</v>
      </c>
      <c r="E9">
        <v>12</v>
      </c>
      <c r="F9">
        <v>12</v>
      </c>
      <c r="G9">
        <v>8</v>
      </c>
      <c r="H9">
        <v>6</v>
      </c>
      <c r="I9">
        <v>3.9</v>
      </c>
      <c r="J9" s="4" t="s">
        <v>108</v>
      </c>
      <c r="K9">
        <v>3.9</v>
      </c>
      <c r="L9">
        <v>6.8</v>
      </c>
      <c r="M9">
        <v>11</v>
      </c>
      <c r="N9">
        <v>20.3</v>
      </c>
      <c r="O9">
        <v>24.5</v>
      </c>
      <c r="P9">
        <v>27.6</v>
      </c>
      <c r="Q9">
        <v>28.2</v>
      </c>
      <c r="R9">
        <v>33.700000000000003</v>
      </c>
      <c r="S9">
        <v>40.200000000000003</v>
      </c>
      <c r="T9">
        <v>42.2</v>
      </c>
      <c r="U9">
        <v>42.2</v>
      </c>
      <c r="V9">
        <v>43.2</v>
      </c>
      <c r="W9">
        <v>47.5</v>
      </c>
      <c r="X9">
        <v>51.4</v>
      </c>
      <c r="Y9">
        <v>54.3</v>
      </c>
      <c r="Z9">
        <v>56.6</v>
      </c>
      <c r="AA9">
        <v>59.2</v>
      </c>
      <c r="AB9">
        <v>60.9</v>
      </c>
      <c r="AC9">
        <v>64.099999999999994</v>
      </c>
      <c r="AD9">
        <v>66</v>
      </c>
      <c r="AE9" s="4" t="s">
        <v>108</v>
      </c>
      <c r="AF9">
        <v>66.900000000000006</v>
      </c>
      <c r="AG9">
        <v>69.2</v>
      </c>
      <c r="AH9">
        <v>69.5</v>
      </c>
      <c r="AI9">
        <v>72.099999999999994</v>
      </c>
      <c r="AJ9">
        <v>72.099999999999994</v>
      </c>
      <c r="AK9" s="4" t="s">
        <v>108</v>
      </c>
      <c r="AL9">
        <v>66</v>
      </c>
      <c r="AM9">
        <v>69.2</v>
      </c>
      <c r="AN9">
        <v>71.2</v>
      </c>
      <c r="AO9">
        <v>76.599999999999994</v>
      </c>
      <c r="AP9">
        <v>78.900000000000006</v>
      </c>
      <c r="AQ9">
        <v>80.599999999999994</v>
      </c>
      <c r="AR9">
        <v>82.3</v>
      </c>
      <c r="AS9">
        <v>84.9</v>
      </c>
      <c r="AT9">
        <f t="shared" si="2"/>
        <v>87.5</v>
      </c>
      <c r="AU9">
        <f t="shared" si="2"/>
        <v>90.1</v>
      </c>
    </row>
    <row r="10" spans="1:47" x14ac:dyDescent="0.2">
      <c r="A10">
        <v>75</v>
      </c>
      <c r="B10" t="s">
        <v>55</v>
      </c>
      <c r="C10">
        <v>13</v>
      </c>
      <c r="D10">
        <v>13</v>
      </c>
      <c r="E10">
        <v>13</v>
      </c>
      <c r="F10">
        <v>13</v>
      </c>
      <c r="G10">
        <v>10</v>
      </c>
      <c r="H10">
        <v>8</v>
      </c>
      <c r="I10">
        <v>6</v>
      </c>
      <c r="J10">
        <v>3.9</v>
      </c>
      <c r="K10" s="4" t="s">
        <v>108</v>
      </c>
      <c r="L10">
        <v>4.7</v>
      </c>
      <c r="M10">
        <v>10</v>
      </c>
      <c r="N10">
        <v>18.5</v>
      </c>
      <c r="O10">
        <v>22.5</v>
      </c>
      <c r="P10">
        <v>26.6</v>
      </c>
      <c r="Q10">
        <v>26.3</v>
      </c>
      <c r="R10">
        <v>30.8</v>
      </c>
      <c r="S10">
        <v>36.9</v>
      </c>
      <c r="T10">
        <v>38.9</v>
      </c>
      <c r="U10">
        <v>40.200000000000003</v>
      </c>
      <c r="V10">
        <v>42.2</v>
      </c>
      <c r="W10">
        <v>46.3</v>
      </c>
      <c r="X10">
        <v>49.5</v>
      </c>
      <c r="Y10">
        <v>51.4</v>
      </c>
      <c r="Z10">
        <v>54.3</v>
      </c>
      <c r="AA10">
        <v>57.1</v>
      </c>
      <c r="AB10">
        <v>58.6</v>
      </c>
      <c r="AC10">
        <v>61.5</v>
      </c>
      <c r="AD10">
        <v>64.099999999999994</v>
      </c>
      <c r="AE10" s="4" t="s">
        <v>108</v>
      </c>
      <c r="AF10">
        <v>64.8</v>
      </c>
      <c r="AG10">
        <v>68.3</v>
      </c>
      <c r="AH10">
        <v>68.599999999999994</v>
      </c>
      <c r="AI10">
        <v>70.099999999999994</v>
      </c>
      <c r="AJ10">
        <v>70.099999999999994</v>
      </c>
      <c r="AK10" s="4" t="s">
        <v>108</v>
      </c>
      <c r="AL10">
        <v>64.099999999999994</v>
      </c>
      <c r="AM10">
        <v>68.3</v>
      </c>
      <c r="AN10">
        <v>70.099999999999994</v>
      </c>
      <c r="AO10">
        <v>74.400000000000006</v>
      </c>
      <c r="AP10">
        <v>77</v>
      </c>
      <c r="AQ10">
        <v>78.400000000000006</v>
      </c>
      <c r="AR10">
        <v>80.599999999999994</v>
      </c>
      <c r="AS10">
        <v>82.3</v>
      </c>
      <c r="AT10">
        <f t="shared" si="2"/>
        <v>84.899999999999991</v>
      </c>
      <c r="AU10">
        <f t="shared" si="2"/>
        <v>87.499999999999986</v>
      </c>
    </row>
    <row r="11" spans="1:47" x14ac:dyDescent="0.2">
      <c r="A11">
        <v>91</v>
      </c>
      <c r="B11" t="s">
        <v>56</v>
      </c>
      <c r="C11">
        <v>17.3</v>
      </c>
      <c r="D11">
        <v>17.3</v>
      </c>
      <c r="E11">
        <v>17.3</v>
      </c>
      <c r="F11">
        <v>17.3</v>
      </c>
      <c r="G11">
        <v>14.3</v>
      </c>
      <c r="H11">
        <v>11</v>
      </c>
      <c r="I11">
        <v>10</v>
      </c>
      <c r="J11">
        <v>6.8</v>
      </c>
      <c r="K11">
        <v>4.7</v>
      </c>
      <c r="L11" s="4" t="s">
        <v>108</v>
      </c>
      <c r="M11">
        <v>6</v>
      </c>
      <c r="N11">
        <v>14.3</v>
      </c>
      <c r="O11">
        <v>19.399999999999999</v>
      </c>
      <c r="P11">
        <v>23.6</v>
      </c>
      <c r="Q11">
        <v>23.6</v>
      </c>
      <c r="R11">
        <v>27.6</v>
      </c>
      <c r="S11">
        <v>33.700000000000003</v>
      </c>
      <c r="T11">
        <v>36</v>
      </c>
      <c r="U11">
        <v>36.9</v>
      </c>
      <c r="V11">
        <v>38</v>
      </c>
      <c r="W11">
        <v>42.2</v>
      </c>
      <c r="X11">
        <v>46.3</v>
      </c>
      <c r="Y11">
        <v>48.3</v>
      </c>
      <c r="Z11">
        <v>51.4</v>
      </c>
      <c r="AA11">
        <v>54</v>
      </c>
      <c r="AB11">
        <v>55.7</v>
      </c>
      <c r="AC11">
        <v>57.8</v>
      </c>
      <c r="AD11">
        <v>59.7</v>
      </c>
      <c r="AE11" s="4" t="s">
        <v>108</v>
      </c>
      <c r="AF11">
        <v>61.5</v>
      </c>
      <c r="AG11">
        <v>64.099999999999994</v>
      </c>
      <c r="AH11">
        <v>64.3</v>
      </c>
      <c r="AI11">
        <v>66</v>
      </c>
      <c r="AJ11">
        <v>66</v>
      </c>
      <c r="AK11" s="4" t="s">
        <v>108</v>
      </c>
      <c r="AL11">
        <v>60.9</v>
      </c>
      <c r="AM11">
        <v>64.099999999999994</v>
      </c>
      <c r="AN11">
        <v>66</v>
      </c>
      <c r="AO11">
        <v>71.2</v>
      </c>
      <c r="AP11">
        <v>73.2</v>
      </c>
      <c r="AQ11">
        <v>74.400000000000006</v>
      </c>
      <c r="AR11">
        <v>77.400000000000006</v>
      </c>
      <c r="AS11">
        <v>79.400000000000006</v>
      </c>
      <c r="AT11">
        <f t="shared" si="2"/>
        <v>82</v>
      </c>
      <c r="AU11">
        <f t="shared" si="2"/>
        <v>84.6</v>
      </c>
    </row>
    <row r="12" spans="1:47" x14ac:dyDescent="0.2">
      <c r="A12">
        <v>110</v>
      </c>
      <c r="B12" t="s">
        <v>57</v>
      </c>
      <c r="C12">
        <v>21.3</v>
      </c>
      <c r="D12">
        <v>21.3</v>
      </c>
      <c r="E12">
        <v>21.3</v>
      </c>
      <c r="F12">
        <v>21.3</v>
      </c>
      <c r="G12">
        <v>18.5</v>
      </c>
      <c r="H12">
        <v>16.2</v>
      </c>
      <c r="I12">
        <v>14.3</v>
      </c>
      <c r="J12">
        <v>11</v>
      </c>
      <c r="K12">
        <v>10</v>
      </c>
      <c r="L12">
        <v>6</v>
      </c>
      <c r="M12" s="4" t="s">
        <v>108</v>
      </c>
      <c r="N12">
        <v>10</v>
      </c>
      <c r="O12">
        <v>14.3</v>
      </c>
      <c r="P12">
        <v>18.5</v>
      </c>
      <c r="Q12">
        <v>19.600000000000001</v>
      </c>
      <c r="R12">
        <v>23.6</v>
      </c>
      <c r="S12">
        <v>29.7</v>
      </c>
      <c r="T12">
        <v>30.8</v>
      </c>
      <c r="U12">
        <v>32.5</v>
      </c>
      <c r="V12">
        <v>33.700000000000003</v>
      </c>
      <c r="W12">
        <v>36.9</v>
      </c>
      <c r="X12">
        <v>42.2</v>
      </c>
      <c r="Y12">
        <v>44.3</v>
      </c>
      <c r="Z12">
        <v>46.3</v>
      </c>
      <c r="AA12">
        <v>49.5</v>
      </c>
      <c r="AB12">
        <v>51.4</v>
      </c>
      <c r="AC12">
        <v>53.4</v>
      </c>
      <c r="AD12">
        <v>55.7</v>
      </c>
      <c r="AE12" s="4" t="s">
        <v>108</v>
      </c>
      <c r="AF12">
        <v>56.6</v>
      </c>
      <c r="AG12">
        <v>58.6</v>
      </c>
      <c r="AH12">
        <v>59.4</v>
      </c>
      <c r="AI12">
        <v>61.5</v>
      </c>
      <c r="AJ12">
        <v>61.5</v>
      </c>
      <c r="AK12" s="4" t="s">
        <v>108</v>
      </c>
      <c r="AL12">
        <v>56.6</v>
      </c>
      <c r="AM12">
        <v>58.6</v>
      </c>
      <c r="AN12">
        <v>61.5</v>
      </c>
      <c r="AO12">
        <v>66</v>
      </c>
      <c r="AP12">
        <v>68.599999999999994</v>
      </c>
      <c r="AQ12">
        <v>70.099999999999994</v>
      </c>
      <c r="AR12">
        <v>72.099999999999994</v>
      </c>
      <c r="AS12">
        <v>74.400000000000006</v>
      </c>
      <c r="AT12">
        <f t="shared" si="2"/>
        <v>77</v>
      </c>
      <c r="AU12">
        <f t="shared" si="2"/>
        <v>79.599999999999994</v>
      </c>
    </row>
    <row r="13" spans="1:47" x14ac:dyDescent="0.2">
      <c r="A13">
        <v>146</v>
      </c>
      <c r="B13" t="s">
        <v>58</v>
      </c>
      <c r="C13">
        <v>29.7</v>
      </c>
      <c r="D13">
        <v>29.7</v>
      </c>
      <c r="E13">
        <v>29.7</v>
      </c>
      <c r="F13">
        <v>29.7</v>
      </c>
      <c r="G13">
        <v>27.6</v>
      </c>
      <c r="H13">
        <v>24.5</v>
      </c>
      <c r="I13">
        <v>23.6</v>
      </c>
      <c r="J13">
        <v>20.3</v>
      </c>
      <c r="K13">
        <v>18.5</v>
      </c>
      <c r="L13">
        <v>14.3</v>
      </c>
      <c r="M13">
        <v>10</v>
      </c>
      <c r="N13" s="4" t="s">
        <v>108</v>
      </c>
      <c r="O13">
        <v>6</v>
      </c>
      <c r="P13">
        <v>10</v>
      </c>
      <c r="Q13">
        <v>10.7</v>
      </c>
      <c r="R13">
        <v>14.3</v>
      </c>
      <c r="S13">
        <v>20.3</v>
      </c>
      <c r="T13">
        <v>23.6</v>
      </c>
      <c r="U13">
        <v>24.5</v>
      </c>
      <c r="V13">
        <v>26</v>
      </c>
      <c r="W13">
        <v>29.7</v>
      </c>
      <c r="X13">
        <v>32.5</v>
      </c>
      <c r="Y13">
        <v>36</v>
      </c>
      <c r="Z13">
        <v>38</v>
      </c>
      <c r="AA13">
        <v>40.299999999999997</v>
      </c>
      <c r="AB13">
        <v>42.2</v>
      </c>
      <c r="AC13">
        <v>45.2</v>
      </c>
      <c r="AD13">
        <v>47.5</v>
      </c>
      <c r="AE13" s="4" t="s">
        <v>108</v>
      </c>
      <c r="AF13">
        <v>48.3</v>
      </c>
      <c r="AG13">
        <v>51.4</v>
      </c>
      <c r="AH13">
        <v>52</v>
      </c>
      <c r="AI13">
        <v>53.4</v>
      </c>
      <c r="AJ13">
        <v>53.4</v>
      </c>
      <c r="AK13" s="4" t="s">
        <v>108</v>
      </c>
      <c r="AL13">
        <v>47.5</v>
      </c>
      <c r="AM13">
        <v>50.3</v>
      </c>
      <c r="AN13">
        <v>53.4</v>
      </c>
      <c r="AO13">
        <v>57.8</v>
      </c>
      <c r="AP13">
        <v>60.1</v>
      </c>
      <c r="AQ13">
        <v>61.5</v>
      </c>
      <c r="AR13">
        <v>64.099999999999994</v>
      </c>
      <c r="AS13">
        <v>66</v>
      </c>
      <c r="AT13">
        <f t="shared" si="2"/>
        <v>68.599999999999994</v>
      </c>
      <c r="AU13">
        <f t="shared" si="2"/>
        <v>71.199999999999989</v>
      </c>
    </row>
    <row r="14" spans="1:47" x14ac:dyDescent="0.2">
      <c r="A14">
        <v>161</v>
      </c>
      <c r="B14" t="s">
        <v>59</v>
      </c>
      <c r="C14">
        <v>33.700000000000003</v>
      </c>
      <c r="D14">
        <v>33.700000000000003</v>
      </c>
      <c r="E14">
        <v>33.700000000000003</v>
      </c>
      <c r="F14">
        <v>33.700000000000003</v>
      </c>
      <c r="G14">
        <v>30.8</v>
      </c>
      <c r="H14">
        <v>29.7</v>
      </c>
      <c r="I14">
        <v>27.6</v>
      </c>
      <c r="J14">
        <v>24.5</v>
      </c>
      <c r="K14">
        <v>22.5</v>
      </c>
      <c r="L14">
        <v>19.399999999999999</v>
      </c>
      <c r="M14">
        <v>14.3</v>
      </c>
      <c r="N14">
        <v>6</v>
      </c>
      <c r="O14" s="4" t="s">
        <v>108</v>
      </c>
      <c r="P14">
        <v>6</v>
      </c>
      <c r="Q14">
        <v>6.7</v>
      </c>
      <c r="R14">
        <v>10</v>
      </c>
      <c r="S14">
        <v>16.2</v>
      </c>
      <c r="T14">
        <v>19.399999999999999</v>
      </c>
      <c r="U14">
        <v>20.3</v>
      </c>
      <c r="V14">
        <v>21.7</v>
      </c>
      <c r="W14">
        <v>24.5</v>
      </c>
      <c r="X14">
        <v>27.6</v>
      </c>
      <c r="Y14">
        <v>30.8</v>
      </c>
      <c r="Z14">
        <v>33.700000000000003</v>
      </c>
      <c r="AA14">
        <v>36.200000000000003</v>
      </c>
      <c r="AB14">
        <v>38</v>
      </c>
      <c r="AC14">
        <v>41.2</v>
      </c>
      <c r="AD14">
        <v>42.2</v>
      </c>
      <c r="AE14" s="4" t="s">
        <v>108</v>
      </c>
      <c r="AF14">
        <v>44.3</v>
      </c>
      <c r="AG14">
        <v>46.3</v>
      </c>
      <c r="AH14">
        <v>46.6</v>
      </c>
      <c r="AI14">
        <v>49.5</v>
      </c>
      <c r="AJ14">
        <v>49.5</v>
      </c>
      <c r="AK14" s="4" t="s">
        <v>108</v>
      </c>
      <c r="AL14">
        <v>44.3</v>
      </c>
      <c r="AM14">
        <v>46.3</v>
      </c>
      <c r="AN14">
        <v>49.5</v>
      </c>
      <c r="AO14">
        <v>53.4</v>
      </c>
      <c r="AP14">
        <v>56.1</v>
      </c>
      <c r="AQ14">
        <v>57.8</v>
      </c>
      <c r="AR14">
        <v>59.7</v>
      </c>
      <c r="AS14">
        <v>61.5</v>
      </c>
      <c r="AT14">
        <f t="shared" si="2"/>
        <v>64.099999999999994</v>
      </c>
      <c r="AU14">
        <f t="shared" si="2"/>
        <v>66.699999999999989</v>
      </c>
    </row>
    <row r="15" spans="1:47" x14ac:dyDescent="0.2">
      <c r="A15">
        <v>180</v>
      </c>
      <c r="B15" t="s">
        <v>60</v>
      </c>
      <c r="C15">
        <v>38</v>
      </c>
      <c r="D15">
        <v>38</v>
      </c>
      <c r="E15">
        <v>38</v>
      </c>
      <c r="F15">
        <v>38</v>
      </c>
      <c r="G15">
        <v>34.9</v>
      </c>
      <c r="H15">
        <v>32.5</v>
      </c>
      <c r="I15">
        <v>30.8</v>
      </c>
      <c r="J15">
        <v>27.6</v>
      </c>
      <c r="K15">
        <v>26.6</v>
      </c>
      <c r="L15">
        <v>23.6</v>
      </c>
      <c r="M15">
        <v>18.5</v>
      </c>
      <c r="N15">
        <v>10</v>
      </c>
      <c r="O15">
        <v>6</v>
      </c>
      <c r="P15" s="4" t="s">
        <v>108</v>
      </c>
      <c r="Q15">
        <v>3.9</v>
      </c>
      <c r="R15">
        <v>6.8</v>
      </c>
      <c r="S15">
        <v>13</v>
      </c>
      <c r="T15">
        <v>14.3</v>
      </c>
      <c r="U15">
        <v>15.3</v>
      </c>
      <c r="V15">
        <v>17.3</v>
      </c>
      <c r="W15">
        <v>20.3</v>
      </c>
      <c r="X15">
        <v>24.5</v>
      </c>
      <c r="Y15">
        <v>27.6</v>
      </c>
      <c r="Z15">
        <v>29.7</v>
      </c>
      <c r="AA15">
        <v>32.9</v>
      </c>
      <c r="AB15">
        <v>34.9</v>
      </c>
      <c r="AC15">
        <v>36.9</v>
      </c>
      <c r="AD15">
        <v>38.9</v>
      </c>
      <c r="AE15" s="4" t="s">
        <v>108</v>
      </c>
      <c r="AF15">
        <v>41.2</v>
      </c>
      <c r="AG15">
        <v>43.2</v>
      </c>
      <c r="AH15">
        <v>43.5</v>
      </c>
      <c r="AI15">
        <v>46.3</v>
      </c>
      <c r="AJ15">
        <v>46.3</v>
      </c>
      <c r="AK15" s="4" t="s">
        <v>108</v>
      </c>
      <c r="AL15">
        <v>40.200000000000003</v>
      </c>
      <c r="AM15">
        <v>43.2</v>
      </c>
      <c r="AN15">
        <v>45.2</v>
      </c>
      <c r="AO15">
        <v>50.3</v>
      </c>
      <c r="AP15">
        <v>52.5</v>
      </c>
      <c r="AQ15">
        <v>53.4</v>
      </c>
      <c r="AR15">
        <v>56.6</v>
      </c>
      <c r="AS15">
        <v>57.8</v>
      </c>
      <c r="AT15">
        <f t="shared" si="2"/>
        <v>60.4</v>
      </c>
      <c r="AU15">
        <f t="shared" si="2"/>
        <v>63</v>
      </c>
    </row>
    <row r="16" spans="1:47" x14ac:dyDescent="0.2">
      <c r="A16">
        <v>189</v>
      </c>
      <c r="B16" t="s">
        <v>61</v>
      </c>
      <c r="C16">
        <v>38.200000000000003</v>
      </c>
      <c r="D16">
        <v>38.200000000000003</v>
      </c>
      <c r="E16">
        <v>38.200000000000003</v>
      </c>
      <c r="F16">
        <v>38.200000000000003</v>
      </c>
      <c r="G16">
        <v>34.9</v>
      </c>
      <c r="H16">
        <v>33.200000000000003</v>
      </c>
      <c r="I16">
        <v>30.9</v>
      </c>
      <c r="J16">
        <v>28.2</v>
      </c>
      <c r="K16">
        <v>26.3</v>
      </c>
      <c r="L16">
        <v>23.6</v>
      </c>
      <c r="M16">
        <v>19.600000000000001</v>
      </c>
      <c r="N16">
        <v>10.7</v>
      </c>
      <c r="O16">
        <v>6.7</v>
      </c>
      <c r="P16">
        <v>3.9</v>
      </c>
      <c r="Q16" s="4" t="s">
        <v>108</v>
      </c>
      <c r="R16">
        <v>3.9</v>
      </c>
      <c r="S16">
        <v>9.9</v>
      </c>
      <c r="T16">
        <v>11.7</v>
      </c>
      <c r="U16">
        <v>12.6</v>
      </c>
      <c r="V16">
        <v>13.4</v>
      </c>
      <c r="W16">
        <v>18.5</v>
      </c>
      <c r="X16">
        <v>21.3</v>
      </c>
      <c r="Y16">
        <v>23.6</v>
      </c>
      <c r="Z16">
        <v>26.3</v>
      </c>
      <c r="AA16">
        <v>28.6</v>
      </c>
      <c r="AB16">
        <v>30.5</v>
      </c>
      <c r="AC16">
        <v>33.200000000000003</v>
      </c>
      <c r="AD16">
        <v>34.9</v>
      </c>
      <c r="AE16" s="4" t="s">
        <v>108</v>
      </c>
      <c r="AF16">
        <v>36</v>
      </c>
      <c r="AG16">
        <v>39.1</v>
      </c>
      <c r="AH16">
        <v>39.1</v>
      </c>
      <c r="AI16">
        <v>41.1</v>
      </c>
      <c r="AJ16">
        <v>41.1</v>
      </c>
      <c r="AK16" s="4" t="s">
        <v>108</v>
      </c>
      <c r="AL16">
        <v>36</v>
      </c>
      <c r="AM16">
        <v>39.1</v>
      </c>
      <c r="AN16">
        <v>41.1</v>
      </c>
      <c r="AO16">
        <v>45.1</v>
      </c>
      <c r="AP16">
        <v>47.4</v>
      </c>
      <c r="AQ16">
        <v>48.6</v>
      </c>
      <c r="AR16">
        <v>50.5</v>
      </c>
      <c r="AS16">
        <v>52.9</v>
      </c>
      <c r="AT16">
        <f t="shared" si="2"/>
        <v>55.5</v>
      </c>
      <c r="AU16">
        <f t="shared" si="2"/>
        <v>58.1</v>
      </c>
    </row>
    <row r="17" spans="1:47" x14ac:dyDescent="0.2">
      <c r="A17">
        <v>201</v>
      </c>
      <c r="B17" t="s">
        <v>62</v>
      </c>
      <c r="C17">
        <v>43.2</v>
      </c>
      <c r="D17">
        <v>43.2</v>
      </c>
      <c r="E17">
        <v>43.2</v>
      </c>
      <c r="F17">
        <v>43.2</v>
      </c>
      <c r="G17">
        <v>40.200000000000003</v>
      </c>
      <c r="H17">
        <v>38</v>
      </c>
      <c r="I17">
        <v>36</v>
      </c>
      <c r="J17">
        <v>33.700000000000003</v>
      </c>
      <c r="K17">
        <v>30.8</v>
      </c>
      <c r="L17">
        <v>27.6</v>
      </c>
      <c r="M17">
        <v>23.6</v>
      </c>
      <c r="N17">
        <v>14.3</v>
      </c>
      <c r="O17">
        <v>10</v>
      </c>
      <c r="P17">
        <v>6.8</v>
      </c>
      <c r="Q17">
        <v>3.9</v>
      </c>
      <c r="R17" s="4" t="s">
        <v>108</v>
      </c>
      <c r="S17">
        <v>6.8</v>
      </c>
      <c r="T17">
        <v>9</v>
      </c>
      <c r="U17">
        <v>10</v>
      </c>
      <c r="V17">
        <v>11</v>
      </c>
      <c r="W17">
        <v>15.3</v>
      </c>
      <c r="X17">
        <v>19.399999999999999</v>
      </c>
      <c r="Y17">
        <v>21.3</v>
      </c>
      <c r="Z17">
        <v>23.6</v>
      </c>
      <c r="AA17">
        <v>25.9</v>
      </c>
      <c r="AB17">
        <v>27.6</v>
      </c>
      <c r="AC17">
        <v>30.8</v>
      </c>
      <c r="AD17">
        <v>32.5</v>
      </c>
      <c r="AE17" s="4" t="s">
        <v>108</v>
      </c>
      <c r="AF17">
        <v>33.700000000000003</v>
      </c>
      <c r="AG17">
        <v>36.9</v>
      </c>
      <c r="AH17">
        <v>37.4</v>
      </c>
      <c r="AI17">
        <v>38.9</v>
      </c>
      <c r="AJ17">
        <v>38.9</v>
      </c>
      <c r="AK17" s="4" t="s">
        <v>108</v>
      </c>
      <c r="AL17">
        <v>32.5</v>
      </c>
      <c r="AM17">
        <v>36</v>
      </c>
      <c r="AN17">
        <v>38.9</v>
      </c>
      <c r="AO17">
        <v>44.3</v>
      </c>
      <c r="AP17">
        <v>46.3</v>
      </c>
      <c r="AQ17">
        <v>47.5</v>
      </c>
      <c r="AR17">
        <v>49.5</v>
      </c>
      <c r="AS17">
        <v>51.4</v>
      </c>
      <c r="AT17">
        <f t="shared" si="2"/>
        <v>54</v>
      </c>
      <c r="AU17">
        <f t="shared" si="2"/>
        <v>56.6</v>
      </c>
    </row>
    <row r="18" spans="1:47" x14ac:dyDescent="0.2">
      <c r="A18">
        <v>226</v>
      </c>
      <c r="B18" t="s">
        <v>63</v>
      </c>
      <c r="C18">
        <v>49.5</v>
      </c>
      <c r="D18">
        <v>49.5</v>
      </c>
      <c r="E18">
        <v>49.5</v>
      </c>
      <c r="F18">
        <v>49.5</v>
      </c>
      <c r="G18">
        <v>46.3</v>
      </c>
      <c r="H18">
        <v>44.3</v>
      </c>
      <c r="I18">
        <v>42.2</v>
      </c>
      <c r="J18">
        <v>40.200000000000003</v>
      </c>
      <c r="K18">
        <v>36.9</v>
      </c>
      <c r="L18">
        <v>33.700000000000003</v>
      </c>
      <c r="M18">
        <v>29.7</v>
      </c>
      <c r="N18">
        <v>20.3</v>
      </c>
      <c r="O18">
        <v>16.2</v>
      </c>
      <c r="P18">
        <v>13</v>
      </c>
      <c r="Q18">
        <v>9.9</v>
      </c>
      <c r="R18">
        <v>6.8</v>
      </c>
      <c r="S18" s="4" t="s">
        <v>108</v>
      </c>
      <c r="T18">
        <v>3.9</v>
      </c>
      <c r="U18">
        <v>4.7</v>
      </c>
      <c r="V18">
        <v>6</v>
      </c>
      <c r="W18">
        <v>10</v>
      </c>
      <c r="X18">
        <v>13</v>
      </c>
      <c r="Y18">
        <v>15.3</v>
      </c>
      <c r="Z18">
        <v>19.399999999999999</v>
      </c>
      <c r="AA18">
        <v>21.9</v>
      </c>
      <c r="AB18">
        <v>23.6</v>
      </c>
      <c r="AC18">
        <v>26.6</v>
      </c>
      <c r="AD18">
        <v>27.6</v>
      </c>
      <c r="AE18" s="4" t="s">
        <v>108</v>
      </c>
      <c r="AF18">
        <v>29.7</v>
      </c>
      <c r="AG18">
        <v>31.9</v>
      </c>
      <c r="AH18">
        <v>32</v>
      </c>
      <c r="AI18">
        <v>33.700000000000003</v>
      </c>
      <c r="AJ18">
        <v>33.700000000000003</v>
      </c>
      <c r="AK18" s="4" t="s">
        <v>108</v>
      </c>
      <c r="AL18">
        <v>28.6</v>
      </c>
      <c r="AM18">
        <v>31.9</v>
      </c>
      <c r="AN18">
        <v>33.700000000000003</v>
      </c>
      <c r="AO18">
        <v>38.9</v>
      </c>
      <c r="AP18">
        <v>41.2</v>
      </c>
      <c r="AQ18">
        <v>42.2</v>
      </c>
      <c r="AR18">
        <v>44.3</v>
      </c>
      <c r="AS18">
        <v>46.3</v>
      </c>
      <c r="AT18">
        <f t="shared" si="2"/>
        <v>48.9</v>
      </c>
      <c r="AU18">
        <f t="shared" si="2"/>
        <v>51.5</v>
      </c>
    </row>
    <row r="19" spans="1:47" x14ac:dyDescent="0.2">
      <c r="A19">
        <v>236</v>
      </c>
      <c r="B19" t="s">
        <v>64</v>
      </c>
      <c r="C19">
        <v>51.4</v>
      </c>
      <c r="D19">
        <v>51.4</v>
      </c>
      <c r="E19">
        <v>51.4</v>
      </c>
      <c r="F19">
        <v>51.4</v>
      </c>
      <c r="G19">
        <v>48.3</v>
      </c>
      <c r="H19">
        <v>46.3</v>
      </c>
      <c r="I19">
        <v>44.3</v>
      </c>
      <c r="J19">
        <v>42.2</v>
      </c>
      <c r="K19">
        <v>38.9</v>
      </c>
      <c r="L19">
        <v>36</v>
      </c>
      <c r="M19">
        <v>30.8</v>
      </c>
      <c r="N19">
        <v>23.6</v>
      </c>
      <c r="O19">
        <v>19.399999999999999</v>
      </c>
      <c r="P19">
        <v>14.3</v>
      </c>
      <c r="Q19">
        <v>11.7</v>
      </c>
      <c r="R19">
        <v>9</v>
      </c>
      <c r="S19">
        <v>3.9</v>
      </c>
      <c r="T19" s="4" t="s">
        <v>108</v>
      </c>
      <c r="U19">
        <v>3.9</v>
      </c>
      <c r="V19">
        <v>4.7</v>
      </c>
      <c r="W19">
        <v>6.8</v>
      </c>
      <c r="X19">
        <v>11</v>
      </c>
      <c r="Y19">
        <v>14.3</v>
      </c>
      <c r="Z19">
        <v>17.3</v>
      </c>
      <c r="AA19">
        <v>19.600000000000001</v>
      </c>
      <c r="AB19">
        <v>21.3</v>
      </c>
      <c r="AC19">
        <v>24.5</v>
      </c>
      <c r="AD19">
        <v>26.6</v>
      </c>
      <c r="AE19" s="4" t="s">
        <v>108</v>
      </c>
      <c r="AF19">
        <v>27.6</v>
      </c>
      <c r="AG19">
        <v>29.7</v>
      </c>
      <c r="AH19">
        <v>30</v>
      </c>
      <c r="AI19">
        <v>32.5</v>
      </c>
      <c r="AJ19">
        <v>32.5</v>
      </c>
      <c r="AK19" s="4" t="s">
        <v>108</v>
      </c>
      <c r="AL19">
        <v>26.6</v>
      </c>
      <c r="AM19">
        <v>29.7</v>
      </c>
      <c r="AN19">
        <v>31.9</v>
      </c>
      <c r="AO19">
        <v>36.9</v>
      </c>
      <c r="AP19">
        <v>39.5</v>
      </c>
      <c r="AQ19">
        <v>41.2</v>
      </c>
      <c r="AR19">
        <v>43.2</v>
      </c>
      <c r="AS19">
        <v>44.3</v>
      </c>
      <c r="AT19">
        <f t="shared" ref="AT19:AU34" si="3">AS19+2.6</f>
        <v>46.9</v>
      </c>
      <c r="AU19">
        <f t="shared" si="3"/>
        <v>49.5</v>
      </c>
    </row>
    <row r="20" spans="1:47" x14ac:dyDescent="0.2">
      <c r="A20">
        <v>242</v>
      </c>
      <c r="B20" t="s">
        <v>65</v>
      </c>
      <c r="C20">
        <v>52.8</v>
      </c>
      <c r="D20">
        <v>52.8</v>
      </c>
      <c r="E20">
        <v>52.8</v>
      </c>
      <c r="F20">
        <v>52.8</v>
      </c>
      <c r="G20">
        <v>49.5</v>
      </c>
      <c r="H20">
        <v>47.5</v>
      </c>
      <c r="I20">
        <v>45.2</v>
      </c>
      <c r="J20">
        <v>42.2</v>
      </c>
      <c r="K20">
        <v>40.200000000000003</v>
      </c>
      <c r="L20">
        <v>36.9</v>
      </c>
      <c r="M20">
        <v>32.5</v>
      </c>
      <c r="N20">
        <v>24.5</v>
      </c>
      <c r="O20">
        <v>20.3</v>
      </c>
      <c r="P20">
        <v>15.3</v>
      </c>
      <c r="Q20">
        <v>12.6</v>
      </c>
      <c r="R20">
        <v>10</v>
      </c>
      <c r="S20">
        <v>4.7</v>
      </c>
      <c r="T20">
        <v>3.9</v>
      </c>
      <c r="U20" s="4" t="s">
        <v>108</v>
      </c>
      <c r="V20">
        <v>3.9</v>
      </c>
      <c r="W20">
        <v>6</v>
      </c>
      <c r="X20">
        <v>10</v>
      </c>
      <c r="Y20">
        <v>13</v>
      </c>
      <c r="Z20">
        <v>15.3</v>
      </c>
      <c r="AA20">
        <v>18.3</v>
      </c>
      <c r="AB20">
        <v>20.3</v>
      </c>
      <c r="AC20">
        <v>23.6</v>
      </c>
      <c r="AD20">
        <v>24.5</v>
      </c>
      <c r="AE20" s="4" t="s">
        <v>108</v>
      </c>
      <c r="AF20">
        <v>26.6</v>
      </c>
      <c r="AG20">
        <v>28.6</v>
      </c>
      <c r="AH20">
        <v>28.9</v>
      </c>
      <c r="AI20">
        <v>30.8</v>
      </c>
      <c r="AJ20">
        <v>30.8</v>
      </c>
      <c r="AK20" s="4" t="s">
        <v>108</v>
      </c>
      <c r="AL20">
        <v>25.6</v>
      </c>
      <c r="AM20">
        <v>28.6</v>
      </c>
      <c r="AN20">
        <v>30.8</v>
      </c>
      <c r="AO20">
        <v>36</v>
      </c>
      <c r="AP20">
        <v>38</v>
      </c>
      <c r="AQ20">
        <v>38.9</v>
      </c>
      <c r="AR20">
        <v>42.2</v>
      </c>
      <c r="AS20">
        <v>44.3</v>
      </c>
      <c r="AT20">
        <f t="shared" si="3"/>
        <v>46.9</v>
      </c>
      <c r="AU20">
        <f t="shared" si="3"/>
        <v>49.5</v>
      </c>
    </row>
    <row r="21" spans="1:47" x14ac:dyDescent="0.2">
      <c r="A21">
        <v>247</v>
      </c>
      <c r="B21" t="s">
        <v>66</v>
      </c>
      <c r="C21">
        <v>53.4</v>
      </c>
      <c r="D21">
        <v>53.4</v>
      </c>
      <c r="E21">
        <v>53.4</v>
      </c>
      <c r="F21">
        <v>53.4</v>
      </c>
      <c r="G21">
        <v>50.3</v>
      </c>
      <c r="H21">
        <v>48.3</v>
      </c>
      <c r="I21">
        <v>46.3</v>
      </c>
      <c r="J21">
        <v>43.2</v>
      </c>
      <c r="K21">
        <v>42.2</v>
      </c>
      <c r="L21">
        <v>38</v>
      </c>
      <c r="M21">
        <v>33.700000000000003</v>
      </c>
      <c r="N21">
        <v>26</v>
      </c>
      <c r="O21">
        <v>21.7</v>
      </c>
      <c r="P21">
        <v>17.3</v>
      </c>
      <c r="Q21">
        <v>13.4</v>
      </c>
      <c r="R21">
        <v>11</v>
      </c>
      <c r="S21">
        <v>6</v>
      </c>
      <c r="T21">
        <v>4.7</v>
      </c>
      <c r="U21">
        <v>3.9</v>
      </c>
      <c r="V21" s="4" t="s">
        <v>108</v>
      </c>
      <c r="W21">
        <v>4.7</v>
      </c>
      <c r="X21">
        <v>9</v>
      </c>
      <c r="Y21">
        <v>11</v>
      </c>
      <c r="Z21">
        <v>14.3</v>
      </c>
      <c r="AA21">
        <v>17.3</v>
      </c>
      <c r="AB21">
        <v>19.399999999999999</v>
      </c>
      <c r="AC21">
        <v>21.3</v>
      </c>
      <c r="AD21">
        <v>23.6</v>
      </c>
      <c r="AE21" s="4" t="s">
        <v>108</v>
      </c>
      <c r="AF21">
        <v>25.6</v>
      </c>
      <c r="AG21">
        <v>27.6</v>
      </c>
      <c r="AH21">
        <v>28.2</v>
      </c>
      <c r="AI21">
        <v>29.7</v>
      </c>
      <c r="AJ21">
        <v>29.7</v>
      </c>
      <c r="AK21" s="4" t="s">
        <v>108</v>
      </c>
      <c r="AL21">
        <v>24.5</v>
      </c>
      <c r="AM21">
        <v>27.6</v>
      </c>
      <c r="AN21">
        <v>29.7</v>
      </c>
      <c r="AO21">
        <v>34.9</v>
      </c>
      <c r="AP21">
        <v>37.1</v>
      </c>
      <c r="AQ21">
        <v>38</v>
      </c>
      <c r="AR21">
        <v>41.2</v>
      </c>
      <c r="AS21">
        <v>42.2</v>
      </c>
      <c r="AT21">
        <f t="shared" si="3"/>
        <v>44.800000000000004</v>
      </c>
      <c r="AU21">
        <f t="shared" si="3"/>
        <v>47.400000000000006</v>
      </c>
    </row>
    <row r="22" spans="1:47" x14ac:dyDescent="0.2">
      <c r="A22">
        <v>266</v>
      </c>
      <c r="B22" t="s">
        <v>67</v>
      </c>
      <c r="C22">
        <v>56.6</v>
      </c>
      <c r="D22">
        <v>56.6</v>
      </c>
      <c r="E22">
        <v>56.6</v>
      </c>
      <c r="F22">
        <v>56.6</v>
      </c>
      <c r="G22">
        <v>54.3</v>
      </c>
      <c r="H22">
        <v>52.8</v>
      </c>
      <c r="I22">
        <v>50.3</v>
      </c>
      <c r="J22">
        <v>47.5</v>
      </c>
      <c r="K22">
        <v>46.3</v>
      </c>
      <c r="L22">
        <v>42.2</v>
      </c>
      <c r="M22">
        <v>36.9</v>
      </c>
      <c r="N22">
        <v>29.7</v>
      </c>
      <c r="O22">
        <v>24.5</v>
      </c>
      <c r="P22">
        <v>20.3</v>
      </c>
      <c r="Q22">
        <v>18.5</v>
      </c>
      <c r="R22">
        <v>15.3</v>
      </c>
      <c r="S22">
        <v>10</v>
      </c>
      <c r="T22">
        <v>6.8</v>
      </c>
      <c r="U22">
        <v>6</v>
      </c>
      <c r="V22">
        <v>4.7</v>
      </c>
      <c r="W22" s="4" t="s">
        <v>108</v>
      </c>
      <c r="X22">
        <v>6</v>
      </c>
      <c r="Y22">
        <v>8</v>
      </c>
      <c r="Z22">
        <v>11</v>
      </c>
      <c r="AA22">
        <v>13.6</v>
      </c>
      <c r="AB22">
        <v>15.3</v>
      </c>
      <c r="AC22">
        <v>18.5</v>
      </c>
      <c r="AD22">
        <v>20.3</v>
      </c>
      <c r="AE22" s="4" t="s">
        <v>108</v>
      </c>
      <c r="AF22">
        <v>21.3</v>
      </c>
      <c r="AG22">
        <v>24.5</v>
      </c>
      <c r="AH22">
        <v>25.1</v>
      </c>
      <c r="AI22">
        <v>26.6</v>
      </c>
      <c r="AJ22">
        <v>26.6</v>
      </c>
      <c r="AK22" s="4" t="s">
        <v>108</v>
      </c>
      <c r="AL22">
        <v>20.3</v>
      </c>
      <c r="AM22">
        <v>23.6</v>
      </c>
      <c r="AN22">
        <v>26.6</v>
      </c>
      <c r="AO22">
        <v>30.8</v>
      </c>
      <c r="AP22">
        <v>33.6</v>
      </c>
      <c r="AQ22">
        <v>34.9</v>
      </c>
      <c r="AR22">
        <v>36.9</v>
      </c>
      <c r="AS22">
        <v>38.9</v>
      </c>
      <c r="AT22">
        <f t="shared" si="3"/>
        <v>41.5</v>
      </c>
      <c r="AU22">
        <f t="shared" si="3"/>
        <v>44.1</v>
      </c>
    </row>
    <row r="23" spans="1:47" x14ac:dyDescent="0.2">
      <c r="A23">
        <v>286</v>
      </c>
      <c r="B23" t="s">
        <v>68</v>
      </c>
      <c r="C23">
        <v>61.5</v>
      </c>
      <c r="D23">
        <v>61.5</v>
      </c>
      <c r="E23">
        <v>61.5</v>
      </c>
      <c r="F23">
        <v>61.5</v>
      </c>
      <c r="G23">
        <v>57.8</v>
      </c>
      <c r="H23">
        <v>56.6</v>
      </c>
      <c r="I23">
        <v>54.3</v>
      </c>
      <c r="J23">
        <v>51.4</v>
      </c>
      <c r="K23">
        <v>49.5</v>
      </c>
      <c r="L23">
        <v>46.3</v>
      </c>
      <c r="M23">
        <v>42.2</v>
      </c>
      <c r="N23">
        <v>32.5</v>
      </c>
      <c r="O23">
        <v>27.6</v>
      </c>
      <c r="P23">
        <v>24.5</v>
      </c>
      <c r="Q23">
        <v>21.3</v>
      </c>
      <c r="R23">
        <v>19.399999999999999</v>
      </c>
      <c r="S23">
        <v>13</v>
      </c>
      <c r="T23">
        <v>11</v>
      </c>
      <c r="U23">
        <v>10</v>
      </c>
      <c r="V23">
        <v>9</v>
      </c>
      <c r="W23">
        <v>6</v>
      </c>
      <c r="X23" s="4" t="s">
        <v>108</v>
      </c>
      <c r="Y23">
        <v>3.9</v>
      </c>
      <c r="Z23">
        <v>6.8</v>
      </c>
      <c r="AA23">
        <v>9.4</v>
      </c>
      <c r="AB23">
        <v>11</v>
      </c>
      <c r="AC23">
        <v>14.3</v>
      </c>
      <c r="AD23">
        <v>15.3</v>
      </c>
      <c r="AE23" s="4" t="s">
        <v>108</v>
      </c>
      <c r="AF23">
        <v>17.3</v>
      </c>
      <c r="AG23">
        <v>19.399999999999999</v>
      </c>
      <c r="AH23">
        <v>19.7</v>
      </c>
      <c r="AI23">
        <v>22.5</v>
      </c>
      <c r="AJ23">
        <v>22.5</v>
      </c>
      <c r="AK23" s="4" t="s">
        <v>108</v>
      </c>
      <c r="AL23">
        <v>16.2</v>
      </c>
      <c r="AM23">
        <v>19.399999999999999</v>
      </c>
      <c r="AN23">
        <v>22.5</v>
      </c>
      <c r="AO23">
        <v>26.6</v>
      </c>
      <c r="AP23">
        <v>28.6</v>
      </c>
      <c r="AQ23">
        <v>29.7</v>
      </c>
      <c r="AR23">
        <v>32.5</v>
      </c>
      <c r="AS23">
        <v>34.9</v>
      </c>
      <c r="AT23">
        <f t="shared" si="3"/>
        <v>37.5</v>
      </c>
      <c r="AU23">
        <f t="shared" si="3"/>
        <v>40.1</v>
      </c>
    </row>
    <row r="24" spans="1:47" x14ac:dyDescent="0.2">
      <c r="A24">
        <v>298</v>
      </c>
      <c r="B24" t="s">
        <v>69</v>
      </c>
      <c r="C24">
        <v>64.099999999999994</v>
      </c>
      <c r="D24">
        <v>64.099999999999994</v>
      </c>
      <c r="E24">
        <v>64.099999999999994</v>
      </c>
      <c r="F24">
        <v>64.099999999999994</v>
      </c>
      <c r="G24">
        <v>60.9</v>
      </c>
      <c r="H24">
        <v>58.6</v>
      </c>
      <c r="I24">
        <v>56.6</v>
      </c>
      <c r="J24">
        <v>54.3</v>
      </c>
      <c r="K24">
        <v>51.4</v>
      </c>
      <c r="L24">
        <v>48.3</v>
      </c>
      <c r="M24">
        <v>44.3</v>
      </c>
      <c r="N24">
        <v>36</v>
      </c>
      <c r="O24">
        <v>30.8</v>
      </c>
      <c r="P24">
        <v>27.6</v>
      </c>
      <c r="Q24">
        <v>23.6</v>
      </c>
      <c r="R24">
        <v>21.3</v>
      </c>
      <c r="S24">
        <v>15.3</v>
      </c>
      <c r="T24">
        <v>14.3</v>
      </c>
      <c r="U24">
        <v>13</v>
      </c>
      <c r="V24">
        <v>11</v>
      </c>
      <c r="W24">
        <v>8</v>
      </c>
      <c r="X24">
        <v>3.9</v>
      </c>
      <c r="Y24" s="4" t="s">
        <v>108</v>
      </c>
      <c r="Z24">
        <v>3.9</v>
      </c>
      <c r="AA24">
        <v>6.8</v>
      </c>
      <c r="AB24">
        <v>9</v>
      </c>
      <c r="AC24">
        <v>11</v>
      </c>
      <c r="AD24">
        <v>14.3</v>
      </c>
      <c r="AE24" s="4" t="s">
        <v>108</v>
      </c>
      <c r="AF24">
        <v>14.3</v>
      </c>
      <c r="AG24">
        <v>17.3</v>
      </c>
      <c r="AH24">
        <v>17.399999999999999</v>
      </c>
      <c r="AI24">
        <v>19.399999999999999</v>
      </c>
      <c r="AJ24">
        <v>19.399999999999999</v>
      </c>
      <c r="AK24" s="4" t="s">
        <v>108</v>
      </c>
      <c r="AL24">
        <v>14.3</v>
      </c>
      <c r="AM24">
        <v>17.3</v>
      </c>
      <c r="AN24">
        <v>19.399999999999999</v>
      </c>
      <c r="AO24">
        <v>24.5</v>
      </c>
      <c r="AP24">
        <v>26.6</v>
      </c>
      <c r="AQ24">
        <v>27.6</v>
      </c>
      <c r="AR24">
        <v>29.7</v>
      </c>
      <c r="AS24">
        <v>31.9</v>
      </c>
      <c r="AT24">
        <f t="shared" si="3"/>
        <v>34.5</v>
      </c>
      <c r="AU24">
        <f t="shared" si="3"/>
        <v>37.1</v>
      </c>
    </row>
    <row r="25" spans="1:47" x14ac:dyDescent="0.2">
      <c r="A25">
        <v>312</v>
      </c>
      <c r="B25" t="s">
        <v>70</v>
      </c>
      <c r="C25">
        <v>66.900000000000006</v>
      </c>
      <c r="D25">
        <v>66.900000000000006</v>
      </c>
      <c r="E25">
        <v>66.900000000000006</v>
      </c>
      <c r="F25">
        <v>66.900000000000006</v>
      </c>
      <c r="G25">
        <v>64.099999999999994</v>
      </c>
      <c r="H25">
        <v>60.9</v>
      </c>
      <c r="I25">
        <v>59.7</v>
      </c>
      <c r="J25">
        <v>56.6</v>
      </c>
      <c r="K25">
        <v>54.3</v>
      </c>
      <c r="L25">
        <v>51.4</v>
      </c>
      <c r="M25">
        <v>46.3</v>
      </c>
      <c r="N25">
        <v>38</v>
      </c>
      <c r="O25">
        <v>33.700000000000003</v>
      </c>
      <c r="P25">
        <v>29.7</v>
      </c>
      <c r="Q25">
        <v>26.3</v>
      </c>
      <c r="R25">
        <v>23.6</v>
      </c>
      <c r="S25">
        <v>19.399999999999999</v>
      </c>
      <c r="T25">
        <v>17.3</v>
      </c>
      <c r="U25">
        <v>15.3</v>
      </c>
      <c r="V25">
        <v>14.3</v>
      </c>
      <c r="W25">
        <v>11</v>
      </c>
      <c r="X25">
        <v>6.8</v>
      </c>
      <c r="Y25">
        <v>3.9</v>
      </c>
      <c r="Z25" s="4" t="s">
        <v>108</v>
      </c>
      <c r="AA25">
        <v>3.7</v>
      </c>
      <c r="AB25">
        <v>6</v>
      </c>
      <c r="AC25">
        <v>9</v>
      </c>
      <c r="AD25">
        <v>11</v>
      </c>
      <c r="AE25" s="4" t="s">
        <v>108</v>
      </c>
      <c r="AF25">
        <v>11</v>
      </c>
      <c r="AG25">
        <v>14.3</v>
      </c>
      <c r="AH25">
        <v>14.5</v>
      </c>
      <c r="AI25">
        <v>16.2</v>
      </c>
      <c r="AJ25">
        <v>16.2</v>
      </c>
      <c r="AK25" s="4" t="s">
        <v>108</v>
      </c>
      <c r="AL25">
        <v>11</v>
      </c>
      <c r="AM25">
        <v>14.3</v>
      </c>
      <c r="AN25">
        <v>16.2</v>
      </c>
      <c r="AO25">
        <v>21.3</v>
      </c>
      <c r="AP25">
        <v>23.9</v>
      </c>
      <c r="AQ25">
        <v>25.6</v>
      </c>
      <c r="AR25">
        <v>27.6</v>
      </c>
      <c r="AS25">
        <v>29.7</v>
      </c>
      <c r="AT25">
        <f t="shared" si="3"/>
        <v>32.299999999999997</v>
      </c>
      <c r="AU25">
        <f t="shared" si="3"/>
        <v>34.9</v>
      </c>
    </row>
    <row r="26" spans="1:47" x14ac:dyDescent="0.2">
      <c r="A26">
        <v>320</v>
      </c>
      <c r="B26" t="s">
        <v>71</v>
      </c>
      <c r="C26">
        <v>69.400000000000006</v>
      </c>
      <c r="D26">
        <v>69.400000000000006</v>
      </c>
      <c r="E26">
        <v>69.400000000000006</v>
      </c>
      <c r="F26">
        <v>69.400000000000006</v>
      </c>
      <c r="G26">
        <v>66.400000000000006</v>
      </c>
      <c r="H26">
        <v>63.8</v>
      </c>
      <c r="I26">
        <v>62.3</v>
      </c>
      <c r="J26">
        <v>59.2</v>
      </c>
      <c r="K26">
        <v>57.1</v>
      </c>
      <c r="L26">
        <v>54</v>
      </c>
      <c r="M26">
        <v>49.5</v>
      </c>
      <c r="N26">
        <v>40.299999999999997</v>
      </c>
      <c r="O26">
        <v>36.200000000000003</v>
      </c>
      <c r="P26">
        <v>32.9</v>
      </c>
      <c r="Q26">
        <v>28.6</v>
      </c>
      <c r="R26">
        <v>25.9</v>
      </c>
      <c r="S26">
        <v>21.9</v>
      </c>
      <c r="T26">
        <v>19.600000000000001</v>
      </c>
      <c r="U26">
        <v>18.3</v>
      </c>
      <c r="V26">
        <v>17.3</v>
      </c>
      <c r="W26">
        <v>13.6</v>
      </c>
      <c r="X26">
        <v>9.4</v>
      </c>
      <c r="Y26">
        <v>6.8</v>
      </c>
      <c r="Z26">
        <v>3.7</v>
      </c>
      <c r="AA26" s="4" t="s">
        <v>108</v>
      </c>
      <c r="AB26">
        <v>3.1</v>
      </c>
      <c r="AC26">
        <v>6.7</v>
      </c>
      <c r="AD26">
        <v>8</v>
      </c>
      <c r="AE26" s="4" t="s">
        <v>108</v>
      </c>
      <c r="AF26">
        <v>8.8000000000000007</v>
      </c>
      <c r="AG26">
        <v>12</v>
      </c>
      <c r="AH26">
        <v>12.2</v>
      </c>
      <c r="AI26">
        <v>14</v>
      </c>
      <c r="AJ26">
        <v>14</v>
      </c>
      <c r="AK26" s="4" t="s">
        <v>108</v>
      </c>
      <c r="AL26">
        <v>8.8000000000000007</v>
      </c>
      <c r="AM26">
        <v>12</v>
      </c>
      <c r="AN26">
        <v>14</v>
      </c>
      <c r="AO26">
        <v>18.3</v>
      </c>
      <c r="AP26">
        <v>21.7</v>
      </c>
      <c r="AQ26">
        <v>22.6</v>
      </c>
      <c r="AR26">
        <v>24.9</v>
      </c>
      <c r="AS26">
        <v>26.8</v>
      </c>
      <c r="AT26">
        <f t="shared" si="3"/>
        <v>29.400000000000002</v>
      </c>
      <c r="AU26">
        <f t="shared" si="3"/>
        <v>32</v>
      </c>
    </row>
    <row r="27" spans="1:47" x14ac:dyDescent="0.2">
      <c r="A27">
        <v>326</v>
      </c>
      <c r="B27" t="s">
        <v>72</v>
      </c>
      <c r="C27">
        <v>71.2</v>
      </c>
      <c r="D27">
        <v>71.2</v>
      </c>
      <c r="E27">
        <v>71.2</v>
      </c>
      <c r="F27">
        <v>71.2</v>
      </c>
      <c r="G27">
        <v>68.3</v>
      </c>
      <c r="H27">
        <v>66</v>
      </c>
      <c r="I27">
        <v>64.099999999999994</v>
      </c>
      <c r="J27">
        <v>60.9</v>
      </c>
      <c r="K27">
        <v>58.6</v>
      </c>
      <c r="L27">
        <v>55.7</v>
      </c>
      <c r="M27">
        <v>51.4</v>
      </c>
      <c r="N27">
        <v>42.2</v>
      </c>
      <c r="O27">
        <v>38</v>
      </c>
      <c r="P27">
        <v>34.9</v>
      </c>
      <c r="Q27">
        <v>30.5</v>
      </c>
      <c r="R27">
        <v>27.6</v>
      </c>
      <c r="S27">
        <v>23.6</v>
      </c>
      <c r="T27">
        <v>21.3</v>
      </c>
      <c r="U27">
        <v>20.3</v>
      </c>
      <c r="V27">
        <v>19.399999999999999</v>
      </c>
      <c r="W27">
        <v>15.3</v>
      </c>
      <c r="X27">
        <v>11</v>
      </c>
      <c r="Y27">
        <v>9</v>
      </c>
      <c r="Z27">
        <v>6</v>
      </c>
      <c r="AA27">
        <v>3.1</v>
      </c>
      <c r="AB27" s="4" t="s">
        <v>108</v>
      </c>
      <c r="AC27">
        <v>4.7</v>
      </c>
      <c r="AD27">
        <v>6</v>
      </c>
      <c r="AE27" s="4" t="s">
        <v>108</v>
      </c>
      <c r="AF27">
        <v>6.8</v>
      </c>
      <c r="AG27">
        <v>10</v>
      </c>
      <c r="AH27">
        <v>10.199999999999999</v>
      </c>
      <c r="AI27">
        <v>12</v>
      </c>
      <c r="AJ27">
        <v>12</v>
      </c>
      <c r="AK27" s="4" t="s">
        <v>108</v>
      </c>
      <c r="AL27">
        <v>6.8</v>
      </c>
      <c r="AM27">
        <v>10</v>
      </c>
      <c r="AN27">
        <v>12</v>
      </c>
      <c r="AO27">
        <v>16.2</v>
      </c>
      <c r="AP27">
        <v>18.8</v>
      </c>
      <c r="AQ27">
        <v>20.3</v>
      </c>
      <c r="AR27">
        <v>22.5</v>
      </c>
      <c r="AS27">
        <v>24.5</v>
      </c>
      <c r="AT27">
        <f t="shared" si="3"/>
        <v>27.1</v>
      </c>
      <c r="AU27">
        <f t="shared" si="3"/>
        <v>29.700000000000003</v>
      </c>
    </row>
    <row r="28" spans="1:47" x14ac:dyDescent="0.2">
      <c r="A28">
        <v>333</v>
      </c>
      <c r="B28" t="s">
        <v>73</v>
      </c>
      <c r="C28">
        <v>73.2</v>
      </c>
      <c r="D28">
        <v>73.2</v>
      </c>
      <c r="E28">
        <v>73.2</v>
      </c>
      <c r="F28">
        <v>73.2</v>
      </c>
      <c r="G28">
        <v>71.2</v>
      </c>
      <c r="H28">
        <v>69.2</v>
      </c>
      <c r="I28">
        <v>66</v>
      </c>
      <c r="J28">
        <v>64.099999999999994</v>
      </c>
      <c r="K28">
        <v>61.5</v>
      </c>
      <c r="L28">
        <v>57.8</v>
      </c>
      <c r="M28">
        <v>53.4</v>
      </c>
      <c r="N28">
        <v>45.2</v>
      </c>
      <c r="O28">
        <v>41.2</v>
      </c>
      <c r="P28">
        <v>36.9</v>
      </c>
      <c r="Q28">
        <v>33.200000000000003</v>
      </c>
      <c r="R28">
        <v>30.8</v>
      </c>
      <c r="S28">
        <v>26.6</v>
      </c>
      <c r="T28">
        <v>24.5</v>
      </c>
      <c r="U28">
        <v>23.6</v>
      </c>
      <c r="V28">
        <v>21.3</v>
      </c>
      <c r="W28">
        <v>18.5</v>
      </c>
      <c r="X28">
        <v>14.3</v>
      </c>
      <c r="Y28">
        <v>11</v>
      </c>
      <c r="Z28">
        <v>9</v>
      </c>
      <c r="AA28">
        <v>6.7</v>
      </c>
      <c r="AB28">
        <v>4.7</v>
      </c>
      <c r="AC28" s="4" t="s">
        <v>108</v>
      </c>
      <c r="AD28">
        <v>3.9</v>
      </c>
      <c r="AE28" s="4" t="s">
        <v>108</v>
      </c>
      <c r="AF28">
        <v>4.7</v>
      </c>
      <c r="AG28">
        <v>6.8</v>
      </c>
      <c r="AH28">
        <v>7.3</v>
      </c>
      <c r="AI28">
        <v>10</v>
      </c>
      <c r="AJ28">
        <v>10</v>
      </c>
      <c r="AK28" s="4" t="s">
        <v>108</v>
      </c>
      <c r="AL28">
        <v>3.9</v>
      </c>
      <c r="AM28">
        <v>6.8</v>
      </c>
      <c r="AN28">
        <v>10</v>
      </c>
      <c r="AO28">
        <v>14.3</v>
      </c>
      <c r="AP28">
        <v>16.3</v>
      </c>
      <c r="AQ28">
        <v>17.3</v>
      </c>
      <c r="AR28">
        <v>20.3</v>
      </c>
      <c r="AS28">
        <v>22.5</v>
      </c>
      <c r="AT28">
        <f t="shared" si="3"/>
        <v>25.1</v>
      </c>
      <c r="AU28">
        <f t="shared" si="3"/>
        <v>27.700000000000003</v>
      </c>
    </row>
    <row r="29" spans="1:47" x14ac:dyDescent="0.2">
      <c r="A29">
        <v>339</v>
      </c>
      <c r="B29" t="s">
        <v>74</v>
      </c>
      <c r="C29">
        <v>75.400000000000006</v>
      </c>
      <c r="D29">
        <v>75.400000000000006</v>
      </c>
      <c r="E29">
        <v>75.400000000000006</v>
      </c>
      <c r="F29">
        <v>75.400000000000006</v>
      </c>
      <c r="G29">
        <v>72.099999999999994</v>
      </c>
      <c r="H29">
        <v>70.099999999999994</v>
      </c>
      <c r="I29">
        <v>69.2</v>
      </c>
      <c r="J29">
        <v>66</v>
      </c>
      <c r="K29">
        <v>64.099999999999994</v>
      </c>
      <c r="L29">
        <v>59.7</v>
      </c>
      <c r="M29">
        <v>55.7</v>
      </c>
      <c r="N29">
        <v>47.5</v>
      </c>
      <c r="O29">
        <v>42.2</v>
      </c>
      <c r="P29">
        <v>38.9</v>
      </c>
      <c r="Q29">
        <v>34.9</v>
      </c>
      <c r="R29">
        <v>32.5</v>
      </c>
      <c r="S29">
        <v>27.6</v>
      </c>
      <c r="T29">
        <v>26.6</v>
      </c>
      <c r="U29">
        <v>24.5</v>
      </c>
      <c r="V29">
        <v>23.6</v>
      </c>
      <c r="W29">
        <v>20.3</v>
      </c>
      <c r="X29">
        <v>15.3</v>
      </c>
      <c r="Y29">
        <v>14.3</v>
      </c>
      <c r="Z29">
        <v>11</v>
      </c>
      <c r="AA29">
        <v>8</v>
      </c>
      <c r="AB29">
        <v>6</v>
      </c>
      <c r="AC29">
        <v>3.9</v>
      </c>
      <c r="AD29" s="4" t="s">
        <v>108</v>
      </c>
      <c r="AE29" s="4" t="s">
        <v>108</v>
      </c>
      <c r="AF29">
        <v>3.9</v>
      </c>
      <c r="AG29">
        <v>6</v>
      </c>
      <c r="AH29">
        <v>6.2</v>
      </c>
      <c r="AI29">
        <v>8</v>
      </c>
      <c r="AJ29">
        <v>8</v>
      </c>
      <c r="AK29">
        <v>3.9</v>
      </c>
      <c r="AL29">
        <v>4.7</v>
      </c>
      <c r="AM29">
        <v>8</v>
      </c>
      <c r="AN29">
        <v>11</v>
      </c>
      <c r="AO29">
        <v>15.3</v>
      </c>
      <c r="AP29">
        <v>17.899999999999999</v>
      </c>
      <c r="AQ29">
        <v>19.399999999999999</v>
      </c>
      <c r="AR29">
        <v>21.3</v>
      </c>
      <c r="AS29">
        <v>23.6</v>
      </c>
      <c r="AT29">
        <f t="shared" si="3"/>
        <v>26.200000000000003</v>
      </c>
      <c r="AU29">
        <f t="shared" si="3"/>
        <v>28.800000000000004</v>
      </c>
    </row>
    <row r="30" spans="1:47" x14ac:dyDescent="0.2">
      <c r="A30">
        <v>340</v>
      </c>
      <c r="B30" t="s">
        <v>104</v>
      </c>
      <c r="C30">
        <v>75.7</v>
      </c>
      <c r="D30">
        <v>75.7</v>
      </c>
      <c r="E30">
        <v>75.7</v>
      </c>
      <c r="F30">
        <v>75.7</v>
      </c>
      <c r="G30">
        <v>72.7</v>
      </c>
      <c r="H30">
        <v>70.3</v>
      </c>
      <c r="I30">
        <v>69.5</v>
      </c>
      <c r="J30">
        <v>66.3</v>
      </c>
      <c r="K30">
        <v>64.3</v>
      </c>
      <c r="L30">
        <v>60.3</v>
      </c>
      <c r="M30">
        <v>56</v>
      </c>
      <c r="N30">
        <v>47.7</v>
      </c>
      <c r="O30">
        <v>42.6</v>
      </c>
      <c r="P30">
        <v>39.5</v>
      </c>
      <c r="Q30">
        <v>35.4</v>
      </c>
      <c r="R30">
        <v>33.1</v>
      </c>
      <c r="S30">
        <v>28.3</v>
      </c>
      <c r="T30">
        <v>26.9</v>
      </c>
      <c r="U30">
        <v>25.3</v>
      </c>
      <c r="V30">
        <v>24</v>
      </c>
      <c r="W30">
        <v>20.6</v>
      </c>
      <c r="X30">
        <v>15.9</v>
      </c>
      <c r="Y30">
        <v>14.3</v>
      </c>
      <c r="Z30">
        <v>11</v>
      </c>
      <c r="AA30">
        <v>8.1999999999999993</v>
      </c>
      <c r="AB30">
        <v>6.2</v>
      </c>
      <c r="AC30">
        <v>4</v>
      </c>
      <c r="AD30">
        <v>2.8</v>
      </c>
      <c r="AE30" s="4" t="s">
        <v>108</v>
      </c>
      <c r="AF30" s="4" t="s">
        <v>108</v>
      </c>
      <c r="AG30" s="4" t="s">
        <v>108</v>
      </c>
      <c r="AH30" s="4" t="s">
        <v>108</v>
      </c>
      <c r="AI30" s="4" t="s">
        <v>108</v>
      </c>
      <c r="AJ30" s="4" t="s">
        <v>108</v>
      </c>
      <c r="AK30">
        <v>4</v>
      </c>
      <c r="AL30">
        <v>5.3</v>
      </c>
      <c r="AM30">
        <v>8.6999999999999993</v>
      </c>
      <c r="AN30">
        <v>11.3</v>
      </c>
      <c r="AO30">
        <v>15.7</v>
      </c>
      <c r="AP30">
        <v>19.100000000000001</v>
      </c>
      <c r="AQ30">
        <v>19.600000000000001</v>
      </c>
      <c r="AR30">
        <v>21.7</v>
      </c>
      <c r="AS30">
        <v>23.9</v>
      </c>
      <c r="AT30">
        <f t="shared" si="3"/>
        <v>26.5</v>
      </c>
      <c r="AU30">
        <f t="shared" si="3"/>
        <v>29.1</v>
      </c>
    </row>
    <row r="31" spans="1:47" x14ac:dyDescent="0.2">
      <c r="A31">
        <v>343</v>
      </c>
      <c r="B31" t="s">
        <v>75</v>
      </c>
      <c r="C31">
        <v>77.400000000000006</v>
      </c>
      <c r="D31">
        <v>77.400000000000006</v>
      </c>
      <c r="E31">
        <v>77.400000000000006</v>
      </c>
      <c r="F31">
        <v>77.400000000000006</v>
      </c>
      <c r="G31">
        <v>74.400000000000006</v>
      </c>
      <c r="H31">
        <v>71.2</v>
      </c>
      <c r="I31">
        <v>70.099999999999994</v>
      </c>
      <c r="J31">
        <v>66.900000000000006</v>
      </c>
      <c r="K31">
        <v>64.8</v>
      </c>
      <c r="L31">
        <v>61.5</v>
      </c>
      <c r="M31">
        <v>56.6</v>
      </c>
      <c r="N31">
        <v>48.3</v>
      </c>
      <c r="O31">
        <v>44.3</v>
      </c>
      <c r="P31">
        <v>41.2</v>
      </c>
      <c r="Q31">
        <v>36</v>
      </c>
      <c r="R31">
        <v>33.700000000000003</v>
      </c>
      <c r="S31">
        <v>29.7</v>
      </c>
      <c r="T31">
        <v>27.6</v>
      </c>
      <c r="U31">
        <v>26.6</v>
      </c>
      <c r="V31">
        <v>25.6</v>
      </c>
      <c r="W31">
        <v>21.3</v>
      </c>
      <c r="X31">
        <v>17.3</v>
      </c>
      <c r="Y31">
        <v>14.3</v>
      </c>
      <c r="Z31">
        <v>11</v>
      </c>
      <c r="AA31">
        <v>8.8000000000000007</v>
      </c>
      <c r="AB31">
        <v>6.8</v>
      </c>
      <c r="AC31">
        <v>4.7</v>
      </c>
      <c r="AD31">
        <v>3.9</v>
      </c>
      <c r="AE31">
        <v>2.8</v>
      </c>
      <c r="AF31" s="4" t="s">
        <v>108</v>
      </c>
      <c r="AG31">
        <v>3.9</v>
      </c>
      <c r="AH31">
        <v>4.2</v>
      </c>
      <c r="AI31">
        <v>6.8</v>
      </c>
      <c r="AJ31">
        <v>6.8</v>
      </c>
      <c r="AK31">
        <v>4.7</v>
      </c>
      <c r="AL31">
        <v>6.8</v>
      </c>
      <c r="AM31">
        <v>10</v>
      </c>
      <c r="AN31">
        <v>12</v>
      </c>
      <c r="AO31">
        <v>16.2</v>
      </c>
      <c r="AP31">
        <v>18.8</v>
      </c>
      <c r="AQ31">
        <v>20.3</v>
      </c>
      <c r="AR31">
        <v>22.5</v>
      </c>
      <c r="AS31">
        <v>24.5</v>
      </c>
      <c r="AT31">
        <f t="shared" si="3"/>
        <v>27.1</v>
      </c>
      <c r="AU31">
        <f t="shared" si="3"/>
        <v>29.700000000000003</v>
      </c>
    </row>
    <row r="32" spans="1:47" x14ac:dyDescent="0.2">
      <c r="A32">
        <v>351</v>
      </c>
      <c r="B32" t="s">
        <v>76</v>
      </c>
      <c r="C32">
        <v>79.400000000000006</v>
      </c>
      <c r="D32">
        <v>79.400000000000006</v>
      </c>
      <c r="E32">
        <v>79.400000000000006</v>
      </c>
      <c r="F32">
        <v>79.400000000000006</v>
      </c>
      <c r="G32">
        <v>76.599999999999994</v>
      </c>
      <c r="H32">
        <v>74.400000000000006</v>
      </c>
      <c r="I32">
        <v>72.099999999999994</v>
      </c>
      <c r="J32">
        <v>69.2</v>
      </c>
      <c r="K32">
        <v>68.3</v>
      </c>
      <c r="L32">
        <v>64.099999999999994</v>
      </c>
      <c r="M32">
        <v>58.6</v>
      </c>
      <c r="N32">
        <v>51.4</v>
      </c>
      <c r="O32">
        <v>46.3</v>
      </c>
      <c r="P32">
        <v>43.2</v>
      </c>
      <c r="Q32">
        <v>39.1</v>
      </c>
      <c r="R32">
        <v>36.9</v>
      </c>
      <c r="S32">
        <v>31.9</v>
      </c>
      <c r="T32">
        <v>29.7</v>
      </c>
      <c r="U32">
        <v>28.6</v>
      </c>
      <c r="V32">
        <v>27.6</v>
      </c>
      <c r="W32">
        <v>24.5</v>
      </c>
      <c r="X32">
        <v>19.399999999999999</v>
      </c>
      <c r="Y32">
        <v>17.3</v>
      </c>
      <c r="Z32">
        <v>14.3</v>
      </c>
      <c r="AA32">
        <v>12</v>
      </c>
      <c r="AB32">
        <v>10</v>
      </c>
      <c r="AC32">
        <v>6.8</v>
      </c>
      <c r="AD32">
        <v>6</v>
      </c>
      <c r="AE32">
        <v>5.4</v>
      </c>
      <c r="AF32">
        <v>3.9</v>
      </c>
      <c r="AG32" s="4" t="s">
        <v>108</v>
      </c>
      <c r="AH32">
        <v>3.9</v>
      </c>
      <c r="AI32">
        <v>4.7</v>
      </c>
      <c r="AJ32">
        <v>4.7</v>
      </c>
      <c r="AK32">
        <v>6.8</v>
      </c>
      <c r="AL32">
        <v>10</v>
      </c>
      <c r="AM32">
        <v>13</v>
      </c>
      <c r="AN32">
        <v>15.3</v>
      </c>
      <c r="AO32">
        <v>20.3</v>
      </c>
      <c r="AP32">
        <v>22.6</v>
      </c>
      <c r="AQ32">
        <v>23.6</v>
      </c>
      <c r="AR32">
        <v>26.6</v>
      </c>
      <c r="AS32">
        <v>27.6</v>
      </c>
      <c r="AT32">
        <f t="shared" si="3"/>
        <v>30.200000000000003</v>
      </c>
      <c r="AU32">
        <f t="shared" si="3"/>
        <v>32.800000000000004</v>
      </c>
    </row>
    <row r="33" spans="1:47" x14ac:dyDescent="0.2">
      <c r="A33">
        <v>352</v>
      </c>
      <c r="B33" t="s">
        <v>103</v>
      </c>
      <c r="C33" s="4" t="s">
        <v>108</v>
      </c>
      <c r="D33" s="4" t="s">
        <v>108</v>
      </c>
      <c r="E33" s="4" t="s">
        <v>108</v>
      </c>
      <c r="F33" s="4" t="s">
        <v>108</v>
      </c>
      <c r="G33" s="4" t="s">
        <v>108</v>
      </c>
      <c r="H33" s="4" t="s">
        <v>108</v>
      </c>
      <c r="I33" s="4" t="s">
        <v>108</v>
      </c>
      <c r="J33" s="4" t="s">
        <v>108</v>
      </c>
      <c r="K33" s="4" t="s">
        <v>108</v>
      </c>
      <c r="L33" s="4" t="s">
        <v>108</v>
      </c>
      <c r="M33" s="4" t="s">
        <v>108</v>
      </c>
      <c r="N33" s="4" t="s">
        <v>108</v>
      </c>
      <c r="O33" s="4" t="s">
        <v>108</v>
      </c>
      <c r="P33" s="4" t="s">
        <v>108</v>
      </c>
      <c r="Q33" s="4" t="s">
        <v>108</v>
      </c>
      <c r="R33" s="4" t="s">
        <v>108</v>
      </c>
      <c r="S33" s="4" t="s">
        <v>108</v>
      </c>
      <c r="T33" s="4" t="s">
        <v>108</v>
      </c>
      <c r="U33" s="4" t="s">
        <v>108</v>
      </c>
      <c r="V33" s="4" t="s">
        <v>108</v>
      </c>
      <c r="W33" s="4" t="s">
        <v>108</v>
      </c>
      <c r="X33" s="4" t="s">
        <v>108</v>
      </c>
      <c r="Y33" s="4" t="s">
        <v>108</v>
      </c>
      <c r="Z33" s="4" t="s">
        <v>108</v>
      </c>
      <c r="AA33" s="4" t="s">
        <v>108</v>
      </c>
      <c r="AB33" s="4" t="s">
        <v>108</v>
      </c>
      <c r="AC33" s="4" t="s">
        <v>108</v>
      </c>
      <c r="AD33" s="4" t="s">
        <v>108</v>
      </c>
      <c r="AE33" s="4" t="s">
        <v>108</v>
      </c>
      <c r="AF33" s="4" t="s">
        <v>108</v>
      </c>
      <c r="AG33" s="4" t="s">
        <v>108</v>
      </c>
      <c r="AH33" s="4" t="s">
        <v>108</v>
      </c>
      <c r="AI33">
        <v>4.2</v>
      </c>
      <c r="AJ33">
        <v>4.2</v>
      </c>
      <c r="AK33" s="4" t="s">
        <v>108</v>
      </c>
      <c r="AL33" s="4" t="s">
        <v>108</v>
      </c>
      <c r="AM33" s="4" t="s">
        <v>108</v>
      </c>
      <c r="AN33" s="4" t="s">
        <v>108</v>
      </c>
      <c r="AO33" s="4" t="s">
        <v>108</v>
      </c>
      <c r="AP33" s="4" t="s">
        <v>108</v>
      </c>
      <c r="AQ33" s="4" t="s">
        <v>108</v>
      </c>
      <c r="AR33" s="4" t="s">
        <v>108</v>
      </c>
      <c r="AS33" s="4" t="s">
        <v>108</v>
      </c>
      <c r="AT33" s="4" t="s">
        <v>108</v>
      </c>
      <c r="AU33" s="4" t="s">
        <v>108</v>
      </c>
    </row>
    <row r="34" spans="1:47" x14ac:dyDescent="0.2">
      <c r="A34">
        <v>42</v>
      </c>
      <c r="B34" t="s">
        <v>77</v>
      </c>
      <c r="C34">
        <v>82.3</v>
      </c>
      <c r="D34">
        <v>82.3</v>
      </c>
      <c r="E34">
        <v>82.3</v>
      </c>
      <c r="F34">
        <v>82.3</v>
      </c>
      <c r="G34">
        <v>79.400000000000006</v>
      </c>
      <c r="H34">
        <v>76.599999999999994</v>
      </c>
      <c r="I34">
        <v>75.400000000000006</v>
      </c>
      <c r="J34">
        <v>72.099999999999994</v>
      </c>
      <c r="K34">
        <v>70.099999999999994</v>
      </c>
      <c r="L34">
        <v>66</v>
      </c>
      <c r="M34">
        <v>61.5</v>
      </c>
      <c r="N34">
        <v>53.4</v>
      </c>
      <c r="O34">
        <v>49.5</v>
      </c>
      <c r="P34">
        <v>46.3</v>
      </c>
      <c r="Q34">
        <v>41.1</v>
      </c>
      <c r="R34">
        <v>38.9</v>
      </c>
      <c r="S34">
        <v>33.700000000000003</v>
      </c>
      <c r="T34">
        <v>32.5</v>
      </c>
      <c r="U34">
        <v>30.8</v>
      </c>
      <c r="V34">
        <v>29.7</v>
      </c>
      <c r="W34">
        <v>26.6</v>
      </c>
      <c r="X34">
        <v>22.5</v>
      </c>
      <c r="Y34">
        <v>19.399999999999999</v>
      </c>
      <c r="Z34">
        <v>16.2</v>
      </c>
      <c r="AA34">
        <v>14</v>
      </c>
      <c r="AB34">
        <v>12</v>
      </c>
      <c r="AC34">
        <v>10</v>
      </c>
      <c r="AD34">
        <v>8</v>
      </c>
      <c r="AE34">
        <v>7.7</v>
      </c>
      <c r="AF34">
        <v>6.8</v>
      </c>
      <c r="AG34">
        <v>4.7</v>
      </c>
      <c r="AH34" s="4" t="s">
        <v>108</v>
      </c>
      <c r="AI34" s="4" t="s">
        <v>108</v>
      </c>
      <c r="AJ34">
        <v>0</v>
      </c>
      <c r="AK34">
        <v>10</v>
      </c>
      <c r="AL34">
        <v>12</v>
      </c>
      <c r="AM34">
        <v>15.3</v>
      </c>
      <c r="AN34">
        <v>17.3</v>
      </c>
      <c r="AO34">
        <v>22.5</v>
      </c>
      <c r="AP34">
        <v>25.3</v>
      </c>
      <c r="AQ34">
        <v>26.6</v>
      </c>
      <c r="AR34">
        <v>28.6</v>
      </c>
      <c r="AS34">
        <v>29.7</v>
      </c>
      <c r="AT34">
        <f t="shared" si="3"/>
        <v>32.299999999999997</v>
      </c>
      <c r="AU34">
        <f t="shared" si="3"/>
        <v>34.9</v>
      </c>
    </row>
    <row r="35" spans="1:47" x14ac:dyDescent="0.2">
      <c r="A35">
        <v>43</v>
      </c>
      <c r="B35" t="s">
        <v>78</v>
      </c>
      <c r="C35">
        <v>90.5</v>
      </c>
      <c r="D35">
        <v>90.5</v>
      </c>
      <c r="E35">
        <v>90.5</v>
      </c>
      <c r="F35">
        <v>90.5</v>
      </c>
      <c r="G35">
        <v>87.6</v>
      </c>
      <c r="H35">
        <v>84.8</v>
      </c>
      <c r="I35">
        <v>83.6</v>
      </c>
      <c r="J35">
        <v>80.3</v>
      </c>
      <c r="K35">
        <v>78.3</v>
      </c>
      <c r="L35">
        <v>74.2</v>
      </c>
      <c r="M35">
        <v>69.7</v>
      </c>
      <c r="N35">
        <v>61.6</v>
      </c>
      <c r="O35">
        <v>57.7</v>
      </c>
      <c r="P35">
        <v>54.5</v>
      </c>
      <c r="Q35">
        <v>49.3</v>
      </c>
      <c r="R35">
        <v>47.1</v>
      </c>
      <c r="S35">
        <v>41.9</v>
      </c>
      <c r="T35">
        <v>40.700000000000003</v>
      </c>
      <c r="U35">
        <v>39</v>
      </c>
      <c r="V35">
        <v>37.9</v>
      </c>
      <c r="W35">
        <v>34.799999999999997</v>
      </c>
      <c r="X35">
        <v>30.7</v>
      </c>
      <c r="Y35">
        <v>27.6</v>
      </c>
      <c r="Z35">
        <v>24.4</v>
      </c>
      <c r="AA35">
        <v>22.2</v>
      </c>
      <c r="AB35">
        <v>20.2</v>
      </c>
      <c r="AC35">
        <v>18.2</v>
      </c>
      <c r="AD35">
        <v>16.2</v>
      </c>
      <c r="AE35">
        <v>15.9</v>
      </c>
      <c r="AF35">
        <v>15</v>
      </c>
      <c r="AG35">
        <v>12.9</v>
      </c>
      <c r="AH35" s="4" t="s">
        <v>108</v>
      </c>
      <c r="AI35">
        <v>8.1999999999999993</v>
      </c>
      <c r="AJ35" s="4" t="s">
        <v>108</v>
      </c>
      <c r="AK35">
        <v>18.2</v>
      </c>
      <c r="AL35">
        <v>20.2</v>
      </c>
      <c r="AM35">
        <v>23.5</v>
      </c>
      <c r="AN35">
        <v>25.5</v>
      </c>
      <c r="AO35">
        <v>30.7</v>
      </c>
      <c r="AP35">
        <v>33.5</v>
      </c>
      <c r="AQ35">
        <v>34.799999999999997</v>
      </c>
      <c r="AR35">
        <v>36.799999999999997</v>
      </c>
      <c r="AS35">
        <v>37.9</v>
      </c>
      <c r="AT35">
        <f t="shared" ref="AT35:AU44" si="4">AS35+2.6</f>
        <v>40.5</v>
      </c>
      <c r="AU35">
        <f t="shared" si="4"/>
        <v>43.1</v>
      </c>
    </row>
    <row r="36" spans="1:47" x14ac:dyDescent="0.2">
      <c r="A36">
        <v>20</v>
      </c>
      <c r="B36" t="s">
        <v>79</v>
      </c>
      <c r="C36" s="4" t="s">
        <v>108</v>
      </c>
      <c r="D36" s="4" t="s">
        <v>108</v>
      </c>
      <c r="E36" s="4" t="s">
        <v>108</v>
      </c>
      <c r="F36" s="4" t="s">
        <v>108</v>
      </c>
      <c r="G36" s="4" t="s">
        <v>108</v>
      </c>
      <c r="H36" s="4" t="s">
        <v>108</v>
      </c>
      <c r="I36" s="4" t="s">
        <v>108</v>
      </c>
      <c r="J36" s="4" t="s">
        <v>108</v>
      </c>
      <c r="K36" s="4" t="s">
        <v>108</v>
      </c>
      <c r="L36" s="4" t="s">
        <v>108</v>
      </c>
      <c r="M36" s="4" t="s">
        <v>108</v>
      </c>
      <c r="N36" s="4" t="s">
        <v>108</v>
      </c>
      <c r="O36" s="4" t="s">
        <v>108</v>
      </c>
      <c r="P36" s="4" t="s">
        <v>108</v>
      </c>
      <c r="Q36" s="4" t="s">
        <v>108</v>
      </c>
      <c r="R36" s="4" t="s">
        <v>108</v>
      </c>
      <c r="S36" s="4" t="s">
        <v>108</v>
      </c>
      <c r="T36" s="4" t="s">
        <v>108</v>
      </c>
      <c r="U36" s="4" t="s">
        <v>108</v>
      </c>
      <c r="V36" s="4" t="s">
        <v>108</v>
      </c>
      <c r="W36" s="4" t="s">
        <v>108</v>
      </c>
      <c r="X36" s="4" t="s">
        <v>108</v>
      </c>
      <c r="Y36" s="4" t="s">
        <v>108</v>
      </c>
      <c r="Z36" s="4" t="s">
        <v>108</v>
      </c>
      <c r="AA36" s="4" t="s">
        <v>108</v>
      </c>
      <c r="AB36" s="4" t="s">
        <v>108</v>
      </c>
      <c r="AC36" s="4" t="s">
        <v>108</v>
      </c>
      <c r="AD36">
        <v>3.9</v>
      </c>
      <c r="AE36" s="4" t="s">
        <v>108</v>
      </c>
      <c r="AF36">
        <v>4.7</v>
      </c>
      <c r="AG36">
        <v>6.8</v>
      </c>
      <c r="AH36">
        <v>7.3</v>
      </c>
      <c r="AI36">
        <v>10</v>
      </c>
      <c r="AJ36">
        <v>10</v>
      </c>
      <c r="AK36" s="4" t="s">
        <v>108</v>
      </c>
      <c r="AL36">
        <v>3.9</v>
      </c>
      <c r="AM36">
        <v>6.8</v>
      </c>
      <c r="AN36">
        <v>10</v>
      </c>
      <c r="AO36">
        <v>14.3</v>
      </c>
      <c r="AP36">
        <v>16.3</v>
      </c>
      <c r="AQ36">
        <v>17.3</v>
      </c>
      <c r="AR36">
        <v>20.3</v>
      </c>
      <c r="AS36">
        <v>22.5</v>
      </c>
      <c r="AT36">
        <f t="shared" si="4"/>
        <v>25.1</v>
      </c>
      <c r="AU36">
        <f t="shared" si="4"/>
        <v>27.700000000000003</v>
      </c>
    </row>
    <row r="37" spans="1:47" x14ac:dyDescent="0.2">
      <c r="A37">
        <v>31</v>
      </c>
      <c r="B37" t="s">
        <v>80</v>
      </c>
      <c r="C37">
        <v>76.599999999999994</v>
      </c>
      <c r="D37">
        <v>76.599999999999994</v>
      </c>
      <c r="E37">
        <v>76.599999999999994</v>
      </c>
      <c r="F37">
        <v>76.599999999999994</v>
      </c>
      <c r="G37">
        <v>74.400000000000006</v>
      </c>
      <c r="H37">
        <v>71.2</v>
      </c>
      <c r="I37">
        <v>69.2</v>
      </c>
      <c r="J37">
        <v>66</v>
      </c>
      <c r="K37">
        <v>64.099999999999994</v>
      </c>
      <c r="L37">
        <v>60.9</v>
      </c>
      <c r="M37">
        <v>56.6</v>
      </c>
      <c r="N37">
        <v>47.5</v>
      </c>
      <c r="O37">
        <v>44.3</v>
      </c>
      <c r="P37">
        <v>40.200000000000003</v>
      </c>
      <c r="Q37">
        <v>36</v>
      </c>
      <c r="R37">
        <v>32.5</v>
      </c>
      <c r="S37">
        <v>28.6</v>
      </c>
      <c r="T37">
        <v>26.6</v>
      </c>
      <c r="U37">
        <v>25.6</v>
      </c>
      <c r="V37">
        <v>24.5</v>
      </c>
      <c r="W37">
        <v>20.3</v>
      </c>
      <c r="X37">
        <v>16.2</v>
      </c>
      <c r="Y37">
        <v>14.3</v>
      </c>
      <c r="Z37">
        <v>11</v>
      </c>
      <c r="AA37">
        <v>8.8000000000000007</v>
      </c>
      <c r="AB37">
        <v>6.8</v>
      </c>
      <c r="AC37">
        <v>3.9</v>
      </c>
      <c r="AD37">
        <v>4.7</v>
      </c>
      <c r="AE37" s="4" t="s">
        <v>108</v>
      </c>
      <c r="AF37">
        <v>6.8</v>
      </c>
      <c r="AG37">
        <v>10</v>
      </c>
      <c r="AH37">
        <v>10.199999999999999</v>
      </c>
      <c r="AI37">
        <v>12</v>
      </c>
      <c r="AJ37">
        <v>12</v>
      </c>
      <c r="AK37">
        <v>3.9</v>
      </c>
      <c r="AL37" s="4" t="s">
        <v>108</v>
      </c>
      <c r="AM37">
        <v>3.9</v>
      </c>
      <c r="AN37">
        <v>6.8</v>
      </c>
      <c r="AO37">
        <v>11</v>
      </c>
      <c r="AP37">
        <v>13.6</v>
      </c>
      <c r="AQ37">
        <v>15.3</v>
      </c>
      <c r="AR37">
        <v>17.3</v>
      </c>
      <c r="AS37">
        <v>19.399999999999999</v>
      </c>
      <c r="AT37">
        <f t="shared" si="4"/>
        <v>22</v>
      </c>
      <c r="AU37">
        <f t="shared" si="4"/>
        <v>24.6</v>
      </c>
    </row>
    <row r="38" spans="1:47" x14ac:dyDescent="0.2">
      <c r="A38">
        <v>44</v>
      </c>
      <c r="B38" t="s">
        <v>81</v>
      </c>
      <c r="C38">
        <v>79.400000000000006</v>
      </c>
      <c r="D38">
        <v>79.400000000000006</v>
      </c>
      <c r="E38">
        <v>79.400000000000006</v>
      </c>
      <c r="F38">
        <v>79.400000000000006</v>
      </c>
      <c r="G38">
        <v>76.599999999999994</v>
      </c>
      <c r="H38">
        <v>74.400000000000006</v>
      </c>
      <c r="I38">
        <v>72.099999999999994</v>
      </c>
      <c r="J38">
        <v>69.2</v>
      </c>
      <c r="K38">
        <v>68.3</v>
      </c>
      <c r="L38">
        <v>64.099999999999994</v>
      </c>
      <c r="M38">
        <v>58.6</v>
      </c>
      <c r="N38">
        <v>50.3</v>
      </c>
      <c r="O38">
        <v>46.3</v>
      </c>
      <c r="P38">
        <v>43.2</v>
      </c>
      <c r="Q38">
        <v>39.1</v>
      </c>
      <c r="R38">
        <v>36</v>
      </c>
      <c r="S38">
        <v>31.9</v>
      </c>
      <c r="T38">
        <v>29.7</v>
      </c>
      <c r="U38">
        <v>28.6</v>
      </c>
      <c r="V38">
        <v>27.6</v>
      </c>
      <c r="W38">
        <v>23.6</v>
      </c>
      <c r="X38">
        <v>19.399999999999999</v>
      </c>
      <c r="Y38">
        <v>17.3</v>
      </c>
      <c r="Z38">
        <v>14.3</v>
      </c>
      <c r="AA38">
        <v>12</v>
      </c>
      <c r="AB38">
        <v>10</v>
      </c>
      <c r="AC38">
        <v>6.8</v>
      </c>
      <c r="AD38">
        <v>8</v>
      </c>
      <c r="AE38" s="4" t="s">
        <v>108</v>
      </c>
      <c r="AF38">
        <v>10</v>
      </c>
      <c r="AG38">
        <v>13</v>
      </c>
      <c r="AH38">
        <v>13.1</v>
      </c>
      <c r="AI38">
        <v>15.3</v>
      </c>
      <c r="AJ38">
        <v>15.3</v>
      </c>
      <c r="AK38">
        <v>6.8</v>
      </c>
      <c r="AL38">
        <v>3.9</v>
      </c>
      <c r="AM38" s="4" t="s">
        <v>108</v>
      </c>
      <c r="AN38">
        <v>3.9</v>
      </c>
      <c r="AO38">
        <v>8</v>
      </c>
      <c r="AP38">
        <v>10.5</v>
      </c>
      <c r="AQ38">
        <v>12</v>
      </c>
      <c r="AR38">
        <v>14.3</v>
      </c>
      <c r="AS38">
        <v>16.2</v>
      </c>
      <c r="AT38">
        <f t="shared" si="4"/>
        <v>18.8</v>
      </c>
      <c r="AU38">
        <f t="shared" si="4"/>
        <v>21.400000000000002</v>
      </c>
    </row>
    <row r="39" spans="1:47" x14ac:dyDescent="0.2">
      <c r="A39">
        <v>56</v>
      </c>
      <c r="B39" t="s">
        <v>82</v>
      </c>
      <c r="C39">
        <v>81.5</v>
      </c>
      <c r="D39">
        <v>81.5</v>
      </c>
      <c r="E39">
        <v>81.5</v>
      </c>
      <c r="F39">
        <v>81.5</v>
      </c>
      <c r="G39">
        <v>79.400000000000006</v>
      </c>
      <c r="H39">
        <v>76.599999999999994</v>
      </c>
      <c r="I39">
        <v>74.400000000000006</v>
      </c>
      <c r="J39">
        <v>71.2</v>
      </c>
      <c r="K39">
        <v>70.099999999999994</v>
      </c>
      <c r="L39">
        <v>66</v>
      </c>
      <c r="M39">
        <v>61.5</v>
      </c>
      <c r="N39">
        <v>53.4</v>
      </c>
      <c r="O39">
        <v>49.5</v>
      </c>
      <c r="P39">
        <v>45.2</v>
      </c>
      <c r="Q39">
        <v>41.1</v>
      </c>
      <c r="R39">
        <v>38.9</v>
      </c>
      <c r="S39">
        <v>33.700000000000003</v>
      </c>
      <c r="T39">
        <v>31.9</v>
      </c>
      <c r="U39">
        <v>30.8</v>
      </c>
      <c r="V39">
        <v>29.7</v>
      </c>
      <c r="W39">
        <v>26.6</v>
      </c>
      <c r="X39">
        <v>22.5</v>
      </c>
      <c r="Y39">
        <v>19.399999999999999</v>
      </c>
      <c r="Z39">
        <v>16.2</v>
      </c>
      <c r="AA39">
        <v>14</v>
      </c>
      <c r="AB39">
        <v>12</v>
      </c>
      <c r="AC39">
        <v>10</v>
      </c>
      <c r="AD39">
        <v>11</v>
      </c>
      <c r="AE39" s="4" t="s">
        <v>108</v>
      </c>
      <c r="AF39">
        <v>12</v>
      </c>
      <c r="AG39">
        <v>15.3</v>
      </c>
      <c r="AH39">
        <v>15.7</v>
      </c>
      <c r="AI39">
        <v>17.3</v>
      </c>
      <c r="AJ39">
        <v>17.3</v>
      </c>
      <c r="AK39">
        <v>10</v>
      </c>
      <c r="AL39">
        <v>6.8</v>
      </c>
      <c r="AM39">
        <v>3.9</v>
      </c>
      <c r="AN39" s="4" t="s">
        <v>108</v>
      </c>
      <c r="AO39">
        <v>6</v>
      </c>
      <c r="AP39">
        <v>8.1999999999999993</v>
      </c>
      <c r="AQ39">
        <v>9</v>
      </c>
      <c r="AR39">
        <v>11</v>
      </c>
      <c r="AS39">
        <v>14.3</v>
      </c>
      <c r="AT39">
        <f t="shared" si="4"/>
        <v>16.900000000000002</v>
      </c>
      <c r="AU39">
        <f t="shared" si="4"/>
        <v>19.500000000000004</v>
      </c>
    </row>
    <row r="40" spans="1:47" x14ac:dyDescent="0.2">
      <c r="A40">
        <v>74</v>
      </c>
      <c r="B40" t="s">
        <v>83</v>
      </c>
      <c r="C40">
        <v>86.6</v>
      </c>
      <c r="D40">
        <v>86.6</v>
      </c>
      <c r="E40">
        <v>86.6</v>
      </c>
      <c r="F40">
        <v>86.6</v>
      </c>
      <c r="G40">
        <v>83.5</v>
      </c>
      <c r="H40">
        <v>80.599999999999994</v>
      </c>
      <c r="I40">
        <v>79.400000000000006</v>
      </c>
      <c r="J40">
        <v>76.599999999999994</v>
      </c>
      <c r="K40">
        <v>74.400000000000006</v>
      </c>
      <c r="L40">
        <v>71.2</v>
      </c>
      <c r="M40">
        <v>66</v>
      </c>
      <c r="N40">
        <v>57.8</v>
      </c>
      <c r="O40">
        <v>53.4</v>
      </c>
      <c r="P40">
        <v>50.3</v>
      </c>
      <c r="Q40">
        <v>45.1</v>
      </c>
      <c r="R40">
        <v>44.3</v>
      </c>
      <c r="S40">
        <v>38.9</v>
      </c>
      <c r="T40">
        <v>36.9</v>
      </c>
      <c r="U40">
        <v>36</v>
      </c>
      <c r="V40">
        <v>34.9</v>
      </c>
      <c r="W40">
        <v>30.8</v>
      </c>
      <c r="X40">
        <v>26.6</v>
      </c>
      <c r="Y40">
        <v>24.5</v>
      </c>
      <c r="Z40">
        <v>21.3</v>
      </c>
      <c r="AA40">
        <v>18.3</v>
      </c>
      <c r="AB40">
        <v>16.2</v>
      </c>
      <c r="AC40">
        <v>14.3</v>
      </c>
      <c r="AD40">
        <v>15.3</v>
      </c>
      <c r="AE40" s="4" t="s">
        <v>108</v>
      </c>
      <c r="AF40">
        <v>16.2</v>
      </c>
      <c r="AG40">
        <v>20.3</v>
      </c>
      <c r="AH40">
        <v>20.8</v>
      </c>
      <c r="AI40">
        <v>22.5</v>
      </c>
      <c r="AJ40">
        <v>22.5</v>
      </c>
      <c r="AK40">
        <v>14.3</v>
      </c>
      <c r="AL40">
        <v>11</v>
      </c>
      <c r="AM40">
        <v>8</v>
      </c>
      <c r="AN40">
        <v>6</v>
      </c>
      <c r="AO40" s="4" t="s">
        <v>108</v>
      </c>
      <c r="AP40">
        <v>3.7</v>
      </c>
      <c r="AQ40">
        <v>6</v>
      </c>
      <c r="AR40">
        <v>8</v>
      </c>
      <c r="AS40">
        <v>10</v>
      </c>
      <c r="AT40">
        <f t="shared" si="4"/>
        <v>12.6</v>
      </c>
      <c r="AU40">
        <f t="shared" si="4"/>
        <v>15.2</v>
      </c>
    </row>
    <row r="41" spans="1:47" x14ac:dyDescent="0.2">
      <c r="A41">
        <v>87</v>
      </c>
      <c r="B41" t="s">
        <v>84</v>
      </c>
      <c r="C41">
        <v>88.7</v>
      </c>
      <c r="D41">
        <v>88.7</v>
      </c>
      <c r="E41">
        <v>88.7</v>
      </c>
      <c r="F41">
        <v>88.7</v>
      </c>
      <c r="G41">
        <v>85.5</v>
      </c>
      <c r="H41">
        <v>83.2</v>
      </c>
      <c r="I41">
        <v>81.400000000000006</v>
      </c>
      <c r="J41">
        <v>78.900000000000006</v>
      </c>
      <c r="K41">
        <v>77</v>
      </c>
      <c r="L41">
        <v>73.2</v>
      </c>
      <c r="M41">
        <v>68.599999999999994</v>
      </c>
      <c r="N41">
        <v>60.1</v>
      </c>
      <c r="O41">
        <v>56.1</v>
      </c>
      <c r="P41">
        <v>52.5</v>
      </c>
      <c r="Q41">
        <v>47.4</v>
      </c>
      <c r="R41">
        <v>46.3</v>
      </c>
      <c r="S41">
        <v>41.2</v>
      </c>
      <c r="T41">
        <v>39.5</v>
      </c>
      <c r="U41">
        <v>38</v>
      </c>
      <c r="V41">
        <v>37.1</v>
      </c>
      <c r="W41">
        <v>33.6</v>
      </c>
      <c r="X41">
        <v>28.6</v>
      </c>
      <c r="Y41">
        <v>26.6</v>
      </c>
      <c r="Z41">
        <v>23.9</v>
      </c>
      <c r="AA41">
        <v>21.7</v>
      </c>
      <c r="AB41">
        <v>18.8</v>
      </c>
      <c r="AC41">
        <v>16.3</v>
      </c>
      <c r="AD41">
        <v>17.899999999999999</v>
      </c>
      <c r="AE41" s="4" t="s">
        <v>108</v>
      </c>
      <c r="AF41">
        <v>18.8</v>
      </c>
      <c r="AG41">
        <v>22.6</v>
      </c>
      <c r="AH41">
        <v>24</v>
      </c>
      <c r="AI41">
        <v>25.3</v>
      </c>
      <c r="AJ41">
        <v>25.3</v>
      </c>
      <c r="AK41">
        <v>16.3</v>
      </c>
      <c r="AL41">
        <v>13.6</v>
      </c>
      <c r="AM41">
        <v>10.5</v>
      </c>
      <c r="AN41">
        <v>8.1999999999999993</v>
      </c>
      <c r="AO41">
        <v>3.7</v>
      </c>
      <c r="AP41" s="4" t="s">
        <v>108</v>
      </c>
      <c r="AQ41">
        <v>2.8</v>
      </c>
      <c r="AR41">
        <v>5.9</v>
      </c>
      <c r="AS41">
        <v>8.1999999999999993</v>
      </c>
      <c r="AT41">
        <f t="shared" si="4"/>
        <v>10.799999999999999</v>
      </c>
      <c r="AU41">
        <f t="shared" si="4"/>
        <v>13.399999999999999</v>
      </c>
    </row>
    <row r="42" spans="1:47" x14ac:dyDescent="0.2">
      <c r="A42">
        <v>95</v>
      </c>
      <c r="B42" t="s">
        <v>85</v>
      </c>
      <c r="C42">
        <v>90.1</v>
      </c>
      <c r="D42">
        <v>90.1</v>
      </c>
      <c r="E42">
        <v>90.1</v>
      </c>
      <c r="F42">
        <v>90.1</v>
      </c>
      <c r="G42">
        <v>86.6</v>
      </c>
      <c r="H42">
        <v>84.9</v>
      </c>
      <c r="I42">
        <v>82.3</v>
      </c>
      <c r="J42">
        <v>80.599999999999994</v>
      </c>
      <c r="K42">
        <v>78.400000000000006</v>
      </c>
      <c r="L42">
        <v>74.400000000000006</v>
      </c>
      <c r="M42">
        <v>70.099999999999994</v>
      </c>
      <c r="N42">
        <v>61.5</v>
      </c>
      <c r="O42">
        <v>57.8</v>
      </c>
      <c r="P42">
        <v>53.4</v>
      </c>
      <c r="Q42">
        <v>48.6</v>
      </c>
      <c r="R42">
        <v>47.5</v>
      </c>
      <c r="S42">
        <v>42.2</v>
      </c>
      <c r="T42">
        <v>41.2</v>
      </c>
      <c r="U42">
        <v>38.9</v>
      </c>
      <c r="V42">
        <v>38</v>
      </c>
      <c r="W42">
        <v>34.9</v>
      </c>
      <c r="X42">
        <v>29.7</v>
      </c>
      <c r="Y42">
        <v>27.6</v>
      </c>
      <c r="Z42">
        <v>25.6</v>
      </c>
      <c r="AA42">
        <v>22.6</v>
      </c>
      <c r="AB42">
        <v>20.3</v>
      </c>
      <c r="AC42">
        <v>17.3</v>
      </c>
      <c r="AD42">
        <v>19.399999999999999</v>
      </c>
      <c r="AE42" s="4" t="s">
        <v>108</v>
      </c>
      <c r="AF42">
        <v>20.3</v>
      </c>
      <c r="AG42">
        <v>23.6</v>
      </c>
      <c r="AH42">
        <v>23.7</v>
      </c>
      <c r="AI42">
        <v>26.6</v>
      </c>
      <c r="AJ42">
        <v>26.6</v>
      </c>
      <c r="AK42">
        <v>17.3</v>
      </c>
      <c r="AL42">
        <v>15.3</v>
      </c>
      <c r="AM42">
        <v>12</v>
      </c>
      <c r="AN42">
        <v>9</v>
      </c>
      <c r="AO42">
        <v>6</v>
      </c>
      <c r="AP42">
        <v>2.8</v>
      </c>
      <c r="AQ42" s="4" t="s">
        <v>108</v>
      </c>
      <c r="AR42">
        <v>3.9</v>
      </c>
      <c r="AS42">
        <v>6</v>
      </c>
      <c r="AT42">
        <f t="shared" si="4"/>
        <v>8.6</v>
      </c>
      <c r="AU42">
        <f t="shared" si="4"/>
        <v>11.2</v>
      </c>
    </row>
    <row r="43" spans="1:47" x14ac:dyDescent="0.2">
      <c r="A43">
        <v>105</v>
      </c>
      <c r="B43" t="s">
        <v>86</v>
      </c>
      <c r="C43">
        <v>93</v>
      </c>
      <c r="D43">
        <v>93</v>
      </c>
      <c r="E43">
        <v>93</v>
      </c>
      <c r="F43">
        <v>93</v>
      </c>
      <c r="G43">
        <v>90.1</v>
      </c>
      <c r="H43">
        <v>86.6</v>
      </c>
      <c r="I43">
        <v>85.7</v>
      </c>
      <c r="J43">
        <v>82.3</v>
      </c>
      <c r="K43">
        <v>80.599999999999994</v>
      </c>
      <c r="L43">
        <v>77.400000000000006</v>
      </c>
      <c r="M43">
        <v>72.099999999999994</v>
      </c>
      <c r="N43">
        <v>64.099999999999994</v>
      </c>
      <c r="O43">
        <v>59.7</v>
      </c>
      <c r="P43">
        <v>56.6</v>
      </c>
      <c r="Q43">
        <v>50.5</v>
      </c>
      <c r="R43">
        <v>49.5</v>
      </c>
      <c r="S43">
        <v>44.3</v>
      </c>
      <c r="T43">
        <v>43.2</v>
      </c>
      <c r="U43">
        <v>42.2</v>
      </c>
      <c r="V43">
        <v>41.2</v>
      </c>
      <c r="W43">
        <v>36.9</v>
      </c>
      <c r="X43">
        <v>32.5</v>
      </c>
      <c r="Y43">
        <v>29.7</v>
      </c>
      <c r="Z43">
        <v>27.6</v>
      </c>
      <c r="AA43">
        <v>24.9</v>
      </c>
      <c r="AB43">
        <v>22.5</v>
      </c>
      <c r="AC43">
        <v>20.3</v>
      </c>
      <c r="AD43">
        <v>21.3</v>
      </c>
      <c r="AE43" s="4" t="s">
        <v>108</v>
      </c>
      <c r="AF43">
        <v>22.5</v>
      </c>
      <c r="AG43">
        <v>26.6</v>
      </c>
      <c r="AH43">
        <v>26.8</v>
      </c>
      <c r="AI43">
        <v>28.6</v>
      </c>
      <c r="AJ43">
        <v>28.6</v>
      </c>
      <c r="AK43">
        <v>20.3</v>
      </c>
      <c r="AL43">
        <v>17.3</v>
      </c>
      <c r="AM43">
        <v>14.3</v>
      </c>
      <c r="AN43">
        <v>11</v>
      </c>
      <c r="AO43">
        <v>8</v>
      </c>
      <c r="AP43">
        <v>5.9</v>
      </c>
      <c r="AQ43">
        <v>3.9</v>
      </c>
      <c r="AR43" s="4" t="s">
        <v>108</v>
      </c>
      <c r="AS43">
        <v>3.9</v>
      </c>
      <c r="AT43">
        <f t="shared" si="4"/>
        <v>6.5</v>
      </c>
      <c r="AU43">
        <f t="shared" si="4"/>
        <v>9.1</v>
      </c>
    </row>
    <row r="44" spans="1:47" x14ac:dyDescent="0.2">
      <c r="A44">
        <v>115</v>
      </c>
      <c r="B44" t="s">
        <v>105</v>
      </c>
      <c r="C44">
        <v>94.7</v>
      </c>
      <c r="D44">
        <v>94.7</v>
      </c>
      <c r="E44">
        <v>94.7</v>
      </c>
      <c r="F44">
        <v>94.7</v>
      </c>
      <c r="G44">
        <v>91.8</v>
      </c>
      <c r="H44">
        <v>88.7</v>
      </c>
      <c r="I44">
        <v>86.6</v>
      </c>
      <c r="J44">
        <v>84.9</v>
      </c>
      <c r="K44">
        <v>82.3</v>
      </c>
      <c r="L44">
        <v>79.400000000000006</v>
      </c>
      <c r="M44">
        <v>74.400000000000006</v>
      </c>
      <c r="N44">
        <v>66</v>
      </c>
      <c r="O44">
        <v>61.5</v>
      </c>
      <c r="P44">
        <v>57.8</v>
      </c>
      <c r="Q44">
        <v>52.9</v>
      </c>
      <c r="R44">
        <v>51.4</v>
      </c>
      <c r="S44">
        <v>46.3</v>
      </c>
      <c r="T44">
        <v>44.3</v>
      </c>
      <c r="U44">
        <v>44.3</v>
      </c>
      <c r="V44">
        <v>42.2</v>
      </c>
      <c r="W44">
        <v>38.9</v>
      </c>
      <c r="X44">
        <v>34.9</v>
      </c>
      <c r="Y44">
        <v>31.9</v>
      </c>
      <c r="Z44">
        <v>29.7</v>
      </c>
      <c r="AA44">
        <v>26.8</v>
      </c>
      <c r="AB44">
        <v>24.5</v>
      </c>
      <c r="AC44">
        <v>22.5</v>
      </c>
      <c r="AD44">
        <v>23.6</v>
      </c>
      <c r="AE44" s="4" t="s">
        <v>108</v>
      </c>
      <c r="AF44">
        <v>24.5</v>
      </c>
      <c r="AG44">
        <v>27.6</v>
      </c>
      <c r="AH44">
        <v>28.2</v>
      </c>
      <c r="AI44">
        <v>29.7</v>
      </c>
      <c r="AJ44">
        <v>29.7</v>
      </c>
      <c r="AK44">
        <v>22.5</v>
      </c>
      <c r="AL44">
        <v>19.399999999999999</v>
      </c>
      <c r="AM44">
        <v>16.2</v>
      </c>
      <c r="AN44">
        <v>14.3</v>
      </c>
      <c r="AO44">
        <v>10</v>
      </c>
      <c r="AP44">
        <v>8.1999999999999993</v>
      </c>
      <c r="AQ44">
        <v>6</v>
      </c>
      <c r="AR44">
        <v>3.9</v>
      </c>
      <c r="AS44" s="4" t="s">
        <v>108</v>
      </c>
      <c r="AT44">
        <f>IFERROR(AS44+2.6, 2.6)</f>
        <v>2.6</v>
      </c>
      <c r="AU44">
        <f t="shared" si="4"/>
        <v>5.2</v>
      </c>
    </row>
    <row r="45" spans="1:47" x14ac:dyDescent="0.2">
      <c r="A45">
        <v>122</v>
      </c>
      <c r="B45" t="s">
        <v>106</v>
      </c>
      <c r="C45">
        <f>C44+2.6</f>
        <v>97.3</v>
      </c>
      <c r="D45">
        <f t="shared" ref="D45:AS46" si="5">D44+2.6</f>
        <v>97.3</v>
      </c>
      <c r="E45">
        <f t="shared" si="5"/>
        <v>97.3</v>
      </c>
      <c r="F45">
        <f t="shared" si="5"/>
        <v>97.3</v>
      </c>
      <c r="G45">
        <f t="shared" si="5"/>
        <v>94.399999999999991</v>
      </c>
      <c r="H45">
        <f t="shared" si="5"/>
        <v>91.3</v>
      </c>
      <c r="I45">
        <f t="shared" si="5"/>
        <v>89.199999999999989</v>
      </c>
      <c r="J45">
        <f t="shared" si="5"/>
        <v>87.5</v>
      </c>
      <c r="K45">
        <f t="shared" si="5"/>
        <v>84.899999999999991</v>
      </c>
      <c r="L45">
        <f t="shared" si="5"/>
        <v>82</v>
      </c>
      <c r="M45">
        <f t="shared" si="5"/>
        <v>77</v>
      </c>
      <c r="N45">
        <f t="shared" si="5"/>
        <v>68.599999999999994</v>
      </c>
      <c r="O45">
        <f t="shared" si="5"/>
        <v>64.099999999999994</v>
      </c>
      <c r="P45">
        <f t="shared" si="5"/>
        <v>60.4</v>
      </c>
      <c r="Q45">
        <f t="shared" si="5"/>
        <v>55.5</v>
      </c>
      <c r="R45">
        <f t="shared" si="5"/>
        <v>54</v>
      </c>
      <c r="S45">
        <f t="shared" si="5"/>
        <v>48.9</v>
      </c>
      <c r="T45">
        <f t="shared" si="5"/>
        <v>46.9</v>
      </c>
      <c r="U45">
        <f t="shared" si="5"/>
        <v>46.9</v>
      </c>
      <c r="V45">
        <f t="shared" si="5"/>
        <v>44.800000000000004</v>
      </c>
      <c r="W45">
        <f t="shared" si="5"/>
        <v>41.5</v>
      </c>
      <c r="X45">
        <f t="shared" si="5"/>
        <v>37.5</v>
      </c>
      <c r="Y45">
        <f t="shared" si="5"/>
        <v>34.5</v>
      </c>
      <c r="Z45">
        <f t="shared" si="5"/>
        <v>32.299999999999997</v>
      </c>
      <c r="AA45">
        <f t="shared" si="5"/>
        <v>29.400000000000002</v>
      </c>
      <c r="AB45">
        <f t="shared" si="5"/>
        <v>27.1</v>
      </c>
      <c r="AC45">
        <f t="shared" si="5"/>
        <v>25.1</v>
      </c>
      <c r="AD45">
        <f t="shared" si="5"/>
        <v>26.200000000000003</v>
      </c>
      <c r="AE45" s="4" t="s">
        <v>108</v>
      </c>
      <c r="AF45">
        <f t="shared" si="5"/>
        <v>27.1</v>
      </c>
      <c r="AG45">
        <f t="shared" si="5"/>
        <v>30.200000000000003</v>
      </c>
      <c r="AH45">
        <f t="shared" si="5"/>
        <v>30.8</v>
      </c>
      <c r="AI45">
        <f t="shared" si="5"/>
        <v>32.299999999999997</v>
      </c>
      <c r="AJ45">
        <f t="shared" si="5"/>
        <v>32.299999999999997</v>
      </c>
      <c r="AK45">
        <f t="shared" si="5"/>
        <v>25.1</v>
      </c>
      <c r="AL45">
        <f t="shared" si="5"/>
        <v>22</v>
      </c>
      <c r="AM45">
        <f t="shared" si="5"/>
        <v>18.8</v>
      </c>
      <c r="AN45">
        <f t="shared" si="5"/>
        <v>16.900000000000002</v>
      </c>
      <c r="AO45">
        <f t="shared" si="5"/>
        <v>12.6</v>
      </c>
      <c r="AP45">
        <f t="shared" si="5"/>
        <v>10.799999999999999</v>
      </c>
      <c r="AQ45">
        <f t="shared" si="5"/>
        <v>8.6</v>
      </c>
      <c r="AR45">
        <f t="shared" si="5"/>
        <v>6.5</v>
      </c>
      <c r="AS45">
        <f>IFERROR(AS44+2.6,2.6)</f>
        <v>2.6</v>
      </c>
      <c r="AT45" s="4" t="s">
        <v>108</v>
      </c>
      <c r="AU45">
        <f>IFERROR(AT45+2.6, 2.6)</f>
        <v>2.6</v>
      </c>
    </row>
    <row r="46" spans="1:47" x14ac:dyDescent="0.2">
      <c r="A46">
        <v>131</v>
      </c>
      <c r="B46" t="s">
        <v>107</v>
      </c>
      <c r="C46">
        <f>C45+2.6</f>
        <v>99.899999999999991</v>
      </c>
      <c r="D46">
        <f t="shared" si="5"/>
        <v>99.899999999999991</v>
      </c>
      <c r="E46">
        <f t="shared" si="5"/>
        <v>99.899999999999991</v>
      </c>
      <c r="F46">
        <f t="shared" si="5"/>
        <v>99.899999999999991</v>
      </c>
      <c r="G46">
        <f t="shared" si="5"/>
        <v>96.999999999999986</v>
      </c>
      <c r="H46">
        <f t="shared" si="5"/>
        <v>93.899999999999991</v>
      </c>
      <c r="I46">
        <f t="shared" si="5"/>
        <v>91.799999999999983</v>
      </c>
      <c r="J46">
        <f t="shared" si="5"/>
        <v>90.1</v>
      </c>
      <c r="K46">
        <f t="shared" si="5"/>
        <v>87.499999999999986</v>
      </c>
      <c r="L46">
        <f t="shared" si="5"/>
        <v>84.6</v>
      </c>
      <c r="M46">
        <f t="shared" si="5"/>
        <v>79.599999999999994</v>
      </c>
      <c r="N46">
        <f t="shared" si="5"/>
        <v>71.199999999999989</v>
      </c>
      <c r="O46">
        <f t="shared" si="5"/>
        <v>66.699999999999989</v>
      </c>
      <c r="P46">
        <f t="shared" si="5"/>
        <v>63</v>
      </c>
      <c r="Q46">
        <f t="shared" si="5"/>
        <v>58.1</v>
      </c>
      <c r="R46">
        <f t="shared" si="5"/>
        <v>56.6</v>
      </c>
      <c r="S46">
        <f t="shared" si="5"/>
        <v>51.5</v>
      </c>
      <c r="T46">
        <f t="shared" si="5"/>
        <v>49.5</v>
      </c>
      <c r="U46">
        <f t="shared" si="5"/>
        <v>49.5</v>
      </c>
      <c r="V46">
        <f t="shared" si="5"/>
        <v>47.400000000000006</v>
      </c>
      <c r="W46">
        <f t="shared" si="5"/>
        <v>44.1</v>
      </c>
      <c r="X46">
        <f t="shared" si="5"/>
        <v>40.1</v>
      </c>
      <c r="Y46">
        <f t="shared" si="5"/>
        <v>37.1</v>
      </c>
      <c r="Z46">
        <f t="shared" si="5"/>
        <v>34.9</v>
      </c>
      <c r="AA46">
        <f t="shared" si="5"/>
        <v>32</v>
      </c>
      <c r="AB46">
        <f t="shared" si="5"/>
        <v>29.700000000000003</v>
      </c>
      <c r="AC46">
        <f t="shared" si="5"/>
        <v>27.700000000000003</v>
      </c>
      <c r="AD46">
        <f t="shared" si="5"/>
        <v>28.800000000000004</v>
      </c>
      <c r="AE46" s="4" t="s">
        <v>108</v>
      </c>
      <c r="AF46">
        <f t="shared" si="5"/>
        <v>29.700000000000003</v>
      </c>
      <c r="AG46">
        <f t="shared" si="5"/>
        <v>32.800000000000004</v>
      </c>
      <c r="AH46">
        <f t="shared" si="5"/>
        <v>33.4</v>
      </c>
      <c r="AI46">
        <f t="shared" si="5"/>
        <v>34.9</v>
      </c>
      <c r="AJ46">
        <f t="shared" si="5"/>
        <v>34.9</v>
      </c>
      <c r="AK46">
        <f t="shared" si="5"/>
        <v>27.700000000000003</v>
      </c>
      <c r="AL46">
        <f t="shared" si="5"/>
        <v>24.6</v>
      </c>
      <c r="AM46">
        <f t="shared" si="5"/>
        <v>21.400000000000002</v>
      </c>
      <c r="AN46">
        <f t="shared" si="5"/>
        <v>19.500000000000004</v>
      </c>
      <c r="AO46">
        <f t="shared" si="5"/>
        <v>15.2</v>
      </c>
      <c r="AP46">
        <f t="shared" si="5"/>
        <v>13.399999999999999</v>
      </c>
      <c r="AQ46">
        <f t="shared" si="5"/>
        <v>11.2</v>
      </c>
      <c r="AR46">
        <f t="shared" si="5"/>
        <v>9.1</v>
      </c>
      <c r="AS46">
        <f t="shared" si="5"/>
        <v>5.2</v>
      </c>
      <c r="AT46">
        <f>IFERROR(AT45+2.6,2.6)</f>
        <v>2.6</v>
      </c>
      <c r="AU46" s="4" t="s">
        <v>108</v>
      </c>
    </row>
  </sheetData>
  <conditionalFormatting sqref="C2:AU4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33:AU33 C2:AR43 AE36:AE4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44 AU46 AT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7386-5824-FD49-B897-2FA570AC151E}">
  <dimension ref="A1:AU46"/>
  <sheetViews>
    <sheetView topLeftCell="B1" workbookViewId="0">
      <selection activeCell="B15" sqref="B15"/>
    </sheetView>
  </sheetViews>
  <sheetFormatPr baseColWidth="10" defaultRowHeight="16" x14ac:dyDescent="0.2"/>
  <cols>
    <col min="1" max="1" width="4.1640625" bestFit="1" customWidth="1"/>
    <col min="2" max="2" width="53.1640625" bestFit="1" customWidth="1"/>
    <col min="3" max="37" width="5.1640625" customWidth="1"/>
    <col min="38" max="38" width="5.1640625" bestFit="1" customWidth="1"/>
    <col min="39" max="45" width="5.1640625" customWidth="1"/>
    <col min="46" max="48" width="5.1640625" bestFit="1" customWidth="1"/>
  </cols>
  <sheetData>
    <row r="1" spans="1:37" x14ac:dyDescent="0.2">
      <c r="C1" t="str" cm="1">
        <f t="array" ref="C1:AK1">TRANSPOSE(A2:A36)</f>
        <v>OH</v>
      </c>
      <c r="D1">
        <v>10</v>
      </c>
      <c r="E1">
        <v>13</v>
      </c>
      <c r="F1">
        <v>28</v>
      </c>
      <c r="G1">
        <v>39</v>
      </c>
      <c r="H1">
        <v>48</v>
      </c>
      <c r="I1">
        <v>57</v>
      </c>
      <c r="J1">
        <v>67</v>
      </c>
      <c r="K1">
        <v>75</v>
      </c>
      <c r="L1">
        <v>91</v>
      </c>
      <c r="M1">
        <v>110</v>
      </c>
      <c r="N1">
        <v>146</v>
      </c>
      <c r="O1">
        <v>161</v>
      </c>
      <c r="P1">
        <v>180</v>
      </c>
      <c r="Q1">
        <v>189</v>
      </c>
      <c r="R1">
        <v>201</v>
      </c>
      <c r="S1">
        <v>226</v>
      </c>
      <c r="T1">
        <v>236</v>
      </c>
      <c r="U1">
        <v>242</v>
      </c>
      <c r="V1">
        <v>247</v>
      </c>
      <c r="W1">
        <v>266</v>
      </c>
      <c r="X1">
        <v>286</v>
      </c>
      <c r="Y1">
        <v>298</v>
      </c>
      <c r="Z1">
        <v>312</v>
      </c>
      <c r="AA1">
        <v>320</v>
      </c>
      <c r="AB1">
        <v>326</v>
      </c>
      <c r="AC1">
        <v>333</v>
      </c>
      <c r="AD1">
        <v>20</v>
      </c>
      <c r="AE1">
        <v>339</v>
      </c>
      <c r="AF1">
        <v>340</v>
      </c>
      <c r="AG1">
        <v>343</v>
      </c>
      <c r="AH1">
        <v>351</v>
      </c>
      <c r="AI1">
        <v>352</v>
      </c>
      <c r="AJ1">
        <v>42</v>
      </c>
      <c r="AK1">
        <v>43</v>
      </c>
    </row>
    <row r="2" spans="1:37" x14ac:dyDescent="0.2">
      <c r="A2" t="s">
        <v>101</v>
      </c>
      <c r="B2" t="str" cm="1">
        <f t="array" ref="B2:B36">_xlfn.XLOOKUP(A2:A36,Tolls!A2:A46,Tolls!B2:B46)</f>
        <v>Ohio</v>
      </c>
      <c r="C2" s="38" t="str" cm="1">
        <f t="array" ref="C2">_xlfn.XLOOKUP($A2,Tolls!$A$2:$A$46,_xlfn.XLOOKUP(C$1,Tolls!$C$1:$AU$1,Tolls!$C$2:$AU$46,,0,1),,0,1)</f>
        <v>N/A</v>
      </c>
      <c r="D2" s="38" cm="1">
        <f t="array" ref="D2">_xlfn.XLOOKUP($A2,Tolls!$A$2:$A$46,_xlfn.XLOOKUP(D$1,Tolls!$C$1:$AU$1,Tolls!$C$2:$AU$46,,0,1),,0,1)</f>
        <v>13</v>
      </c>
      <c r="E2" s="38" cm="1">
        <f t="array" ref="E2">_xlfn.XLOOKUP($A2,Tolls!$A$2:$A$46,_xlfn.XLOOKUP(E$1,Tolls!$C$1:$AU$1,Tolls!$C$2:$AU$46,,0,1),,0,1)</f>
        <v>13</v>
      </c>
      <c r="F2" s="38" cm="1">
        <f t="array" ref="F2">_xlfn.XLOOKUP($A2,Tolls!$A$2:$A$46,_xlfn.XLOOKUP(F$1,Tolls!$C$1:$AU$1,Tolls!$C$2:$AU$46,,0,1),,0,1)</f>
        <v>13</v>
      </c>
      <c r="G2" s="38" cm="1">
        <f t="array" ref="G2">_xlfn.XLOOKUP($A2,Tolls!$A$2:$A$46,_xlfn.XLOOKUP(G$1,Tolls!$C$1:$AU$1,Tolls!$C$2:$AU$46,,0,1),,0,1)</f>
        <v>17.7</v>
      </c>
      <c r="H2" s="38" cm="1">
        <f t="array" ref="H2">_xlfn.XLOOKUP($A2,Tolls!$A$2:$A$46,_xlfn.XLOOKUP(H$1,Tolls!$C$1:$AU$1,Tolls!$C$2:$AU$46,,0,1),,0,1)</f>
        <v>19.8</v>
      </c>
      <c r="I2" s="38" cm="1">
        <f t="array" ref="I2">_xlfn.XLOOKUP($A2,Tolls!$A$2:$A$46,_xlfn.XLOOKUP(I$1,Tolls!$C$1:$AU$1,Tolls!$C$2:$AU$46,,0,1),,0,1)</f>
        <v>22</v>
      </c>
      <c r="J2" s="38" cm="1">
        <f t="array" ref="J2">_xlfn.XLOOKUP($A2,Tolls!$A$2:$A$46,_xlfn.XLOOKUP(J$1,Tolls!$C$1:$AU$1,Tolls!$C$2:$AU$46,,0,1),,0,1)</f>
        <v>25</v>
      </c>
      <c r="K2" s="38" cm="1">
        <f t="array" ref="K2">_xlfn.XLOOKUP($A2,Tolls!$A$2:$A$46,_xlfn.XLOOKUP(K$1,Tolls!$C$1:$AU$1,Tolls!$C$2:$AU$46,,0,1),,0,1)</f>
        <v>26</v>
      </c>
      <c r="L2" s="38" cm="1">
        <f t="array" ref="L2">_xlfn.XLOOKUP($A2,Tolls!$A$2:$A$46,_xlfn.XLOOKUP(L$1,Tolls!$C$1:$AU$1,Tolls!$C$2:$AU$46,,0,1),,0,1)</f>
        <v>30.3</v>
      </c>
      <c r="M2" s="38" cm="1">
        <f t="array" ref="M2">_xlfn.XLOOKUP($A2,Tolls!$A$2:$A$46,_xlfn.XLOOKUP(M$1,Tolls!$C$1:$AU$1,Tolls!$C$2:$AU$46,,0,1),,0,1)</f>
        <v>34.299999999999997</v>
      </c>
      <c r="N2" s="38" cm="1">
        <f t="array" ref="N2">_xlfn.XLOOKUP($A2,Tolls!$A$2:$A$46,_xlfn.XLOOKUP(N$1,Tolls!$C$1:$AU$1,Tolls!$C$2:$AU$46,,0,1),,0,1)</f>
        <v>42.7</v>
      </c>
      <c r="O2" s="38" cm="1">
        <f t="array" ref="O2">_xlfn.XLOOKUP($A2,Tolls!$A$2:$A$46,_xlfn.XLOOKUP(O$1,Tolls!$C$1:$AU$1,Tolls!$C$2:$AU$46,,0,1),,0,1)</f>
        <v>46.7</v>
      </c>
      <c r="P2" s="38" cm="1">
        <f t="array" ref="P2">_xlfn.XLOOKUP($A2,Tolls!$A$2:$A$46,_xlfn.XLOOKUP(P$1,Tolls!$C$1:$AU$1,Tolls!$C$2:$AU$46,,0,1),,0,1)</f>
        <v>51</v>
      </c>
      <c r="Q2" s="38" cm="1">
        <f t="array" ref="Q2">_xlfn.XLOOKUP($A2,Tolls!$A$2:$A$46,_xlfn.XLOOKUP(Q$1,Tolls!$C$1:$AU$1,Tolls!$C$2:$AU$46,,0,1),,0,1)</f>
        <v>51.2</v>
      </c>
      <c r="R2" s="38" cm="1">
        <f t="array" ref="R2">_xlfn.XLOOKUP($A2,Tolls!$A$2:$A$46,_xlfn.XLOOKUP(R$1,Tolls!$C$1:$AU$1,Tolls!$C$2:$AU$46,,0,1),,0,1)</f>
        <v>56.2</v>
      </c>
      <c r="S2" s="38" cm="1">
        <f t="array" ref="S2">_xlfn.XLOOKUP($A2,Tolls!$A$2:$A$46,_xlfn.XLOOKUP(S$1,Tolls!$C$1:$AU$1,Tolls!$C$2:$AU$46,,0,1),,0,1)</f>
        <v>62.5</v>
      </c>
      <c r="T2" s="38" cm="1">
        <f t="array" ref="T2">_xlfn.XLOOKUP($A2,Tolls!$A$2:$A$46,_xlfn.XLOOKUP(T$1,Tolls!$C$1:$AU$1,Tolls!$C$2:$AU$46,,0,1),,0,1)</f>
        <v>64.400000000000006</v>
      </c>
      <c r="U2" s="38" cm="1">
        <f t="array" ref="U2">_xlfn.XLOOKUP($A2,Tolls!$A$2:$A$46,_xlfn.XLOOKUP(U$1,Tolls!$C$1:$AU$1,Tolls!$C$2:$AU$46,,0,1),,0,1)</f>
        <v>65.8</v>
      </c>
      <c r="V2" s="38" cm="1">
        <f t="array" ref="V2">_xlfn.XLOOKUP($A2,Tolls!$A$2:$A$46,_xlfn.XLOOKUP(V$1,Tolls!$C$1:$AU$1,Tolls!$C$2:$AU$46,,0,1),,0,1)</f>
        <v>66.400000000000006</v>
      </c>
      <c r="W2" s="38" cm="1">
        <f t="array" ref="W2">_xlfn.XLOOKUP($A2,Tolls!$A$2:$A$46,_xlfn.XLOOKUP(W$1,Tolls!$C$1:$AU$1,Tolls!$C$2:$AU$46,,0,1),,0,1)</f>
        <v>69.599999999999994</v>
      </c>
      <c r="X2" s="38" cm="1">
        <f t="array" ref="X2">_xlfn.XLOOKUP($A2,Tolls!$A$2:$A$46,_xlfn.XLOOKUP(X$1,Tolls!$C$1:$AU$1,Tolls!$C$2:$AU$46,,0,1),,0,1)</f>
        <v>74.5</v>
      </c>
      <c r="Y2" s="38" cm="1">
        <f t="array" ref="Y2">_xlfn.XLOOKUP($A2,Tolls!$A$2:$A$46,_xlfn.XLOOKUP(Y$1,Tolls!$C$1:$AU$1,Tolls!$C$2:$AU$46,,0,1),,0,1)</f>
        <v>77.099999999999994</v>
      </c>
      <c r="Z2" s="38" cm="1">
        <f t="array" ref="Z2">_xlfn.XLOOKUP($A2,Tolls!$A$2:$A$46,_xlfn.XLOOKUP(Z$1,Tolls!$C$1:$AU$1,Tolls!$C$2:$AU$46,,0,1),,0,1)</f>
        <v>79.900000000000006</v>
      </c>
      <c r="AA2" s="38" cm="1">
        <f t="array" ref="AA2">_xlfn.XLOOKUP($A2,Tolls!$A$2:$A$46,_xlfn.XLOOKUP(AA$1,Tolls!$C$1:$AU$1,Tolls!$C$2:$AU$46,,0,1),,0,1)</f>
        <v>82.4</v>
      </c>
      <c r="AB2" s="38" cm="1">
        <f t="array" ref="AB2">_xlfn.XLOOKUP($A2,Tolls!$A$2:$A$46,_xlfn.XLOOKUP(AB$1,Tolls!$C$1:$AU$1,Tolls!$C$2:$AU$46,,0,1),,0,1)</f>
        <v>84.2</v>
      </c>
      <c r="AC2" s="38" cm="1">
        <f t="array" ref="AC2">_xlfn.XLOOKUP($A2,Tolls!$A$2:$A$46,_xlfn.XLOOKUP(AC$1,Tolls!$C$1:$AU$1,Tolls!$C$2:$AU$46,,0,1),,0,1)</f>
        <v>86.2</v>
      </c>
      <c r="AD2" s="38" t="str" cm="1">
        <f t="array" ref="AD2">_xlfn.XLOOKUP($A2,Tolls!$A$2:$A$46,_xlfn.XLOOKUP(AD$1,Tolls!$C$1:$AU$1,Tolls!$C$2:$AU$46,,0,1),,0,1)</f>
        <v>N/A</v>
      </c>
      <c r="AE2" s="38" cm="1">
        <f t="array" ref="AE2">_xlfn.XLOOKUP($A2,Tolls!$A$2:$A$46,_xlfn.XLOOKUP(AE$1,Tolls!$C$1:$AU$1,Tolls!$C$2:$AU$46,,0,1),,0,1)</f>
        <v>88.4</v>
      </c>
      <c r="AF2" s="38" t="str" cm="1">
        <f t="array" ref="AF2">_xlfn.XLOOKUP($A2,Tolls!$A$2:$A$46,_xlfn.XLOOKUP(AF$1,Tolls!$C$1:$AU$1,Tolls!$C$2:$AU$46,,0,1),,0,1)</f>
        <v>N/A</v>
      </c>
      <c r="AG2" s="38" cm="1">
        <f t="array" ref="AG2">_xlfn.XLOOKUP($A2,Tolls!$A$2:$A$46,_xlfn.XLOOKUP(AG$1,Tolls!$C$1:$AU$1,Tolls!$C$2:$AU$46,,0,1),,0,1)</f>
        <v>90.4</v>
      </c>
      <c r="AH2" s="38" cm="1">
        <f t="array" ref="AH2">_xlfn.XLOOKUP($A2,Tolls!$A$2:$A$46,_xlfn.XLOOKUP(AH$1,Tolls!$C$1:$AU$1,Tolls!$C$2:$AU$46,,0,1),,0,1)</f>
        <v>92.4</v>
      </c>
      <c r="AI2" s="38" cm="1">
        <f t="array" ref="AI2">_xlfn.XLOOKUP($A2,Tolls!$A$2:$A$46,_xlfn.XLOOKUP(AI$1,Tolls!$C$1:$AU$1,Tolls!$C$2:$AU$46,,0,1),,0,1)</f>
        <v>93</v>
      </c>
      <c r="AJ2" s="38" cm="1">
        <f t="array" ref="AJ2">_xlfn.XLOOKUP($A2,Tolls!$A$2:$A$46,_xlfn.XLOOKUP(AJ$1,Tolls!$C$1:$AU$1,Tolls!$C$2:$AU$46,,0,1),,0,1)</f>
        <v>95.3</v>
      </c>
      <c r="AK2" s="38" cm="1">
        <f t="array" ref="AK2">_xlfn.XLOOKUP($A2,Tolls!$A$2:$A$46,_xlfn.XLOOKUP(AK$1,Tolls!$C$1:$AU$1,Tolls!$C$2:$AU$46,,0,1),,0,1)</f>
        <v>95.3</v>
      </c>
    </row>
    <row r="3" spans="1:37" x14ac:dyDescent="0.2">
      <c r="A3">
        <v>10</v>
      </c>
      <c r="B3" t="str">
        <v>New Castle - No Toll</v>
      </c>
      <c r="C3" s="38" cm="1">
        <f t="array" ref="C3">_xlfn.XLOOKUP($A3,Tolls!$A$2:$A$46,_xlfn.XLOOKUP(C$1,Tolls!$C$1:$AU$1,Tolls!$C$2:$AU$46,,0,1),,0,1)</f>
        <v>0</v>
      </c>
      <c r="D3" s="38" t="str" cm="1">
        <f t="array" ref="D3">_xlfn.XLOOKUP($A3,Tolls!$A$2:$A$46,_xlfn.XLOOKUP(D$1,Tolls!$C$1:$AU$1,Tolls!$C$2:$AU$46,,0,1),,0,1)</f>
        <v>N/A</v>
      </c>
      <c r="E3" s="38" cm="1">
        <f t="array" ref="E3">_xlfn.XLOOKUP($A3,Tolls!$A$2:$A$46,_xlfn.XLOOKUP(E$1,Tolls!$C$1:$AU$1,Tolls!$C$2:$AU$46,,0,1),,0,1)</f>
        <v>0</v>
      </c>
      <c r="F3" s="38" cm="1">
        <f t="array" ref="F3">_xlfn.XLOOKUP($A3,Tolls!$A$2:$A$46,_xlfn.XLOOKUP(F$1,Tolls!$C$1:$AU$1,Tolls!$C$2:$AU$46,,0,1),,0,1)</f>
        <v>0</v>
      </c>
      <c r="G3" s="38" cm="1">
        <f t="array" ref="G3">_xlfn.XLOOKUP($A3,Tolls!$A$2:$A$46,_xlfn.XLOOKUP(G$1,Tolls!$C$1:$AU$1,Tolls!$C$2:$AU$46,,0,1),,0,1)</f>
        <v>4.7</v>
      </c>
      <c r="H3" s="38" cm="1">
        <f t="array" ref="H3">_xlfn.XLOOKUP($A3,Tolls!$A$2:$A$46,_xlfn.XLOOKUP(H$1,Tolls!$C$1:$AU$1,Tolls!$C$2:$AU$46,,0,1),,0,1)</f>
        <v>6.8</v>
      </c>
      <c r="I3" s="38" cm="1">
        <f t="array" ref="I3">_xlfn.XLOOKUP($A3,Tolls!$A$2:$A$46,_xlfn.XLOOKUP(I$1,Tolls!$C$1:$AU$1,Tolls!$C$2:$AU$46,,0,1),,0,1)</f>
        <v>9</v>
      </c>
      <c r="J3" s="38" cm="1">
        <f t="array" ref="J3">_xlfn.XLOOKUP($A3,Tolls!$A$2:$A$46,_xlfn.XLOOKUP(J$1,Tolls!$C$1:$AU$1,Tolls!$C$2:$AU$46,,0,1),,0,1)</f>
        <v>12</v>
      </c>
      <c r="K3" s="38" cm="1">
        <f t="array" ref="K3">_xlfn.XLOOKUP($A3,Tolls!$A$2:$A$46,_xlfn.XLOOKUP(K$1,Tolls!$C$1:$AU$1,Tolls!$C$2:$AU$46,,0,1),,0,1)</f>
        <v>13</v>
      </c>
      <c r="L3" s="38" cm="1">
        <f t="array" ref="L3">_xlfn.XLOOKUP($A3,Tolls!$A$2:$A$46,_xlfn.XLOOKUP(L$1,Tolls!$C$1:$AU$1,Tolls!$C$2:$AU$46,,0,1),,0,1)</f>
        <v>17.3</v>
      </c>
      <c r="M3" s="38" cm="1">
        <f t="array" ref="M3">_xlfn.XLOOKUP($A3,Tolls!$A$2:$A$46,_xlfn.XLOOKUP(M$1,Tolls!$C$1:$AU$1,Tolls!$C$2:$AU$46,,0,1),,0,1)</f>
        <v>21.3</v>
      </c>
      <c r="N3" s="38" cm="1">
        <f t="array" ref="N3">_xlfn.XLOOKUP($A3,Tolls!$A$2:$A$46,_xlfn.XLOOKUP(N$1,Tolls!$C$1:$AU$1,Tolls!$C$2:$AU$46,,0,1),,0,1)</f>
        <v>29.7</v>
      </c>
      <c r="O3" s="38" cm="1">
        <f t="array" ref="O3">_xlfn.XLOOKUP($A3,Tolls!$A$2:$A$46,_xlfn.XLOOKUP(O$1,Tolls!$C$1:$AU$1,Tolls!$C$2:$AU$46,,0,1),,0,1)</f>
        <v>33.700000000000003</v>
      </c>
      <c r="P3" s="38" cm="1">
        <f t="array" ref="P3">_xlfn.XLOOKUP($A3,Tolls!$A$2:$A$46,_xlfn.XLOOKUP(P$1,Tolls!$C$1:$AU$1,Tolls!$C$2:$AU$46,,0,1),,0,1)</f>
        <v>38</v>
      </c>
      <c r="Q3" s="38" cm="1">
        <f t="array" ref="Q3">_xlfn.XLOOKUP($A3,Tolls!$A$2:$A$46,_xlfn.XLOOKUP(Q$1,Tolls!$C$1:$AU$1,Tolls!$C$2:$AU$46,,0,1),,0,1)</f>
        <v>38.200000000000003</v>
      </c>
      <c r="R3" s="38" cm="1">
        <f t="array" ref="R3">_xlfn.XLOOKUP($A3,Tolls!$A$2:$A$46,_xlfn.XLOOKUP(R$1,Tolls!$C$1:$AU$1,Tolls!$C$2:$AU$46,,0,1),,0,1)</f>
        <v>43.2</v>
      </c>
      <c r="S3" s="38" cm="1">
        <f t="array" ref="S3">_xlfn.XLOOKUP($A3,Tolls!$A$2:$A$46,_xlfn.XLOOKUP(S$1,Tolls!$C$1:$AU$1,Tolls!$C$2:$AU$46,,0,1),,0,1)</f>
        <v>49.5</v>
      </c>
      <c r="T3" s="38" cm="1">
        <f t="array" ref="T3">_xlfn.XLOOKUP($A3,Tolls!$A$2:$A$46,_xlfn.XLOOKUP(T$1,Tolls!$C$1:$AU$1,Tolls!$C$2:$AU$46,,0,1),,0,1)</f>
        <v>51.4</v>
      </c>
      <c r="U3" s="38" cm="1">
        <f t="array" ref="U3">_xlfn.XLOOKUP($A3,Tolls!$A$2:$A$46,_xlfn.XLOOKUP(U$1,Tolls!$C$1:$AU$1,Tolls!$C$2:$AU$46,,0,1),,0,1)</f>
        <v>52.8</v>
      </c>
      <c r="V3" s="38" cm="1">
        <f t="array" ref="V3">_xlfn.XLOOKUP($A3,Tolls!$A$2:$A$46,_xlfn.XLOOKUP(V$1,Tolls!$C$1:$AU$1,Tolls!$C$2:$AU$46,,0,1),,0,1)</f>
        <v>53.4</v>
      </c>
      <c r="W3" s="38" cm="1">
        <f t="array" ref="W3">_xlfn.XLOOKUP($A3,Tolls!$A$2:$A$46,_xlfn.XLOOKUP(W$1,Tolls!$C$1:$AU$1,Tolls!$C$2:$AU$46,,0,1),,0,1)</f>
        <v>56.6</v>
      </c>
      <c r="X3" s="38" cm="1">
        <f t="array" ref="X3">_xlfn.XLOOKUP($A3,Tolls!$A$2:$A$46,_xlfn.XLOOKUP(X$1,Tolls!$C$1:$AU$1,Tolls!$C$2:$AU$46,,0,1),,0,1)</f>
        <v>61.5</v>
      </c>
      <c r="Y3" s="38" cm="1">
        <f t="array" ref="Y3">_xlfn.XLOOKUP($A3,Tolls!$A$2:$A$46,_xlfn.XLOOKUP(Y$1,Tolls!$C$1:$AU$1,Tolls!$C$2:$AU$46,,0,1),,0,1)</f>
        <v>64.099999999999994</v>
      </c>
      <c r="Z3" s="38" cm="1">
        <f t="array" ref="Z3">_xlfn.XLOOKUP($A3,Tolls!$A$2:$A$46,_xlfn.XLOOKUP(Z$1,Tolls!$C$1:$AU$1,Tolls!$C$2:$AU$46,,0,1),,0,1)</f>
        <v>66.900000000000006</v>
      </c>
      <c r="AA3" s="38" cm="1">
        <f t="array" ref="AA3">_xlfn.XLOOKUP($A3,Tolls!$A$2:$A$46,_xlfn.XLOOKUP(AA$1,Tolls!$C$1:$AU$1,Tolls!$C$2:$AU$46,,0,1),,0,1)</f>
        <v>69.400000000000006</v>
      </c>
      <c r="AB3" s="38" cm="1">
        <f t="array" ref="AB3">_xlfn.XLOOKUP($A3,Tolls!$A$2:$A$46,_xlfn.XLOOKUP(AB$1,Tolls!$C$1:$AU$1,Tolls!$C$2:$AU$46,,0,1),,0,1)</f>
        <v>71.2</v>
      </c>
      <c r="AC3" s="38" cm="1">
        <f t="array" ref="AC3">_xlfn.XLOOKUP($A3,Tolls!$A$2:$A$46,_xlfn.XLOOKUP(AC$1,Tolls!$C$1:$AU$1,Tolls!$C$2:$AU$46,,0,1),,0,1)</f>
        <v>73.2</v>
      </c>
      <c r="AD3" s="38" t="str" cm="1">
        <f t="array" ref="AD3">_xlfn.XLOOKUP($A3,Tolls!$A$2:$A$46,_xlfn.XLOOKUP(AD$1,Tolls!$C$1:$AU$1,Tolls!$C$2:$AU$46,,0,1),,0,1)</f>
        <v>N/A</v>
      </c>
      <c r="AE3" s="38" cm="1">
        <f t="array" ref="AE3">_xlfn.XLOOKUP($A3,Tolls!$A$2:$A$46,_xlfn.XLOOKUP(AE$1,Tolls!$C$1:$AU$1,Tolls!$C$2:$AU$46,,0,1),,0,1)</f>
        <v>75.400000000000006</v>
      </c>
      <c r="AF3" s="38" t="str" cm="1">
        <f t="array" ref="AF3">_xlfn.XLOOKUP($A3,Tolls!$A$2:$A$46,_xlfn.XLOOKUP(AF$1,Tolls!$C$1:$AU$1,Tolls!$C$2:$AU$46,,0,1),,0,1)</f>
        <v>N/A</v>
      </c>
      <c r="AG3" s="38" cm="1">
        <f t="array" ref="AG3">_xlfn.XLOOKUP($A3,Tolls!$A$2:$A$46,_xlfn.XLOOKUP(AG$1,Tolls!$C$1:$AU$1,Tolls!$C$2:$AU$46,,0,1),,0,1)</f>
        <v>77.400000000000006</v>
      </c>
      <c r="AH3" s="38" cm="1">
        <f t="array" ref="AH3">_xlfn.XLOOKUP($A3,Tolls!$A$2:$A$46,_xlfn.XLOOKUP(AH$1,Tolls!$C$1:$AU$1,Tolls!$C$2:$AU$46,,0,1),,0,1)</f>
        <v>79.400000000000006</v>
      </c>
      <c r="AI3" s="38" cm="1">
        <f t="array" ref="AI3">_xlfn.XLOOKUP($A3,Tolls!$A$2:$A$46,_xlfn.XLOOKUP(AI$1,Tolls!$C$1:$AU$1,Tolls!$C$2:$AU$46,,0,1),,0,1)</f>
        <v>80</v>
      </c>
      <c r="AJ3" s="38" cm="1">
        <f t="array" ref="AJ3">_xlfn.XLOOKUP($A3,Tolls!$A$2:$A$46,_xlfn.XLOOKUP(AJ$1,Tolls!$C$1:$AU$1,Tolls!$C$2:$AU$46,,0,1),,0,1)</f>
        <v>82.3</v>
      </c>
      <c r="AK3" s="38" cm="1">
        <f t="array" ref="AK3">_xlfn.XLOOKUP($A3,Tolls!$A$2:$A$46,_xlfn.XLOOKUP(AK$1,Tolls!$C$1:$AU$1,Tolls!$C$2:$AU$46,,0,1),,0,1)</f>
        <v>82.3</v>
      </c>
    </row>
    <row r="4" spans="1:37" x14ac:dyDescent="0.2">
      <c r="A4">
        <v>13</v>
      </c>
      <c r="B4" t="str">
        <v>Beaver Valley - No Toll</v>
      </c>
      <c r="C4" s="38" cm="1">
        <f t="array" ref="C4">_xlfn.XLOOKUP($A4,Tolls!$A$2:$A$46,_xlfn.XLOOKUP(C$1,Tolls!$C$1:$AU$1,Tolls!$C$2:$AU$46,,0,1),,0,1)</f>
        <v>0</v>
      </c>
      <c r="D4" s="38" cm="1">
        <f t="array" ref="D4">_xlfn.XLOOKUP($A4,Tolls!$A$2:$A$46,_xlfn.XLOOKUP(D$1,Tolls!$C$1:$AU$1,Tolls!$C$2:$AU$46,,0,1),,0,1)</f>
        <v>0</v>
      </c>
      <c r="E4" s="38" t="str" cm="1">
        <f t="array" ref="E4">_xlfn.XLOOKUP($A4,Tolls!$A$2:$A$46,_xlfn.XLOOKUP(E$1,Tolls!$C$1:$AU$1,Tolls!$C$2:$AU$46,,0,1),,0,1)</f>
        <v>N/A</v>
      </c>
      <c r="F4" s="38" cm="1">
        <f t="array" ref="F4">_xlfn.XLOOKUP($A4,Tolls!$A$2:$A$46,_xlfn.XLOOKUP(F$1,Tolls!$C$1:$AU$1,Tolls!$C$2:$AU$46,,0,1),,0,1)</f>
        <v>0</v>
      </c>
      <c r="G4" s="38" cm="1">
        <f t="array" ref="G4">_xlfn.XLOOKUP($A4,Tolls!$A$2:$A$46,_xlfn.XLOOKUP(G$1,Tolls!$C$1:$AU$1,Tolls!$C$2:$AU$46,,0,1),,0,1)</f>
        <v>4.7</v>
      </c>
      <c r="H4" s="38" cm="1">
        <f t="array" ref="H4">_xlfn.XLOOKUP($A4,Tolls!$A$2:$A$46,_xlfn.XLOOKUP(H$1,Tolls!$C$1:$AU$1,Tolls!$C$2:$AU$46,,0,1),,0,1)</f>
        <v>6.8</v>
      </c>
      <c r="I4" s="38" cm="1">
        <f t="array" ref="I4">_xlfn.XLOOKUP($A4,Tolls!$A$2:$A$46,_xlfn.XLOOKUP(I$1,Tolls!$C$1:$AU$1,Tolls!$C$2:$AU$46,,0,1),,0,1)</f>
        <v>9</v>
      </c>
      <c r="J4" s="38" cm="1">
        <f t="array" ref="J4">_xlfn.XLOOKUP($A4,Tolls!$A$2:$A$46,_xlfn.XLOOKUP(J$1,Tolls!$C$1:$AU$1,Tolls!$C$2:$AU$46,,0,1),,0,1)</f>
        <v>12</v>
      </c>
      <c r="K4" s="38" cm="1">
        <f t="array" ref="K4">_xlfn.XLOOKUP($A4,Tolls!$A$2:$A$46,_xlfn.XLOOKUP(K$1,Tolls!$C$1:$AU$1,Tolls!$C$2:$AU$46,,0,1),,0,1)</f>
        <v>13</v>
      </c>
      <c r="L4" s="38" cm="1">
        <f t="array" ref="L4">_xlfn.XLOOKUP($A4,Tolls!$A$2:$A$46,_xlfn.XLOOKUP(L$1,Tolls!$C$1:$AU$1,Tolls!$C$2:$AU$46,,0,1),,0,1)</f>
        <v>17.3</v>
      </c>
      <c r="M4" s="38" cm="1">
        <f t="array" ref="M4">_xlfn.XLOOKUP($A4,Tolls!$A$2:$A$46,_xlfn.XLOOKUP(M$1,Tolls!$C$1:$AU$1,Tolls!$C$2:$AU$46,,0,1),,0,1)</f>
        <v>21.3</v>
      </c>
      <c r="N4" s="38" cm="1">
        <f t="array" ref="N4">_xlfn.XLOOKUP($A4,Tolls!$A$2:$A$46,_xlfn.XLOOKUP(N$1,Tolls!$C$1:$AU$1,Tolls!$C$2:$AU$46,,0,1),,0,1)</f>
        <v>29.7</v>
      </c>
      <c r="O4" s="38" cm="1">
        <f t="array" ref="O4">_xlfn.XLOOKUP($A4,Tolls!$A$2:$A$46,_xlfn.XLOOKUP(O$1,Tolls!$C$1:$AU$1,Tolls!$C$2:$AU$46,,0,1),,0,1)</f>
        <v>33.700000000000003</v>
      </c>
      <c r="P4" s="38" cm="1">
        <f t="array" ref="P4">_xlfn.XLOOKUP($A4,Tolls!$A$2:$A$46,_xlfn.XLOOKUP(P$1,Tolls!$C$1:$AU$1,Tolls!$C$2:$AU$46,,0,1),,0,1)</f>
        <v>38</v>
      </c>
      <c r="Q4" s="38" cm="1">
        <f t="array" ref="Q4">_xlfn.XLOOKUP($A4,Tolls!$A$2:$A$46,_xlfn.XLOOKUP(Q$1,Tolls!$C$1:$AU$1,Tolls!$C$2:$AU$46,,0,1),,0,1)</f>
        <v>38.200000000000003</v>
      </c>
      <c r="R4" s="38" cm="1">
        <f t="array" ref="R4">_xlfn.XLOOKUP($A4,Tolls!$A$2:$A$46,_xlfn.XLOOKUP(R$1,Tolls!$C$1:$AU$1,Tolls!$C$2:$AU$46,,0,1),,0,1)</f>
        <v>43.2</v>
      </c>
      <c r="S4" s="38" cm="1">
        <f t="array" ref="S4">_xlfn.XLOOKUP($A4,Tolls!$A$2:$A$46,_xlfn.XLOOKUP(S$1,Tolls!$C$1:$AU$1,Tolls!$C$2:$AU$46,,0,1),,0,1)</f>
        <v>49.5</v>
      </c>
      <c r="T4" s="38" cm="1">
        <f t="array" ref="T4">_xlfn.XLOOKUP($A4,Tolls!$A$2:$A$46,_xlfn.XLOOKUP(T$1,Tolls!$C$1:$AU$1,Tolls!$C$2:$AU$46,,0,1),,0,1)</f>
        <v>51.4</v>
      </c>
      <c r="U4" s="38" cm="1">
        <f t="array" ref="U4">_xlfn.XLOOKUP($A4,Tolls!$A$2:$A$46,_xlfn.XLOOKUP(U$1,Tolls!$C$1:$AU$1,Tolls!$C$2:$AU$46,,0,1),,0,1)</f>
        <v>52.8</v>
      </c>
      <c r="V4" s="38" cm="1">
        <f t="array" ref="V4">_xlfn.XLOOKUP($A4,Tolls!$A$2:$A$46,_xlfn.XLOOKUP(V$1,Tolls!$C$1:$AU$1,Tolls!$C$2:$AU$46,,0,1),,0,1)</f>
        <v>53.4</v>
      </c>
      <c r="W4" s="38" cm="1">
        <f t="array" ref="W4">_xlfn.XLOOKUP($A4,Tolls!$A$2:$A$46,_xlfn.XLOOKUP(W$1,Tolls!$C$1:$AU$1,Tolls!$C$2:$AU$46,,0,1),,0,1)</f>
        <v>56.6</v>
      </c>
      <c r="X4" s="38" cm="1">
        <f t="array" ref="X4">_xlfn.XLOOKUP($A4,Tolls!$A$2:$A$46,_xlfn.XLOOKUP(X$1,Tolls!$C$1:$AU$1,Tolls!$C$2:$AU$46,,0,1),,0,1)</f>
        <v>61.5</v>
      </c>
      <c r="Y4" s="38" cm="1">
        <f t="array" ref="Y4">_xlfn.XLOOKUP($A4,Tolls!$A$2:$A$46,_xlfn.XLOOKUP(Y$1,Tolls!$C$1:$AU$1,Tolls!$C$2:$AU$46,,0,1),,0,1)</f>
        <v>64.099999999999994</v>
      </c>
      <c r="Z4" s="38" cm="1">
        <f t="array" ref="Z4">_xlfn.XLOOKUP($A4,Tolls!$A$2:$A$46,_xlfn.XLOOKUP(Z$1,Tolls!$C$1:$AU$1,Tolls!$C$2:$AU$46,,0,1),,0,1)</f>
        <v>66.900000000000006</v>
      </c>
      <c r="AA4" s="38" cm="1">
        <f t="array" ref="AA4">_xlfn.XLOOKUP($A4,Tolls!$A$2:$A$46,_xlfn.XLOOKUP(AA$1,Tolls!$C$1:$AU$1,Tolls!$C$2:$AU$46,,0,1),,0,1)</f>
        <v>69.400000000000006</v>
      </c>
      <c r="AB4" s="38" cm="1">
        <f t="array" ref="AB4">_xlfn.XLOOKUP($A4,Tolls!$A$2:$A$46,_xlfn.XLOOKUP(AB$1,Tolls!$C$1:$AU$1,Tolls!$C$2:$AU$46,,0,1),,0,1)</f>
        <v>71.2</v>
      </c>
      <c r="AC4" s="38" cm="1">
        <f t="array" ref="AC4">_xlfn.XLOOKUP($A4,Tolls!$A$2:$A$46,_xlfn.XLOOKUP(AC$1,Tolls!$C$1:$AU$1,Tolls!$C$2:$AU$46,,0,1),,0,1)</f>
        <v>73.2</v>
      </c>
      <c r="AD4" s="38" t="str" cm="1">
        <f t="array" ref="AD4">_xlfn.XLOOKUP($A4,Tolls!$A$2:$A$46,_xlfn.XLOOKUP(AD$1,Tolls!$C$1:$AU$1,Tolls!$C$2:$AU$46,,0,1),,0,1)</f>
        <v>N/A</v>
      </c>
      <c r="AE4" s="38" cm="1">
        <f t="array" ref="AE4">_xlfn.XLOOKUP($A4,Tolls!$A$2:$A$46,_xlfn.XLOOKUP(AE$1,Tolls!$C$1:$AU$1,Tolls!$C$2:$AU$46,,0,1),,0,1)</f>
        <v>75.400000000000006</v>
      </c>
      <c r="AF4" s="38" t="str" cm="1">
        <f t="array" ref="AF4">_xlfn.XLOOKUP($A4,Tolls!$A$2:$A$46,_xlfn.XLOOKUP(AF$1,Tolls!$C$1:$AU$1,Tolls!$C$2:$AU$46,,0,1),,0,1)</f>
        <v>N/A</v>
      </c>
      <c r="AG4" s="38" cm="1">
        <f t="array" ref="AG4">_xlfn.XLOOKUP($A4,Tolls!$A$2:$A$46,_xlfn.XLOOKUP(AG$1,Tolls!$C$1:$AU$1,Tolls!$C$2:$AU$46,,0,1),,0,1)</f>
        <v>77.400000000000006</v>
      </c>
      <c r="AH4" s="38" cm="1">
        <f t="array" ref="AH4">_xlfn.XLOOKUP($A4,Tolls!$A$2:$A$46,_xlfn.XLOOKUP(AH$1,Tolls!$C$1:$AU$1,Tolls!$C$2:$AU$46,,0,1),,0,1)</f>
        <v>79.400000000000006</v>
      </c>
      <c r="AI4" s="38" cm="1">
        <f t="array" ref="AI4">_xlfn.XLOOKUP($A4,Tolls!$A$2:$A$46,_xlfn.XLOOKUP(AI$1,Tolls!$C$1:$AU$1,Tolls!$C$2:$AU$46,,0,1),,0,1)</f>
        <v>80</v>
      </c>
      <c r="AJ4" s="38" cm="1">
        <f t="array" ref="AJ4">_xlfn.XLOOKUP($A4,Tolls!$A$2:$A$46,_xlfn.XLOOKUP(AJ$1,Tolls!$C$1:$AU$1,Tolls!$C$2:$AU$46,,0,1),,0,1)</f>
        <v>82.3</v>
      </c>
      <c r="AK4" s="38" cm="1">
        <f t="array" ref="AK4">_xlfn.XLOOKUP($A4,Tolls!$A$2:$A$46,_xlfn.XLOOKUP(AK$1,Tolls!$C$1:$AU$1,Tolls!$C$2:$AU$46,,0,1),,0,1)</f>
        <v>82.3</v>
      </c>
    </row>
    <row r="5" spans="1:37" x14ac:dyDescent="0.2">
      <c r="A5">
        <v>28</v>
      </c>
      <c r="B5" t="str">
        <v>Cranberry - No Toll</v>
      </c>
      <c r="C5" s="38" cm="1">
        <f t="array" ref="C5">_xlfn.XLOOKUP($A5,Tolls!$A$2:$A$46,_xlfn.XLOOKUP(C$1,Tolls!$C$1:$AU$1,Tolls!$C$2:$AU$46,,0,1),,0,1)</f>
        <v>0</v>
      </c>
      <c r="D5" s="38" cm="1">
        <f t="array" ref="D5">_xlfn.XLOOKUP($A5,Tolls!$A$2:$A$46,_xlfn.XLOOKUP(D$1,Tolls!$C$1:$AU$1,Tolls!$C$2:$AU$46,,0,1),,0,1)</f>
        <v>0</v>
      </c>
      <c r="E5" s="38" cm="1">
        <f t="array" ref="E5">_xlfn.XLOOKUP($A5,Tolls!$A$2:$A$46,_xlfn.XLOOKUP(E$1,Tolls!$C$1:$AU$1,Tolls!$C$2:$AU$46,,0,1),,0,1)</f>
        <v>0</v>
      </c>
      <c r="F5" s="38" t="str" cm="1">
        <f t="array" ref="F5">_xlfn.XLOOKUP($A5,Tolls!$A$2:$A$46,_xlfn.XLOOKUP(F$1,Tolls!$C$1:$AU$1,Tolls!$C$2:$AU$46,,0,1),,0,1)</f>
        <v>N/A</v>
      </c>
      <c r="G5" s="38" cm="1">
        <f t="array" ref="G5">_xlfn.XLOOKUP($A5,Tolls!$A$2:$A$46,_xlfn.XLOOKUP(G$1,Tolls!$C$1:$AU$1,Tolls!$C$2:$AU$46,,0,1),,0,1)</f>
        <v>4.7</v>
      </c>
      <c r="H5" s="38" cm="1">
        <f t="array" ref="H5">_xlfn.XLOOKUP($A5,Tolls!$A$2:$A$46,_xlfn.XLOOKUP(H$1,Tolls!$C$1:$AU$1,Tolls!$C$2:$AU$46,,0,1),,0,1)</f>
        <v>6.8</v>
      </c>
      <c r="I5" s="38" cm="1">
        <f t="array" ref="I5">_xlfn.XLOOKUP($A5,Tolls!$A$2:$A$46,_xlfn.XLOOKUP(I$1,Tolls!$C$1:$AU$1,Tolls!$C$2:$AU$46,,0,1),,0,1)</f>
        <v>9</v>
      </c>
      <c r="J5" s="38" cm="1">
        <f t="array" ref="J5">_xlfn.XLOOKUP($A5,Tolls!$A$2:$A$46,_xlfn.XLOOKUP(J$1,Tolls!$C$1:$AU$1,Tolls!$C$2:$AU$46,,0,1),,0,1)</f>
        <v>12</v>
      </c>
      <c r="K5" s="38" cm="1">
        <f t="array" ref="K5">_xlfn.XLOOKUP($A5,Tolls!$A$2:$A$46,_xlfn.XLOOKUP(K$1,Tolls!$C$1:$AU$1,Tolls!$C$2:$AU$46,,0,1),,0,1)</f>
        <v>13</v>
      </c>
      <c r="L5" s="38" cm="1">
        <f t="array" ref="L5">_xlfn.XLOOKUP($A5,Tolls!$A$2:$A$46,_xlfn.XLOOKUP(L$1,Tolls!$C$1:$AU$1,Tolls!$C$2:$AU$46,,0,1),,0,1)</f>
        <v>17.3</v>
      </c>
      <c r="M5" s="38" cm="1">
        <f t="array" ref="M5">_xlfn.XLOOKUP($A5,Tolls!$A$2:$A$46,_xlfn.XLOOKUP(M$1,Tolls!$C$1:$AU$1,Tolls!$C$2:$AU$46,,0,1),,0,1)</f>
        <v>21.3</v>
      </c>
      <c r="N5" s="38" cm="1">
        <f t="array" ref="N5">_xlfn.XLOOKUP($A5,Tolls!$A$2:$A$46,_xlfn.XLOOKUP(N$1,Tolls!$C$1:$AU$1,Tolls!$C$2:$AU$46,,0,1),,0,1)</f>
        <v>29.7</v>
      </c>
      <c r="O5" s="38" cm="1">
        <f t="array" ref="O5">_xlfn.XLOOKUP($A5,Tolls!$A$2:$A$46,_xlfn.XLOOKUP(O$1,Tolls!$C$1:$AU$1,Tolls!$C$2:$AU$46,,0,1),,0,1)</f>
        <v>33.700000000000003</v>
      </c>
      <c r="P5" s="38" cm="1">
        <f t="array" ref="P5">_xlfn.XLOOKUP($A5,Tolls!$A$2:$A$46,_xlfn.XLOOKUP(P$1,Tolls!$C$1:$AU$1,Tolls!$C$2:$AU$46,,0,1),,0,1)</f>
        <v>38</v>
      </c>
      <c r="Q5" s="38" cm="1">
        <f t="array" ref="Q5">_xlfn.XLOOKUP($A5,Tolls!$A$2:$A$46,_xlfn.XLOOKUP(Q$1,Tolls!$C$1:$AU$1,Tolls!$C$2:$AU$46,,0,1),,0,1)</f>
        <v>38.200000000000003</v>
      </c>
      <c r="R5" s="38" cm="1">
        <f t="array" ref="R5">_xlfn.XLOOKUP($A5,Tolls!$A$2:$A$46,_xlfn.XLOOKUP(R$1,Tolls!$C$1:$AU$1,Tolls!$C$2:$AU$46,,0,1),,0,1)</f>
        <v>43.2</v>
      </c>
      <c r="S5" s="38" cm="1">
        <f t="array" ref="S5">_xlfn.XLOOKUP($A5,Tolls!$A$2:$A$46,_xlfn.XLOOKUP(S$1,Tolls!$C$1:$AU$1,Tolls!$C$2:$AU$46,,0,1),,0,1)</f>
        <v>49.5</v>
      </c>
      <c r="T5" s="38" cm="1">
        <f t="array" ref="T5">_xlfn.XLOOKUP($A5,Tolls!$A$2:$A$46,_xlfn.XLOOKUP(T$1,Tolls!$C$1:$AU$1,Tolls!$C$2:$AU$46,,0,1),,0,1)</f>
        <v>51.4</v>
      </c>
      <c r="U5" s="38" cm="1">
        <f t="array" ref="U5">_xlfn.XLOOKUP($A5,Tolls!$A$2:$A$46,_xlfn.XLOOKUP(U$1,Tolls!$C$1:$AU$1,Tolls!$C$2:$AU$46,,0,1),,0,1)</f>
        <v>52.8</v>
      </c>
      <c r="V5" s="38" cm="1">
        <f t="array" ref="V5">_xlfn.XLOOKUP($A5,Tolls!$A$2:$A$46,_xlfn.XLOOKUP(V$1,Tolls!$C$1:$AU$1,Tolls!$C$2:$AU$46,,0,1),,0,1)</f>
        <v>53.4</v>
      </c>
      <c r="W5" s="38" cm="1">
        <f t="array" ref="W5">_xlfn.XLOOKUP($A5,Tolls!$A$2:$A$46,_xlfn.XLOOKUP(W$1,Tolls!$C$1:$AU$1,Tolls!$C$2:$AU$46,,0,1),,0,1)</f>
        <v>56.6</v>
      </c>
      <c r="X5" s="38" cm="1">
        <f t="array" ref="X5">_xlfn.XLOOKUP($A5,Tolls!$A$2:$A$46,_xlfn.XLOOKUP(X$1,Tolls!$C$1:$AU$1,Tolls!$C$2:$AU$46,,0,1),,0,1)</f>
        <v>61.5</v>
      </c>
      <c r="Y5" s="38" cm="1">
        <f t="array" ref="Y5">_xlfn.XLOOKUP($A5,Tolls!$A$2:$A$46,_xlfn.XLOOKUP(Y$1,Tolls!$C$1:$AU$1,Tolls!$C$2:$AU$46,,0,1),,0,1)</f>
        <v>64.099999999999994</v>
      </c>
      <c r="Z5" s="38" cm="1">
        <f t="array" ref="Z5">_xlfn.XLOOKUP($A5,Tolls!$A$2:$A$46,_xlfn.XLOOKUP(Z$1,Tolls!$C$1:$AU$1,Tolls!$C$2:$AU$46,,0,1),,0,1)</f>
        <v>66.900000000000006</v>
      </c>
      <c r="AA5" s="38" cm="1">
        <f t="array" ref="AA5">_xlfn.XLOOKUP($A5,Tolls!$A$2:$A$46,_xlfn.XLOOKUP(AA$1,Tolls!$C$1:$AU$1,Tolls!$C$2:$AU$46,,0,1),,0,1)</f>
        <v>69.400000000000006</v>
      </c>
      <c r="AB5" s="38" cm="1">
        <f t="array" ref="AB5">_xlfn.XLOOKUP($A5,Tolls!$A$2:$A$46,_xlfn.XLOOKUP(AB$1,Tolls!$C$1:$AU$1,Tolls!$C$2:$AU$46,,0,1),,0,1)</f>
        <v>71.2</v>
      </c>
      <c r="AC5" s="38" cm="1">
        <f t="array" ref="AC5">_xlfn.XLOOKUP($A5,Tolls!$A$2:$A$46,_xlfn.XLOOKUP(AC$1,Tolls!$C$1:$AU$1,Tolls!$C$2:$AU$46,,0,1),,0,1)</f>
        <v>73.2</v>
      </c>
      <c r="AD5" s="38" t="str" cm="1">
        <f t="array" ref="AD5">_xlfn.XLOOKUP($A5,Tolls!$A$2:$A$46,_xlfn.XLOOKUP(AD$1,Tolls!$C$1:$AU$1,Tolls!$C$2:$AU$46,,0,1),,0,1)</f>
        <v>N/A</v>
      </c>
      <c r="AE5" s="38" cm="1">
        <f t="array" ref="AE5">_xlfn.XLOOKUP($A5,Tolls!$A$2:$A$46,_xlfn.XLOOKUP(AE$1,Tolls!$C$1:$AU$1,Tolls!$C$2:$AU$46,,0,1),,0,1)</f>
        <v>75.400000000000006</v>
      </c>
      <c r="AF5" s="38" t="str" cm="1">
        <f t="array" ref="AF5">_xlfn.XLOOKUP($A5,Tolls!$A$2:$A$46,_xlfn.XLOOKUP(AF$1,Tolls!$C$1:$AU$1,Tolls!$C$2:$AU$46,,0,1),,0,1)</f>
        <v>N/A</v>
      </c>
      <c r="AG5" s="38" cm="1">
        <f t="array" ref="AG5">_xlfn.XLOOKUP($A5,Tolls!$A$2:$A$46,_xlfn.XLOOKUP(AG$1,Tolls!$C$1:$AU$1,Tolls!$C$2:$AU$46,,0,1),,0,1)</f>
        <v>77.400000000000006</v>
      </c>
      <c r="AH5" s="38" cm="1">
        <f t="array" ref="AH5">_xlfn.XLOOKUP($A5,Tolls!$A$2:$A$46,_xlfn.XLOOKUP(AH$1,Tolls!$C$1:$AU$1,Tolls!$C$2:$AU$46,,0,1),,0,1)</f>
        <v>79.400000000000006</v>
      </c>
      <c r="AI5" s="38" cm="1">
        <f t="array" ref="AI5">_xlfn.XLOOKUP($A5,Tolls!$A$2:$A$46,_xlfn.XLOOKUP(AI$1,Tolls!$C$1:$AU$1,Tolls!$C$2:$AU$46,,0,1),,0,1)</f>
        <v>80</v>
      </c>
      <c r="AJ5" s="38" cm="1">
        <f t="array" ref="AJ5">_xlfn.XLOOKUP($A5,Tolls!$A$2:$A$46,_xlfn.XLOOKUP(AJ$1,Tolls!$C$1:$AU$1,Tolls!$C$2:$AU$46,,0,1),,0,1)</f>
        <v>82.3</v>
      </c>
      <c r="AK5" s="38" cm="1">
        <f t="array" ref="AK5">_xlfn.XLOOKUP($A5,Tolls!$A$2:$A$46,_xlfn.XLOOKUP(AK$1,Tolls!$C$1:$AU$1,Tolls!$C$2:$AU$46,,0,1),,0,1)</f>
        <v>82.3</v>
      </c>
    </row>
    <row r="6" spans="1:37" x14ac:dyDescent="0.2">
      <c r="A6">
        <v>39</v>
      </c>
      <c r="B6" t="str">
        <v>Butler Valley Toll Plaza</v>
      </c>
      <c r="C6" s="38" cm="1">
        <f t="array" ref="C6">_xlfn.XLOOKUP($A6,Tolls!$A$2:$A$46,_xlfn.XLOOKUP(C$1,Tolls!$C$1:$AU$1,Tolls!$C$2:$AU$46,,0,1),,0,1)</f>
        <v>4.7</v>
      </c>
      <c r="D6" s="38" cm="1">
        <f t="array" ref="D6">_xlfn.XLOOKUP($A6,Tolls!$A$2:$A$46,_xlfn.XLOOKUP(D$1,Tolls!$C$1:$AU$1,Tolls!$C$2:$AU$46,,0,1),,0,1)</f>
        <v>4.7</v>
      </c>
      <c r="E6" s="38" cm="1">
        <f t="array" ref="E6">_xlfn.XLOOKUP($A6,Tolls!$A$2:$A$46,_xlfn.XLOOKUP(E$1,Tolls!$C$1:$AU$1,Tolls!$C$2:$AU$46,,0,1),,0,1)</f>
        <v>4.7</v>
      </c>
      <c r="F6" s="38" cm="1">
        <f t="array" ref="F6">_xlfn.XLOOKUP($A6,Tolls!$A$2:$A$46,_xlfn.XLOOKUP(F$1,Tolls!$C$1:$AU$1,Tolls!$C$2:$AU$46,,0,1),,0,1)</f>
        <v>4.7</v>
      </c>
      <c r="G6" s="38" t="str" cm="1">
        <f t="array" ref="G6">_xlfn.XLOOKUP($A6,Tolls!$A$2:$A$46,_xlfn.XLOOKUP(G$1,Tolls!$C$1:$AU$1,Tolls!$C$2:$AU$46,,0,1),,0,1)</f>
        <v>N/A</v>
      </c>
      <c r="H6" s="38" cm="1">
        <f t="array" ref="H6">_xlfn.XLOOKUP($A6,Tolls!$A$2:$A$46,_xlfn.XLOOKUP(H$1,Tolls!$C$1:$AU$1,Tolls!$C$2:$AU$46,,0,1),,0,1)</f>
        <v>3.9</v>
      </c>
      <c r="I6" s="38" cm="1">
        <f t="array" ref="I6">_xlfn.XLOOKUP($A6,Tolls!$A$2:$A$46,_xlfn.XLOOKUP(I$1,Tolls!$C$1:$AU$1,Tolls!$C$2:$AU$46,,0,1),,0,1)</f>
        <v>6</v>
      </c>
      <c r="J6" s="38" cm="1">
        <f t="array" ref="J6">_xlfn.XLOOKUP($A6,Tolls!$A$2:$A$46,_xlfn.XLOOKUP(J$1,Tolls!$C$1:$AU$1,Tolls!$C$2:$AU$46,,0,1),,0,1)</f>
        <v>8</v>
      </c>
      <c r="K6" s="38" cm="1">
        <f t="array" ref="K6">_xlfn.XLOOKUP($A6,Tolls!$A$2:$A$46,_xlfn.XLOOKUP(K$1,Tolls!$C$1:$AU$1,Tolls!$C$2:$AU$46,,0,1),,0,1)</f>
        <v>10</v>
      </c>
      <c r="L6" s="38" cm="1">
        <f t="array" ref="L6">_xlfn.XLOOKUP($A6,Tolls!$A$2:$A$46,_xlfn.XLOOKUP(L$1,Tolls!$C$1:$AU$1,Tolls!$C$2:$AU$46,,0,1),,0,1)</f>
        <v>14.3</v>
      </c>
      <c r="M6" s="38" cm="1">
        <f t="array" ref="M6">_xlfn.XLOOKUP($A6,Tolls!$A$2:$A$46,_xlfn.XLOOKUP(M$1,Tolls!$C$1:$AU$1,Tolls!$C$2:$AU$46,,0,1),,0,1)</f>
        <v>18.5</v>
      </c>
      <c r="N6" s="38" cm="1">
        <f t="array" ref="N6">_xlfn.XLOOKUP($A6,Tolls!$A$2:$A$46,_xlfn.XLOOKUP(N$1,Tolls!$C$1:$AU$1,Tolls!$C$2:$AU$46,,0,1),,0,1)</f>
        <v>27.6</v>
      </c>
      <c r="O6" s="38" cm="1">
        <f t="array" ref="O6">_xlfn.XLOOKUP($A6,Tolls!$A$2:$A$46,_xlfn.XLOOKUP(O$1,Tolls!$C$1:$AU$1,Tolls!$C$2:$AU$46,,0,1),,0,1)</f>
        <v>30.8</v>
      </c>
      <c r="P6" s="38" cm="1">
        <f t="array" ref="P6">_xlfn.XLOOKUP($A6,Tolls!$A$2:$A$46,_xlfn.XLOOKUP(P$1,Tolls!$C$1:$AU$1,Tolls!$C$2:$AU$46,,0,1),,0,1)</f>
        <v>34.9</v>
      </c>
      <c r="Q6" s="38" cm="1">
        <f t="array" ref="Q6">_xlfn.XLOOKUP($A6,Tolls!$A$2:$A$46,_xlfn.XLOOKUP(Q$1,Tolls!$C$1:$AU$1,Tolls!$C$2:$AU$46,,0,1),,0,1)</f>
        <v>34.9</v>
      </c>
      <c r="R6" s="38" cm="1">
        <f t="array" ref="R6">_xlfn.XLOOKUP($A6,Tolls!$A$2:$A$46,_xlfn.XLOOKUP(R$1,Tolls!$C$1:$AU$1,Tolls!$C$2:$AU$46,,0,1),,0,1)</f>
        <v>40.200000000000003</v>
      </c>
      <c r="S6" s="38" cm="1">
        <f t="array" ref="S6">_xlfn.XLOOKUP($A6,Tolls!$A$2:$A$46,_xlfn.XLOOKUP(S$1,Tolls!$C$1:$AU$1,Tolls!$C$2:$AU$46,,0,1),,0,1)</f>
        <v>46.3</v>
      </c>
      <c r="T6" s="38" cm="1">
        <f t="array" ref="T6">_xlfn.XLOOKUP($A6,Tolls!$A$2:$A$46,_xlfn.XLOOKUP(T$1,Tolls!$C$1:$AU$1,Tolls!$C$2:$AU$46,,0,1),,0,1)</f>
        <v>48.3</v>
      </c>
      <c r="U6" s="38" cm="1">
        <f t="array" ref="U6">_xlfn.XLOOKUP($A6,Tolls!$A$2:$A$46,_xlfn.XLOOKUP(U$1,Tolls!$C$1:$AU$1,Tolls!$C$2:$AU$46,,0,1),,0,1)</f>
        <v>49.5</v>
      </c>
      <c r="V6" s="38" cm="1">
        <f t="array" ref="V6">_xlfn.XLOOKUP($A6,Tolls!$A$2:$A$46,_xlfn.XLOOKUP(V$1,Tolls!$C$1:$AU$1,Tolls!$C$2:$AU$46,,0,1),,0,1)</f>
        <v>50.3</v>
      </c>
      <c r="W6" s="38" cm="1">
        <f t="array" ref="W6">_xlfn.XLOOKUP($A6,Tolls!$A$2:$A$46,_xlfn.XLOOKUP(W$1,Tolls!$C$1:$AU$1,Tolls!$C$2:$AU$46,,0,1),,0,1)</f>
        <v>54.3</v>
      </c>
      <c r="X6" s="38" cm="1">
        <f t="array" ref="X6">_xlfn.XLOOKUP($A6,Tolls!$A$2:$A$46,_xlfn.XLOOKUP(X$1,Tolls!$C$1:$AU$1,Tolls!$C$2:$AU$46,,0,1),,0,1)</f>
        <v>57.8</v>
      </c>
      <c r="Y6" s="38" cm="1">
        <f t="array" ref="Y6">_xlfn.XLOOKUP($A6,Tolls!$A$2:$A$46,_xlfn.XLOOKUP(Y$1,Tolls!$C$1:$AU$1,Tolls!$C$2:$AU$46,,0,1),,0,1)</f>
        <v>60.9</v>
      </c>
      <c r="Z6" s="38" cm="1">
        <f t="array" ref="Z6">_xlfn.XLOOKUP($A6,Tolls!$A$2:$A$46,_xlfn.XLOOKUP(Z$1,Tolls!$C$1:$AU$1,Tolls!$C$2:$AU$46,,0,1),,0,1)</f>
        <v>64.099999999999994</v>
      </c>
      <c r="AA6" s="38" cm="1">
        <f t="array" ref="AA6">_xlfn.XLOOKUP($A6,Tolls!$A$2:$A$46,_xlfn.XLOOKUP(AA$1,Tolls!$C$1:$AU$1,Tolls!$C$2:$AU$46,,0,1),,0,1)</f>
        <v>66.400000000000006</v>
      </c>
      <c r="AB6" s="38" cm="1">
        <f t="array" ref="AB6">_xlfn.XLOOKUP($A6,Tolls!$A$2:$A$46,_xlfn.XLOOKUP(AB$1,Tolls!$C$1:$AU$1,Tolls!$C$2:$AU$46,,0,1),,0,1)</f>
        <v>68.3</v>
      </c>
      <c r="AC6" s="38" cm="1">
        <f t="array" ref="AC6">_xlfn.XLOOKUP($A6,Tolls!$A$2:$A$46,_xlfn.XLOOKUP(AC$1,Tolls!$C$1:$AU$1,Tolls!$C$2:$AU$46,,0,1),,0,1)</f>
        <v>71.2</v>
      </c>
      <c r="AD6" s="38" t="str" cm="1">
        <f t="array" ref="AD6">_xlfn.XLOOKUP($A6,Tolls!$A$2:$A$46,_xlfn.XLOOKUP(AD$1,Tolls!$C$1:$AU$1,Tolls!$C$2:$AU$46,,0,1),,0,1)</f>
        <v>N/A</v>
      </c>
      <c r="AE6" s="38" cm="1">
        <f t="array" ref="AE6">_xlfn.XLOOKUP($A6,Tolls!$A$2:$A$46,_xlfn.XLOOKUP(AE$1,Tolls!$C$1:$AU$1,Tolls!$C$2:$AU$46,,0,1),,0,1)</f>
        <v>72.099999999999994</v>
      </c>
      <c r="AF6" s="38" t="str" cm="1">
        <f t="array" ref="AF6">_xlfn.XLOOKUP($A6,Tolls!$A$2:$A$46,_xlfn.XLOOKUP(AF$1,Tolls!$C$1:$AU$1,Tolls!$C$2:$AU$46,,0,1),,0,1)</f>
        <v>N/A</v>
      </c>
      <c r="AG6" s="38" cm="1">
        <f t="array" ref="AG6">_xlfn.XLOOKUP($A6,Tolls!$A$2:$A$46,_xlfn.XLOOKUP(AG$1,Tolls!$C$1:$AU$1,Tolls!$C$2:$AU$46,,0,1),,0,1)</f>
        <v>74.400000000000006</v>
      </c>
      <c r="AH6" s="38" cm="1">
        <f t="array" ref="AH6">_xlfn.XLOOKUP($A6,Tolls!$A$2:$A$46,_xlfn.XLOOKUP(AH$1,Tolls!$C$1:$AU$1,Tolls!$C$2:$AU$46,,0,1),,0,1)</f>
        <v>76.599999999999994</v>
      </c>
      <c r="AI6" s="38" cm="1">
        <f t="array" ref="AI6">_xlfn.XLOOKUP($A6,Tolls!$A$2:$A$46,_xlfn.XLOOKUP(AI$1,Tolls!$C$1:$AU$1,Tolls!$C$2:$AU$46,,0,1),,0,1)</f>
        <v>76.900000000000006</v>
      </c>
      <c r="AJ6" s="38" cm="1">
        <f t="array" ref="AJ6">_xlfn.XLOOKUP($A6,Tolls!$A$2:$A$46,_xlfn.XLOOKUP(AJ$1,Tolls!$C$1:$AU$1,Tolls!$C$2:$AU$46,,0,1),,0,1)</f>
        <v>79.400000000000006</v>
      </c>
      <c r="AK6" s="38" cm="1">
        <f t="array" ref="AK6">_xlfn.XLOOKUP($A6,Tolls!$A$2:$A$46,_xlfn.XLOOKUP(AK$1,Tolls!$C$1:$AU$1,Tolls!$C$2:$AU$46,,0,1),,0,1)</f>
        <v>79.400000000000006</v>
      </c>
    </row>
    <row r="7" spans="1:37" x14ac:dyDescent="0.2">
      <c r="A7">
        <v>48</v>
      </c>
      <c r="B7" t="str">
        <v>Allegheny Valley Toll Plaza</v>
      </c>
      <c r="C7" s="38" cm="1">
        <f t="array" ref="C7">_xlfn.XLOOKUP($A7,Tolls!$A$2:$A$46,_xlfn.XLOOKUP(C$1,Tolls!$C$1:$AU$1,Tolls!$C$2:$AU$46,,0,1),,0,1)</f>
        <v>6.8</v>
      </c>
      <c r="D7" s="38" cm="1">
        <f t="array" ref="D7">_xlfn.XLOOKUP($A7,Tolls!$A$2:$A$46,_xlfn.XLOOKUP(D$1,Tolls!$C$1:$AU$1,Tolls!$C$2:$AU$46,,0,1),,0,1)</f>
        <v>6.8</v>
      </c>
      <c r="E7" s="38" cm="1">
        <f t="array" ref="E7">_xlfn.XLOOKUP($A7,Tolls!$A$2:$A$46,_xlfn.XLOOKUP(E$1,Tolls!$C$1:$AU$1,Tolls!$C$2:$AU$46,,0,1),,0,1)</f>
        <v>6.8</v>
      </c>
      <c r="F7" s="38" cm="1">
        <f t="array" ref="F7">_xlfn.XLOOKUP($A7,Tolls!$A$2:$A$46,_xlfn.XLOOKUP(F$1,Tolls!$C$1:$AU$1,Tolls!$C$2:$AU$46,,0,1),,0,1)</f>
        <v>6.8</v>
      </c>
      <c r="G7" s="38" cm="1">
        <f t="array" ref="G7">_xlfn.XLOOKUP($A7,Tolls!$A$2:$A$46,_xlfn.XLOOKUP(G$1,Tolls!$C$1:$AU$1,Tolls!$C$2:$AU$46,,0,1),,0,1)</f>
        <v>3.9</v>
      </c>
      <c r="H7" s="38" t="str" cm="1">
        <f t="array" ref="H7">_xlfn.XLOOKUP($A7,Tolls!$A$2:$A$46,_xlfn.XLOOKUP(H$1,Tolls!$C$1:$AU$1,Tolls!$C$2:$AU$46,,0,1),,0,1)</f>
        <v>N/A</v>
      </c>
      <c r="I7" s="38" cm="1">
        <f t="array" ref="I7">_xlfn.XLOOKUP($A7,Tolls!$A$2:$A$46,_xlfn.XLOOKUP(I$1,Tolls!$C$1:$AU$1,Tolls!$C$2:$AU$46,,0,1),,0,1)</f>
        <v>3.9</v>
      </c>
      <c r="J7" s="38" cm="1">
        <f t="array" ref="J7">_xlfn.XLOOKUP($A7,Tolls!$A$2:$A$46,_xlfn.XLOOKUP(J$1,Tolls!$C$1:$AU$1,Tolls!$C$2:$AU$46,,0,1),,0,1)</f>
        <v>6</v>
      </c>
      <c r="K7" s="38" cm="1">
        <f t="array" ref="K7">_xlfn.XLOOKUP($A7,Tolls!$A$2:$A$46,_xlfn.XLOOKUP(K$1,Tolls!$C$1:$AU$1,Tolls!$C$2:$AU$46,,0,1),,0,1)</f>
        <v>8</v>
      </c>
      <c r="L7" s="38" cm="1">
        <f t="array" ref="L7">_xlfn.XLOOKUP($A7,Tolls!$A$2:$A$46,_xlfn.XLOOKUP(L$1,Tolls!$C$1:$AU$1,Tolls!$C$2:$AU$46,,0,1),,0,1)</f>
        <v>11</v>
      </c>
      <c r="M7" s="38" cm="1">
        <f t="array" ref="M7">_xlfn.XLOOKUP($A7,Tolls!$A$2:$A$46,_xlfn.XLOOKUP(M$1,Tolls!$C$1:$AU$1,Tolls!$C$2:$AU$46,,0,1),,0,1)</f>
        <v>16.2</v>
      </c>
      <c r="N7" s="38" cm="1">
        <f t="array" ref="N7">_xlfn.XLOOKUP($A7,Tolls!$A$2:$A$46,_xlfn.XLOOKUP(N$1,Tolls!$C$1:$AU$1,Tolls!$C$2:$AU$46,,0,1),,0,1)</f>
        <v>24.5</v>
      </c>
      <c r="O7" s="38" cm="1">
        <f t="array" ref="O7">_xlfn.XLOOKUP($A7,Tolls!$A$2:$A$46,_xlfn.XLOOKUP(O$1,Tolls!$C$1:$AU$1,Tolls!$C$2:$AU$46,,0,1),,0,1)</f>
        <v>29.7</v>
      </c>
      <c r="P7" s="38" cm="1">
        <f t="array" ref="P7">_xlfn.XLOOKUP($A7,Tolls!$A$2:$A$46,_xlfn.XLOOKUP(P$1,Tolls!$C$1:$AU$1,Tolls!$C$2:$AU$46,,0,1),,0,1)</f>
        <v>32.5</v>
      </c>
      <c r="Q7" s="38" cm="1">
        <f t="array" ref="Q7">_xlfn.XLOOKUP($A7,Tolls!$A$2:$A$46,_xlfn.XLOOKUP(Q$1,Tolls!$C$1:$AU$1,Tolls!$C$2:$AU$46,,0,1),,0,1)</f>
        <v>33.200000000000003</v>
      </c>
      <c r="R7" s="38" cm="1">
        <f t="array" ref="R7">_xlfn.XLOOKUP($A7,Tolls!$A$2:$A$46,_xlfn.XLOOKUP(R$1,Tolls!$C$1:$AU$1,Tolls!$C$2:$AU$46,,0,1),,0,1)</f>
        <v>38</v>
      </c>
      <c r="S7" s="38" cm="1">
        <f t="array" ref="S7">_xlfn.XLOOKUP($A7,Tolls!$A$2:$A$46,_xlfn.XLOOKUP(S$1,Tolls!$C$1:$AU$1,Tolls!$C$2:$AU$46,,0,1),,0,1)</f>
        <v>44.3</v>
      </c>
      <c r="T7" s="38" cm="1">
        <f t="array" ref="T7">_xlfn.XLOOKUP($A7,Tolls!$A$2:$A$46,_xlfn.XLOOKUP(T$1,Tolls!$C$1:$AU$1,Tolls!$C$2:$AU$46,,0,1),,0,1)</f>
        <v>46.3</v>
      </c>
      <c r="U7" s="38" cm="1">
        <f t="array" ref="U7">_xlfn.XLOOKUP($A7,Tolls!$A$2:$A$46,_xlfn.XLOOKUP(U$1,Tolls!$C$1:$AU$1,Tolls!$C$2:$AU$46,,0,1),,0,1)</f>
        <v>47.5</v>
      </c>
      <c r="V7" s="38" cm="1">
        <f t="array" ref="V7">_xlfn.XLOOKUP($A7,Tolls!$A$2:$A$46,_xlfn.XLOOKUP(V$1,Tolls!$C$1:$AU$1,Tolls!$C$2:$AU$46,,0,1),,0,1)</f>
        <v>48.3</v>
      </c>
      <c r="W7" s="38" cm="1">
        <f t="array" ref="W7">_xlfn.XLOOKUP($A7,Tolls!$A$2:$A$46,_xlfn.XLOOKUP(W$1,Tolls!$C$1:$AU$1,Tolls!$C$2:$AU$46,,0,1),,0,1)</f>
        <v>52.8</v>
      </c>
      <c r="X7" s="38" cm="1">
        <f t="array" ref="X7">_xlfn.XLOOKUP($A7,Tolls!$A$2:$A$46,_xlfn.XLOOKUP(X$1,Tolls!$C$1:$AU$1,Tolls!$C$2:$AU$46,,0,1),,0,1)</f>
        <v>56.6</v>
      </c>
      <c r="Y7" s="38" cm="1">
        <f t="array" ref="Y7">_xlfn.XLOOKUP($A7,Tolls!$A$2:$A$46,_xlfn.XLOOKUP(Y$1,Tolls!$C$1:$AU$1,Tolls!$C$2:$AU$46,,0,1),,0,1)</f>
        <v>58.6</v>
      </c>
      <c r="Z7" s="38" cm="1">
        <f t="array" ref="Z7">_xlfn.XLOOKUP($A7,Tolls!$A$2:$A$46,_xlfn.XLOOKUP(Z$1,Tolls!$C$1:$AU$1,Tolls!$C$2:$AU$46,,0,1),,0,1)</f>
        <v>60.9</v>
      </c>
      <c r="AA7" s="38" cm="1">
        <f t="array" ref="AA7">_xlfn.XLOOKUP($A7,Tolls!$A$2:$A$46,_xlfn.XLOOKUP(AA$1,Tolls!$C$1:$AU$1,Tolls!$C$2:$AU$46,,0,1),,0,1)</f>
        <v>63.8</v>
      </c>
      <c r="AB7" s="38" cm="1">
        <f t="array" ref="AB7">_xlfn.XLOOKUP($A7,Tolls!$A$2:$A$46,_xlfn.XLOOKUP(AB$1,Tolls!$C$1:$AU$1,Tolls!$C$2:$AU$46,,0,1),,0,1)</f>
        <v>66</v>
      </c>
      <c r="AC7" s="38" cm="1">
        <f t="array" ref="AC7">_xlfn.XLOOKUP($A7,Tolls!$A$2:$A$46,_xlfn.XLOOKUP(AC$1,Tolls!$C$1:$AU$1,Tolls!$C$2:$AU$46,,0,1),,0,1)</f>
        <v>69.2</v>
      </c>
      <c r="AD7" s="38" t="str" cm="1">
        <f t="array" ref="AD7">_xlfn.XLOOKUP($A7,Tolls!$A$2:$A$46,_xlfn.XLOOKUP(AD$1,Tolls!$C$1:$AU$1,Tolls!$C$2:$AU$46,,0,1),,0,1)</f>
        <v>N/A</v>
      </c>
      <c r="AE7" s="38" cm="1">
        <f t="array" ref="AE7">_xlfn.XLOOKUP($A7,Tolls!$A$2:$A$46,_xlfn.XLOOKUP(AE$1,Tolls!$C$1:$AU$1,Tolls!$C$2:$AU$46,,0,1),,0,1)</f>
        <v>70.099999999999994</v>
      </c>
      <c r="AF7" s="38" t="str" cm="1">
        <f t="array" ref="AF7">_xlfn.XLOOKUP($A7,Tolls!$A$2:$A$46,_xlfn.XLOOKUP(AF$1,Tolls!$C$1:$AU$1,Tolls!$C$2:$AU$46,,0,1),,0,1)</f>
        <v>N/A</v>
      </c>
      <c r="AG7" s="38" cm="1">
        <f t="array" ref="AG7">_xlfn.XLOOKUP($A7,Tolls!$A$2:$A$46,_xlfn.XLOOKUP(AG$1,Tolls!$C$1:$AU$1,Tolls!$C$2:$AU$46,,0,1),,0,1)</f>
        <v>71.2</v>
      </c>
      <c r="AH7" s="38" cm="1">
        <f t="array" ref="AH7">_xlfn.XLOOKUP($A7,Tolls!$A$2:$A$46,_xlfn.XLOOKUP(AH$1,Tolls!$C$1:$AU$1,Tolls!$C$2:$AU$46,,0,1),,0,1)</f>
        <v>74.400000000000006</v>
      </c>
      <c r="AI7" s="38" cm="1">
        <f t="array" ref="AI7">_xlfn.XLOOKUP($A7,Tolls!$A$2:$A$46,_xlfn.XLOOKUP(AI$1,Tolls!$C$1:$AU$1,Tolls!$C$2:$AU$46,,0,1),,0,1)</f>
        <v>74.599999999999994</v>
      </c>
      <c r="AJ7" s="38" cm="1">
        <f t="array" ref="AJ7">_xlfn.XLOOKUP($A7,Tolls!$A$2:$A$46,_xlfn.XLOOKUP(AJ$1,Tolls!$C$1:$AU$1,Tolls!$C$2:$AU$46,,0,1),,0,1)</f>
        <v>76.599999999999994</v>
      </c>
      <c r="AK7" s="38" cm="1">
        <f t="array" ref="AK7">_xlfn.XLOOKUP($A7,Tolls!$A$2:$A$46,_xlfn.XLOOKUP(AK$1,Tolls!$C$1:$AU$1,Tolls!$C$2:$AU$46,,0,1),,0,1)</f>
        <v>76.599999999999994</v>
      </c>
    </row>
    <row r="8" spans="1:37" x14ac:dyDescent="0.2">
      <c r="A8">
        <v>57</v>
      </c>
      <c r="B8" t="str">
        <v>Pittsburgh Toll Plaza</v>
      </c>
      <c r="C8" s="38" cm="1">
        <f t="array" ref="C8">_xlfn.XLOOKUP($A8,Tolls!$A$2:$A$46,_xlfn.XLOOKUP(C$1,Tolls!$C$1:$AU$1,Tolls!$C$2:$AU$46,,0,1),,0,1)</f>
        <v>9</v>
      </c>
      <c r="D8" s="38" cm="1">
        <f t="array" ref="D8">_xlfn.XLOOKUP($A8,Tolls!$A$2:$A$46,_xlfn.XLOOKUP(D$1,Tolls!$C$1:$AU$1,Tolls!$C$2:$AU$46,,0,1),,0,1)</f>
        <v>9</v>
      </c>
      <c r="E8" s="38" cm="1">
        <f t="array" ref="E8">_xlfn.XLOOKUP($A8,Tolls!$A$2:$A$46,_xlfn.XLOOKUP(E$1,Tolls!$C$1:$AU$1,Tolls!$C$2:$AU$46,,0,1),,0,1)</f>
        <v>9</v>
      </c>
      <c r="F8" s="38" cm="1">
        <f t="array" ref="F8">_xlfn.XLOOKUP($A8,Tolls!$A$2:$A$46,_xlfn.XLOOKUP(F$1,Tolls!$C$1:$AU$1,Tolls!$C$2:$AU$46,,0,1),,0,1)</f>
        <v>9</v>
      </c>
      <c r="G8" s="38" cm="1">
        <f t="array" ref="G8">_xlfn.XLOOKUP($A8,Tolls!$A$2:$A$46,_xlfn.XLOOKUP(G$1,Tolls!$C$1:$AU$1,Tolls!$C$2:$AU$46,,0,1),,0,1)</f>
        <v>6</v>
      </c>
      <c r="H8" s="38" cm="1">
        <f t="array" ref="H8">_xlfn.XLOOKUP($A8,Tolls!$A$2:$A$46,_xlfn.XLOOKUP(H$1,Tolls!$C$1:$AU$1,Tolls!$C$2:$AU$46,,0,1),,0,1)</f>
        <v>3.9</v>
      </c>
      <c r="I8" s="38" t="str" cm="1">
        <f t="array" ref="I8">_xlfn.XLOOKUP($A8,Tolls!$A$2:$A$46,_xlfn.XLOOKUP(I$1,Tolls!$C$1:$AU$1,Tolls!$C$2:$AU$46,,0,1),,0,1)</f>
        <v>N/A</v>
      </c>
      <c r="J8" s="38" cm="1">
        <f t="array" ref="J8">_xlfn.XLOOKUP($A8,Tolls!$A$2:$A$46,_xlfn.XLOOKUP(J$1,Tolls!$C$1:$AU$1,Tolls!$C$2:$AU$46,,0,1),,0,1)</f>
        <v>3.9</v>
      </c>
      <c r="K8" s="38" cm="1">
        <f t="array" ref="K8">_xlfn.XLOOKUP($A8,Tolls!$A$2:$A$46,_xlfn.XLOOKUP(K$1,Tolls!$C$1:$AU$1,Tolls!$C$2:$AU$46,,0,1),,0,1)</f>
        <v>6</v>
      </c>
      <c r="L8" s="38" cm="1">
        <f t="array" ref="L8">_xlfn.XLOOKUP($A8,Tolls!$A$2:$A$46,_xlfn.XLOOKUP(L$1,Tolls!$C$1:$AU$1,Tolls!$C$2:$AU$46,,0,1),,0,1)</f>
        <v>10</v>
      </c>
      <c r="M8" s="38" cm="1">
        <f t="array" ref="M8">_xlfn.XLOOKUP($A8,Tolls!$A$2:$A$46,_xlfn.XLOOKUP(M$1,Tolls!$C$1:$AU$1,Tolls!$C$2:$AU$46,,0,1),,0,1)</f>
        <v>14.3</v>
      </c>
      <c r="N8" s="38" cm="1">
        <f t="array" ref="N8">_xlfn.XLOOKUP($A8,Tolls!$A$2:$A$46,_xlfn.XLOOKUP(N$1,Tolls!$C$1:$AU$1,Tolls!$C$2:$AU$46,,0,1),,0,1)</f>
        <v>23.6</v>
      </c>
      <c r="O8" s="38" cm="1">
        <f t="array" ref="O8">_xlfn.XLOOKUP($A8,Tolls!$A$2:$A$46,_xlfn.XLOOKUP(O$1,Tolls!$C$1:$AU$1,Tolls!$C$2:$AU$46,,0,1),,0,1)</f>
        <v>27.6</v>
      </c>
      <c r="P8" s="38" cm="1">
        <f t="array" ref="P8">_xlfn.XLOOKUP($A8,Tolls!$A$2:$A$46,_xlfn.XLOOKUP(P$1,Tolls!$C$1:$AU$1,Tolls!$C$2:$AU$46,,0,1),,0,1)</f>
        <v>30.8</v>
      </c>
      <c r="Q8" s="38" cm="1">
        <f t="array" ref="Q8">_xlfn.XLOOKUP($A8,Tolls!$A$2:$A$46,_xlfn.XLOOKUP(Q$1,Tolls!$C$1:$AU$1,Tolls!$C$2:$AU$46,,0,1),,0,1)</f>
        <v>30.9</v>
      </c>
      <c r="R8" s="38" cm="1">
        <f t="array" ref="R8">_xlfn.XLOOKUP($A8,Tolls!$A$2:$A$46,_xlfn.XLOOKUP(R$1,Tolls!$C$1:$AU$1,Tolls!$C$2:$AU$46,,0,1),,0,1)</f>
        <v>36</v>
      </c>
      <c r="S8" s="38" cm="1">
        <f t="array" ref="S8">_xlfn.XLOOKUP($A8,Tolls!$A$2:$A$46,_xlfn.XLOOKUP(S$1,Tolls!$C$1:$AU$1,Tolls!$C$2:$AU$46,,0,1),,0,1)</f>
        <v>42.2</v>
      </c>
      <c r="T8" s="38" cm="1">
        <f t="array" ref="T8">_xlfn.XLOOKUP($A8,Tolls!$A$2:$A$46,_xlfn.XLOOKUP(T$1,Tolls!$C$1:$AU$1,Tolls!$C$2:$AU$46,,0,1),,0,1)</f>
        <v>44.3</v>
      </c>
      <c r="U8" s="38" cm="1">
        <f t="array" ref="U8">_xlfn.XLOOKUP($A8,Tolls!$A$2:$A$46,_xlfn.XLOOKUP(U$1,Tolls!$C$1:$AU$1,Tolls!$C$2:$AU$46,,0,1),,0,1)</f>
        <v>45.2</v>
      </c>
      <c r="V8" s="38" cm="1">
        <f t="array" ref="V8">_xlfn.XLOOKUP($A8,Tolls!$A$2:$A$46,_xlfn.XLOOKUP(V$1,Tolls!$C$1:$AU$1,Tolls!$C$2:$AU$46,,0,1),,0,1)</f>
        <v>46.3</v>
      </c>
      <c r="W8" s="38" cm="1">
        <f t="array" ref="W8">_xlfn.XLOOKUP($A8,Tolls!$A$2:$A$46,_xlfn.XLOOKUP(W$1,Tolls!$C$1:$AU$1,Tolls!$C$2:$AU$46,,0,1),,0,1)</f>
        <v>50.3</v>
      </c>
      <c r="X8" s="38" cm="1">
        <f t="array" ref="X8">_xlfn.XLOOKUP($A8,Tolls!$A$2:$A$46,_xlfn.XLOOKUP(X$1,Tolls!$C$1:$AU$1,Tolls!$C$2:$AU$46,,0,1),,0,1)</f>
        <v>54.3</v>
      </c>
      <c r="Y8" s="38" cm="1">
        <f t="array" ref="Y8">_xlfn.XLOOKUP($A8,Tolls!$A$2:$A$46,_xlfn.XLOOKUP(Y$1,Tolls!$C$1:$AU$1,Tolls!$C$2:$AU$46,,0,1),,0,1)</f>
        <v>56.6</v>
      </c>
      <c r="Z8" s="38" cm="1">
        <f t="array" ref="Z8">_xlfn.XLOOKUP($A8,Tolls!$A$2:$A$46,_xlfn.XLOOKUP(Z$1,Tolls!$C$1:$AU$1,Tolls!$C$2:$AU$46,,0,1),,0,1)</f>
        <v>59.7</v>
      </c>
      <c r="AA8" s="38" cm="1">
        <f t="array" ref="AA8">_xlfn.XLOOKUP($A8,Tolls!$A$2:$A$46,_xlfn.XLOOKUP(AA$1,Tolls!$C$1:$AU$1,Tolls!$C$2:$AU$46,,0,1),,0,1)</f>
        <v>62.3</v>
      </c>
      <c r="AB8" s="38" cm="1">
        <f t="array" ref="AB8">_xlfn.XLOOKUP($A8,Tolls!$A$2:$A$46,_xlfn.XLOOKUP(AB$1,Tolls!$C$1:$AU$1,Tolls!$C$2:$AU$46,,0,1),,0,1)</f>
        <v>64.099999999999994</v>
      </c>
      <c r="AC8" s="38" cm="1">
        <f t="array" ref="AC8">_xlfn.XLOOKUP($A8,Tolls!$A$2:$A$46,_xlfn.XLOOKUP(AC$1,Tolls!$C$1:$AU$1,Tolls!$C$2:$AU$46,,0,1),,0,1)</f>
        <v>66</v>
      </c>
      <c r="AD8" s="38" t="str" cm="1">
        <f t="array" ref="AD8">_xlfn.XLOOKUP($A8,Tolls!$A$2:$A$46,_xlfn.XLOOKUP(AD$1,Tolls!$C$1:$AU$1,Tolls!$C$2:$AU$46,,0,1),,0,1)</f>
        <v>N/A</v>
      </c>
      <c r="AE8" s="38" cm="1">
        <f t="array" ref="AE8">_xlfn.XLOOKUP($A8,Tolls!$A$2:$A$46,_xlfn.XLOOKUP(AE$1,Tolls!$C$1:$AU$1,Tolls!$C$2:$AU$46,,0,1),,0,1)</f>
        <v>69.2</v>
      </c>
      <c r="AF8" s="38" t="str" cm="1">
        <f t="array" ref="AF8">_xlfn.XLOOKUP($A8,Tolls!$A$2:$A$46,_xlfn.XLOOKUP(AF$1,Tolls!$C$1:$AU$1,Tolls!$C$2:$AU$46,,0,1),,0,1)</f>
        <v>N/A</v>
      </c>
      <c r="AG8" s="38" cm="1">
        <f t="array" ref="AG8">_xlfn.XLOOKUP($A8,Tolls!$A$2:$A$46,_xlfn.XLOOKUP(AG$1,Tolls!$C$1:$AU$1,Tolls!$C$2:$AU$46,,0,1),,0,1)</f>
        <v>70.099999999999994</v>
      </c>
      <c r="AH8" s="38" cm="1">
        <f t="array" ref="AH8">_xlfn.XLOOKUP($A8,Tolls!$A$2:$A$46,_xlfn.XLOOKUP(AH$1,Tolls!$C$1:$AU$1,Tolls!$C$2:$AU$46,,0,1),,0,1)</f>
        <v>72.099999999999994</v>
      </c>
      <c r="AI8" s="38" cm="1">
        <f t="array" ref="AI8">_xlfn.XLOOKUP($A8,Tolls!$A$2:$A$46,_xlfn.XLOOKUP(AI$1,Tolls!$C$1:$AU$1,Tolls!$C$2:$AU$46,,0,1),,0,1)</f>
        <v>72.7</v>
      </c>
      <c r="AJ8" s="38" cm="1">
        <f t="array" ref="AJ8">_xlfn.XLOOKUP($A8,Tolls!$A$2:$A$46,_xlfn.XLOOKUP(AJ$1,Tolls!$C$1:$AU$1,Tolls!$C$2:$AU$46,,0,1),,0,1)</f>
        <v>75.400000000000006</v>
      </c>
      <c r="AK8" s="38" cm="1">
        <f t="array" ref="AK8">_xlfn.XLOOKUP($A8,Tolls!$A$2:$A$46,_xlfn.XLOOKUP(AK$1,Tolls!$C$1:$AU$1,Tolls!$C$2:$AU$46,,0,1),,0,1)</f>
        <v>75.400000000000006</v>
      </c>
    </row>
    <row r="9" spans="1:37" x14ac:dyDescent="0.2">
      <c r="A9">
        <v>67</v>
      </c>
      <c r="B9" t="str">
        <v>Irwin Toll Plaza</v>
      </c>
      <c r="C9" s="38" cm="1">
        <f t="array" ref="C9">_xlfn.XLOOKUP($A9,Tolls!$A$2:$A$46,_xlfn.XLOOKUP(C$1,Tolls!$C$1:$AU$1,Tolls!$C$2:$AU$46,,0,1),,0,1)</f>
        <v>12</v>
      </c>
      <c r="D9" s="38" cm="1">
        <f t="array" ref="D9">_xlfn.XLOOKUP($A9,Tolls!$A$2:$A$46,_xlfn.XLOOKUP(D$1,Tolls!$C$1:$AU$1,Tolls!$C$2:$AU$46,,0,1),,0,1)</f>
        <v>12</v>
      </c>
      <c r="E9" s="38" cm="1">
        <f t="array" ref="E9">_xlfn.XLOOKUP($A9,Tolls!$A$2:$A$46,_xlfn.XLOOKUP(E$1,Tolls!$C$1:$AU$1,Tolls!$C$2:$AU$46,,0,1),,0,1)</f>
        <v>12</v>
      </c>
      <c r="F9" s="38" cm="1">
        <f t="array" ref="F9">_xlfn.XLOOKUP($A9,Tolls!$A$2:$A$46,_xlfn.XLOOKUP(F$1,Tolls!$C$1:$AU$1,Tolls!$C$2:$AU$46,,0,1),,0,1)</f>
        <v>12</v>
      </c>
      <c r="G9" s="38" cm="1">
        <f t="array" ref="G9">_xlfn.XLOOKUP($A9,Tolls!$A$2:$A$46,_xlfn.XLOOKUP(G$1,Tolls!$C$1:$AU$1,Tolls!$C$2:$AU$46,,0,1),,0,1)</f>
        <v>8</v>
      </c>
      <c r="H9" s="38" cm="1">
        <f t="array" ref="H9">_xlfn.XLOOKUP($A9,Tolls!$A$2:$A$46,_xlfn.XLOOKUP(H$1,Tolls!$C$1:$AU$1,Tolls!$C$2:$AU$46,,0,1),,0,1)</f>
        <v>6</v>
      </c>
      <c r="I9" s="38" cm="1">
        <f t="array" ref="I9">_xlfn.XLOOKUP($A9,Tolls!$A$2:$A$46,_xlfn.XLOOKUP(I$1,Tolls!$C$1:$AU$1,Tolls!$C$2:$AU$46,,0,1),,0,1)</f>
        <v>3.9</v>
      </c>
      <c r="J9" s="38" t="str" cm="1">
        <f t="array" ref="J9">_xlfn.XLOOKUP($A9,Tolls!$A$2:$A$46,_xlfn.XLOOKUP(J$1,Tolls!$C$1:$AU$1,Tolls!$C$2:$AU$46,,0,1),,0,1)</f>
        <v>N/A</v>
      </c>
      <c r="K9" s="38" cm="1">
        <f t="array" ref="K9">_xlfn.XLOOKUP($A9,Tolls!$A$2:$A$46,_xlfn.XLOOKUP(K$1,Tolls!$C$1:$AU$1,Tolls!$C$2:$AU$46,,0,1),,0,1)</f>
        <v>3.9</v>
      </c>
      <c r="L9" s="38" cm="1">
        <f t="array" ref="L9">_xlfn.XLOOKUP($A9,Tolls!$A$2:$A$46,_xlfn.XLOOKUP(L$1,Tolls!$C$1:$AU$1,Tolls!$C$2:$AU$46,,0,1),,0,1)</f>
        <v>6.8</v>
      </c>
      <c r="M9" s="38" cm="1">
        <f t="array" ref="M9">_xlfn.XLOOKUP($A9,Tolls!$A$2:$A$46,_xlfn.XLOOKUP(M$1,Tolls!$C$1:$AU$1,Tolls!$C$2:$AU$46,,0,1),,0,1)</f>
        <v>11</v>
      </c>
      <c r="N9" s="38" cm="1">
        <f t="array" ref="N9">_xlfn.XLOOKUP($A9,Tolls!$A$2:$A$46,_xlfn.XLOOKUP(N$1,Tolls!$C$1:$AU$1,Tolls!$C$2:$AU$46,,0,1),,0,1)</f>
        <v>20.3</v>
      </c>
      <c r="O9" s="38" cm="1">
        <f t="array" ref="O9">_xlfn.XLOOKUP($A9,Tolls!$A$2:$A$46,_xlfn.XLOOKUP(O$1,Tolls!$C$1:$AU$1,Tolls!$C$2:$AU$46,,0,1),,0,1)</f>
        <v>24.5</v>
      </c>
      <c r="P9" s="38" cm="1">
        <f t="array" ref="P9">_xlfn.XLOOKUP($A9,Tolls!$A$2:$A$46,_xlfn.XLOOKUP(P$1,Tolls!$C$1:$AU$1,Tolls!$C$2:$AU$46,,0,1),,0,1)</f>
        <v>27.6</v>
      </c>
      <c r="Q9" s="38" cm="1">
        <f t="array" ref="Q9">_xlfn.XLOOKUP($A9,Tolls!$A$2:$A$46,_xlfn.XLOOKUP(Q$1,Tolls!$C$1:$AU$1,Tolls!$C$2:$AU$46,,0,1),,0,1)</f>
        <v>28.2</v>
      </c>
      <c r="R9" s="38" cm="1">
        <f t="array" ref="R9">_xlfn.XLOOKUP($A9,Tolls!$A$2:$A$46,_xlfn.XLOOKUP(R$1,Tolls!$C$1:$AU$1,Tolls!$C$2:$AU$46,,0,1),,0,1)</f>
        <v>33.700000000000003</v>
      </c>
      <c r="S9" s="38" cm="1">
        <f t="array" ref="S9">_xlfn.XLOOKUP($A9,Tolls!$A$2:$A$46,_xlfn.XLOOKUP(S$1,Tolls!$C$1:$AU$1,Tolls!$C$2:$AU$46,,0,1),,0,1)</f>
        <v>40.200000000000003</v>
      </c>
      <c r="T9" s="38" cm="1">
        <f t="array" ref="T9">_xlfn.XLOOKUP($A9,Tolls!$A$2:$A$46,_xlfn.XLOOKUP(T$1,Tolls!$C$1:$AU$1,Tolls!$C$2:$AU$46,,0,1),,0,1)</f>
        <v>42.2</v>
      </c>
      <c r="U9" s="38" cm="1">
        <f t="array" ref="U9">_xlfn.XLOOKUP($A9,Tolls!$A$2:$A$46,_xlfn.XLOOKUP(U$1,Tolls!$C$1:$AU$1,Tolls!$C$2:$AU$46,,0,1),,0,1)</f>
        <v>42.2</v>
      </c>
      <c r="V9" s="38" cm="1">
        <f t="array" ref="V9">_xlfn.XLOOKUP($A9,Tolls!$A$2:$A$46,_xlfn.XLOOKUP(V$1,Tolls!$C$1:$AU$1,Tolls!$C$2:$AU$46,,0,1),,0,1)</f>
        <v>43.2</v>
      </c>
      <c r="W9" s="38" cm="1">
        <f t="array" ref="W9">_xlfn.XLOOKUP($A9,Tolls!$A$2:$A$46,_xlfn.XLOOKUP(W$1,Tolls!$C$1:$AU$1,Tolls!$C$2:$AU$46,,0,1),,0,1)</f>
        <v>47.5</v>
      </c>
      <c r="X9" s="38" cm="1">
        <f t="array" ref="X9">_xlfn.XLOOKUP($A9,Tolls!$A$2:$A$46,_xlfn.XLOOKUP(X$1,Tolls!$C$1:$AU$1,Tolls!$C$2:$AU$46,,0,1),,0,1)</f>
        <v>51.4</v>
      </c>
      <c r="Y9" s="38" cm="1">
        <f t="array" ref="Y9">_xlfn.XLOOKUP($A9,Tolls!$A$2:$A$46,_xlfn.XLOOKUP(Y$1,Tolls!$C$1:$AU$1,Tolls!$C$2:$AU$46,,0,1),,0,1)</f>
        <v>54.3</v>
      </c>
      <c r="Z9" s="38" cm="1">
        <f t="array" ref="Z9">_xlfn.XLOOKUP($A9,Tolls!$A$2:$A$46,_xlfn.XLOOKUP(Z$1,Tolls!$C$1:$AU$1,Tolls!$C$2:$AU$46,,0,1),,0,1)</f>
        <v>56.6</v>
      </c>
      <c r="AA9" s="38" cm="1">
        <f t="array" ref="AA9">_xlfn.XLOOKUP($A9,Tolls!$A$2:$A$46,_xlfn.XLOOKUP(AA$1,Tolls!$C$1:$AU$1,Tolls!$C$2:$AU$46,,0,1),,0,1)</f>
        <v>59.2</v>
      </c>
      <c r="AB9" s="38" cm="1">
        <f t="array" ref="AB9">_xlfn.XLOOKUP($A9,Tolls!$A$2:$A$46,_xlfn.XLOOKUP(AB$1,Tolls!$C$1:$AU$1,Tolls!$C$2:$AU$46,,0,1),,0,1)</f>
        <v>60.9</v>
      </c>
      <c r="AC9" s="38" cm="1">
        <f t="array" ref="AC9">_xlfn.XLOOKUP($A9,Tolls!$A$2:$A$46,_xlfn.XLOOKUP(AC$1,Tolls!$C$1:$AU$1,Tolls!$C$2:$AU$46,,0,1),,0,1)</f>
        <v>64.099999999999994</v>
      </c>
      <c r="AD9" s="38" t="str" cm="1">
        <f t="array" ref="AD9">_xlfn.XLOOKUP($A9,Tolls!$A$2:$A$46,_xlfn.XLOOKUP(AD$1,Tolls!$C$1:$AU$1,Tolls!$C$2:$AU$46,,0,1),,0,1)</f>
        <v>N/A</v>
      </c>
      <c r="AE9" s="38" cm="1">
        <f t="array" ref="AE9">_xlfn.XLOOKUP($A9,Tolls!$A$2:$A$46,_xlfn.XLOOKUP(AE$1,Tolls!$C$1:$AU$1,Tolls!$C$2:$AU$46,,0,1),,0,1)</f>
        <v>66</v>
      </c>
      <c r="AF9" s="38" t="str" cm="1">
        <f t="array" ref="AF9">_xlfn.XLOOKUP($A9,Tolls!$A$2:$A$46,_xlfn.XLOOKUP(AF$1,Tolls!$C$1:$AU$1,Tolls!$C$2:$AU$46,,0,1),,0,1)</f>
        <v>N/A</v>
      </c>
      <c r="AG9" s="38" cm="1">
        <f t="array" ref="AG9">_xlfn.XLOOKUP($A9,Tolls!$A$2:$A$46,_xlfn.XLOOKUP(AG$1,Tolls!$C$1:$AU$1,Tolls!$C$2:$AU$46,,0,1),,0,1)</f>
        <v>66.900000000000006</v>
      </c>
      <c r="AH9" s="38" cm="1">
        <f t="array" ref="AH9">_xlfn.XLOOKUP($A9,Tolls!$A$2:$A$46,_xlfn.XLOOKUP(AH$1,Tolls!$C$1:$AU$1,Tolls!$C$2:$AU$46,,0,1),,0,1)</f>
        <v>69.2</v>
      </c>
      <c r="AI9" s="38" cm="1">
        <f t="array" ref="AI9">_xlfn.XLOOKUP($A9,Tolls!$A$2:$A$46,_xlfn.XLOOKUP(AI$1,Tolls!$C$1:$AU$1,Tolls!$C$2:$AU$46,,0,1),,0,1)</f>
        <v>69.5</v>
      </c>
      <c r="AJ9" s="38" cm="1">
        <f t="array" ref="AJ9">_xlfn.XLOOKUP($A9,Tolls!$A$2:$A$46,_xlfn.XLOOKUP(AJ$1,Tolls!$C$1:$AU$1,Tolls!$C$2:$AU$46,,0,1),,0,1)</f>
        <v>72.099999999999994</v>
      </c>
      <c r="AK9" s="38" cm="1">
        <f t="array" ref="AK9">_xlfn.XLOOKUP($A9,Tolls!$A$2:$A$46,_xlfn.XLOOKUP(AK$1,Tolls!$C$1:$AU$1,Tolls!$C$2:$AU$46,,0,1),,0,1)</f>
        <v>72.099999999999994</v>
      </c>
    </row>
    <row r="10" spans="1:37" x14ac:dyDescent="0.2">
      <c r="A10">
        <v>75</v>
      </c>
      <c r="B10" t="str">
        <v>New Stanton Toll Plaza</v>
      </c>
      <c r="C10" s="38" cm="1">
        <f t="array" ref="C10">_xlfn.XLOOKUP($A10,Tolls!$A$2:$A$46,_xlfn.XLOOKUP(C$1,Tolls!$C$1:$AU$1,Tolls!$C$2:$AU$46,,0,1),,0,1)</f>
        <v>13</v>
      </c>
      <c r="D10" s="38" cm="1">
        <f t="array" ref="D10">_xlfn.XLOOKUP($A10,Tolls!$A$2:$A$46,_xlfn.XLOOKUP(D$1,Tolls!$C$1:$AU$1,Tolls!$C$2:$AU$46,,0,1),,0,1)</f>
        <v>13</v>
      </c>
      <c r="E10" s="38" cm="1">
        <f t="array" ref="E10">_xlfn.XLOOKUP($A10,Tolls!$A$2:$A$46,_xlfn.XLOOKUP(E$1,Tolls!$C$1:$AU$1,Tolls!$C$2:$AU$46,,0,1),,0,1)</f>
        <v>13</v>
      </c>
      <c r="F10" s="38" cm="1">
        <f t="array" ref="F10">_xlfn.XLOOKUP($A10,Tolls!$A$2:$A$46,_xlfn.XLOOKUP(F$1,Tolls!$C$1:$AU$1,Tolls!$C$2:$AU$46,,0,1),,0,1)</f>
        <v>13</v>
      </c>
      <c r="G10" s="38" cm="1">
        <f t="array" ref="G10">_xlfn.XLOOKUP($A10,Tolls!$A$2:$A$46,_xlfn.XLOOKUP(G$1,Tolls!$C$1:$AU$1,Tolls!$C$2:$AU$46,,0,1),,0,1)</f>
        <v>10</v>
      </c>
      <c r="H10" s="38" cm="1">
        <f t="array" ref="H10">_xlfn.XLOOKUP($A10,Tolls!$A$2:$A$46,_xlfn.XLOOKUP(H$1,Tolls!$C$1:$AU$1,Tolls!$C$2:$AU$46,,0,1),,0,1)</f>
        <v>8</v>
      </c>
      <c r="I10" s="38" cm="1">
        <f t="array" ref="I10">_xlfn.XLOOKUP($A10,Tolls!$A$2:$A$46,_xlfn.XLOOKUP(I$1,Tolls!$C$1:$AU$1,Tolls!$C$2:$AU$46,,0,1),,0,1)</f>
        <v>6</v>
      </c>
      <c r="J10" s="38" cm="1">
        <f t="array" ref="J10">_xlfn.XLOOKUP($A10,Tolls!$A$2:$A$46,_xlfn.XLOOKUP(J$1,Tolls!$C$1:$AU$1,Tolls!$C$2:$AU$46,,0,1),,0,1)</f>
        <v>3.9</v>
      </c>
      <c r="K10" s="38" t="str" cm="1">
        <f t="array" ref="K10">_xlfn.XLOOKUP($A10,Tolls!$A$2:$A$46,_xlfn.XLOOKUP(K$1,Tolls!$C$1:$AU$1,Tolls!$C$2:$AU$46,,0,1),,0,1)</f>
        <v>N/A</v>
      </c>
      <c r="L10" s="38" cm="1">
        <f t="array" ref="L10">_xlfn.XLOOKUP($A10,Tolls!$A$2:$A$46,_xlfn.XLOOKUP(L$1,Tolls!$C$1:$AU$1,Tolls!$C$2:$AU$46,,0,1),,0,1)</f>
        <v>4.7</v>
      </c>
      <c r="M10" s="38" cm="1">
        <f t="array" ref="M10">_xlfn.XLOOKUP($A10,Tolls!$A$2:$A$46,_xlfn.XLOOKUP(M$1,Tolls!$C$1:$AU$1,Tolls!$C$2:$AU$46,,0,1),,0,1)</f>
        <v>10</v>
      </c>
      <c r="N10" s="38" cm="1">
        <f t="array" ref="N10">_xlfn.XLOOKUP($A10,Tolls!$A$2:$A$46,_xlfn.XLOOKUP(N$1,Tolls!$C$1:$AU$1,Tolls!$C$2:$AU$46,,0,1),,0,1)</f>
        <v>18.5</v>
      </c>
      <c r="O10" s="38" cm="1">
        <f t="array" ref="O10">_xlfn.XLOOKUP($A10,Tolls!$A$2:$A$46,_xlfn.XLOOKUP(O$1,Tolls!$C$1:$AU$1,Tolls!$C$2:$AU$46,,0,1),,0,1)</f>
        <v>22.5</v>
      </c>
      <c r="P10" s="38" cm="1">
        <f t="array" ref="P10">_xlfn.XLOOKUP($A10,Tolls!$A$2:$A$46,_xlfn.XLOOKUP(P$1,Tolls!$C$1:$AU$1,Tolls!$C$2:$AU$46,,0,1),,0,1)</f>
        <v>26.6</v>
      </c>
      <c r="Q10" s="38" cm="1">
        <f t="array" ref="Q10">_xlfn.XLOOKUP($A10,Tolls!$A$2:$A$46,_xlfn.XLOOKUP(Q$1,Tolls!$C$1:$AU$1,Tolls!$C$2:$AU$46,,0,1),,0,1)</f>
        <v>26.3</v>
      </c>
      <c r="R10" s="38" cm="1">
        <f t="array" ref="R10">_xlfn.XLOOKUP($A10,Tolls!$A$2:$A$46,_xlfn.XLOOKUP(R$1,Tolls!$C$1:$AU$1,Tolls!$C$2:$AU$46,,0,1),,0,1)</f>
        <v>30.8</v>
      </c>
      <c r="S10" s="38" cm="1">
        <f t="array" ref="S10">_xlfn.XLOOKUP($A10,Tolls!$A$2:$A$46,_xlfn.XLOOKUP(S$1,Tolls!$C$1:$AU$1,Tolls!$C$2:$AU$46,,0,1),,0,1)</f>
        <v>36.9</v>
      </c>
      <c r="T10" s="38" cm="1">
        <f t="array" ref="T10">_xlfn.XLOOKUP($A10,Tolls!$A$2:$A$46,_xlfn.XLOOKUP(T$1,Tolls!$C$1:$AU$1,Tolls!$C$2:$AU$46,,0,1),,0,1)</f>
        <v>38.9</v>
      </c>
      <c r="U10" s="38" cm="1">
        <f t="array" ref="U10">_xlfn.XLOOKUP($A10,Tolls!$A$2:$A$46,_xlfn.XLOOKUP(U$1,Tolls!$C$1:$AU$1,Tolls!$C$2:$AU$46,,0,1),,0,1)</f>
        <v>40.200000000000003</v>
      </c>
      <c r="V10" s="38" cm="1">
        <f t="array" ref="V10">_xlfn.XLOOKUP($A10,Tolls!$A$2:$A$46,_xlfn.XLOOKUP(V$1,Tolls!$C$1:$AU$1,Tolls!$C$2:$AU$46,,0,1),,0,1)</f>
        <v>42.2</v>
      </c>
      <c r="W10" s="38" cm="1">
        <f t="array" ref="W10">_xlfn.XLOOKUP($A10,Tolls!$A$2:$A$46,_xlfn.XLOOKUP(W$1,Tolls!$C$1:$AU$1,Tolls!$C$2:$AU$46,,0,1),,0,1)</f>
        <v>46.3</v>
      </c>
      <c r="X10" s="38" cm="1">
        <f t="array" ref="X10">_xlfn.XLOOKUP($A10,Tolls!$A$2:$A$46,_xlfn.XLOOKUP(X$1,Tolls!$C$1:$AU$1,Tolls!$C$2:$AU$46,,0,1),,0,1)</f>
        <v>49.5</v>
      </c>
      <c r="Y10" s="38" cm="1">
        <f t="array" ref="Y10">_xlfn.XLOOKUP($A10,Tolls!$A$2:$A$46,_xlfn.XLOOKUP(Y$1,Tolls!$C$1:$AU$1,Tolls!$C$2:$AU$46,,0,1),,0,1)</f>
        <v>51.4</v>
      </c>
      <c r="Z10" s="38" cm="1">
        <f t="array" ref="Z10">_xlfn.XLOOKUP($A10,Tolls!$A$2:$A$46,_xlfn.XLOOKUP(Z$1,Tolls!$C$1:$AU$1,Tolls!$C$2:$AU$46,,0,1),,0,1)</f>
        <v>54.3</v>
      </c>
      <c r="AA10" s="38" cm="1">
        <f t="array" ref="AA10">_xlfn.XLOOKUP($A10,Tolls!$A$2:$A$46,_xlfn.XLOOKUP(AA$1,Tolls!$C$1:$AU$1,Tolls!$C$2:$AU$46,,0,1),,0,1)</f>
        <v>57.1</v>
      </c>
      <c r="AB10" s="38" cm="1">
        <f t="array" ref="AB10">_xlfn.XLOOKUP($A10,Tolls!$A$2:$A$46,_xlfn.XLOOKUP(AB$1,Tolls!$C$1:$AU$1,Tolls!$C$2:$AU$46,,0,1),,0,1)</f>
        <v>58.6</v>
      </c>
      <c r="AC10" s="38" cm="1">
        <f t="array" ref="AC10">_xlfn.XLOOKUP($A10,Tolls!$A$2:$A$46,_xlfn.XLOOKUP(AC$1,Tolls!$C$1:$AU$1,Tolls!$C$2:$AU$46,,0,1),,0,1)</f>
        <v>61.5</v>
      </c>
      <c r="AD10" s="38" t="str" cm="1">
        <f t="array" ref="AD10">_xlfn.XLOOKUP($A10,Tolls!$A$2:$A$46,_xlfn.XLOOKUP(AD$1,Tolls!$C$1:$AU$1,Tolls!$C$2:$AU$46,,0,1),,0,1)</f>
        <v>N/A</v>
      </c>
      <c r="AE10" s="38" cm="1">
        <f t="array" ref="AE10">_xlfn.XLOOKUP($A10,Tolls!$A$2:$A$46,_xlfn.XLOOKUP(AE$1,Tolls!$C$1:$AU$1,Tolls!$C$2:$AU$46,,0,1),,0,1)</f>
        <v>64.099999999999994</v>
      </c>
      <c r="AF10" s="38" t="str" cm="1">
        <f t="array" ref="AF10">_xlfn.XLOOKUP($A10,Tolls!$A$2:$A$46,_xlfn.XLOOKUP(AF$1,Tolls!$C$1:$AU$1,Tolls!$C$2:$AU$46,,0,1),,0,1)</f>
        <v>N/A</v>
      </c>
      <c r="AG10" s="38" cm="1">
        <f t="array" ref="AG10">_xlfn.XLOOKUP($A10,Tolls!$A$2:$A$46,_xlfn.XLOOKUP(AG$1,Tolls!$C$1:$AU$1,Tolls!$C$2:$AU$46,,0,1),,0,1)</f>
        <v>64.8</v>
      </c>
      <c r="AH10" s="38" cm="1">
        <f t="array" ref="AH10">_xlfn.XLOOKUP($A10,Tolls!$A$2:$A$46,_xlfn.XLOOKUP(AH$1,Tolls!$C$1:$AU$1,Tolls!$C$2:$AU$46,,0,1),,0,1)</f>
        <v>68.3</v>
      </c>
      <c r="AI10" s="38" cm="1">
        <f t="array" ref="AI10">_xlfn.XLOOKUP($A10,Tolls!$A$2:$A$46,_xlfn.XLOOKUP(AI$1,Tolls!$C$1:$AU$1,Tolls!$C$2:$AU$46,,0,1),,0,1)</f>
        <v>68.599999999999994</v>
      </c>
      <c r="AJ10" s="38" cm="1">
        <f t="array" ref="AJ10">_xlfn.XLOOKUP($A10,Tolls!$A$2:$A$46,_xlfn.XLOOKUP(AJ$1,Tolls!$C$1:$AU$1,Tolls!$C$2:$AU$46,,0,1),,0,1)</f>
        <v>70.099999999999994</v>
      </c>
      <c r="AK10" s="38" cm="1">
        <f t="array" ref="AK10">_xlfn.XLOOKUP($A10,Tolls!$A$2:$A$46,_xlfn.XLOOKUP(AK$1,Tolls!$C$1:$AU$1,Tolls!$C$2:$AU$46,,0,1),,0,1)</f>
        <v>70.099999999999994</v>
      </c>
    </row>
    <row r="11" spans="1:37" x14ac:dyDescent="0.2">
      <c r="A11">
        <v>91</v>
      </c>
      <c r="B11" t="str">
        <v>Donegal Toll Plaza</v>
      </c>
      <c r="C11" s="38" cm="1">
        <f t="array" ref="C11">_xlfn.XLOOKUP($A11,Tolls!$A$2:$A$46,_xlfn.XLOOKUP(C$1,Tolls!$C$1:$AU$1,Tolls!$C$2:$AU$46,,0,1),,0,1)</f>
        <v>17.3</v>
      </c>
      <c r="D11" s="38" cm="1">
        <f t="array" ref="D11">_xlfn.XLOOKUP($A11,Tolls!$A$2:$A$46,_xlfn.XLOOKUP(D$1,Tolls!$C$1:$AU$1,Tolls!$C$2:$AU$46,,0,1),,0,1)</f>
        <v>17.3</v>
      </c>
      <c r="E11" s="38" cm="1">
        <f t="array" ref="E11">_xlfn.XLOOKUP($A11,Tolls!$A$2:$A$46,_xlfn.XLOOKUP(E$1,Tolls!$C$1:$AU$1,Tolls!$C$2:$AU$46,,0,1),,0,1)</f>
        <v>17.3</v>
      </c>
      <c r="F11" s="38" cm="1">
        <f t="array" ref="F11">_xlfn.XLOOKUP($A11,Tolls!$A$2:$A$46,_xlfn.XLOOKUP(F$1,Tolls!$C$1:$AU$1,Tolls!$C$2:$AU$46,,0,1),,0,1)</f>
        <v>17.3</v>
      </c>
      <c r="G11" s="38" cm="1">
        <f t="array" ref="G11">_xlfn.XLOOKUP($A11,Tolls!$A$2:$A$46,_xlfn.XLOOKUP(G$1,Tolls!$C$1:$AU$1,Tolls!$C$2:$AU$46,,0,1),,0,1)</f>
        <v>14.3</v>
      </c>
      <c r="H11" s="38" cm="1">
        <f t="array" ref="H11">_xlfn.XLOOKUP($A11,Tolls!$A$2:$A$46,_xlfn.XLOOKUP(H$1,Tolls!$C$1:$AU$1,Tolls!$C$2:$AU$46,,0,1),,0,1)</f>
        <v>11</v>
      </c>
      <c r="I11" s="38" cm="1">
        <f t="array" ref="I11">_xlfn.XLOOKUP($A11,Tolls!$A$2:$A$46,_xlfn.XLOOKUP(I$1,Tolls!$C$1:$AU$1,Tolls!$C$2:$AU$46,,0,1),,0,1)</f>
        <v>10</v>
      </c>
      <c r="J11" s="38" cm="1">
        <f t="array" ref="J11">_xlfn.XLOOKUP($A11,Tolls!$A$2:$A$46,_xlfn.XLOOKUP(J$1,Tolls!$C$1:$AU$1,Tolls!$C$2:$AU$46,,0,1),,0,1)</f>
        <v>6.8</v>
      </c>
      <c r="K11" s="38" cm="1">
        <f t="array" ref="K11">_xlfn.XLOOKUP($A11,Tolls!$A$2:$A$46,_xlfn.XLOOKUP(K$1,Tolls!$C$1:$AU$1,Tolls!$C$2:$AU$46,,0,1),,0,1)</f>
        <v>4.7</v>
      </c>
      <c r="L11" s="38" t="str" cm="1">
        <f t="array" ref="L11">_xlfn.XLOOKUP($A11,Tolls!$A$2:$A$46,_xlfn.XLOOKUP(L$1,Tolls!$C$1:$AU$1,Tolls!$C$2:$AU$46,,0,1),,0,1)</f>
        <v>N/A</v>
      </c>
      <c r="M11" s="38" cm="1">
        <f t="array" ref="M11">_xlfn.XLOOKUP($A11,Tolls!$A$2:$A$46,_xlfn.XLOOKUP(M$1,Tolls!$C$1:$AU$1,Tolls!$C$2:$AU$46,,0,1),,0,1)</f>
        <v>6</v>
      </c>
      <c r="N11" s="38" cm="1">
        <f t="array" ref="N11">_xlfn.XLOOKUP($A11,Tolls!$A$2:$A$46,_xlfn.XLOOKUP(N$1,Tolls!$C$1:$AU$1,Tolls!$C$2:$AU$46,,0,1),,0,1)</f>
        <v>14.3</v>
      </c>
      <c r="O11" s="38" cm="1">
        <f t="array" ref="O11">_xlfn.XLOOKUP($A11,Tolls!$A$2:$A$46,_xlfn.XLOOKUP(O$1,Tolls!$C$1:$AU$1,Tolls!$C$2:$AU$46,,0,1),,0,1)</f>
        <v>19.399999999999999</v>
      </c>
      <c r="P11" s="38" cm="1">
        <f t="array" ref="P11">_xlfn.XLOOKUP($A11,Tolls!$A$2:$A$46,_xlfn.XLOOKUP(P$1,Tolls!$C$1:$AU$1,Tolls!$C$2:$AU$46,,0,1),,0,1)</f>
        <v>23.6</v>
      </c>
      <c r="Q11" s="38" cm="1">
        <f t="array" ref="Q11">_xlfn.XLOOKUP($A11,Tolls!$A$2:$A$46,_xlfn.XLOOKUP(Q$1,Tolls!$C$1:$AU$1,Tolls!$C$2:$AU$46,,0,1),,0,1)</f>
        <v>23.6</v>
      </c>
      <c r="R11" s="38" cm="1">
        <f t="array" ref="R11">_xlfn.XLOOKUP($A11,Tolls!$A$2:$A$46,_xlfn.XLOOKUP(R$1,Tolls!$C$1:$AU$1,Tolls!$C$2:$AU$46,,0,1),,0,1)</f>
        <v>27.6</v>
      </c>
      <c r="S11" s="38" cm="1">
        <f t="array" ref="S11">_xlfn.XLOOKUP($A11,Tolls!$A$2:$A$46,_xlfn.XLOOKUP(S$1,Tolls!$C$1:$AU$1,Tolls!$C$2:$AU$46,,0,1),,0,1)</f>
        <v>33.700000000000003</v>
      </c>
      <c r="T11" s="38" cm="1">
        <f t="array" ref="T11">_xlfn.XLOOKUP($A11,Tolls!$A$2:$A$46,_xlfn.XLOOKUP(T$1,Tolls!$C$1:$AU$1,Tolls!$C$2:$AU$46,,0,1),,0,1)</f>
        <v>36</v>
      </c>
      <c r="U11" s="38" cm="1">
        <f t="array" ref="U11">_xlfn.XLOOKUP($A11,Tolls!$A$2:$A$46,_xlfn.XLOOKUP(U$1,Tolls!$C$1:$AU$1,Tolls!$C$2:$AU$46,,0,1),,0,1)</f>
        <v>36.9</v>
      </c>
      <c r="V11" s="38" cm="1">
        <f t="array" ref="V11">_xlfn.XLOOKUP($A11,Tolls!$A$2:$A$46,_xlfn.XLOOKUP(V$1,Tolls!$C$1:$AU$1,Tolls!$C$2:$AU$46,,0,1),,0,1)</f>
        <v>38</v>
      </c>
      <c r="W11" s="38" cm="1">
        <f t="array" ref="W11">_xlfn.XLOOKUP($A11,Tolls!$A$2:$A$46,_xlfn.XLOOKUP(W$1,Tolls!$C$1:$AU$1,Tolls!$C$2:$AU$46,,0,1),,0,1)</f>
        <v>42.2</v>
      </c>
      <c r="X11" s="38" cm="1">
        <f t="array" ref="X11">_xlfn.XLOOKUP($A11,Tolls!$A$2:$A$46,_xlfn.XLOOKUP(X$1,Tolls!$C$1:$AU$1,Tolls!$C$2:$AU$46,,0,1),,0,1)</f>
        <v>46.3</v>
      </c>
      <c r="Y11" s="38" cm="1">
        <f t="array" ref="Y11">_xlfn.XLOOKUP($A11,Tolls!$A$2:$A$46,_xlfn.XLOOKUP(Y$1,Tolls!$C$1:$AU$1,Tolls!$C$2:$AU$46,,0,1),,0,1)</f>
        <v>48.3</v>
      </c>
      <c r="Z11" s="38" cm="1">
        <f t="array" ref="Z11">_xlfn.XLOOKUP($A11,Tolls!$A$2:$A$46,_xlfn.XLOOKUP(Z$1,Tolls!$C$1:$AU$1,Tolls!$C$2:$AU$46,,0,1),,0,1)</f>
        <v>51.4</v>
      </c>
      <c r="AA11" s="38" cm="1">
        <f t="array" ref="AA11">_xlfn.XLOOKUP($A11,Tolls!$A$2:$A$46,_xlfn.XLOOKUP(AA$1,Tolls!$C$1:$AU$1,Tolls!$C$2:$AU$46,,0,1),,0,1)</f>
        <v>54</v>
      </c>
      <c r="AB11" s="38" cm="1">
        <f t="array" ref="AB11">_xlfn.XLOOKUP($A11,Tolls!$A$2:$A$46,_xlfn.XLOOKUP(AB$1,Tolls!$C$1:$AU$1,Tolls!$C$2:$AU$46,,0,1),,0,1)</f>
        <v>55.7</v>
      </c>
      <c r="AC11" s="38" cm="1">
        <f t="array" ref="AC11">_xlfn.XLOOKUP($A11,Tolls!$A$2:$A$46,_xlfn.XLOOKUP(AC$1,Tolls!$C$1:$AU$1,Tolls!$C$2:$AU$46,,0,1),,0,1)</f>
        <v>57.8</v>
      </c>
      <c r="AD11" s="38" t="str" cm="1">
        <f t="array" ref="AD11">_xlfn.XLOOKUP($A11,Tolls!$A$2:$A$46,_xlfn.XLOOKUP(AD$1,Tolls!$C$1:$AU$1,Tolls!$C$2:$AU$46,,0,1),,0,1)</f>
        <v>N/A</v>
      </c>
      <c r="AE11" s="38" cm="1">
        <f t="array" ref="AE11">_xlfn.XLOOKUP($A11,Tolls!$A$2:$A$46,_xlfn.XLOOKUP(AE$1,Tolls!$C$1:$AU$1,Tolls!$C$2:$AU$46,,0,1),,0,1)</f>
        <v>59.7</v>
      </c>
      <c r="AF11" s="38" t="str" cm="1">
        <f t="array" ref="AF11">_xlfn.XLOOKUP($A11,Tolls!$A$2:$A$46,_xlfn.XLOOKUP(AF$1,Tolls!$C$1:$AU$1,Tolls!$C$2:$AU$46,,0,1),,0,1)</f>
        <v>N/A</v>
      </c>
      <c r="AG11" s="38" cm="1">
        <f t="array" ref="AG11">_xlfn.XLOOKUP($A11,Tolls!$A$2:$A$46,_xlfn.XLOOKUP(AG$1,Tolls!$C$1:$AU$1,Tolls!$C$2:$AU$46,,0,1),,0,1)</f>
        <v>61.5</v>
      </c>
      <c r="AH11" s="38" cm="1">
        <f t="array" ref="AH11">_xlfn.XLOOKUP($A11,Tolls!$A$2:$A$46,_xlfn.XLOOKUP(AH$1,Tolls!$C$1:$AU$1,Tolls!$C$2:$AU$46,,0,1),,0,1)</f>
        <v>64.099999999999994</v>
      </c>
      <c r="AI11" s="38" cm="1">
        <f t="array" ref="AI11">_xlfn.XLOOKUP($A11,Tolls!$A$2:$A$46,_xlfn.XLOOKUP(AI$1,Tolls!$C$1:$AU$1,Tolls!$C$2:$AU$46,,0,1),,0,1)</f>
        <v>64.3</v>
      </c>
      <c r="AJ11" s="38" cm="1">
        <f t="array" ref="AJ11">_xlfn.XLOOKUP($A11,Tolls!$A$2:$A$46,_xlfn.XLOOKUP(AJ$1,Tolls!$C$1:$AU$1,Tolls!$C$2:$AU$46,,0,1),,0,1)</f>
        <v>66</v>
      </c>
      <c r="AK11" s="38" cm="1">
        <f t="array" ref="AK11">_xlfn.XLOOKUP($A11,Tolls!$A$2:$A$46,_xlfn.XLOOKUP(AK$1,Tolls!$C$1:$AU$1,Tolls!$C$2:$AU$46,,0,1),,0,1)</f>
        <v>66</v>
      </c>
    </row>
    <row r="12" spans="1:37" x14ac:dyDescent="0.2">
      <c r="A12">
        <v>110</v>
      </c>
      <c r="B12" t="str">
        <v>Somerset Toll Plaza</v>
      </c>
      <c r="C12" s="38" cm="1">
        <f t="array" ref="C12">_xlfn.XLOOKUP($A12,Tolls!$A$2:$A$46,_xlfn.XLOOKUP(C$1,Tolls!$C$1:$AU$1,Tolls!$C$2:$AU$46,,0,1),,0,1)</f>
        <v>21.3</v>
      </c>
      <c r="D12" s="38" cm="1">
        <f t="array" ref="D12">_xlfn.XLOOKUP($A12,Tolls!$A$2:$A$46,_xlfn.XLOOKUP(D$1,Tolls!$C$1:$AU$1,Tolls!$C$2:$AU$46,,0,1),,0,1)</f>
        <v>21.3</v>
      </c>
      <c r="E12" s="38" cm="1">
        <f t="array" ref="E12">_xlfn.XLOOKUP($A12,Tolls!$A$2:$A$46,_xlfn.XLOOKUP(E$1,Tolls!$C$1:$AU$1,Tolls!$C$2:$AU$46,,0,1),,0,1)</f>
        <v>21.3</v>
      </c>
      <c r="F12" s="38" cm="1">
        <f t="array" ref="F12">_xlfn.XLOOKUP($A12,Tolls!$A$2:$A$46,_xlfn.XLOOKUP(F$1,Tolls!$C$1:$AU$1,Tolls!$C$2:$AU$46,,0,1),,0,1)</f>
        <v>21.3</v>
      </c>
      <c r="G12" s="38" cm="1">
        <f t="array" ref="G12">_xlfn.XLOOKUP($A12,Tolls!$A$2:$A$46,_xlfn.XLOOKUP(G$1,Tolls!$C$1:$AU$1,Tolls!$C$2:$AU$46,,0,1),,0,1)</f>
        <v>18.5</v>
      </c>
      <c r="H12" s="38" cm="1">
        <f t="array" ref="H12">_xlfn.XLOOKUP($A12,Tolls!$A$2:$A$46,_xlfn.XLOOKUP(H$1,Tolls!$C$1:$AU$1,Tolls!$C$2:$AU$46,,0,1),,0,1)</f>
        <v>16.2</v>
      </c>
      <c r="I12" s="38" cm="1">
        <f t="array" ref="I12">_xlfn.XLOOKUP($A12,Tolls!$A$2:$A$46,_xlfn.XLOOKUP(I$1,Tolls!$C$1:$AU$1,Tolls!$C$2:$AU$46,,0,1),,0,1)</f>
        <v>14.3</v>
      </c>
      <c r="J12" s="38" cm="1">
        <f t="array" ref="J12">_xlfn.XLOOKUP($A12,Tolls!$A$2:$A$46,_xlfn.XLOOKUP(J$1,Tolls!$C$1:$AU$1,Tolls!$C$2:$AU$46,,0,1),,0,1)</f>
        <v>11</v>
      </c>
      <c r="K12" s="38" cm="1">
        <f t="array" ref="K12">_xlfn.XLOOKUP($A12,Tolls!$A$2:$A$46,_xlfn.XLOOKUP(K$1,Tolls!$C$1:$AU$1,Tolls!$C$2:$AU$46,,0,1),,0,1)</f>
        <v>10</v>
      </c>
      <c r="L12" s="38" cm="1">
        <f t="array" ref="L12">_xlfn.XLOOKUP($A12,Tolls!$A$2:$A$46,_xlfn.XLOOKUP(L$1,Tolls!$C$1:$AU$1,Tolls!$C$2:$AU$46,,0,1),,0,1)</f>
        <v>6</v>
      </c>
      <c r="M12" s="38" t="str" cm="1">
        <f t="array" ref="M12">_xlfn.XLOOKUP($A12,Tolls!$A$2:$A$46,_xlfn.XLOOKUP(M$1,Tolls!$C$1:$AU$1,Tolls!$C$2:$AU$46,,0,1),,0,1)</f>
        <v>N/A</v>
      </c>
      <c r="N12" s="38" cm="1">
        <f t="array" ref="N12">_xlfn.XLOOKUP($A12,Tolls!$A$2:$A$46,_xlfn.XLOOKUP(N$1,Tolls!$C$1:$AU$1,Tolls!$C$2:$AU$46,,0,1),,0,1)</f>
        <v>10</v>
      </c>
      <c r="O12" s="38" cm="1">
        <f t="array" ref="O12">_xlfn.XLOOKUP($A12,Tolls!$A$2:$A$46,_xlfn.XLOOKUP(O$1,Tolls!$C$1:$AU$1,Tolls!$C$2:$AU$46,,0,1),,0,1)</f>
        <v>14.3</v>
      </c>
      <c r="P12" s="38" cm="1">
        <f t="array" ref="P12">_xlfn.XLOOKUP($A12,Tolls!$A$2:$A$46,_xlfn.XLOOKUP(P$1,Tolls!$C$1:$AU$1,Tolls!$C$2:$AU$46,,0,1),,0,1)</f>
        <v>18.5</v>
      </c>
      <c r="Q12" s="38" cm="1">
        <f t="array" ref="Q12">_xlfn.XLOOKUP($A12,Tolls!$A$2:$A$46,_xlfn.XLOOKUP(Q$1,Tolls!$C$1:$AU$1,Tolls!$C$2:$AU$46,,0,1),,0,1)</f>
        <v>19.600000000000001</v>
      </c>
      <c r="R12" s="38" cm="1">
        <f t="array" ref="R12">_xlfn.XLOOKUP($A12,Tolls!$A$2:$A$46,_xlfn.XLOOKUP(R$1,Tolls!$C$1:$AU$1,Tolls!$C$2:$AU$46,,0,1),,0,1)</f>
        <v>23.6</v>
      </c>
      <c r="S12" s="38" cm="1">
        <f t="array" ref="S12">_xlfn.XLOOKUP($A12,Tolls!$A$2:$A$46,_xlfn.XLOOKUP(S$1,Tolls!$C$1:$AU$1,Tolls!$C$2:$AU$46,,0,1),,0,1)</f>
        <v>29.7</v>
      </c>
      <c r="T12" s="38" cm="1">
        <f t="array" ref="T12">_xlfn.XLOOKUP($A12,Tolls!$A$2:$A$46,_xlfn.XLOOKUP(T$1,Tolls!$C$1:$AU$1,Tolls!$C$2:$AU$46,,0,1),,0,1)</f>
        <v>30.8</v>
      </c>
      <c r="U12" s="38" cm="1">
        <f t="array" ref="U12">_xlfn.XLOOKUP($A12,Tolls!$A$2:$A$46,_xlfn.XLOOKUP(U$1,Tolls!$C$1:$AU$1,Tolls!$C$2:$AU$46,,0,1),,0,1)</f>
        <v>32.5</v>
      </c>
      <c r="V12" s="38" cm="1">
        <f t="array" ref="V12">_xlfn.XLOOKUP($A12,Tolls!$A$2:$A$46,_xlfn.XLOOKUP(V$1,Tolls!$C$1:$AU$1,Tolls!$C$2:$AU$46,,0,1),,0,1)</f>
        <v>33.700000000000003</v>
      </c>
      <c r="W12" s="38" cm="1">
        <f t="array" ref="W12">_xlfn.XLOOKUP($A12,Tolls!$A$2:$A$46,_xlfn.XLOOKUP(W$1,Tolls!$C$1:$AU$1,Tolls!$C$2:$AU$46,,0,1),,0,1)</f>
        <v>36.9</v>
      </c>
      <c r="X12" s="38" cm="1">
        <f t="array" ref="X12">_xlfn.XLOOKUP($A12,Tolls!$A$2:$A$46,_xlfn.XLOOKUP(X$1,Tolls!$C$1:$AU$1,Tolls!$C$2:$AU$46,,0,1),,0,1)</f>
        <v>42.2</v>
      </c>
      <c r="Y12" s="38" cm="1">
        <f t="array" ref="Y12">_xlfn.XLOOKUP($A12,Tolls!$A$2:$A$46,_xlfn.XLOOKUP(Y$1,Tolls!$C$1:$AU$1,Tolls!$C$2:$AU$46,,0,1),,0,1)</f>
        <v>44.3</v>
      </c>
      <c r="Z12" s="38" cm="1">
        <f t="array" ref="Z12">_xlfn.XLOOKUP($A12,Tolls!$A$2:$A$46,_xlfn.XLOOKUP(Z$1,Tolls!$C$1:$AU$1,Tolls!$C$2:$AU$46,,0,1),,0,1)</f>
        <v>46.3</v>
      </c>
      <c r="AA12" s="38" cm="1">
        <f t="array" ref="AA12">_xlfn.XLOOKUP($A12,Tolls!$A$2:$A$46,_xlfn.XLOOKUP(AA$1,Tolls!$C$1:$AU$1,Tolls!$C$2:$AU$46,,0,1),,0,1)</f>
        <v>49.5</v>
      </c>
      <c r="AB12" s="38" cm="1">
        <f t="array" ref="AB12">_xlfn.XLOOKUP($A12,Tolls!$A$2:$A$46,_xlfn.XLOOKUP(AB$1,Tolls!$C$1:$AU$1,Tolls!$C$2:$AU$46,,0,1),,0,1)</f>
        <v>51.4</v>
      </c>
      <c r="AC12" s="38" cm="1">
        <f t="array" ref="AC12">_xlfn.XLOOKUP($A12,Tolls!$A$2:$A$46,_xlfn.XLOOKUP(AC$1,Tolls!$C$1:$AU$1,Tolls!$C$2:$AU$46,,0,1),,0,1)</f>
        <v>53.4</v>
      </c>
      <c r="AD12" s="38" t="str" cm="1">
        <f t="array" ref="AD12">_xlfn.XLOOKUP($A12,Tolls!$A$2:$A$46,_xlfn.XLOOKUP(AD$1,Tolls!$C$1:$AU$1,Tolls!$C$2:$AU$46,,0,1),,0,1)</f>
        <v>N/A</v>
      </c>
      <c r="AE12" s="38" cm="1">
        <f t="array" ref="AE12">_xlfn.XLOOKUP($A12,Tolls!$A$2:$A$46,_xlfn.XLOOKUP(AE$1,Tolls!$C$1:$AU$1,Tolls!$C$2:$AU$46,,0,1),,0,1)</f>
        <v>55.7</v>
      </c>
      <c r="AF12" s="38" t="str" cm="1">
        <f t="array" ref="AF12">_xlfn.XLOOKUP($A12,Tolls!$A$2:$A$46,_xlfn.XLOOKUP(AF$1,Tolls!$C$1:$AU$1,Tolls!$C$2:$AU$46,,0,1),,0,1)</f>
        <v>N/A</v>
      </c>
      <c r="AG12" s="38" cm="1">
        <f t="array" ref="AG12">_xlfn.XLOOKUP($A12,Tolls!$A$2:$A$46,_xlfn.XLOOKUP(AG$1,Tolls!$C$1:$AU$1,Tolls!$C$2:$AU$46,,0,1),,0,1)</f>
        <v>56.6</v>
      </c>
      <c r="AH12" s="38" cm="1">
        <f t="array" ref="AH12">_xlfn.XLOOKUP($A12,Tolls!$A$2:$A$46,_xlfn.XLOOKUP(AH$1,Tolls!$C$1:$AU$1,Tolls!$C$2:$AU$46,,0,1),,0,1)</f>
        <v>58.6</v>
      </c>
      <c r="AI12" s="38" cm="1">
        <f t="array" ref="AI12">_xlfn.XLOOKUP($A12,Tolls!$A$2:$A$46,_xlfn.XLOOKUP(AI$1,Tolls!$C$1:$AU$1,Tolls!$C$2:$AU$46,,0,1),,0,1)</f>
        <v>59.4</v>
      </c>
      <c r="AJ12" s="38" cm="1">
        <f t="array" ref="AJ12">_xlfn.XLOOKUP($A12,Tolls!$A$2:$A$46,_xlfn.XLOOKUP(AJ$1,Tolls!$C$1:$AU$1,Tolls!$C$2:$AU$46,,0,1),,0,1)</f>
        <v>61.5</v>
      </c>
      <c r="AK12" s="38" cm="1">
        <f t="array" ref="AK12">_xlfn.XLOOKUP($A12,Tolls!$A$2:$A$46,_xlfn.XLOOKUP(AK$1,Tolls!$C$1:$AU$1,Tolls!$C$2:$AU$46,,0,1),,0,1)</f>
        <v>61.5</v>
      </c>
    </row>
    <row r="13" spans="1:37" x14ac:dyDescent="0.2">
      <c r="A13">
        <v>146</v>
      </c>
      <c r="B13" t="str">
        <v>Bedford Toll Plaza</v>
      </c>
      <c r="C13" s="38" cm="1">
        <f t="array" ref="C13">_xlfn.XLOOKUP($A13,Tolls!$A$2:$A$46,_xlfn.XLOOKUP(C$1,Tolls!$C$1:$AU$1,Tolls!$C$2:$AU$46,,0,1),,0,1)</f>
        <v>29.7</v>
      </c>
      <c r="D13" s="38" cm="1">
        <f t="array" ref="D13">_xlfn.XLOOKUP($A13,Tolls!$A$2:$A$46,_xlfn.XLOOKUP(D$1,Tolls!$C$1:$AU$1,Tolls!$C$2:$AU$46,,0,1),,0,1)</f>
        <v>29.7</v>
      </c>
      <c r="E13" s="38" cm="1">
        <f t="array" ref="E13">_xlfn.XLOOKUP($A13,Tolls!$A$2:$A$46,_xlfn.XLOOKUP(E$1,Tolls!$C$1:$AU$1,Tolls!$C$2:$AU$46,,0,1),,0,1)</f>
        <v>29.7</v>
      </c>
      <c r="F13" s="38" cm="1">
        <f t="array" ref="F13">_xlfn.XLOOKUP($A13,Tolls!$A$2:$A$46,_xlfn.XLOOKUP(F$1,Tolls!$C$1:$AU$1,Tolls!$C$2:$AU$46,,0,1),,0,1)</f>
        <v>29.7</v>
      </c>
      <c r="G13" s="38" cm="1">
        <f t="array" ref="G13">_xlfn.XLOOKUP($A13,Tolls!$A$2:$A$46,_xlfn.XLOOKUP(G$1,Tolls!$C$1:$AU$1,Tolls!$C$2:$AU$46,,0,1),,0,1)</f>
        <v>27.6</v>
      </c>
      <c r="H13" s="38" cm="1">
        <f t="array" ref="H13">_xlfn.XLOOKUP($A13,Tolls!$A$2:$A$46,_xlfn.XLOOKUP(H$1,Tolls!$C$1:$AU$1,Tolls!$C$2:$AU$46,,0,1),,0,1)</f>
        <v>24.5</v>
      </c>
      <c r="I13" s="38" cm="1">
        <f t="array" ref="I13">_xlfn.XLOOKUP($A13,Tolls!$A$2:$A$46,_xlfn.XLOOKUP(I$1,Tolls!$C$1:$AU$1,Tolls!$C$2:$AU$46,,0,1),,0,1)</f>
        <v>23.6</v>
      </c>
      <c r="J13" s="38" cm="1">
        <f t="array" ref="J13">_xlfn.XLOOKUP($A13,Tolls!$A$2:$A$46,_xlfn.XLOOKUP(J$1,Tolls!$C$1:$AU$1,Tolls!$C$2:$AU$46,,0,1),,0,1)</f>
        <v>20.3</v>
      </c>
      <c r="K13" s="38" cm="1">
        <f t="array" ref="K13">_xlfn.XLOOKUP($A13,Tolls!$A$2:$A$46,_xlfn.XLOOKUP(K$1,Tolls!$C$1:$AU$1,Tolls!$C$2:$AU$46,,0,1),,0,1)</f>
        <v>18.5</v>
      </c>
      <c r="L13" s="38" cm="1">
        <f t="array" ref="L13">_xlfn.XLOOKUP($A13,Tolls!$A$2:$A$46,_xlfn.XLOOKUP(L$1,Tolls!$C$1:$AU$1,Tolls!$C$2:$AU$46,,0,1),,0,1)</f>
        <v>14.3</v>
      </c>
      <c r="M13" s="38" cm="1">
        <f t="array" ref="M13">_xlfn.XLOOKUP($A13,Tolls!$A$2:$A$46,_xlfn.XLOOKUP(M$1,Tolls!$C$1:$AU$1,Tolls!$C$2:$AU$46,,0,1),,0,1)</f>
        <v>10</v>
      </c>
      <c r="N13" s="38" t="str" cm="1">
        <f t="array" ref="N13">_xlfn.XLOOKUP($A13,Tolls!$A$2:$A$46,_xlfn.XLOOKUP(N$1,Tolls!$C$1:$AU$1,Tolls!$C$2:$AU$46,,0,1),,0,1)</f>
        <v>N/A</v>
      </c>
      <c r="O13" s="38" cm="1">
        <f t="array" ref="O13">_xlfn.XLOOKUP($A13,Tolls!$A$2:$A$46,_xlfn.XLOOKUP(O$1,Tolls!$C$1:$AU$1,Tolls!$C$2:$AU$46,,0,1),,0,1)</f>
        <v>6</v>
      </c>
      <c r="P13" s="38" cm="1">
        <f t="array" ref="P13">_xlfn.XLOOKUP($A13,Tolls!$A$2:$A$46,_xlfn.XLOOKUP(P$1,Tolls!$C$1:$AU$1,Tolls!$C$2:$AU$46,,0,1),,0,1)</f>
        <v>10</v>
      </c>
      <c r="Q13" s="38" cm="1">
        <f t="array" ref="Q13">_xlfn.XLOOKUP($A13,Tolls!$A$2:$A$46,_xlfn.XLOOKUP(Q$1,Tolls!$C$1:$AU$1,Tolls!$C$2:$AU$46,,0,1),,0,1)</f>
        <v>10.7</v>
      </c>
      <c r="R13" s="38" cm="1">
        <f t="array" ref="R13">_xlfn.XLOOKUP($A13,Tolls!$A$2:$A$46,_xlfn.XLOOKUP(R$1,Tolls!$C$1:$AU$1,Tolls!$C$2:$AU$46,,0,1),,0,1)</f>
        <v>14.3</v>
      </c>
      <c r="S13" s="38" cm="1">
        <f t="array" ref="S13">_xlfn.XLOOKUP($A13,Tolls!$A$2:$A$46,_xlfn.XLOOKUP(S$1,Tolls!$C$1:$AU$1,Tolls!$C$2:$AU$46,,0,1),,0,1)</f>
        <v>20.3</v>
      </c>
      <c r="T13" s="38" cm="1">
        <f t="array" ref="T13">_xlfn.XLOOKUP($A13,Tolls!$A$2:$A$46,_xlfn.XLOOKUP(T$1,Tolls!$C$1:$AU$1,Tolls!$C$2:$AU$46,,0,1),,0,1)</f>
        <v>23.6</v>
      </c>
      <c r="U13" s="38" cm="1">
        <f t="array" ref="U13">_xlfn.XLOOKUP($A13,Tolls!$A$2:$A$46,_xlfn.XLOOKUP(U$1,Tolls!$C$1:$AU$1,Tolls!$C$2:$AU$46,,0,1),,0,1)</f>
        <v>24.5</v>
      </c>
      <c r="V13" s="38" cm="1">
        <f t="array" ref="V13">_xlfn.XLOOKUP($A13,Tolls!$A$2:$A$46,_xlfn.XLOOKUP(V$1,Tolls!$C$1:$AU$1,Tolls!$C$2:$AU$46,,0,1),,0,1)</f>
        <v>26</v>
      </c>
      <c r="W13" s="38" cm="1">
        <f t="array" ref="W13">_xlfn.XLOOKUP($A13,Tolls!$A$2:$A$46,_xlfn.XLOOKUP(W$1,Tolls!$C$1:$AU$1,Tolls!$C$2:$AU$46,,0,1),,0,1)</f>
        <v>29.7</v>
      </c>
      <c r="X13" s="38" cm="1">
        <f t="array" ref="X13">_xlfn.XLOOKUP($A13,Tolls!$A$2:$A$46,_xlfn.XLOOKUP(X$1,Tolls!$C$1:$AU$1,Tolls!$C$2:$AU$46,,0,1),,0,1)</f>
        <v>32.5</v>
      </c>
      <c r="Y13" s="38" cm="1">
        <f t="array" ref="Y13">_xlfn.XLOOKUP($A13,Tolls!$A$2:$A$46,_xlfn.XLOOKUP(Y$1,Tolls!$C$1:$AU$1,Tolls!$C$2:$AU$46,,0,1),,0,1)</f>
        <v>36</v>
      </c>
      <c r="Z13" s="38" cm="1">
        <f t="array" ref="Z13">_xlfn.XLOOKUP($A13,Tolls!$A$2:$A$46,_xlfn.XLOOKUP(Z$1,Tolls!$C$1:$AU$1,Tolls!$C$2:$AU$46,,0,1),,0,1)</f>
        <v>38</v>
      </c>
      <c r="AA13" s="38" cm="1">
        <f t="array" ref="AA13">_xlfn.XLOOKUP($A13,Tolls!$A$2:$A$46,_xlfn.XLOOKUP(AA$1,Tolls!$C$1:$AU$1,Tolls!$C$2:$AU$46,,0,1),,0,1)</f>
        <v>40.299999999999997</v>
      </c>
      <c r="AB13" s="38" cm="1">
        <f t="array" ref="AB13">_xlfn.XLOOKUP($A13,Tolls!$A$2:$A$46,_xlfn.XLOOKUP(AB$1,Tolls!$C$1:$AU$1,Tolls!$C$2:$AU$46,,0,1),,0,1)</f>
        <v>42.2</v>
      </c>
      <c r="AC13" s="38" cm="1">
        <f t="array" ref="AC13">_xlfn.XLOOKUP($A13,Tolls!$A$2:$A$46,_xlfn.XLOOKUP(AC$1,Tolls!$C$1:$AU$1,Tolls!$C$2:$AU$46,,0,1),,0,1)</f>
        <v>45.2</v>
      </c>
      <c r="AD13" s="38" t="str" cm="1">
        <f t="array" ref="AD13">_xlfn.XLOOKUP($A13,Tolls!$A$2:$A$46,_xlfn.XLOOKUP(AD$1,Tolls!$C$1:$AU$1,Tolls!$C$2:$AU$46,,0,1),,0,1)</f>
        <v>N/A</v>
      </c>
      <c r="AE13" s="38" cm="1">
        <f t="array" ref="AE13">_xlfn.XLOOKUP($A13,Tolls!$A$2:$A$46,_xlfn.XLOOKUP(AE$1,Tolls!$C$1:$AU$1,Tolls!$C$2:$AU$46,,0,1),,0,1)</f>
        <v>47.5</v>
      </c>
      <c r="AF13" s="38" t="str" cm="1">
        <f t="array" ref="AF13">_xlfn.XLOOKUP($A13,Tolls!$A$2:$A$46,_xlfn.XLOOKUP(AF$1,Tolls!$C$1:$AU$1,Tolls!$C$2:$AU$46,,0,1),,0,1)</f>
        <v>N/A</v>
      </c>
      <c r="AG13" s="38" cm="1">
        <f t="array" ref="AG13">_xlfn.XLOOKUP($A13,Tolls!$A$2:$A$46,_xlfn.XLOOKUP(AG$1,Tolls!$C$1:$AU$1,Tolls!$C$2:$AU$46,,0,1),,0,1)</f>
        <v>48.3</v>
      </c>
      <c r="AH13" s="38" cm="1">
        <f t="array" ref="AH13">_xlfn.XLOOKUP($A13,Tolls!$A$2:$A$46,_xlfn.XLOOKUP(AH$1,Tolls!$C$1:$AU$1,Tolls!$C$2:$AU$46,,0,1),,0,1)</f>
        <v>51.4</v>
      </c>
      <c r="AI13" s="38" cm="1">
        <f t="array" ref="AI13">_xlfn.XLOOKUP($A13,Tolls!$A$2:$A$46,_xlfn.XLOOKUP(AI$1,Tolls!$C$1:$AU$1,Tolls!$C$2:$AU$46,,0,1),,0,1)</f>
        <v>52</v>
      </c>
      <c r="AJ13" s="38" cm="1">
        <f t="array" ref="AJ13">_xlfn.XLOOKUP($A13,Tolls!$A$2:$A$46,_xlfn.XLOOKUP(AJ$1,Tolls!$C$1:$AU$1,Tolls!$C$2:$AU$46,,0,1),,0,1)</f>
        <v>53.4</v>
      </c>
      <c r="AK13" s="38" cm="1">
        <f t="array" ref="AK13">_xlfn.XLOOKUP($A13,Tolls!$A$2:$A$46,_xlfn.XLOOKUP(AK$1,Tolls!$C$1:$AU$1,Tolls!$C$2:$AU$46,,0,1),,0,1)</f>
        <v>53.4</v>
      </c>
    </row>
    <row r="14" spans="1:37" x14ac:dyDescent="0.2">
      <c r="A14">
        <v>161</v>
      </c>
      <c r="B14" t="str">
        <v>Breezewood Toll Plaza</v>
      </c>
      <c r="C14" s="38" cm="1">
        <f t="array" ref="C14">_xlfn.XLOOKUP($A14,Tolls!$A$2:$A$46,_xlfn.XLOOKUP(C$1,Tolls!$C$1:$AU$1,Tolls!$C$2:$AU$46,,0,1),,0,1)</f>
        <v>33.700000000000003</v>
      </c>
      <c r="D14" s="38" cm="1">
        <f t="array" ref="D14">_xlfn.XLOOKUP($A14,Tolls!$A$2:$A$46,_xlfn.XLOOKUP(D$1,Tolls!$C$1:$AU$1,Tolls!$C$2:$AU$46,,0,1),,0,1)</f>
        <v>33.700000000000003</v>
      </c>
      <c r="E14" s="38" cm="1">
        <f t="array" ref="E14">_xlfn.XLOOKUP($A14,Tolls!$A$2:$A$46,_xlfn.XLOOKUP(E$1,Tolls!$C$1:$AU$1,Tolls!$C$2:$AU$46,,0,1),,0,1)</f>
        <v>33.700000000000003</v>
      </c>
      <c r="F14" s="38" cm="1">
        <f t="array" ref="F14">_xlfn.XLOOKUP($A14,Tolls!$A$2:$A$46,_xlfn.XLOOKUP(F$1,Tolls!$C$1:$AU$1,Tolls!$C$2:$AU$46,,0,1),,0,1)</f>
        <v>33.700000000000003</v>
      </c>
      <c r="G14" s="38" cm="1">
        <f t="array" ref="G14">_xlfn.XLOOKUP($A14,Tolls!$A$2:$A$46,_xlfn.XLOOKUP(G$1,Tolls!$C$1:$AU$1,Tolls!$C$2:$AU$46,,0,1),,0,1)</f>
        <v>30.8</v>
      </c>
      <c r="H14" s="38" cm="1">
        <f t="array" ref="H14">_xlfn.XLOOKUP($A14,Tolls!$A$2:$A$46,_xlfn.XLOOKUP(H$1,Tolls!$C$1:$AU$1,Tolls!$C$2:$AU$46,,0,1),,0,1)</f>
        <v>29.7</v>
      </c>
      <c r="I14" s="38" cm="1">
        <f t="array" ref="I14">_xlfn.XLOOKUP($A14,Tolls!$A$2:$A$46,_xlfn.XLOOKUP(I$1,Tolls!$C$1:$AU$1,Tolls!$C$2:$AU$46,,0,1),,0,1)</f>
        <v>27.6</v>
      </c>
      <c r="J14" s="38" cm="1">
        <f t="array" ref="J14">_xlfn.XLOOKUP($A14,Tolls!$A$2:$A$46,_xlfn.XLOOKUP(J$1,Tolls!$C$1:$AU$1,Tolls!$C$2:$AU$46,,0,1),,0,1)</f>
        <v>24.5</v>
      </c>
      <c r="K14" s="38" cm="1">
        <f t="array" ref="K14">_xlfn.XLOOKUP($A14,Tolls!$A$2:$A$46,_xlfn.XLOOKUP(K$1,Tolls!$C$1:$AU$1,Tolls!$C$2:$AU$46,,0,1),,0,1)</f>
        <v>22.5</v>
      </c>
      <c r="L14" s="38" cm="1">
        <f t="array" ref="L14">_xlfn.XLOOKUP($A14,Tolls!$A$2:$A$46,_xlfn.XLOOKUP(L$1,Tolls!$C$1:$AU$1,Tolls!$C$2:$AU$46,,0,1),,0,1)</f>
        <v>19.399999999999999</v>
      </c>
      <c r="M14" s="38" cm="1">
        <f t="array" ref="M14">_xlfn.XLOOKUP($A14,Tolls!$A$2:$A$46,_xlfn.XLOOKUP(M$1,Tolls!$C$1:$AU$1,Tolls!$C$2:$AU$46,,0,1),,0,1)</f>
        <v>14.3</v>
      </c>
      <c r="N14" s="38" cm="1">
        <f t="array" ref="N14">_xlfn.XLOOKUP($A14,Tolls!$A$2:$A$46,_xlfn.XLOOKUP(N$1,Tolls!$C$1:$AU$1,Tolls!$C$2:$AU$46,,0,1),,0,1)</f>
        <v>6</v>
      </c>
      <c r="O14" s="38" t="str" cm="1">
        <f t="array" ref="O14">_xlfn.XLOOKUP($A14,Tolls!$A$2:$A$46,_xlfn.XLOOKUP(O$1,Tolls!$C$1:$AU$1,Tolls!$C$2:$AU$46,,0,1),,0,1)</f>
        <v>N/A</v>
      </c>
      <c r="P14" s="38" cm="1">
        <f t="array" ref="P14">_xlfn.XLOOKUP($A14,Tolls!$A$2:$A$46,_xlfn.XLOOKUP(P$1,Tolls!$C$1:$AU$1,Tolls!$C$2:$AU$46,,0,1),,0,1)</f>
        <v>6</v>
      </c>
      <c r="Q14" s="38" cm="1">
        <f t="array" ref="Q14">_xlfn.XLOOKUP($A14,Tolls!$A$2:$A$46,_xlfn.XLOOKUP(Q$1,Tolls!$C$1:$AU$1,Tolls!$C$2:$AU$46,,0,1),,0,1)</f>
        <v>6.7</v>
      </c>
      <c r="R14" s="38" cm="1">
        <f t="array" ref="R14">_xlfn.XLOOKUP($A14,Tolls!$A$2:$A$46,_xlfn.XLOOKUP(R$1,Tolls!$C$1:$AU$1,Tolls!$C$2:$AU$46,,0,1),,0,1)</f>
        <v>10</v>
      </c>
      <c r="S14" s="38" cm="1">
        <f t="array" ref="S14">_xlfn.XLOOKUP($A14,Tolls!$A$2:$A$46,_xlfn.XLOOKUP(S$1,Tolls!$C$1:$AU$1,Tolls!$C$2:$AU$46,,0,1),,0,1)</f>
        <v>16.2</v>
      </c>
      <c r="T14" s="38" cm="1">
        <f t="array" ref="T14">_xlfn.XLOOKUP($A14,Tolls!$A$2:$A$46,_xlfn.XLOOKUP(T$1,Tolls!$C$1:$AU$1,Tolls!$C$2:$AU$46,,0,1),,0,1)</f>
        <v>19.399999999999999</v>
      </c>
      <c r="U14" s="38" cm="1">
        <f t="array" ref="U14">_xlfn.XLOOKUP($A14,Tolls!$A$2:$A$46,_xlfn.XLOOKUP(U$1,Tolls!$C$1:$AU$1,Tolls!$C$2:$AU$46,,0,1),,0,1)</f>
        <v>20.3</v>
      </c>
      <c r="V14" s="38" cm="1">
        <f t="array" ref="V14">_xlfn.XLOOKUP($A14,Tolls!$A$2:$A$46,_xlfn.XLOOKUP(V$1,Tolls!$C$1:$AU$1,Tolls!$C$2:$AU$46,,0,1),,0,1)</f>
        <v>21.7</v>
      </c>
      <c r="W14" s="38" cm="1">
        <f t="array" ref="W14">_xlfn.XLOOKUP($A14,Tolls!$A$2:$A$46,_xlfn.XLOOKUP(W$1,Tolls!$C$1:$AU$1,Tolls!$C$2:$AU$46,,0,1),,0,1)</f>
        <v>24.5</v>
      </c>
      <c r="X14" s="38" cm="1">
        <f t="array" ref="X14">_xlfn.XLOOKUP($A14,Tolls!$A$2:$A$46,_xlfn.XLOOKUP(X$1,Tolls!$C$1:$AU$1,Tolls!$C$2:$AU$46,,0,1),,0,1)</f>
        <v>27.6</v>
      </c>
      <c r="Y14" s="38" cm="1">
        <f t="array" ref="Y14">_xlfn.XLOOKUP($A14,Tolls!$A$2:$A$46,_xlfn.XLOOKUP(Y$1,Tolls!$C$1:$AU$1,Tolls!$C$2:$AU$46,,0,1),,0,1)</f>
        <v>30.8</v>
      </c>
      <c r="Z14" s="38" cm="1">
        <f t="array" ref="Z14">_xlfn.XLOOKUP($A14,Tolls!$A$2:$A$46,_xlfn.XLOOKUP(Z$1,Tolls!$C$1:$AU$1,Tolls!$C$2:$AU$46,,0,1),,0,1)</f>
        <v>33.700000000000003</v>
      </c>
      <c r="AA14" s="38" cm="1">
        <f t="array" ref="AA14">_xlfn.XLOOKUP($A14,Tolls!$A$2:$A$46,_xlfn.XLOOKUP(AA$1,Tolls!$C$1:$AU$1,Tolls!$C$2:$AU$46,,0,1),,0,1)</f>
        <v>36.200000000000003</v>
      </c>
      <c r="AB14" s="38" cm="1">
        <f t="array" ref="AB14">_xlfn.XLOOKUP($A14,Tolls!$A$2:$A$46,_xlfn.XLOOKUP(AB$1,Tolls!$C$1:$AU$1,Tolls!$C$2:$AU$46,,0,1),,0,1)</f>
        <v>38</v>
      </c>
      <c r="AC14" s="38" cm="1">
        <f t="array" ref="AC14">_xlfn.XLOOKUP($A14,Tolls!$A$2:$A$46,_xlfn.XLOOKUP(AC$1,Tolls!$C$1:$AU$1,Tolls!$C$2:$AU$46,,0,1),,0,1)</f>
        <v>41.2</v>
      </c>
      <c r="AD14" s="38" t="str" cm="1">
        <f t="array" ref="AD14">_xlfn.XLOOKUP($A14,Tolls!$A$2:$A$46,_xlfn.XLOOKUP(AD$1,Tolls!$C$1:$AU$1,Tolls!$C$2:$AU$46,,0,1),,0,1)</f>
        <v>N/A</v>
      </c>
      <c r="AE14" s="38" cm="1">
        <f t="array" ref="AE14">_xlfn.XLOOKUP($A14,Tolls!$A$2:$A$46,_xlfn.XLOOKUP(AE$1,Tolls!$C$1:$AU$1,Tolls!$C$2:$AU$46,,0,1),,0,1)</f>
        <v>42.2</v>
      </c>
      <c r="AF14" s="38" t="str" cm="1">
        <f t="array" ref="AF14">_xlfn.XLOOKUP($A14,Tolls!$A$2:$A$46,_xlfn.XLOOKUP(AF$1,Tolls!$C$1:$AU$1,Tolls!$C$2:$AU$46,,0,1),,0,1)</f>
        <v>N/A</v>
      </c>
      <c r="AG14" s="38" cm="1">
        <f t="array" ref="AG14">_xlfn.XLOOKUP($A14,Tolls!$A$2:$A$46,_xlfn.XLOOKUP(AG$1,Tolls!$C$1:$AU$1,Tolls!$C$2:$AU$46,,0,1),,0,1)</f>
        <v>44.3</v>
      </c>
      <c r="AH14" s="38" cm="1">
        <f t="array" ref="AH14">_xlfn.XLOOKUP($A14,Tolls!$A$2:$A$46,_xlfn.XLOOKUP(AH$1,Tolls!$C$1:$AU$1,Tolls!$C$2:$AU$46,,0,1),,0,1)</f>
        <v>46.3</v>
      </c>
      <c r="AI14" s="38" cm="1">
        <f t="array" ref="AI14">_xlfn.XLOOKUP($A14,Tolls!$A$2:$A$46,_xlfn.XLOOKUP(AI$1,Tolls!$C$1:$AU$1,Tolls!$C$2:$AU$46,,0,1),,0,1)</f>
        <v>46.6</v>
      </c>
      <c r="AJ14" s="38" cm="1">
        <f t="array" ref="AJ14">_xlfn.XLOOKUP($A14,Tolls!$A$2:$A$46,_xlfn.XLOOKUP(AJ$1,Tolls!$C$1:$AU$1,Tolls!$C$2:$AU$46,,0,1),,0,1)</f>
        <v>49.5</v>
      </c>
      <c r="AK14" s="38" cm="1">
        <f t="array" ref="AK14">_xlfn.XLOOKUP($A14,Tolls!$A$2:$A$46,_xlfn.XLOOKUP(AK$1,Tolls!$C$1:$AU$1,Tolls!$C$2:$AU$46,,0,1),,0,1)</f>
        <v>49.5</v>
      </c>
    </row>
    <row r="15" spans="1:37" x14ac:dyDescent="0.2">
      <c r="A15">
        <v>180</v>
      </c>
      <c r="B15" t="str">
        <v>Fort Littleton Toll Plaza</v>
      </c>
      <c r="C15" s="38" cm="1">
        <f t="array" ref="C15">_xlfn.XLOOKUP($A15,Tolls!$A$2:$A$46,_xlfn.XLOOKUP(C$1,Tolls!$C$1:$AU$1,Tolls!$C$2:$AU$46,,0,1),,0,1)</f>
        <v>38</v>
      </c>
      <c r="D15" s="38" cm="1">
        <f t="array" ref="D15">_xlfn.XLOOKUP($A15,Tolls!$A$2:$A$46,_xlfn.XLOOKUP(D$1,Tolls!$C$1:$AU$1,Tolls!$C$2:$AU$46,,0,1),,0,1)</f>
        <v>38</v>
      </c>
      <c r="E15" s="38" cm="1">
        <f t="array" ref="E15">_xlfn.XLOOKUP($A15,Tolls!$A$2:$A$46,_xlfn.XLOOKUP(E$1,Tolls!$C$1:$AU$1,Tolls!$C$2:$AU$46,,0,1),,0,1)</f>
        <v>38</v>
      </c>
      <c r="F15" s="38" cm="1">
        <f t="array" ref="F15">_xlfn.XLOOKUP($A15,Tolls!$A$2:$A$46,_xlfn.XLOOKUP(F$1,Tolls!$C$1:$AU$1,Tolls!$C$2:$AU$46,,0,1),,0,1)</f>
        <v>38</v>
      </c>
      <c r="G15" s="38" cm="1">
        <f t="array" ref="G15">_xlfn.XLOOKUP($A15,Tolls!$A$2:$A$46,_xlfn.XLOOKUP(G$1,Tolls!$C$1:$AU$1,Tolls!$C$2:$AU$46,,0,1),,0,1)</f>
        <v>34.9</v>
      </c>
      <c r="H15" s="38" cm="1">
        <f t="array" ref="H15">_xlfn.XLOOKUP($A15,Tolls!$A$2:$A$46,_xlfn.XLOOKUP(H$1,Tolls!$C$1:$AU$1,Tolls!$C$2:$AU$46,,0,1),,0,1)</f>
        <v>32.5</v>
      </c>
      <c r="I15" s="38" cm="1">
        <f t="array" ref="I15">_xlfn.XLOOKUP($A15,Tolls!$A$2:$A$46,_xlfn.XLOOKUP(I$1,Tolls!$C$1:$AU$1,Tolls!$C$2:$AU$46,,0,1),,0,1)</f>
        <v>30.8</v>
      </c>
      <c r="J15" s="38" cm="1">
        <f t="array" ref="J15">_xlfn.XLOOKUP($A15,Tolls!$A$2:$A$46,_xlfn.XLOOKUP(J$1,Tolls!$C$1:$AU$1,Tolls!$C$2:$AU$46,,0,1),,0,1)</f>
        <v>27.6</v>
      </c>
      <c r="K15" s="38" cm="1">
        <f t="array" ref="K15">_xlfn.XLOOKUP($A15,Tolls!$A$2:$A$46,_xlfn.XLOOKUP(K$1,Tolls!$C$1:$AU$1,Tolls!$C$2:$AU$46,,0,1),,0,1)</f>
        <v>26.6</v>
      </c>
      <c r="L15" s="38" cm="1">
        <f t="array" ref="L15">_xlfn.XLOOKUP($A15,Tolls!$A$2:$A$46,_xlfn.XLOOKUP(L$1,Tolls!$C$1:$AU$1,Tolls!$C$2:$AU$46,,0,1),,0,1)</f>
        <v>23.6</v>
      </c>
      <c r="M15" s="38" cm="1">
        <f t="array" ref="M15">_xlfn.XLOOKUP($A15,Tolls!$A$2:$A$46,_xlfn.XLOOKUP(M$1,Tolls!$C$1:$AU$1,Tolls!$C$2:$AU$46,,0,1),,0,1)</f>
        <v>18.5</v>
      </c>
      <c r="N15" s="38" cm="1">
        <f t="array" ref="N15">_xlfn.XLOOKUP($A15,Tolls!$A$2:$A$46,_xlfn.XLOOKUP(N$1,Tolls!$C$1:$AU$1,Tolls!$C$2:$AU$46,,0,1),,0,1)</f>
        <v>10</v>
      </c>
      <c r="O15" s="38" cm="1">
        <f t="array" ref="O15">_xlfn.XLOOKUP($A15,Tolls!$A$2:$A$46,_xlfn.XLOOKUP(O$1,Tolls!$C$1:$AU$1,Tolls!$C$2:$AU$46,,0,1),,0,1)</f>
        <v>6</v>
      </c>
      <c r="P15" s="38" t="str" cm="1">
        <f t="array" ref="P15">_xlfn.XLOOKUP($A15,Tolls!$A$2:$A$46,_xlfn.XLOOKUP(P$1,Tolls!$C$1:$AU$1,Tolls!$C$2:$AU$46,,0,1),,0,1)</f>
        <v>N/A</v>
      </c>
      <c r="Q15" s="38" cm="1">
        <f t="array" ref="Q15">_xlfn.XLOOKUP($A15,Tolls!$A$2:$A$46,_xlfn.XLOOKUP(Q$1,Tolls!$C$1:$AU$1,Tolls!$C$2:$AU$46,,0,1),,0,1)</f>
        <v>3.9</v>
      </c>
      <c r="R15" s="38" cm="1">
        <f t="array" ref="R15">_xlfn.XLOOKUP($A15,Tolls!$A$2:$A$46,_xlfn.XLOOKUP(R$1,Tolls!$C$1:$AU$1,Tolls!$C$2:$AU$46,,0,1),,0,1)</f>
        <v>6.8</v>
      </c>
      <c r="S15" s="38" cm="1">
        <f t="array" ref="S15">_xlfn.XLOOKUP($A15,Tolls!$A$2:$A$46,_xlfn.XLOOKUP(S$1,Tolls!$C$1:$AU$1,Tolls!$C$2:$AU$46,,0,1),,0,1)</f>
        <v>13</v>
      </c>
      <c r="T15" s="38" cm="1">
        <f t="array" ref="T15">_xlfn.XLOOKUP($A15,Tolls!$A$2:$A$46,_xlfn.XLOOKUP(T$1,Tolls!$C$1:$AU$1,Tolls!$C$2:$AU$46,,0,1),,0,1)</f>
        <v>14.3</v>
      </c>
      <c r="U15" s="38" cm="1">
        <f t="array" ref="U15">_xlfn.XLOOKUP($A15,Tolls!$A$2:$A$46,_xlfn.XLOOKUP(U$1,Tolls!$C$1:$AU$1,Tolls!$C$2:$AU$46,,0,1),,0,1)</f>
        <v>15.3</v>
      </c>
      <c r="V15" s="38" cm="1">
        <f t="array" ref="V15">_xlfn.XLOOKUP($A15,Tolls!$A$2:$A$46,_xlfn.XLOOKUP(V$1,Tolls!$C$1:$AU$1,Tolls!$C$2:$AU$46,,0,1),,0,1)</f>
        <v>17.3</v>
      </c>
      <c r="W15" s="38" cm="1">
        <f t="array" ref="W15">_xlfn.XLOOKUP($A15,Tolls!$A$2:$A$46,_xlfn.XLOOKUP(W$1,Tolls!$C$1:$AU$1,Tolls!$C$2:$AU$46,,0,1),,0,1)</f>
        <v>20.3</v>
      </c>
      <c r="X15" s="38" cm="1">
        <f t="array" ref="X15">_xlfn.XLOOKUP($A15,Tolls!$A$2:$A$46,_xlfn.XLOOKUP(X$1,Tolls!$C$1:$AU$1,Tolls!$C$2:$AU$46,,0,1),,0,1)</f>
        <v>24.5</v>
      </c>
      <c r="Y15" s="38" cm="1">
        <f t="array" ref="Y15">_xlfn.XLOOKUP($A15,Tolls!$A$2:$A$46,_xlfn.XLOOKUP(Y$1,Tolls!$C$1:$AU$1,Tolls!$C$2:$AU$46,,0,1),,0,1)</f>
        <v>27.6</v>
      </c>
      <c r="Z15" s="38" cm="1">
        <f t="array" ref="Z15">_xlfn.XLOOKUP($A15,Tolls!$A$2:$A$46,_xlfn.XLOOKUP(Z$1,Tolls!$C$1:$AU$1,Tolls!$C$2:$AU$46,,0,1),,0,1)</f>
        <v>29.7</v>
      </c>
      <c r="AA15" s="38" cm="1">
        <f t="array" ref="AA15">_xlfn.XLOOKUP($A15,Tolls!$A$2:$A$46,_xlfn.XLOOKUP(AA$1,Tolls!$C$1:$AU$1,Tolls!$C$2:$AU$46,,0,1),,0,1)</f>
        <v>32.9</v>
      </c>
      <c r="AB15" s="38" cm="1">
        <f t="array" ref="AB15">_xlfn.XLOOKUP($A15,Tolls!$A$2:$A$46,_xlfn.XLOOKUP(AB$1,Tolls!$C$1:$AU$1,Tolls!$C$2:$AU$46,,0,1),,0,1)</f>
        <v>34.9</v>
      </c>
      <c r="AC15" s="38" cm="1">
        <f t="array" ref="AC15">_xlfn.XLOOKUP($A15,Tolls!$A$2:$A$46,_xlfn.XLOOKUP(AC$1,Tolls!$C$1:$AU$1,Tolls!$C$2:$AU$46,,0,1),,0,1)</f>
        <v>36.9</v>
      </c>
      <c r="AD15" s="38" t="str" cm="1">
        <f t="array" ref="AD15">_xlfn.XLOOKUP($A15,Tolls!$A$2:$A$46,_xlfn.XLOOKUP(AD$1,Tolls!$C$1:$AU$1,Tolls!$C$2:$AU$46,,0,1),,0,1)</f>
        <v>N/A</v>
      </c>
      <c r="AE15" s="38" cm="1">
        <f t="array" ref="AE15">_xlfn.XLOOKUP($A15,Tolls!$A$2:$A$46,_xlfn.XLOOKUP(AE$1,Tolls!$C$1:$AU$1,Tolls!$C$2:$AU$46,,0,1),,0,1)</f>
        <v>38.9</v>
      </c>
      <c r="AF15" s="38" t="str" cm="1">
        <f t="array" ref="AF15">_xlfn.XLOOKUP($A15,Tolls!$A$2:$A$46,_xlfn.XLOOKUP(AF$1,Tolls!$C$1:$AU$1,Tolls!$C$2:$AU$46,,0,1),,0,1)</f>
        <v>N/A</v>
      </c>
      <c r="AG15" s="38" cm="1">
        <f t="array" ref="AG15">_xlfn.XLOOKUP($A15,Tolls!$A$2:$A$46,_xlfn.XLOOKUP(AG$1,Tolls!$C$1:$AU$1,Tolls!$C$2:$AU$46,,0,1),,0,1)</f>
        <v>41.2</v>
      </c>
      <c r="AH15" s="38" cm="1">
        <f t="array" ref="AH15">_xlfn.XLOOKUP($A15,Tolls!$A$2:$A$46,_xlfn.XLOOKUP(AH$1,Tolls!$C$1:$AU$1,Tolls!$C$2:$AU$46,,0,1),,0,1)</f>
        <v>43.2</v>
      </c>
      <c r="AI15" s="38" cm="1">
        <f t="array" ref="AI15">_xlfn.XLOOKUP($A15,Tolls!$A$2:$A$46,_xlfn.XLOOKUP(AI$1,Tolls!$C$1:$AU$1,Tolls!$C$2:$AU$46,,0,1),,0,1)</f>
        <v>43.5</v>
      </c>
      <c r="AJ15" s="38" cm="1">
        <f t="array" ref="AJ15">_xlfn.XLOOKUP($A15,Tolls!$A$2:$A$46,_xlfn.XLOOKUP(AJ$1,Tolls!$C$1:$AU$1,Tolls!$C$2:$AU$46,,0,1),,0,1)</f>
        <v>46.3</v>
      </c>
      <c r="AK15" s="38" cm="1">
        <f t="array" ref="AK15">_xlfn.XLOOKUP($A15,Tolls!$A$2:$A$46,_xlfn.XLOOKUP(AK$1,Tolls!$C$1:$AU$1,Tolls!$C$2:$AU$46,,0,1),,0,1)</f>
        <v>46.3</v>
      </c>
    </row>
    <row r="16" spans="1:37" x14ac:dyDescent="0.2">
      <c r="A16">
        <v>189</v>
      </c>
      <c r="B16" t="str">
        <v>Willow Hill Toll Plaza</v>
      </c>
      <c r="C16" s="38" cm="1">
        <f t="array" ref="C16">_xlfn.XLOOKUP($A16,Tolls!$A$2:$A$46,_xlfn.XLOOKUP(C$1,Tolls!$C$1:$AU$1,Tolls!$C$2:$AU$46,,0,1),,0,1)</f>
        <v>38.200000000000003</v>
      </c>
      <c r="D16" s="38" cm="1">
        <f t="array" ref="D16">_xlfn.XLOOKUP($A16,Tolls!$A$2:$A$46,_xlfn.XLOOKUP(D$1,Tolls!$C$1:$AU$1,Tolls!$C$2:$AU$46,,0,1),,0,1)</f>
        <v>38.200000000000003</v>
      </c>
      <c r="E16" s="38" cm="1">
        <f t="array" ref="E16">_xlfn.XLOOKUP($A16,Tolls!$A$2:$A$46,_xlfn.XLOOKUP(E$1,Tolls!$C$1:$AU$1,Tolls!$C$2:$AU$46,,0,1),,0,1)</f>
        <v>38.200000000000003</v>
      </c>
      <c r="F16" s="38" cm="1">
        <f t="array" ref="F16">_xlfn.XLOOKUP($A16,Tolls!$A$2:$A$46,_xlfn.XLOOKUP(F$1,Tolls!$C$1:$AU$1,Tolls!$C$2:$AU$46,,0,1),,0,1)</f>
        <v>38.200000000000003</v>
      </c>
      <c r="G16" s="38" cm="1">
        <f t="array" ref="G16">_xlfn.XLOOKUP($A16,Tolls!$A$2:$A$46,_xlfn.XLOOKUP(G$1,Tolls!$C$1:$AU$1,Tolls!$C$2:$AU$46,,0,1),,0,1)</f>
        <v>34.9</v>
      </c>
      <c r="H16" s="38" cm="1">
        <f t="array" ref="H16">_xlfn.XLOOKUP($A16,Tolls!$A$2:$A$46,_xlfn.XLOOKUP(H$1,Tolls!$C$1:$AU$1,Tolls!$C$2:$AU$46,,0,1),,0,1)</f>
        <v>33.200000000000003</v>
      </c>
      <c r="I16" s="38" cm="1">
        <f t="array" ref="I16">_xlfn.XLOOKUP($A16,Tolls!$A$2:$A$46,_xlfn.XLOOKUP(I$1,Tolls!$C$1:$AU$1,Tolls!$C$2:$AU$46,,0,1),,0,1)</f>
        <v>30.9</v>
      </c>
      <c r="J16" s="38" cm="1">
        <f t="array" ref="J16">_xlfn.XLOOKUP($A16,Tolls!$A$2:$A$46,_xlfn.XLOOKUP(J$1,Tolls!$C$1:$AU$1,Tolls!$C$2:$AU$46,,0,1),,0,1)</f>
        <v>28.2</v>
      </c>
      <c r="K16" s="38" cm="1">
        <f t="array" ref="K16">_xlfn.XLOOKUP($A16,Tolls!$A$2:$A$46,_xlfn.XLOOKUP(K$1,Tolls!$C$1:$AU$1,Tolls!$C$2:$AU$46,,0,1),,0,1)</f>
        <v>26.3</v>
      </c>
      <c r="L16" s="38" cm="1">
        <f t="array" ref="L16">_xlfn.XLOOKUP($A16,Tolls!$A$2:$A$46,_xlfn.XLOOKUP(L$1,Tolls!$C$1:$AU$1,Tolls!$C$2:$AU$46,,0,1),,0,1)</f>
        <v>23.6</v>
      </c>
      <c r="M16" s="38" cm="1">
        <f t="array" ref="M16">_xlfn.XLOOKUP($A16,Tolls!$A$2:$A$46,_xlfn.XLOOKUP(M$1,Tolls!$C$1:$AU$1,Tolls!$C$2:$AU$46,,0,1),,0,1)</f>
        <v>19.600000000000001</v>
      </c>
      <c r="N16" s="38" cm="1">
        <f t="array" ref="N16">_xlfn.XLOOKUP($A16,Tolls!$A$2:$A$46,_xlfn.XLOOKUP(N$1,Tolls!$C$1:$AU$1,Tolls!$C$2:$AU$46,,0,1),,0,1)</f>
        <v>10.7</v>
      </c>
      <c r="O16" s="38" cm="1">
        <f t="array" ref="O16">_xlfn.XLOOKUP($A16,Tolls!$A$2:$A$46,_xlfn.XLOOKUP(O$1,Tolls!$C$1:$AU$1,Tolls!$C$2:$AU$46,,0,1),,0,1)</f>
        <v>6.7</v>
      </c>
      <c r="P16" s="38" cm="1">
        <f t="array" ref="P16">_xlfn.XLOOKUP($A16,Tolls!$A$2:$A$46,_xlfn.XLOOKUP(P$1,Tolls!$C$1:$AU$1,Tolls!$C$2:$AU$46,,0,1),,0,1)</f>
        <v>3.9</v>
      </c>
      <c r="Q16" s="38" t="str" cm="1">
        <f t="array" ref="Q16">_xlfn.XLOOKUP($A16,Tolls!$A$2:$A$46,_xlfn.XLOOKUP(Q$1,Tolls!$C$1:$AU$1,Tolls!$C$2:$AU$46,,0,1),,0,1)</f>
        <v>N/A</v>
      </c>
      <c r="R16" s="38" cm="1">
        <f t="array" ref="R16">_xlfn.XLOOKUP($A16,Tolls!$A$2:$A$46,_xlfn.XLOOKUP(R$1,Tolls!$C$1:$AU$1,Tolls!$C$2:$AU$46,,0,1),,0,1)</f>
        <v>3.9</v>
      </c>
      <c r="S16" s="38" cm="1">
        <f t="array" ref="S16">_xlfn.XLOOKUP($A16,Tolls!$A$2:$A$46,_xlfn.XLOOKUP(S$1,Tolls!$C$1:$AU$1,Tolls!$C$2:$AU$46,,0,1),,0,1)</f>
        <v>9.9</v>
      </c>
      <c r="T16" s="38" cm="1">
        <f t="array" ref="T16">_xlfn.XLOOKUP($A16,Tolls!$A$2:$A$46,_xlfn.XLOOKUP(T$1,Tolls!$C$1:$AU$1,Tolls!$C$2:$AU$46,,0,1),,0,1)</f>
        <v>11.7</v>
      </c>
      <c r="U16" s="38" cm="1">
        <f t="array" ref="U16">_xlfn.XLOOKUP($A16,Tolls!$A$2:$A$46,_xlfn.XLOOKUP(U$1,Tolls!$C$1:$AU$1,Tolls!$C$2:$AU$46,,0,1),,0,1)</f>
        <v>12.6</v>
      </c>
      <c r="V16" s="38" cm="1">
        <f t="array" ref="V16">_xlfn.XLOOKUP($A16,Tolls!$A$2:$A$46,_xlfn.XLOOKUP(V$1,Tolls!$C$1:$AU$1,Tolls!$C$2:$AU$46,,0,1),,0,1)</f>
        <v>13.4</v>
      </c>
      <c r="W16" s="38" cm="1">
        <f t="array" ref="W16">_xlfn.XLOOKUP($A16,Tolls!$A$2:$A$46,_xlfn.XLOOKUP(W$1,Tolls!$C$1:$AU$1,Tolls!$C$2:$AU$46,,0,1),,0,1)</f>
        <v>18.5</v>
      </c>
      <c r="X16" s="38" cm="1">
        <f t="array" ref="X16">_xlfn.XLOOKUP($A16,Tolls!$A$2:$A$46,_xlfn.XLOOKUP(X$1,Tolls!$C$1:$AU$1,Tolls!$C$2:$AU$46,,0,1),,0,1)</f>
        <v>21.3</v>
      </c>
      <c r="Y16" s="38" cm="1">
        <f t="array" ref="Y16">_xlfn.XLOOKUP($A16,Tolls!$A$2:$A$46,_xlfn.XLOOKUP(Y$1,Tolls!$C$1:$AU$1,Tolls!$C$2:$AU$46,,0,1),,0,1)</f>
        <v>23.6</v>
      </c>
      <c r="Z16" s="38" cm="1">
        <f t="array" ref="Z16">_xlfn.XLOOKUP($A16,Tolls!$A$2:$A$46,_xlfn.XLOOKUP(Z$1,Tolls!$C$1:$AU$1,Tolls!$C$2:$AU$46,,0,1),,0,1)</f>
        <v>26.3</v>
      </c>
      <c r="AA16" s="38" cm="1">
        <f t="array" ref="AA16">_xlfn.XLOOKUP($A16,Tolls!$A$2:$A$46,_xlfn.XLOOKUP(AA$1,Tolls!$C$1:$AU$1,Tolls!$C$2:$AU$46,,0,1),,0,1)</f>
        <v>28.6</v>
      </c>
      <c r="AB16" s="38" cm="1">
        <f t="array" ref="AB16">_xlfn.XLOOKUP($A16,Tolls!$A$2:$A$46,_xlfn.XLOOKUP(AB$1,Tolls!$C$1:$AU$1,Tolls!$C$2:$AU$46,,0,1),,0,1)</f>
        <v>30.5</v>
      </c>
      <c r="AC16" s="38" cm="1">
        <f t="array" ref="AC16">_xlfn.XLOOKUP($A16,Tolls!$A$2:$A$46,_xlfn.XLOOKUP(AC$1,Tolls!$C$1:$AU$1,Tolls!$C$2:$AU$46,,0,1),,0,1)</f>
        <v>33.200000000000003</v>
      </c>
      <c r="AD16" s="38" t="str" cm="1">
        <f t="array" ref="AD16">_xlfn.XLOOKUP($A16,Tolls!$A$2:$A$46,_xlfn.XLOOKUP(AD$1,Tolls!$C$1:$AU$1,Tolls!$C$2:$AU$46,,0,1),,0,1)</f>
        <v>N/A</v>
      </c>
      <c r="AE16" s="38" cm="1">
        <f t="array" ref="AE16">_xlfn.XLOOKUP($A16,Tolls!$A$2:$A$46,_xlfn.XLOOKUP(AE$1,Tolls!$C$1:$AU$1,Tolls!$C$2:$AU$46,,0,1),,0,1)</f>
        <v>34.9</v>
      </c>
      <c r="AF16" s="38" t="str" cm="1">
        <f t="array" ref="AF16">_xlfn.XLOOKUP($A16,Tolls!$A$2:$A$46,_xlfn.XLOOKUP(AF$1,Tolls!$C$1:$AU$1,Tolls!$C$2:$AU$46,,0,1),,0,1)</f>
        <v>N/A</v>
      </c>
      <c r="AG16" s="38" cm="1">
        <f t="array" ref="AG16">_xlfn.XLOOKUP($A16,Tolls!$A$2:$A$46,_xlfn.XLOOKUP(AG$1,Tolls!$C$1:$AU$1,Tolls!$C$2:$AU$46,,0,1),,0,1)</f>
        <v>36</v>
      </c>
      <c r="AH16" s="38" cm="1">
        <f t="array" ref="AH16">_xlfn.XLOOKUP($A16,Tolls!$A$2:$A$46,_xlfn.XLOOKUP(AH$1,Tolls!$C$1:$AU$1,Tolls!$C$2:$AU$46,,0,1),,0,1)</f>
        <v>39.1</v>
      </c>
      <c r="AI16" s="38" cm="1">
        <f t="array" ref="AI16">_xlfn.XLOOKUP($A16,Tolls!$A$2:$A$46,_xlfn.XLOOKUP(AI$1,Tolls!$C$1:$AU$1,Tolls!$C$2:$AU$46,,0,1),,0,1)</f>
        <v>39.1</v>
      </c>
      <c r="AJ16" s="38" cm="1">
        <f t="array" ref="AJ16">_xlfn.XLOOKUP($A16,Tolls!$A$2:$A$46,_xlfn.XLOOKUP(AJ$1,Tolls!$C$1:$AU$1,Tolls!$C$2:$AU$46,,0,1),,0,1)</f>
        <v>41.1</v>
      </c>
      <c r="AK16" s="38" cm="1">
        <f t="array" ref="AK16">_xlfn.XLOOKUP($A16,Tolls!$A$2:$A$46,_xlfn.XLOOKUP(AK$1,Tolls!$C$1:$AU$1,Tolls!$C$2:$AU$46,,0,1),,0,1)</f>
        <v>41.1</v>
      </c>
    </row>
    <row r="17" spans="1:37" x14ac:dyDescent="0.2">
      <c r="A17">
        <v>201</v>
      </c>
      <c r="B17" t="str">
        <v>Blue Mountain Toll Plaza</v>
      </c>
      <c r="C17" s="38" cm="1">
        <f t="array" ref="C17">_xlfn.XLOOKUP($A17,Tolls!$A$2:$A$46,_xlfn.XLOOKUP(C$1,Tolls!$C$1:$AU$1,Tolls!$C$2:$AU$46,,0,1),,0,1)</f>
        <v>43.2</v>
      </c>
      <c r="D17" s="38" cm="1">
        <f t="array" ref="D17">_xlfn.XLOOKUP($A17,Tolls!$A$2:$A$46,_xlfn.XLOOKUP(D$1,Tolls!$C$1:$AU$1,Tolls!$C$2:$AU$46,,0,1),,0,1)</f>
        <v>43.2</v>
      </c>
      <c r="E17" s="38" cm="1">
        <f t="array" ref="E17">_xlfn.XLOOKUP($A17,Tolls!$A$2:$A$46,_xlfn.XLOOKUP(E$1,Tolls!$C$1:$AU$1,Tolls!$C$2:$AU$46,,0,1),,0,1)</f>
        <v>43.2</v>
      </c>
      <c r="F17" s="38" cm="1">
        <f t="array" ref="F17">_xlfn.XLOOKUP($A17,Tolls!$A$2:$A$46,_xlfn.XLOOKUP(F$1,Tolls!$C$1:$AU$1,Tolls!$C$2:$AU$46,,0,1),,0,1)</f>
        <v>43.2</v>
      </c>
      <c r="G17" s="38" cm="1">
        <f t="array" ref="G17">_xlfn.XLOOKUP($A17,Tolls!$A$2:$A$46,_xlfn.XLOOKUP(G$1,Tolls!$C$1:$AU$1,Tolls!$C$2:$AU$46,,0,1),,0,1)</f>
        <v>40.200000000000003</v>
      </c>
      <c r="H17" s="38" cm="1">
        <f t="array" ref="H17">_xlfn.XLOOKUP($A17,Tolls!$A$2:$A$46,_xlfn.XLOOKUP(H$1,Tolls!$C$1:$AU$1,Tolls!$C$2:$AU$46,,0,1),,0,1)</f>
        <v>38</v>
      </c>
      <c r="I17" s="38" cm="1">
        <f t="array" ref="I17">_xlfn.XLOOKUP($A17,Tolls!$A$2:$A$46,_xlfn.XLOOKUP(I$1,Tolls!$C$1:$AU$1,Tolls!$C$2:$AU$46,,0,1),,0,1)</f>
        <v>36</v>
      </c>
      <c r="J17" s="38" cm="1">
        <f t="array" ref="J17">_xlfn.XLOOKUP($A17,Tolls!$A$2:$A$46,_xlfn.XLOOKUP(J$1,Tolls!$C$1:$AU$1,Tolls!$C$2:$AU$46,,0,1),,0,1)</f>
        <v>33.700000000000003</v>
      </c>
      <c r="K17" s="38" cm="1">
        <f t="array" ref="K17">_xlfn.XLOOKUP($A17,Tolls!$A$2:$A$46,_xlfn.XLOOKUP(K$1,Tolls!$C$1:$AU$1,Tolls!$C$2:$AU$46,,0,1),,0,1)</f>
        <v>30.8</v>
      </c>
      <c r="L17" s="38" cm="1">
        <f t="array" ref="L17">_xlfn.XLOOKUP($A17,Tolls!$A$2:$A$46,_xlfn.XLOOKUP(L$1,Tolls!$C$1:$AU$1,Tolls!$C$2:$AU$46,,0,1),,0,1)</f>
        <v>27.6</v>
      </c>
      <c r="M17" s="38" cm="1">
        <f t="array" ref="M17">_xlfn.XLOOKUP($A17,Tolls!$A$2:$A$46,_xlfn.XLOOKUP(M$1,Tolls!$C$1:$AU$1,Tolls!$C$2:$AU$46,,0,1),,0,1)</f>
        <v>23.6</v>
      </c>
      <c r="N17" s="38" cm="1">
        <f t="array" ref="N17">_xlfn.XLOOKUP($A17,Tolls!$A$2:$A$46,_xlfn.XLOOKUP(N$1,Tolls!$C$1:$AU$1,Tolls!$C$2:$AU$46,,0,1),,0,1)</f>
        <v>14.3</v>
      </c>
      <c r="O17" s="38" cm="1">
        <f t="array" ref="O17">_xlfn.XLOOKUP($A17,Tolls!$A$2:$A$46,_xlfn.XLOOKUP(O$1,Tolls!$C$1:$AU$1,Tolls!$C$2:$AU$46,,0,1),,0,1)</f>
        <v>10</v>
      </c>
      <c r="P17" s="38" cm="1">
        <f t="array" ref="P17">_xlfn.XLOOKUP($A17,Tolls!$A$2:$A$46,_xlfn.XLOOKUP(P$1,Tolls!$C$1:$AU$1,Tolls!$C$2:$AU$46,,0,1),,0,1)</f>
        <v>6.8</v>
      </c>
      <c r="Q17" s="38" cm="1">
        <f t="array" ref="Q17">_xlfn.XLOOKUP($A17,Tolls!$A$2:$A$46,_xlfn.XLOOKUP(Q$1,Tolls!$C$1:$AU$1,Tolls!$C$2:$AU$46,,0,1),,0,1)</f>
        <v>3.9</v>
      </c>
      <c r="R17" s="38" t="str" cm="1">
        <f t="array" ref="R17">_xlfn.XLOOKUP($A17,Tolls!$A$2:$A$46,_xlfn.XLOOKUP(R$1,Tolls!$C$1:$AU$1,Tolls!$C$2:$AU$46,,0,1),,0,1)</f>
        <v>N/A</v>
      </c>
      <c r="S17" s="38" cm="1">
        <f t="array" ref="S17">_xlfn.XLOOKUP($A17,Tolls!$A$2:$A$46,_xlfn.XLOOKUP(S$1,Tolls!$C$1:$AU$1,Tolls!$C$2:$AU$46,,0,1),,0,1)</f>
        <v>6.8</v>
      </c>
      <c r="T17" s="38" cm="1">
        <f t="array" ref="T17">_xlfn.XLOOKUP($A17,Tolls!$A$2:$A$46,_xlfn.XLOOKUP(T$1,Tolls!$C$1:$AU$1,Tolls!$C$2:$AU$46,,0,1),,0,1)</f>
        <v>9</v>
      </c>
      <c r="U17" s="38" cm="1">
        <f t="array" ref="U17">_xlfn.XLOOKUP($A17,Tolls!$A$2:$A$46,_xlfn.XLOOKUP(U$1,Tolls!$C$1:$AU$1,Tolls!$C$2:$AU$46,,0,1),,0,1)</f>
        <v>10</v>
      </c>
      <c r="V17" s="38" cm="1">
        <f t="array" ref="V17">_xlfn.XLOOKUP($A17,Tolls!$A$2:$A$46,_xlfn.XLOOKUP(V$1,Tolls!$C$1:$AU$1,Tolls!$C$2:$AU$46,,0,1),,0,1)</f>
        <v>11</v>
      </c>
      <c r="W17" s="38" cm="1">
        <f t="array" ref="W17">_xlfn.XLOOKUP($A17,Tolls!$A$2:$A$46,_xlfn.XLOOKUP(W$1,Tolls!$C$1:$AU$1,Tolls!$C$2:$AU$46,,0,1),,0,1)</f>
        <v>15.3</v>
      </c>
      <c r="X17" s="38" cm="1">
        <f t="array" ref="X17">_xlfn.XLOOKUP($A17,Tolls!$A$2:$A$46,_xlfn.XLOOKUP(X$1,Tolls!$C$1:$AU$1,Tolls!$C$2:$AU$46,,0,1),,0,1)</f>
        <v>19.399999999999999</v>
      </c>
      <c r="Y17" s="38" cm="1">
        <f t="array" ref="Y17">_xlfn.XLOOKUP($A17,Tolls!$A$2:$A$46,_xlfn.XLOOKUP(Y$1,Tolls!$C$1:$AU$1,Tolls!$C$2:$AU$46,,0,1),,0,1)</f>
        <v>21.3</v>
      </c>
      <c r="Z17" s="38" cm="1">
        <f t="array" ref="Z17">_xlfn.XLOOKUP($A17,Tolls!$A$2:$A$46,_xlfn.XLOOKUP(Z$1,Tolls!$C$1:$AU$1,Tolls!$C$2:$AU$46,,0,1),,0,1)</f>
        <v>23.6</v>
      </c>
      <c r="AA17" s="38" cm="1">
        <f t="array" ref="AA17">_xlfn.XLOOKUP($A17,Tolls!$A$2:$A$46,_xlfn.XLOOKUP(AA$1,Tolls!$C$1:$AU$1,Tolls!$C$2:$AU$46,,0,1),,0,1)</f>
        <v>25.9</v>
      </c>
      <c r="AB17" s="38" cm="1">
        <f t="array" ref="AB17">_xlfn.XLOOKUP($A17,Tolls!$A$2:$A$46,_xlfn.XLOOKUP(AB$1,Tolls!$C$1:$AU$1,Tolls!$C$2:$AU$46,,0,1),,0,1)</f>
        <v>27.6</v>
      </c>
      <c r="AC17" s="38" cm="1">
        <f t="array" ref="AC17">_xlfn.XLOOKUP($A17,Tolls!$A$2:$A$46,_xlfn.XLOOKUP(AC$1,Tolls!$C$1:$AU$1,Tolls!$C$2:$AU$46,,0,1),,0,1)</f>
        <v>30.8</v>
      </c>
      <c r="AD17" s="38" t="str" cm="1">
        <f t="array" ref="AD17">_xlfn.XLOOKUP($A17,Tolls!$A$2:$A$46,_xlfn.XLOOKUP(AD$1,Tolls!$C$1:$AU$1,Tolls!$C$2:$AU$46,,0,1),,0,1)</f>
        <v>N/A</v>
      </c>
      <c r="AE17" s="38" cm="1">
        <f t="array" ref="AE17">_xlfn.XLOOKUP($A17,Tolls!$A$2:$A$46,_xlfn.XLOOKUP(AE$1,Tolls!$C$1:$AU$1,Tolls!$C$2:$AU$46,,0,1),,0,1)</f>
        <v>32.5</v>
      </c>
      <c r="AF17" s="38" t="str" cm="1">
        <f t="array" ref="AF17">_xlfn.XLOOKUP($A17,Tolls!$A$2:$A$46,_xlfn.XLOOKUP(AF$1,Tolls!$C$1:$AU$1,Tolls!$C$2:$AU$46,,0,1),,0,1)</f>
        <v>N/A</v>
      </c>
      <c r="AG17" s="38" cm="1">
        <f t="array" ref="AG17">_xlfn.XLOOKUP($A17,Tolls!$A$2:$A$46,_xlfn.XLOOKUP(AG$1,Tolls!$C$1:$AU$1,Tolls!$C$2:$AU$46,,0,1),,0,1)</f>
        <v>33.700000000000003</v>
      </c>
      <c r="AH17" s="38" cm="1">
        <f t="array" ref="AH17">_xlfn.XLOOKUP($A17,Tolls!$A$2:$A$46,_xlfn.XLOOKUP(AH$1,Tolls!$C$1:$AU$1,Tolls!$C$2:$AU$46,,0,1),,0,1)</f>
        <v>36.9</v>
      </c>
      <c r="AI17" s="38" cm="1">
        <f t="array" ref="AI17">_xlfn.XLOOKUP($A17,Tolls!$A$2:$A$46,_xlfn.XLOOKUP(AI$1,Tolls!$C$1:$AU$1,Tolls!$C$2:$AU$46,,0,1),,0,1)</f>
        <v>37.4</v>
      </c>
      <c r="AJ17" s="38" cm="1">
        <f t="array" ref="AJ17">_xlfn.XLOOKUP($A17,Tolls!$A$2:$A$46,_xlfn.XLOOKUP(AJ$1,Tolls!$C$1:$AU$1,Tolls!$C$2:$AU$46,,0,1),,0,1)</f>
        <v>38.9</v>
      </c>
      <c r="AK17" s="38" cm="1">
        <f t="array" ref="AK17">_xlfn.XLOOKUP($A17,Tolls!$A$2:$A$46,_xlfn.XLOOKUP(AK$1,Tolls!$C$1:$AU$1,Tolls!$C$2:$AU$46,,0,1),,0,1)</f>
        <v>38.9</v>
      </c>
    </row>
    <row r="18" spans="1:37" x14ac:dyDescent="0.2">
      <c r="A18">
        <v>226</v>
      </c>
      <c r="B18" t="str">
        <v>Carlisle Toll Plaza</v>
      </c>
      <c r="C18" s="38" cm="1">
        <f t="array" ref="C18">_xlfn.XLOOKUP($A18,Tolls!$A$2:$A$46,_xlfn.XLOOKUP(C$1,Tolls!$C$1:$AU$1,Tolls!$C$2:$AU$46,,0,1),,0,1)</f>
        <v>49.5</v>
      </c>
      <c r="D18" s="38" cm="1">
        <f t="array" ref="D18">_xlfn.XLOOKUP($A18,Tolls!$A$2:$A$46,_xlfn.XLOOKUP(D$1,Tolls!$C$1:$AU$1,Tolls!$C$2:$AU$46,,0,1),,0,1)</f>
        <v>49.5</v>
      </c>
      <c r="E18" s="38" cm="1">
        <f t="array" ref="E18">_xlfn.XLOOKUP($A18,Tolls!$A$2:$A$46,_xlfn.XLOOKUP(E$1,Tolls!$C$1:$AU$1,Tolls!$C$2:$AU$46,,0,1),,0,1)</f>
        <v>49.5</v>
      </c>
      <c r="F18" s="38" cm="1">
        <f t="array" ref="F18">_xlfn.XLOOKUP($A18,Tolls!$A$2:$A$46,_xlfn.XLOOKUP(F$1,Tolls!$C$1:$AU$1,Tolls!$C$2:$AU$46,,0,1),,0,1)</f>
        <v>49.5</v>
      </c>
      <c r="G18" s="38" cm="1">
        <f t="array" ref="G18">_xlfn.XLOOKUP($A18,Tolls!$A$2:$A$46,_xlfn.XLOOKUP(G$1,Tolls!$C$1:$AU$1,Tolls!$C$2:$AU$46,,0,1),,0,1)</f>
        <v>46.3</v>
      </c>
      <c r="H18" s="38" cm="1">
        <f t="array" ref="H18">_xlfn.XLOOKUP($A18,Tolls!$A$2:$A$46,_xlfn.XLOOKUP(H$1,Tolls!$C$1:$AU$1,Tolls!$C$2:$AU$46,,0,1),,0,1)</f>
        <v>44.3</v>
      </c>
      <c r="I18" s="38" cm="1">
        <f t="array" ref="I18">_xlfn.XLOOKUP($A18,Tolls!$A$2:$A$46,_xlfn.XLOOKUP(I$1,Tolls!$C$1:$AU$1,Tolls!$C$2:$AU$46,,0,1),,0,1)</f>
        <v>42.2</v>
      </c>
      <c r="J18" s="38" cm="1">
        <f t="array" ref="J18">_xlfn.XLOOKUP($A18,Tolls!$A$2:$A$46,_xlfn.XLOOKUP(J$1,Tolls!$C$1:$AU$1,Tolls!$C$2:$AU$46,,0,1),,0,1)</f>
        <v>40.200000000000003</v>
      </c>
      <c r="K18" s="38" cm="1">
        <f t="array" ref="K18">_xlfn.XLOOKUP($A18,Tolls!$A$2:$A$46,_xlfn.XLOOKUP(K$1,Tolls!$C$1:$AU$1,Tolls!$C$2:$AU$46,,0,1),,0,1)</f>
        <v>36.9</v>
      </c>
      <c r="L18" s="38" cm="1">
        <f t="array" ref="L18">_xlfn.XLOOKUP($A18,Tolls!$A$2:$A$46,_xlfn.XLOOKUP(L$1,Tolls!$C$1:$AU$1,Tolls!$C$2:$AU$46,,0,1),,0,1)</f>
        <v>33.700000000000003</v>
      </c>
      <c r="M18" s="38" cm="1">
        <f t="array" ref="M18">_xlfn.XLOOKUP($A18,Tolls!$A$2:$A$46,_xlfn.XLOOKUP(M$1,Tolls!$C$1:$AU$1,Tolls!$C$2:$AU$46,,0,1),,0,1)</f>
        <v>29.7</v>
      </c>
      <c r="N18" s="38" cm="1">
        <f t="array" ref="N18">_xlfn.XLOOKUP($A18,Tolls!$A$2:$A$46,_xlfn.XLOOKUP(N$1,Tolls!$C$1:$AU$1,Tolls!$C$2:$AU$46,,0,1),,0,1)</f>
        <v>20.3</v>
      </c>
      <c r="O18" s="38" cm="1">
        <f t="array" ref="O18">_xlfn.XLOOKUP($A18,Tolls!$A$2:$A$46,_xlfn.XLOOKUP(O$1,Tolls!$C$1:$AU$1,Tolls!$C$2:$AU$46,,0,1),,0,1)</f>
        <v>16.2</v>
      </c>
      <c r="P18" s="38" cm="1">
        <f t="array" ref="P18">_xlfn.XLOOKUP($A18,Tolls!$A$2:$A$46,_xlfn.XLOOKUP(P$1,Tolls!$C$1:$AU$1,Tolls!$C$2:$AU$46,,0,1),,0,1)</f>
        <v>13</v>
      </c>
      <c r="Q18" s="38" cm="1">
        <f t="array" ref="Q18">_xlfn.XLOOKUP($A18,Tolls!$A$2:$A$46,_xlfn.XLOOKUP(Q$1,Tolls!$C$1:$AU$1,Tolls!$C$2:$AU$46,,0,1),,0,1)</f>
        <v>9.9</v>
      </c>
      <c r="R18" s="38" cm="1">
        <f t="array" ref="R18">_xlfn.XLOOKUP($A18,Tolls!$A$2:$A$46,_xlfn.XLOOKUP(R$1,Tolls!$C$1:$AU$1,Tolls!$C$2:$AU$46,,0,1),,0,1)</f>
        <v>6.8</v>
      </c>
      <c r="S18" s="38" t="str" cm="1">
        <f t="array" ref="S18">_xlfn.XLOOKUP($A18,Tolls!$A$2:$A$46,_xlfn.XLOOKUP(S$1,Tolls!$C$1:$AU$1,Tolls!$C$2:$AU$46,,0,1),,0,1)</f>
        <v>N/A</v>
      </c>
      <c r="T18" s="38" cm="1">
        <f t="array" ref="T18">_xlfn.XLOOKUP($A18,Tolls!$A$2:$A$46,_xlfn.XLOOKUP(T$1,Tolls!$C$1:$AU$1,Tolls!$C$2:$AU$46,,0,1),,0,1)</f>
        <v>3.9</v>
      </c>
      <c r="U18" s="38" cm="1">
        <f t="array" ref="U18">_xlfn.XLOOKUP($A18,Tolls!$A$2:$A$46,_xlfn.XLOOKUP(U$1,Tolls!$C$1:$AU$1,Tolls!$C$2:$AU$46,,0,1),,0,1)</f>
        <v>4.7</v>
      </c>
      <c r="V18" s="38" cm="1">
        <f t="array" ref="V18">_xlfn.XLOOKUP($A18,Tolls!$A$2:$A$46,_xlfn.XLOOKUP(V$1,Tolls!$C$1:$AU$1,Tolls!$C$2:$AU$46,,0,1),,0,1)</f>
        <v>6</v>
      </c>
      <c r="W18" s="38" cm="1">
        <f t="array" ref="W18">_xlfn.XLOOKUP($A18,Tolls!$A$2:$A$46,_xlfn.XLOOKUP(W$1,Tolls!$C$1:$AU$1,Tolls!$C$2:$AU$46,,0,1),,0,1)</f>
        <v>10</v>
      </c>
      <c r="X18" s="38" cm="1">
        <f t="array" ref="X18">_xlfn.XLOOKUP($A18,Tolls!$A$2:$A$46,_xlfn.XLOOKUP(X$1,Tolls!$C$1:$AU$1,Tolls!$C$2:$AU$46,,0,1),,0,1)</f>
        <v>13</v>
      </c>
      <c r="Y18" s="38" cm="1">
        <f t="array" ref="Y18">_xlfn.XLOOKUP($A18,Tolls!$A$2:$A$46,_xlfn.XLOOKUP(Y$1,Tolls!$C$1:$AU$1,Tolls!$C$2:$AU$46,,0,1),,0,1)</f>
        <v>15.3</v>
      </c>
      <c r="Z18" s="38" cm="1">
        <f t="array" ref="Z18">_xlfn.XLOOKUP($A18,Tolls!$A$2:$A$46,_xlfn.XLOOKUP(Z$1,Tolls!$C$1:$AU$1,Tolls!$C$2:$AU$46,,0,1),,0,1)</f>
        <v>19.399999999999999</v>
      </c>
      <c r="AA18" s="38" cm="1">
        <f t="array" ref="AA18">_xlfn.XLOOKUP($A18,Tolls!$A$2:$A$46,_xlfn.XLOOKUP(AA$1,Tolls!$C$1:$AU$1,Tolls!$C$2:$AU$46,,0,1),,0,1)</f>
        <v>21.9</v>
      </c>
      <c r="AB18" s="38" cm="1">
        <f t="array" ref="AB18">_xlfn.XLOOKUP($A18,Tolls!$A$2:$A$46,_xlfn.XLOOKUP(AB$1,Tolls!$C$1:$AU$1,Tolls!$C$2:$AU$46,,0,1),,0,1)</f>
        <v>23.6</v>
      </c>
      <c r="AC18" s="38" cm="1">
        <f t="array" ref="AC18">_xlfn.XLOOKUP($A18,Tolls!$A$2:$A$46,_xlfn.XLOOKUP(AC$1,Tolls!$C$1:$AU$1,Tolls!$C$2:$AU$46,,0,1),,0,1)</f>
        <v>26.6</v>
      </c>
      <c r="AD18" s="38" t="str" cm="1">
        <f t="array" ref="AD18">_xlfn.XLOOKUP($A18,Tolls!$A$2:$A$46,_xlfn.XLOOKUP(AD$1,Tolls!$C$1:$AU$1,Tolls!$C$2:$AU$46,,0,1),,0,1)</f>
        <v>N/A</v>
      </c>
      <c r="AE18" s="38" cm="1">
        <f t="array" ref="AE18">_xlfn.XLOOKUP($A18,Tolls!$A$2:$A$46,_xlfn.XLOOKUP(AE$1,Tolls!$C$1:$AU$1,Tolls!$C$2:$AU$46,,0,1),,0,1)</f>
        <v>27.6</v>
      </c>
      <c r="AF18" s="38" t="str" cm="1">
        <f t="array" ref="AF18">_xlfn.XLOOKUP($A18,Tolls!$A$2:$A$46,_xlfn.XLOOKUP(AF$1,Tolls!$C$1:$AU$1,Tolls!$C$2:$AU$46,,0,1),,0,1)</f>
        <v>N/A</v>
      </c>
      <c r="AG18" s="38" cm="1">
        <f t="array" ref="AG18">_xlfn.XLOOKUP($A18,Tolls!$A$2:$A$46,_xlfn.XLOOKUP(AG$1,Tolls!$C$1:$AU$1,Tolls!$C$2:$AU$46,,0,1),,0,1)</f>
        <v>29.7</v>
      </c>
      <c r="AH18" s="38" cm="1">
        <f t="array" ref="AH18">_xlfn.XLOOKUP($A18,Tolls!$A$2:$A$46,_xlfn.XLOOKUP(AH$1,Tolls!$C$1:$AU$1,Tolls!$C$2:$AU$46,,0,1),,0,1)</f>
        <v>31.9</v>
      </c>
      <c r="AI18" s="38" cm="1">
        <f t="array" ref="AI18">_xlfn.XLOOKUP($A18,Tolls!$A$2:$A$46,_xlfn.XLOOKUP(AI$1,Tolls!$C$1:$AU$1,Tolls!$C$2:$AU$46,,0,1),,0,1)</f>
        <v>32</v>
      </c>
      <c r="AJ18" s="38" cm="1">
        <f t="array" ref="AJ18">_xlfn.XLOOKUP($A18,Tolls!$A$2:$A$46,_xlfn.XLOOKUP(AJ$1,Tolls!$C$1:$AU$1,Tolls!$C$2:$AU$46,,0,1),,0,1)</f>
        <v>33.700000000000003</v>
      </c>
      <c r="AK18" s="38" cm="1">
        <f t="array" ref="AK18">_xlfn.XLOOKUP($A18,Tolls!$A$2:$A$46,_xlfn.XLOOKUP(AK$1,Tolls!$C$1:$AU$1,Tolls!$C$2:$AU$46,,0,1),,0,1)</f>
        <v>33.700000000000003</v>
      </c>
    </row>
    <row r="19" spans="1:37" x14ac:dyDescent="0.2">
      <c r="A19">
        <v>236</v>
      </c>
      <c r="B19" t="str">
        <v>Gettysburg Pike Toll Plaza</v>
      </c>
      <c r="C19" s="38" cm="1">
        <f t="array" ref="C19">_xlfn.XLOOKUP($A19,Tolls!$A$2:$A$46,_xlfn.XLOOKUP(C$1,Tolls!$C$1:$AU$1,Tolls!$C$2:$AU$46,,0,1),,0,1)</f>
        <v>51.4</v>
      </c>
      <c r="D19" s="38" cm="1">
        <f t="array" ref="D19">_xlfn.XLOOKUP($A19,Tolls!$A$2:$A$46,_xlfn.XLOOKUP(D$1,Tolls!$C$1:$AU$1,Tolls!$C$2:$AU$46,,0,1),,0,1)</f>
        <v>51.4</v>
      </c>
      <c r="E19" s="38" cm="1">
        <f t="array" ref="E19">_xlfn.XLOOKUP($A19,Tolls!$A$2:$A$46,_xlfn.XLOOKUP(E$1,Tolls!$C$1:$AU$1,Tolls!$C$2:$AU$46,,0,1),,0,1)</f>
        <v>51.4</v>
      </c>
      <c r="F19" s="38" cm="1">
        <f t="array" ref="F19">_xlfn.XLOOKUP($A19,Tolls!$A$2:$A$46,_xlfn.XLOOKUP(F$1,Tolls!$C$1:$AU$1,Tolls!$C$2:$AU$46,,0,1),,0,1)</f>
        <v>51.4</v>
      </c>
      <c r="G19" s="38" cm="1">
        <f t="array" ref="G19">_xlfn.XLOOKUP($A19,Tolls!$A$2:$A$46,_xlfn.XLOOKUP(G$1,Tolls!$C$1:$AU$1,Tolls!$C$2:$AU$46,,0,1),,0,1)</f>
        <v>48.3</v>
      </c>
      <c r="H19" s="38" cm="1">
        <f t="array" ref="H19">_xlfn.XLOOKUP($A19,Tolls!$A$2:$A$46,_xlfn.XLOOKUP(H$1,Tolls!$C$1:$AU$1,Tolls!$C$2:$AU$46,,0,1),,0,1)</f>
        <v>46.3</v>
      </c>
      <c r="I19" s="38" cm="1">
        <f t="array" ref="I19">_xlfn.XLOOKUP($A19,Tolls!$A$2:$A$46,_xlfn.XLOOKUP(I$1,Tolls!$C$1:$AU$1,Tolls!$C$2:$AU$46,,0,1),,0,1)</f>
        <v>44.3</v>
      </c>
      <c r="J19" s="38" cm="1">
        <f t="array" ref="J19">_xlfn.XLOOKUP($A19,Tolls!$A$2:$A$46,_xlfn.XLOOKUP(J$1,Tolls!$C$1:$AU$1,Tolls!$C$2:$AU$46,,0,1),,0,1)</f>
        <v>42.2</v>
      </c>
      <c r="K19" s="38" cm="1">
        <f t="array" ref="K19">_xlfn.XLOOKUP($A19,Tolls!$A$2:$A$46,_xlfn.XLOOKUP(K$1,Tolls!$C$1:$AU$1,Tolls!$C$2:$AU$46,,0,1),,0,1)</f>
        <v>38.9</v>
      </c>
      <c r="L19" s="38" cm="1">
        <f t="array" ref="L19">_xlfn.XLOOKUP($A19,Tolls!$A$2:$A$46,_xlfn.XLOOKUP(L$1,Tolls!$C$1:$AU$1,Tolls!$C$2:$AU$46,,0,1),,0,1)</f>
        <v>36</v>
      </c>
      <c r="M19" s="38" cm="1">
        <f t="array" ref="M19">_xlfn.XLOOKUP($A19,Tolls!$A$2:$A$46,_xlfn.XLOOKUP(M$1,Tolls!$C$1:$AU$1,Tolls!$C$2:$AU$46,,0,1),,0,1)</f>
        <v>30.8</v>
      </c>
      <c r="N19" s="38" cm="1">
        <f t="array" ref="N19">_xlfn.XLOOKUP($A19,Tolls!$A$2:$A$46,_xlfn.XLOOKUP(N$1,Tolls!$C$1:$AU$1,Tolls!$C$2:$AU$46,,0,1),,0,1)</f>
        <v>23.6</v>
      </c>
      <c r="O19" s="38" cm="1">
        <f t="array" ref="O19">_xlfn.XLOOKUP($A19,Tolls!$A$2:$A$46,_xlfn.XLOOKUP(O$1,Tolls!$C$1:$AU$1,Tolls!$C$2:$AU$46,,0,1),,0,1)</f>
        <v>19.399999999999999</v>
      </c>
      <c r="P19" s="38" cm="1">
        <f t="array" ref="P19">_xlfn.XLOOKUP($A19,Tolls!$A$2:$A$46,_xlfn.XLOOKUP(P$1,Tolls!$C$1:$AU$1,Tolls!$C$2:$AU$46,,0,1),,0,1)</f>
        <v>14.3</v>
      </c>
      <c r="Q19" s="38" cm="1">
        <f t="array" ref="Q19">_xlfn.XLOOKUP($A19,Tolls!$A$2:$A$46,_xlfn.XLOOKUP(Q$1,Tolls!$C$1:$AU$1,Tolls!$C$2:$AU$46,,0,1),,0,1)</f>
        <v>11.7</v>
      </c>
      <c r="R19" s="38" cm="1">
        <f t="array" ref="R19">_xlfn.XLOOKUP($A19,Tolls!$A$2:$A$46,_xlfn.XLOOKUP(R$1,Tolls!$C$1:$AU$1,Tolls!$C$2:$AU$46,,0,1),,0,1)</f>
        <v>9</v>
      </c>
      <c r="S19" s="38" cm="1">
        <f t="array" ref="S19">_xlfn.XLOOKUP($A19,Tolls!$A$2:$A$46,_xlfn.XLOOKUP(S$1,Tolls!$C$1:$AU$1,Tolls!$C$2:$AU$46,,0,1),,0,1)</f>
        <v>3.9</v>
      </c>
      <c r="T19" s="38" t="str" cm="1">
        <f t="array" ref="T19">_xlfn.XLOOKUP($A19,Tolls!$A$2:$A$46,_xlfn.XLOOKUP(T$1,Tolls!$C$1:$AU$1,Tolls!$C$2:$AU$46,,0,1),,0,1)</f>
        <v>N/A</v>
      </c>
      <c r="U19" s="38" cm="1">
        <f t="array" ref="U19">_xlfn.XLOOKUP($A19,Tolls!$A$2:$A$46,_xlfn.XLOOKUP(U$1,Tolls!$C$1:$AU$1,Tolls!$C$2:$AU$46,,0,1),,0,1)</f>
        <v>3.9</v>
      </c>
      <c r="V19" s="38" cm="1">
        <f t="array" ref="V19">_xlfn.XLOOKUP($A19,Tolls!$A$2:$A$46,_xlfn.XLOOKUP(V$1,Tolls!$C$1:$AU$1,Tolls!$C$2:$AU$46,,0,1),,0,1)</f>
        <v>4.7</v>
      </c>
      <c r="W19" s="38" cm="1">
        <f t="array" ref="W19">_xlfn.XLOOKUP($A19,Tolls!$A$2:$A$46,_xlfn.XLOOKUP(W$1,Tolls!$C$1:$AU$1,Tolls!$C$2:$AU$46,,0,1),,0,1)</f>
        <v>6.8</v>
      </c>
      <c r="X19" s="38" cm="1">
        <f t="array" ref="X19">_xlfn.XLOOKUP($A19,Tolls!$A$2:$A$46,_xlfn.XLOOKUP(X$1,Tolls!$C$1:$AU$1,Tolls!$C$2:$AU$46,,0,1),,0,1)</f>
        <v>11</v>
      </c>
      <c r="Y19" s="38" cm="1">
        <f t="array" ref="Y19">_xlfn.XLOOKUP($A19,Tolls!$A$2:$A$46,_xlfn.XLOOKUP(Y$1,Tolls!$C$1:$AU$1,Tolls!$C$2:$AU$46,,0,1),,0,1)</f>
        <v>14.3</v>
      </c>
      <c r="Z19" s="38" cm="1">
        <f t="array" ref="Z19">_xlfn.XLOOKUP($A19,Tolls!$A$2:$A$46,_xlfn.XLOOKUP(Z$1,Tolls!$C$1:$AU$1,Tolls!$C$2:$AU$46,,0,1),,0,1)</f>
        <v>17.3</v>
      </c>
      <c r="AA19" s="38" cm="1">
        <f t="array" ref="AA19">_xlfn.XLOOKUP($A19,Tolls!$A$2:$A$46,_xlfn.XLOOKUP(AA$1,Tolls!$C$1:$AU$1,Tolls!$C$2:$AU$46,,0,1),,0,1)</f>
        <v>19.600000000000001</v>
      </c>
      <c r="AB19" s="38" cm="1">
        <f t="array" ref="AB19">_xlfn.XLOOKUP($A19,Tolls!$A$2:$A$46,_xlfn.XLOOKUP(AB$1,Tolls!$C$1:$AU$1,Tolls!$C$2:$AU$46,,0,1),,0,1)</f>
        <v>21.3</v>
      </c>
      <c r="AC19" s="38" cm="1">
        <f t="array" ref="AC19">_xlfn.XLOOKUP($A19,Tolls!$A$2:$A$46,_xlfn.XLOOKUP(AC$1,Tolls!$C$1:$AU$1,Tolls!$C$2:$AU$46,,0,1),,0,1)</f>
        <v>24.5</v>
      </c>
      <c r="AD19" s="38" t="str" cm="1">
        <f t="array" ref="AD19">_xlfn.XLOOKUP($A19,Tolls!$A$2:$A$46,_xlfn.XLOOKUP(AD$1,Tolls!$C$1:$AU$1,Tolls!$C$2:$AU$46,,0,1),,0,1)</f>
        <v>N/A</v>
      </c>
      <c r="AE19" s="38" cm="1">
        <f t="array" ref="AE19">_xlfn.XLOOKUP($A19,Tolls!$A$2:$A$46,_xlfn.XLOOKUP(AE$1,Tolls!$C$1:$AU$1,Tolls!$C$2:$AU$46,,0,1),,0,1)</f>
        <v>26.6</v>
      </c>
      <c r="AF19" s="38" t="str" cm="1">
        <f t="array" ref="AF19">_xlfn.XLOOKUP($A19,Tolls!$A$2:$A$46,_xlfn.XLOOKUP(AF$1,Tolls!$C$1:$AU$1,Tolls!$C$2:$AU$46,,0,1),,0,1)</f>
        <v>N/A</v>
      </c>
      <c r="AG19" s="38" cm="1">
        <f t="array" ref="AG19">_xlfn.XLOOKUP($A19,Tolls!$A$2:$A$46,_xlfn.XLOOKUP(AG$1,Tolls!$C$1:$AU$1,Tolls!$C$2:$AU$46,,0,1),,0,1)</f>
        <v>27.6</v>
      </c>
      <c r="AH19" s="38" cm="1">
        <f t="array" ref="AH19">_xlfn.XLOOKUP($A19,Tolls!$A$2:$A$46,_xlfn.XLOOKUP(AH$1,Tolls!$C$1:$AU$1,Tolls!$C$2:$AU$46,,0,1),,0,1)</f>
        <v>29.7</v>
      </c>
      <c r="AI19" s="38" cm="1">
        <f t="array" ref="AI19">_xlfn.XLOOKUP($A19,Tolls!$A$2:$A$46,_xlfn.XLOOKUP(AI$1,Tolls!$C$1:$AU$1,Tolls!$C$2:$AU$46,,0,1),,0,1)</f>
        <v>30</v>
      </c>
      <c r="AJ19" s="38" cm="1">
        <f t="array" ref="AJ19">_xlfn.XLOOKUP($A19,Tolls!$A$2:$A$46,_xlfn.XLOOKUP(AJ$1,Tolls!$C$1:$AU$1,Tolls!$C$2:$AU$46,,0,1),,0,1)</f>
        <v>32.5</v>
      </c>
      <c r="AK19" s="38" cm="1">
        <f t="array" ref="AK19">_xlfn.XLOOKUP($A19,Tolls!$A$2:$A$46,_xlfn.XLOOKUP(AK$1,Tolls!$C$1:$AU$1,Tolls!$C$2:$AU$46,,0,1),,0,1)</f>
        <v>32.5</v>
      </c>
    </row>
    <row r="20" spans="1:37" x14ac:dyDescent="0.2">
      <c r="A20">
        <v>242</v>
      </c>
      <c r="B20" t="str">
        <v>Harrisburg West Toll Plaza</v>
      </c>
      <c r="C20" s="38" cm="1">
        <f t="array" ref="C20">_xlfn.XLOOKUP($A20,Tolls!$A$2:$A$46,_xlfn.XLOOKUP(C$1,Tolls!$C$1:$AU$1,Tolls!$C$2:$AU$46,,0,1),,0,1)</f>
        <v>52.8</v>
      </c>
      <c r="D20" s="38" cm="1">
        <f t="array" ref="D20">_xlfn.XLOOKUP($A20,Tolls!$A$2:$A$46,_xlfn.XLOOKUP(D$1,Tolls!$C$1:$AU$1,Tolls!$C$2:$AU$46,,0,1),,0,1)</f>
        <v>52.8</v>
      </c>
      <c r="E20" s="38" cm="1">
        <f t="array" ref="E20">_xlfn.XLOOKUP($A20,Tolls!$A$2:$A$46,_xlfn.XLOOKUP(E$1,Tolls!$C$1:$AU$1,Tolls!$C$2:$AU$46,,0,1),,0,1)</f>
        <v>52.8</v>
      </c>
      <c r="F20" s="38" cm="1">
        <f t="array" ref="F20">_xlfn.XLOOKUP($A20,Tolls!$A$2:$A$46,_xlfn.XLOOKUP(F$1,Tolls!$C$1:$AU$1,Tolls!$C$2:$AU$46,,0,1),,0,1)</f>
        <v>52.8</v>
      </c>
      <c r="G20" s="38" cm="1">
        <f t="array" ref="G20">_xlfn.XLOOKUP($A20,Tolls!$A$2:$A$46,_xlfn.XLOOKUP(G$1,Tolls!$C$1:$AU$1,Tolls!$C$2:$AU$46,,0,1),,0,1)</f>
        <v>49.5</v>
      </c>
      <c r="H20" s="38" cm="1">
        <f t="array" ref="H20">_xlfn.XLOOKUP($A20,Tolls!$A$2:$A$46,_xlfn.XLOOKUP(H$1,Tolls!$C$1:$AU$1,Tolls!$C$2:$AU$46,,0,1),,0,1)</f>
        <v>47.5</v>
      </c>
      <c r="I20" s="38" cm="1">
        <f t="array" ref="I20">_xlfn.XLOOKUP($A20,Tolls!$A$2:$A$46,_xlfn.XLOOKUP(I$1,Tolls!$C$1:$AU$1,Tolls!$C$2:$AU$46,,0,1),,0,1)</f>
        <v>45.2</v>
      </c>
      <c r="J20" s="38" cm="1">
        <f t="array" ref="J20">_xlfn.XLOOKUP($A20,Tolls!$A$2:$A$46,_xlfn.XLOOKUP(J$1,Tolls!$C$1:$AU$1,Tolls!$C$2:$AU$46,,0,1),,0,1)</f>
        <v>42.2</v>
      </c>
      <c r="K20" s="38" cm="1">
        <f t="array" ref="K20">_xlfn.XLOOKUP($A20,Tolls!$A$2:$A$46,_xlfn.XLOOKUP(K$1,Tolls!$C$1:$AU$1,Tolls!$C$2:$AU$46,,0,1),,0,1)</f>
        <v>40.200000000000003</v>
      </c>
      <c r="L20" s="38" cm="1">
        <f t="array" ref="L20">_xlfn.XLOOKUP($A20,Tolls!$A$2:$A$46,_xlfn.XLOOKUP(L$1,Tolls!$C$1:$AU$1,Tolls!$C$2:$AU$46,,0,1),,0,1)</f>
        <v>36.9</v>
      </c>
      <c r="M20" s="38" cm="1">
        <f t="array" ref="M20">_xlfn.XLOOKUP($A20,Tolls!$A$2:$A$46,_xlfn.XLOOKUP(M$1,Tolls!$C$1:$AU$1,Tolls!$C$2:$AU$46,,0,1),,0,1)</f>
        <v>32.5</v>
      </c>
      <c r="N20" s="38" cm="1">
        <f t="array" ref="N20">_xlfn.XLOOKUP($A20,Tolls!$A$2:$A$46,_xlfn.XLOOKUP(N$1,Tolls!$C$1:$AU$1,Tolls!$C$2:$AU$46,,0,1),,0,1)</f>
        <v>24.5</v>
      </c>
      <c r="O20" s="38" cm="1">
        <f t="array" ref="O20">_xlfn.XLOOKUP($A20,Tolls!$A$2:$A$46,_xlfn.XLOOKUP(O$1,Tolls!$C$1:$AU$1,Tolls!$C$2:$AU$46,,0,1),,0,1)</f>
        <v>20.3</v>
      </c>
      <c r="P20" s="38" cm="1">
        <f t="array" ref="P20">_xlfn.XLOOKUP($A20,Tolls!$A$2:$A$46,_xlfn.XLOOKUP(P$1,Tolls!$C$1:$AU$1,Tolls!$C$2:$AU$46,,0,1),,0,1)</f>
        <v>15.3</v>
      </c>
      <c r="Q20" s="38" cm="1">
        <f t="array" ref="Q20">_xlfn.XLOOKUP($A20,Tolls!$A$2:$A$46,_xlfn.XLOOKUP(Q$1,Tolls!$C$1:$AU$1,Tolls!$C$2:$AU$46,,0,1),,0,1)</f>
        <v>12.6</v>
      </c>
      <c r="R20" s="38" cm="1">
        <f t="array" ref="R20">_xlfn.XLOOKUP($A20,Tolls!$A$2:$A$46,_xlfn.XLOOKUP(R$1,Tolls!$C$1:$AU$1,Tolls!$C$2:$AU$46,,0,1),,0,1)</f>
        <v>10</v>
      </c>
      <c r="S20" s="38" cm="1">
        <f t="array" ref="S20">_xlfn.XLOOKUP($A20,Tolls!$A$2:$A$46,_xlfn.XLOOKUP(S$1,Tolls!$C$1:$AU$1,Tolls!$C$2:$AU$46,,0,1),,0,1)</f>
        <v>4.7</v>
      </c>
      <c r="T20" s="38" cm="1">
        <f t="array" ref="T20">_xlfn.XLOOKUP($A20,Tolls!$A$2:$A$46,_xlfn.XLOOKUP(T$1,Tolls!$C$1:$AU$1,Tolls!$C$2:$AU$46,,0,1),,0,1)</f>
        <v>3.9</v>
      </c>
      <c r="U20" s="38" t="str" cm="1">
        <f t="array" ref="U20">_xlfn.XLOOKUP($A20,Tolls!$A$2:$A$46,_xlfn.XLOOKUP(U$1,Tolls!$C$1:$AU$1,Tolls!$C$2:$AU$46,,0,1),,0,1)</f>
        <v>N/A</v>
      </c>
      <c r="V20" s="38" cm="1">
        <f t="array" ref="V20">_xlfn.XLOOKUP($A20,Tolls!$A$2:$A$46,_xlfn.XLOOKUP(V$1,Tolls!$C$1:$AU$1,Tolls!$C$2:$AU$46,,0,1),,0,1)</f>
        <v>3.9</v>
      </c>
      <c r="W20" s="38" cm="1">
        <f t="array" ref="W20">_xlfn.XLOOKUP($A20,Tolls!$A$2:$A$46,_xlfn.XLOOKUP(W$1,Tolls!$C$1:$AU$1,Tolls!$C$2:$AU$46,,0,1),,0,1)</f>
        <v>6</v>
      </c>
      <c r="X20" s="38" cm="1">
        <f t="array" ref="X20">_xlfn.XLOOKUP($A20,Tolls!$A$2:$A$46,_xlfn.XLOOKUP(X$1,Tolls!$C$1:$AU$1,Tolls!$C$2:$AU$46,,0,1),,0,1)</f>
        <v>10</v>
      </c>
      <c r="Y20" s="38" cm="1">
        <f t="array" ref="Y20">_xlfn.XLOOKUP($A20,Tolls!$A$2:$A$46,_xlfn.XLOOKUP(Y$1,Tolls!$C$1:$AU$1,Tolls!$C$2:$AU$46,,0,1),,0,1)</f>
        <v>13</v>
      </c>
      <c r="Z20" s="38" cm="1">
        <f t="array" ref="Z20">_xlfn.XLOOKUP($A20,Tolls!$A$2:$A$46,_xlfn.XLOOKUP(Z$1,Tolls!$C$1:$AU$1,Tolls!$C$2:$AU$46,,0,1),,0,1)</f>
        <v>15.3</v>
      </c>
      <c r="AA20" s="38" cm="1">
        <f t="array" ref="AA20">_xlfn.XLOOKUP($A20,Tolls!$A$2:$A$46,_xlfn.XLOOKUP(AA$1,Tolls!$C$1:$AU$1,Tolls!$C$2:$AU$46,,0,1),,0,1)</f>
        <v>18.3</v>
      </c>
      <c r="AB20" s="38" cm="1">
        <f t="array" ref="AB20">_xlfn.XLOOKUP($A20,Tolls!$A$2:$A$46,_xlfn.XLOOKUP(AB$1,Tolls!$C$1:$AU$1,Tolls!$C$2:$AU$46,,0,1),,0,1)</f>
        <v>20.3</v>
      </c>
      <c r="AC20" s="38" cm="1">
        <f t="array" ref="AC20">_xlfn.XLOOKUP($A20,Tolls!$A$2:$A$46,_xlfn.XLOOKUP(AC$1,Tolls!$C$1:$AU$1,Tolls!$C$2:$AU$46,,0,1),,0,1)</f>
        <v>23.6</v>
      </c>
      <c r="AD20" s="38" t="str" cm="1">
        <f t="array" ref="AD20">_xlfn.XLOOKUP($A20,Tolls!$A$2:$A$46,_xlfn.XLOOKUP(AD$1,Tolls!$C$1:$AU$1,Tolls!$C$2:$AU$46,,0,1),,0,1)</f>
        <v>N/A</v>
      </c>
      <c r="AE20" s="38" cm="1">
        <f t="array" ref="AE20">_xlfn.XLOOKUP($A20,Tolls!$A$2:$A$46,_xlfn.XLOOKUP(AE$1,Tolls!$C$1:$AU$1,Tolls!$C$2:$AU$46,,0,1),,0,1)</f>
        <v>24.5</v>
      </c>
      <c r="AF20" s="38" t="str" cm="1">
        <f t="array" ref="AF20">_xlfn.XLOOKUP($A20,Tolls!$A$2:$A$46,_xlfn.XLOOKUP(AF$1,Tolls!$C$1:$AU$1,Tolls!$C$2:$AU$46,,0,1),,0,1)</f>
        <v>N/A</v>
      </c>
      <c r="AG20" s="38" cm="1">
        <f t="array" ref="AG20">_xlfn.XLOOKUP($A20,Tolls!$A$2:$A$46,_xlfn.XLOOKUP(AG$1,Tolls!$C$1:$AU$1,Tolls!$C$2:$AU$46,,0,1),,0,1)</f>
        <v>26.6</v>
      </c>
      <c r="AH20" s="38" cm="1">
        <f t="array" ref="AH20">_xlfn.XLOOKUP($A20,Tolls!$A$2:$A$46,_xlfn.XLOOKUP(AH$1,Tolls!$C$1:$AU$1,Tolls!$C$2:$AU$46,,0,1),,0,1)</f>
        <v>28.6</v>
      </c>
      <c r="AI20" s="38" cm="1">
        <f t="array" ref="AI20">_xlfn.XLOOKUP($A20,Tolls!$A$2:$A$46,_xlfn.XLOOKUP(AI$1,Tolls!$C$1:$AU$1,Tolls!$C$2:$AU$46,,0,1),,0,1)</f>
        <v>28.9</v>
      </c>
      <c r="AJ20" s="38" cm="1">
        <f t="array" ref="AJ20">_xlfn.XLOOKUP($A20,Tolls!$A$2:$A$46,_xlfn.XLOOKUP(AJ$1,Tolls!$C$1:$AU$1,Tolls!$C$2:$AU$46,,0,1),,0,1)</f>
        <v>30.8</v>
      </c>
      <c r="AK20" s="38" cm="1">
        <f t="array" ref="AK20">_xlfn.XLOOKUP($A20,Tolls!$A$2:$A$46,_xlfn.XLOOKUP(AK$1,Tolls!$C$1:$AU$1,Tolls!$C$2:$AU$46,,0,1),,0,1)</f>
        <v>30.8</v>
      </c>
    </row>
    <row r="21" spans="1:37" x14ac:dyDescent="0.2">
      <c r="A21">
        <v>247</v>
      </c>
      <c r="B21" t="str">
        <v>Harrisburg East Toll Plaza</v>
      </c>
      <c r="C21" s="38" cm="1">
        <f t="array" ref="C21">_xlfn.XLOOKUP($A21,Tolls!$A$2:$A$46,_xlfn.XLOOKUP(C$1,Tolls!$C$1:$AU$1,Tolls!$C$2:$AU$46,,0,1),,0,1)</f>
        <v>53.4</v>
      </c>
      <c r="D21" s="38" cm="1">
        <f t="array" ref="D21">_xlfn.XLOOKUP($A21,Tolls!$A$2:$A$46,_xlfn.XLOOKUP(D$1,Tolls!$C$1:$AU$1,Tolls!$C$2:$AU$46,,0,1),,0,1)</f>
        <v>53.4</v>
      </c>
      <c r="E21" s="38" cm="1">
        <f t="array" ref="E21">_xlfn.XLOOKUP($A21,Tolls!$A$2:$A$46,_xlfn.XLOOKUP(E$1,Tolls!$C$1:$AU$1,Tolls!$C$2:$AU$46,,0,1),,0,1)</f>
        <v>53.4</v>
      </c>
      <c r="F21" s="38" cm="1">
        <f t="array" ref="F21">_xlfn.XLOOKUP($A21,Tolls!$A$2:$A$46,_xlfn.XLOOKUP(F$1,Tolls!$C$1:$AU$1,Tolls!$C$2:$AU$46,,0,1),,0,1)</f>
        <v>53.4</v>
      </c>
      <c r="G21" s="38" cm="1">
        <f t="array" ref="G21">_xlfn.XLOOKUP($A21,Tolls!$A$2:$A$46,_xlfn.XLOOKUP(G$1,Tolls!$C$1:$AU$1,Tolls!$C$2:$AU$46,,0,1),,0,1)</f>
        <v>50.3</v>
      </c>
      <c r="H21" s="38" cm="1">
        <f t="array" ref="H21">_xlfn.XLOOKUP($A21,Tolls!$A$2:$A$46,_xlfn.XLOOKUP(H$1,Tolls!$C$1:$AU$1,Tolls!$C$2:$AU$46,,0,1),,0,1)</f>
        <v>48.3</v>
      </c>
      <c r="I21" s="38" cm="1">
        <f t="array" ref="I21">_xlfn.XLOOKUP($A21,Tolls!$A$2:$A$46,_xlfn.XLOOKUP(I$1,Tolls!$C$1:$AU$1,Tolls!$C$2:$AU$46,,0,1),,0,1)</f>
        <v>46.3</v>
      </c>
      <c r="J21" s="38" cm="1">
        <f t="array" ref="J21">_xlfn.XLOOKUP($A21,Tolls!$A$2:$A$46,_xlfn.XLOOKUP(J$1,Tolls!$C$1:$AU$1,Tolls!$C$2:$AU$46,,0,1),,0,1)</f>
        <v>43.2</v>
      </c>
      <c r="K21" s="38" cm="1">
        <f t="array" ref="K21">_xlfn.XLOOKUP($A21,Tolls!$A$2:$A$46,_xlfn.XLOOKUP(K$1,Tolls!$C$1:$AU$1,Tolls!$C$2:$AU$46,,0,1),,0,1)</f>
        <v>42.2</v>
      </c>
      <c r="L21" s="38" cm="1">
        <f t="array" ref="L21">_xlfn.XLOOKUP($A21,Tolls!$A$2:$A$46,_xlfn.XLOOKUP(L$1,Tolls!$C$1:$AU$1,Tolls!$C$2:$AU$46,,0,1),,0,1)</f>
        <v>38</v>
      </c>
      <c r="M21" s="38" cm="1">
        <f t="array" ref="M21">_xlfn.XLOOKUP($A21,Tolls!$A$2:$A$46,_xlfn.XLOOKUP(M$1,Tolls!$C$1:$AU$1,Tolls!$C$2:$AU$46,,0,1),,0,1)</f>
        <v>33.700000000000003</v>
      </c>
      <c r="N21" s="38" cm="1">
        <f t="array" ref="N21">_xlfn.XLOOKUP($A21,Tolls!$A$2:$A$46,_xlfn.XLOOKUP(N$1,Tolls!$C$1:$AU$1,Tolls!$C$2:$AU$46,,0,1),,0,1)</f>
        <v>26</v>
      </c>
      <c r="O21" s="38" cm="1">
        <f t="array" ref="O21">_xlfn.XLOOKUP($A21,Tolls!$A$2:$A$46,_xlfn.XLOOKUP(O$1,Tolls!$C$1:$AU$1,Tolls!$C$2:$AU$46,,0,1),,0,1)</f>
        <v>21.7</v>
      </c>
      <c r="P21" s="38" cm="1">
        <f t="array" ref="P21">_xlfn.XLOOKUP($A21,Tolls!$A$2:$A$46,_xlfn.XLOOKUP(P$1,Tolls!$C$1:$AU$1,Tolls!$C$2:$AU$46,,0,1),,0,1)</f>
        <v>17.3</v>
      </c>
      <c r="Q21" s="38" cm="1">
        <f t="array" ref="Q21">_xlfn.XLOOKUP($A21,Tolls!$A$2:$A$46,_xlfn.XLOOKUP(Q$1,Tolls!$C$1:$AU$1,Tolls!$C$2:$AU$46,,0,1),,0,1)</f>
        <v>13.4</v>
      </c>
      <c r="R21" s="38" cm="1">
        <f t="array" ref="R21">_xlfn.XLOOKUP($A21,Tolls!$A$2:$A$46,_xlfn.XLOOKUP(R$1,Tolls!$C$1:$AU$1,Tolls!$C$2:$AU$46,,0,1),,0,1)</f>
        <v>11</v>
      </c>
      <c r="S21" s="38" cm="1">
        <f t="array" ref="S21">_xlfn.XLOOKUP($A21,Tolls!$A$2:$A$46,_xlfn.XLOOKUP(S$1,Tolls!$C$1:$AU$1,Tolls!$C$2:$AU$46,,0,1),,0,1)</f>
        <v>6</v>
      </c>
      <c r="T21" s="38" cm="1">
        <f t="array" ref="T21">_xlfn.XLOOKUP($A21,Tolls!$A$2:$A$46,_xlfn.XLOOKUP(T$1,Tolls!$C$1:$AU$1,Tolls!$C$2:$AU$46,,0,1),,0,1)</f>
        <v>4.7</v>
      </c>
      <c r="U21" s="38" cm="1">
        <f t="array" ref="U21">_xlfn.XLOOKUP($A21,Tolls!$A$2:$A$46,_xlfn.XLOOKUP(U$1,Tolls!$C$1:$AU$1,Tolls!$C$2:$AU$46,,0,1),,0,1)</f>
        <v>3.9</v>
      </c>
      <c r="V21" s="38" t="str" cm="1">
        <f t="array" ref="V21">_xlfn.XLOOKUP($A21,Tolls!$A$2:$A$46,_xlfn.XLOOKUP(V$1,Tolls!$C$1:$AU$1,Tolls!$C$2:$AU$46,,0,1),,0,1)</f>
        <v>N/A</v>
      </c>
      <c r="W21" s="38" cm="1">
        <f t="array" ref="W21">_xlfn.XLOOKUP($A21,Tolls!$A$2:$A$46,_xlfn.XLOOKUP(W$1,Tolls!$C$1:$AU$1,Tolls!$C$2:$AU$46,,0,1),,0,1)</f>
        <v>4.7</v>
      </c>
      <c r="X21" s="38" cm="1">
        <f t="array" ref="X21">_xlfn.XLOOKUP($A21,Tolls!$A$2:$A$46,_xlfn.XLOOKUP(X$1,Tolls!$C$1:$AU$1,Tolls!$C$2:$AU$46,,0,1),,0,1)</f>
        <v>9</v>
      </c>
      <c r="Y21" s="38" cm="1">
        <f t="array" ref="Y21">_xlfn.XLOOKUP($A21,Tolls!$A$2:$A$46,_xlfn.XLOOKUP(Y$1,Tolls!$C$1:$AU$1,Tolls!$C$2:$AU$46,,0,1),,0,1)</f>
        <v>11</v>
      </c>
      <c r="Z21" s="38" cm="1">
        <f t="array" ref="Z21">_xlfn.XLOOKUP($A21,Tolls!$A$2:$A$46,_xlfn.XLOOKUP(Z$1,Tolls!$C$1:$AU$1,Tolls!$C$2:$AU$46,,0,1),,0,1)</f>
        <v>14.3</v>
      </c>
      <c r="AA21" s="38" cm="1">
        <f t="array" ref="AA21">_xlfn.XLOOKUP($A21,Tolls!$A$2:$A$46,_xlfn.XLOOKUP(AA$1,Tolls!$C$1:$AU$1,Tolls!$C$2:$AU$46,,0,1),,0,1)</f>
        <v>17.3</v>
      </c>
      <c r="AB21" s="38" cm="1">
        <f t="array" ref="AB21">_xlfn.XLOOKUP($A21,Tolls!$A$2:$A$46,_xlfn.XLOOKUP(AB$1,Tolls!$C$1:$AU$1,Tolls!$C$2:$AU$46,,0,1),,0,1)</f>
        <v>19.399999999999999</v>
      </c>
      <c r="AC21" s="38" cm="1">
        <f t="array" ref="AC21">_xlfn.XLOOKUP($A21,Tolls!$A$2:$A$46,_xlfn.XLOOKUP(AC$1,Tolls!$C$1:$AU$1,Tolls!$C$2:$AU$46,,0,1),,0,1)</f>
        <v>21.3</v>
      </c>
      <c r="AD21" s="38" t="str" cm="1">
        <f t="array" ref="AD21">_xlfn.XLOOKUP($A21,Tolls!$A$2:$A$46,_xlfn.XLOOKUP(AD$1,Tolls!$C$1:$AU$1,Tolls!$C$2:$AU$46,,0,1),,0,1)</f>
        <v>N/A</v>
      </c>
      <c r="AE21" s="38" cm="1">
        <f t="array" ref="AE21">_xlfn.XLOOKUP($A21,Tolls!$A$2:$A$46,_xlfn.XLOOKUP(AE$1,Tolls!$C$1:$AU$1,Tolls!$C$2:$AU$46,,0,1),,0,1)</f>
        <v>23.6</v>
      </c>
      <c r="AF21" s="38" t="str" cm="1">
        <f t="array" ref="AF21">_xlfn.XLOOKUP($A21,Tolls!$A$2:$A$46,_xlfn.XLOOKUP(AF$1,Tolls!$C$1:$AU$1,Tolls!$C$2:$AU$46,,0,1),,0,1)</f>
        <v>N/A</v>
      </c>
      <c r="AG21" s="38" cm="1">
        <f t="array" ref="AG21">_xlfn.XLOOKUP($A21,Tolls!$A$2:$A$46,_xlfn.XLOOKUP(AG$1,Tolls!$C$1:$AU$1,Tolls!$C$2:$AU$46,,0,1),,0,1)</f>
        <v>25.6</v>
      </c>
      <c r="AH21" s="38" cm="1">
        <f t="array" ref="AH21">_xlfn.XLOOKUP($A21,Tolls!$A$2:$A$46,_xlfn.XLOOKUP(AH$1,Tolls!$C$1:$AU$1,Tolls!$C$2:$AU$46,,0,1),,0,1)</f>
        <v>27.6</v>
      </c>
      <c r="AI21" s="38" cm="1">
        <f t="array" ref="AI21">_xlfn.XLOOKUP($A21,Tolls!$A$2:$A$46,_xlfn.XLOOKUP(AI$1,Tolls!$C$1:$AU$1,Tolls!$C$2:$AU$46,,0,1),,0,1)</f>
        <v>28.2</v>
      </c>
      <c r="AJ21" s="38" cm="1">
        <f t="array" ref="AJ21">_xlfn.XLOOKUP($A21,Tolls!$A$2:$A$46,_xlfn.XLOOKUP(AJ$1,Tolls!$C$1:$AU$1,Tolls!$C$2:$AU$46,,0,1),,0,1)</f>
        <v>29.7</v>
      </c>
      <c r="AK21" s="38" cm="1">
        <f t="array" ref="AK21">_xlfn.XLOOKUP($A21,Tolls!$A$2:$A$46,_xlfn.XLOOKUP(AK$1,Tolls!$C$1:$AU$1,Tolls!$C$2:$AU$46,,0,1),,0,1)</f>
        <v>29.7</v>
      </c>
    </row>
    <row r="22" spans="1:37" x14ac:dyDescent="0.2">
      <c r="A22">
        <v>266</v>
      </c>
      <c r="B22" t="str">
        <v>Lebanon-Lancaster Toll Plaza</v>
      </c>
      <c r="C22" s="38" cm="1">
        <f t="array" ref="C22">_xlfn.XLOOKUP($A22,Tolls!$A$2:$A$46,_xlfn.XLOOKUP(C$1,Tolls!$C$1:$AU$1,Tolls!$C$2:$AU$46,,0,1),,0,1)</f>
        <v>56.6</v>
      </c>
      <c r="D22" s="38" cm="1">
        <f t="array" ref="D22">_xlfn.XLOOKUP($A22,Tolls!$A$2:$A$46,_xlfn.XLOOKUP(D$1,Tolls!$C$1:$AU$1,Tolls!$C$2:$AU$46,,0,1),,0,1)</f>
        <v>56.6</v>
      </c>
      <c r="E22" s="38" cm="1">
        <f t="array" ref="E22">_xlfn.XLOOKUP($A22,Tolls!$A$2:$A$46,_xlfn.XLOOKUP(E$1,Tolls!$C$1:$AU$1,Tolls!$C$2:$AU$46,,0,1),,0,1)</f>
        <v>56.6</v>
      </c>
      <c r="F22" s="38" cm="1">
        <f t="array" ref="F22">_xlfn.XLOOKUP($A22,Tolls!$A$2:$A$46,_xlfn.XLOOKUP(F$1,Tolls!$C$1:$AU$1,Tolls!$C$2:$AU$46,,0,1),,0,1)</f>
        <v>56.6</v>
      </c>
      <c r="G22" s="38" cm="1">
        <f t="array" ref="G22">_xlfn.XLOOKUP($A22,Tolls!$A$2:$A$46,_xlfn.XLOOKUP(G$1,Tolls!$C$1:$AU$1,Tolls!$C$2:$AU$46,,0,1),,0,1)</f>
        <v>54.3</v>
      </c>
      <c r="H22" s="38" cm="1">
        <f t="array" ref="H22">_xlfn.XLOOKUP($A22,Tolls!$A$2:$A$46,_xlfn.XLOOKUP(H$1,Tolls!$C$1:$AU$1,Tolls!$C$2:$AU$46,,0,1),,0,1)</f>
        <v>52.8</v>
      </c>
      <c r="I22" s="38" cm="1">
        <f t="array" ref="I22">_xlfn.XLOOKUP($A22,Tolls!$A$2:$A$46,_xlfn.XLOOKUP(I$1,Tolls!$C$1:$AU$1,Tolls!$C$2:$AU$46,,0,1),,0,1)</f>
        <v>50.3</v>
      </c>
      <c r="J22" s="38" cm="1">
        <f t="array" ref="J22">_xlfn.XLOOKUP($A22,Tolls!$A$2:$A$46,_xlfn.XLOOKUP(J$1,Tolls!$C$1:$AU$1,Tolls!$C$2:$AU$46,,0,1),,0,1)</f>
        <v>47.5</v>
      </c>
      <c r="K22" s="38" cm="1">
        <f t="array" ref="K22">_xlfn.XLOOKUP($A22,Tolls!$A$2:$A$46,_xlfn.XLOOKUP(K$1,Tolls!$C$1:$AU$1,Tolls!$C$2:$AU$46,,0,1),,0,1)</f>
        <v>46.3</v>
      </c>
      <c r="L22" s="38" cm="1">
        <f t="array" ref="L22">_xlfn.XLOOKUP($A22,Tolls!$A$2:$A$46,_xlfn.XLOOKUP(L$1,Tolls!$C$1:$AU$1,Tolls!$C$2:$AU$46,,0,1),,0,1)</f>
        <v>42.2</v>
      </c>
      <c r="M22" s="38" cm="1">
        <f t="array" ref="M22">_xlfn.XLOOKUP($A22,Tolls!$A$2:$A$46,_xlfn.XLOOKUP(M$1,Tolls!$C$1:$AU$1,Tolls!$C$2:$AU$46,,0,1),,0,1)</f>
        <v>36.9</v>
      </c>
      <c r="N22" s="38" cm="1">
        <f t="array" ref="N22">_xlfn.XLOOKUP($A22,Tolls!$A$2:$A$46,_xlfn.XLOOKUP(N$1,Tolls!$C$1:$AU$1,Tolls!$C$2:$AU$46,,0,1),,0,1)</f>
        <v>29.7</v>
      </c>
      <c r="O22" s="38" cm="1">
        <f t="array" ref="O22">_xlfn.XLOOKUP($A22,Tolls!$A$2:$A$46,_xlfn.XLOOKUP(O$1,Tolls!$C$1:$AU$1,Tolls!$C$2:$AU$46,,0,1),,0,1)</f>
        <v>24.5</v>
      </c>
      <c r="P22" s="38" cm="1">
        <f t="array" ref="P22">_xlfn.XLOOKUP($A22,Tolls!$A$2:$A$46,_xlfn.XLOOKUP(P$1,Tolls!$C$1:$AU$1,Tolls!$C$2:$AU$46,,0,1),,0,1)</f>
        <v>20.3</v>
      </c>
      <c r="Q22" s="38" cm="1">
        <f t="array" ref="Q22">_xlfn.XLOOKUP($A22,Tolls!$A$2:$A$46,_xlfn.XLOOKUP(Q$1,Tolls!$C$1:$AU$1,Tolls!$C$2:$AU$46,,0,1),,0,1)</f>
        <v>18.5</v>
      </c>
      <c r="R22" s="38" cm="1">
        <f t="array" ref="R22">_xlfn.XLOOKUP($A22,Tolls!$A$2:$A$46,_xlfn.XLOOKUP(R$1,Tolls!$C$1:$AU$1,Tolls!$C$2:$AU$46,,0,1),,0,1)</f>
        <v>15.3</v>
      </c>
      <c r="S22" s="38" cm="1">
        <f t="array" ref="S22">_xlfn.XLOOKUP($A22,Tolls!$A$2:$A$46,_xlfn.XLOOKUP(S$1,Tolls!$C$1:$AU$1,Tolls!$C$2:$AU$46,,0,1),,0,1)</f>
        <v>10</v>
      </c>
      <c r="T22" s="38" cm="1">
        <f t="array" ref="T22">_xlfn.XLOOKUP($A22,Tolls!$A$2:$A$46,_xlfn.XLOOKUP(T$1,Tolls!$C$1:$AU$1,Tolls!$C$2:$AU$46,,0,1),,0,1)</f>
        <v>6.8</v>
      </c>
      <c r="U22" s="38" cm="1">
        <f t="array" ref="U22">_xlfn.XLOOKUP($A22,Tolls!$A$2:$A$46,_xlfn.XLOOKUP(U$1,Tolls!$C$1:$AU$1,Tolls!$C$2:$AU$46,,0,1),,0,1)</f>
        <v>6</v>
      </c>
      <c r="V22" s="38" cm="1">
        <f t="array" ref="V22">_xlfn.XLOOKUP($A22,Tolls!$A$2:$A$46,_xlfn.XLOOKUP(V$1,Tolls!$C$1:$AU$1,Tolls!$C$2:$AU$46,,0,1),,0,1)</f>
        <v>4.7</v>
      </c>
      <c r="W22" s="38" t="str" cm="1">
        <f t="array" ref="W22">_xlfn.XLOOKUP($A22,Tolls!$A$2:$A$46,_xlfn.XLOOKUP(W$1,Tolls!$C$1:$AU$1,Tolls!$C$2:$AU$46,,0,1),,0,1)</f>
        <v>N/A</v>
      </c>
      <c r="X22" s="38" cm="1">
        <f t="array" ref="X22">_xlfn.XLOOKUP($A22,Tolls!$A$2:$A$46,_xlfn.XLOOKUP(X$1,Tolls!$C$1:$AU$1,Tolls!$C$2:$AU$46,,0,1),,0,1)</f>
        <v>6</v>
      </c>
      <c r="Y22" s="38" cm="1">
        <f t="array" ref="Y22">_xlfn.XLOOKUP($A22,Tolls!$A$2:$A$46,_xlfn.XLOOKUP(Y$1,Tolls!$C$1:$AU$1,Tolls!$C$2:$AU$46,,0,1),,0,1)</f>
        <v>8</v>
      </c>
      <c r="Z22" s="38" cm="1">
        <f t="array" ref="Z22">_xlfn.XLOOKUP($A22,Tolls!$A$2:$A$46,_xlfn.XLOOKUP(Z$1,Tolls!$C$1:$AU$1,Tolls!$C$2:$AU$46,,0,1),,0,1)</f>
        <v>11</v>
      </c>
      <c r="AA22" s="38" cm="1">
        <f t="array" ref="AA22">_xlfn.XLOOKUP($A22,Tolls!$A$2:$A$46,_xlfn.XLOOKUP(AA$1,Tolls!$C$1:$AU$1,Tolls!$C$2:$AU$46,,0,1),,0,1)</f>
        <v>13.6</v>
      </c>
      <c r="AB22" s="38" cm="1">
        <f t="array" ref="AB22">_xlfn.XLOOKUP($A22,Tolls!$A$2:$A$46,_xlfn.XLOOKUP(AB$1,Tolls!$C$1:$AU$1,Tolls!$C$2:$AU$46,,0,1),,0,1)</f>
        <v>15.3</v>
      </c>
      <c r="AC22" s="38" cm="1">
        <f t="array" ref="AC22">_xlfn.XLOOKUP($A22,Tolls!$A$2:$A$46,_xlfn.XLOOKUP(AC$1,Tolls!$C$1:$AU$1,Tolls!$C$2:$AU$46,,0,1),,0,1)</f>
        <v>18.5</v>
      </c>
      <c r="AD22" s="38" t="str" cm="1">
        <f t="array" ref="AD22">_xlfn.XLOOKUP($A22,Tolls!$A$2:$A$46,_xlfn.XLOOKUP(AD$1,Tolls!$C$1:$AU$1,Tolls!$C$2:$AU$46,,0,1),,0,1)</f>
        <v>N/A</v>
      </c>
      <c r="AE22" s="38" cm="1">
        <f t="array" ref="AE22">_xlfn.XLOOKUP($A22,Tolls!$A$2:$A$46,_xlfn.XLOOKUP(AE$1,Tolls!$C$1:$AU$1,Tolls!$C$2:$AU$46,,0,1),,0,1)</f>
        <v>20.3</v>
      </c>
      <c r="AF22" s="38" t="str" cm="1">
        <f t="array" ref="AF22">_xlfn.XLOOKUP($A22,Tolls!$A$2:$A$46,_xlfn.XLOOKUP(AF$1,Tolls!$C$1:$AU$1,Tolls!$C$2:$AU$46,,0,1),,0,1)</f>
        <v>N/A</v>
      </c>
      <c r="AG22" s="38" cm="1">
        <f t="array" ref="AG22">_xlfn.XLOOKUP($A22,Tolls!$A$2:$A$46,_xlfn.XLOOKUP(AG$1,Tolls!$C$1:$AU$1,Tolls!$C$2:$AU$46,,0,1),,0,1)</f>
        <v>21.3</v>
      </c>
      <c r="AH22" s="38" cm="1">
        <f t="array" ref="AH22">_xlfn.XLOOKUP($A22,Tolls!$A$2:$A$46,_xlfn.XLOOKUP(AH$1,Tolls!$C$1:$AU$1,Tolls!$C$2:$AU$46,,0,1),,0,1)</f>
        <v>24.5</v>
      </c>
      <c r="AI22" s="38" cm="1">
        <f t="array" ref="AI22">_xlfn.XLOOKUP($A22,Tolls!$A$2:$A$46,_xlfn.XLOOKUP(AI$1,Tolls!$C$1:$AU$1,Tolls!$C$2:$AU$46,,0,1),,0,1)</f>
        <v>25.1</v>
      </c>
      <c r="AJ22" s="38" cm="1">
        <f t="array" ref="AJ22">_xlfn.XLOOKUP($A22,Tolls!$A$2:$A$46,_xlfn.XLOOKUP(AJ$1,Tolls!$C$1:$AU$1,Tolls!$C$2:$AU$46,,0,1),,0,1)</f>
        <v>26.6</v>
      </c>
      <c r="AK22" s="38" cm="1">
        <f t="array" ref="AK22">_xlfn.XLOOKUP($A22,Tolls!$A$2:$A$46,_xlfn.XLOOKUP(AK$1,Tolls!$C$1:$AU$1,Tolls!$C$2:$AU$46,,0,1),,0,1)</f>
        <v>26.6</v>
      </c>
    </row>
    <row r="23" spans="1:37" x14ac:dyDescent="0.2">
      <c r="A23">
        <v>286</v>
      </c>
      <c r="B23" t="str">
        <v>Reading Toll Plaza</v>
      </c>
      <c r="C23" s="38" cm="1">
        <f t="array" ref="C23">_xlfn.XLOOKUP($A23,Tolls!$A$2:$A$46,_xlfn.XLOOKUP(C$1,Tolls!$C$1:$AU$1,Tolls!$C$2:$AU$46,,0,1),,0,1)</f>
        <v>61.5</v>
      </c>
      <c r="D23" s="38" cm="1">
        <f t="array" ref="D23">_xlfn.XLOOKUP($A23,Tolls!$A$2:$A$46,_xlfn.XLOOKUP(D$1,Tolls!$C$1:$AU$1,Tolls!$C$2:$AU$46,,0,1),,0,1)</f>
        <v>61.5</v>
      </c>
      <c r="E23" s="38" cm="1">
        <f t="array" ref="E23">_xlfn.XLOOKUP($A23,Tolls!$A$2:$A$46,_xlfn.XLOOKUP(E$1,Tolls!$C$1:$AU$1,Tolls!$C$2:$AU$46,,0,1),,0,1)</f>
        <v>61.5</v>
      </c>
      <c r="F23" s="38" cm="1">
        <f t="array" ref="F23">_xlfn.XLOOKUP($A23,Tolls!$A$2:$A$46,_xlfn.XLOOKUP(F$1,Tolls!$C$1:$AU$1,Tolls!$C$2:$AU$46,,0,1),,0,1)</f>
        <v>61.5</v>
      </c>
      <c r="G23" s="38" cm="1">
        <f t="array" ref="G23">_xlfn.XLOOKUP($A23,Tolls!$A$2:$A$46,_xlfn.XLOOKUP(G$1,Tolls!$C$1:$AU$1,Tolls!$C$2:$AU$46,,0,1),,0,1)</f>
        <v>57.8</v>
      </c>
      <c r="H23" s="38" cm="1">
        <f t="array" ref="H23">_xlfn.XLOOKUP($A23,Tolls!$A$2:$A$46,_xlfn.XLOOKUP(H$1,Tolls!$C$1:$AU$1,Tolls!$C$2:$AU$46,,0,1),,0,1)</f>
        <v>56.6</v>
      </c>
      <c r="I23" s="38" cm="1">
        <f t="array" ref="I23">_xlfn.XLOOKUP($A23,Tolls!$A$2:$A$46,_xlfn.XLOOKUP(I$1,Tolls!$C$1:$AU$1,Tolls!$C$2:$AU$46,,0,1),,0,1)</f>
        <v>54.3</v>
      </c>
      <c r="J23" s="38" cm="1">
        <f t="array" ref="J23">_xlfn.XLOOKUP($A23,Tolls!$A$2:$A$46,_xlfn.XLOOKUP(J$1,Tolls!$C$1:$AU$1,Tolls!$C$2:$AU$46,,0,1),,0,1)</f>
        <v>51.4</v>
      </c>
      <c r="K23" s="38" cm="1">
        <f t="array" ref="K23">_xlfn.XLOOKUP($A23,Tolls!$A$2:$A$46,_xlfn.XLOOKUP(K$1,Tolls!$C$1:$AU$1,Tolls!$C$2:$AU$46,,0,1),,0,1)</f>
        <v>49.5</v>
      </c>
      <c r="L23" s="38" cm="1">
        <f t="array" ref="L23">_xlfn.XLOOKUP($A23,Tolls!$A$2:$A$46,_xlfn.XLOOKUP(L$1,Tolls!$C$1:$AU$1,Tolls!$C$2:$AU$46,,0,1),,0,1)</f>
        <v>46.3</v>
      </c>
      <c r="M23" s="38" cm="1">
        <f t="array" ref="M23">_xlfn.XLOOKUP($A23,Tolls!$A$2:$A$46,_xlfn.XLOOKUP(M$1,Tolls!$C$1:$AU$1,Tolls!$C$2:$AU$46,,0,1),,0,1)</f>
        <v>42.2</v>
      </c>
      <c r="N23" s="38" cm="1">
        <f t="array" ref="N23">_xlfn.XLOOKUP($A23,Tolls!$A$2:$A$46,_xlfn.XLOOKUP(N$1,Tolls!$C$1:$AU$1,Tolls!$C$2:$AU$46,,0,1),,0,1)</f>
        <v>32.5</v>
      </c>
      <c r="O23" s="38" cm="1">
        <f t="array" ref="O23">_xlfn.XLOOKUP($A23,Tolls!$A$2:$A$46,_xlfn.XLOOKUP(O$1,Tolls!$C$1:$AU$1,Tolls!$C$2:$AU$46,,0,1),,0,1)</f>
        <v>27.6</v>
      </c>
      <c r="P23" s="38" cm="1">
        <f t="array" ref="P23">_xlfn.XLOOKUP($A23,Tolls!$A$2:$A$46,_xlfn.XLOOKUP(P$1,Tolls!$C$1:$AU$1,Tolls!$C$2:$AU$46,,0,1),,0,1)</f>
        <v>24.5</v>
      </c>
      <c r="Q23" s="38" cm="1">
        <f t="array" ref="Q23">_xlfn.XLOOKUP($A23,Tolls!$A$2:$A$46,_xlfn.XLOOKUP(Q$1,Tolls!$C$1:$AU$1,Tolls!$C$2:$AU$46,,0,1),,0,1)</f>
        <v>21.3</v>
      </c>
      <c r="R23" s="38" cm="1">
        <f t="array" ref="R23">_xlfn.XLOOKUP($A23,Tolls!$A$2:$A$46,_xlfn.XLOOKUP(R$1,Tolls!$C$1:$AU$1,Tolls!$C$2:$AU$46,,0,1),,0,1)</f>
        <v>19.399999999999999</v>
      </c>
      <c r="S23" s="38" cm="1">
        <f t="array" ref="S23">_xlfn.XLOOKUP($A23,Tolls!$A$2:$A$46,_xlfn.XLOOKUP(S$1,Tolls!$C$1:$AU$1,Tolls!$C$2:$AU$46,,0,1),,0,1)</f>
        <v>13</v>
      </c>
      <c r="T23" s="38" cm="1">
        <f t="array" ref="T23">_xlfn.XLOOKUP($A23,Tolls!$A$2:$A$46,_xlfn.XLOOKUP(T$1,Tolls!$C$1:$AU$1,Tolls!$C$2:$AU$46,,0,1),,0,1)</f>
        <v>11</v>
      </c>
      <c r="U23" s="38" cm="1">
        <f t="array" ref="U23">_xlfn.XLOOKUP($A23,Tolls!$A$2:$A$46,_xlfn.XLOOKUP(U$1,Tolls!$C$1:$AU$1,Tolls!$C$2:$AU$46,,0,1),,0,1)</f>
        <v>10</v>
      </c>
      <c r="V23" s="38" cm="1">
        <f t="array" ref="V23">_xlfn.XLOOKUP($A23,Tolls!$A$2:$A$46,_xlfn.XLOOKUP(V$1,Tolls!$C$1:$AU$1,Tolls!$C$2:$AU$46,,0,1),,0,1)</f>
        <v>9</v>
      </c>
      <c r="W23" s="38" cm="1">
        <f t="array" ref="W23">_xlfn.XLOOKUP($A23,Tolls!$A$2:$A$46,_xlfn.XLOOKUP(W$1,Tolls!$C$1:$AU$1,Tolls!$C$2:$AU$46,,0,1),,0,1)</f>
        <v>6</v>
      </c>
      <c r="X23" s="38" t="str" cm="1">
        <f t="array" ref="X23">_xlfn.XLOOKUP($A23,Tolls!$A$2:$A$46,_xlfn.XLOOKUP(X$1,Tolls!$C$1:$AU$1,Tolls!$C$2:$AU$46,,0,1),,0,1)</f>
        <v>N/A</v>
      </c>
      <c r="Y23" s="38" cm="1">
        <f t="array" ref="Y23">_xlfn.XLOOKUP($A23,Tolls!$A$2:$A$46,_xlfn.XLOOKUP(Y$1,Tolls!$C$1:$AU$1,Tolls!$C$2:$AU$46,,0,1),,0,1)</f>
        <v>3.9</v>
      </c>
      <c r="Z23" s="38" cm="1">
        <f t="array" ref="Z23">_xlfn.XLOOKUP($A23,Tolls!$A$2:$A$46,_xlfn.XLOOKUP(Z$1,Tolls!$C$1:$AU$1,Tolls!$C$2:$AU$46,,0,1),,0,1)</f>
        <v>6.8</v>
      </c>
      <c r="AA23" s="38" cm="1">
        <f t="array" ref="AA23">_xlfn.XLOOKUP($A23,Tolls!$A$2:$A$46,_xlfn.XLOOKUP(AA$1,Tolls!$C$1:$AU$1,Tolls!$C$2:$AU$46,,0,1),,0,1)</f>
        <v>9.4</v>
      </c>
      <c r="AB23" s="38" cm="1">
        <f t="array" ref="AB23">_xlfn.XLOOKUP($A23,Tolls!$A$2:$A$46,_xlfn.XLOOKUP(AB$1,Tolls!$C$1:$AU$1,Tolls!$C$2:$AU$46,,0,1),,0,1)</f>
        <v>11</v>
      </c>
      <c r="AC23" s="38" cm="1">
        <f t="array" ref="AC23">_xlfn.XLOOKUP($A23,Tolls!$A$2:$A$46,_xlfn.XLOOKUP(AC$1,Tolls!$C$1:$AU$1,Tolls!$C$2:$AU$46,,0,1),,0,1)</f>
        <v>14.3</v>
      </c>
      <c r="AD23" s="38" t="str" cm="1">
        <f t="array" ref="AD23">_xlfn.XLOOKUP($A23,Tolls!$A$2:$A$46,_xlfn.XLOOKUP(AD$1,Tolls!$C$1:$AU$1,Tolls!$C$2:$AU$46,,0,1),,0,1)</f>
        <v>N/A</v>
      </c>
      <c r="AE23" s="38" cm="1">
        <f t="array" ref="AE23">_xlfn.XLOOKUP($A23,Tolls!$A$2:$A$46,_xlfn.XLOOKUP(AE$1,Tolls!$C$1:$AU$1,Tolls!$C$2:$AU$46,,0,1),,0,1)</f>
        <v>15.3</v>
      </c>
      <c r="AF23" s="38" t="str" cm="1">
        <f t="array" ref="AF23">_xlfn.XLOOKUP($A23,Tolls!$A$2:$A$46,_xlfn.XLOOKUP(AF$1,Tolls!$C$1:$AU$1,Tolls!$C$2:$AU$46,,0,1),,0,1)</f>
        <v>N/A</v>
      </c>
      <c r="AG23" s="38" cm="1">
        <f t="array" ref="AG23">_xlfn.XLOOKUP($A23,Tolls!$A$2:$A$46,_xlfn.XLOOKUP(AG$1,Tolls!$C$1:$AU$1,Tolls!$C$2:$AU$46,,0,1),,0,1)</f>
        <v>17.3</v>
      </c>
      <c r="AH23" s="38" cm="1">
        <f t="array" ref="AH23">_xlfn.XLOOKUP($A23,Tolls!$A$2:$A$46,_xlfn.XLOOKUP(AH$1,Tolls!$C$1:$AU$1,Tolls!$C$2:$AU$46,,0,1),,0,1)</f>
        <v>19.399999999999999</v>
      </c>
      <c r="AI23" s="38" cm="1">
        <f t="array" ref="AI23">_xlfn.XLOOKUP($A23,Tolls!$A$2:$A$46,_xlfn.XLOOKUP(AI$1,Tolls!$C$1:$AU$1,Tolls!$C$2:$AU$46,,0,1),,0,1)</f>
        <v>19.7</v>
      </c>
      <c r="AJ23" s="38" cm="1">
        <f t="array" ref="AJ23">_xlfn.XLOOKUP($A23,Tolls!$A$2:$A$46,_xlfn.XLOOKUP(AJ$1,Tolls!$C$1:$AU$1,Tolls!$C$2:$AU$46,,0,1),,0,1)</f>
        <v>22.5</v>
      </c>
      <c r="AK23" s="38" cm="1">
        <f t="array" ref="AK23">_xlfn.XLOOKUP($A23,Tolls!$A$2:$A$46,_xlfn.XLOOKUP(AK$1,Tolls!$C$1:$AU$1,Tolls!$C$2:$AU$46,,0,1),,0,1)</f>
        <v>22.5</v>
      </c>
    </row>
    <row r="24" spans="1:37" x14ac:dyDescent="0.2">
      <c r="A24">
        <v>298</v>
      </c>
      <c r="B24" t="str">
        <v>Morgantown Toll Plaza</v>
      </c>
      <c r="C24" s="38" cm="1">
        <f t="array" ref="C24">_xlfn.XLOOKUP($A24,Tolls!$A$2:$A$46,_xlfn.XLOOKUP(C$1,Tolls!$C$1:$AU$1,Tolls!$C$2:$AU$46,,0,1),,0,1)</f>
        <v>64.099999999999994</v>
      </c>
      <c r="D24" s="38" cm="1">
        <f t="array" ref="D24">_xlfn.XLOOKUP($A24,Tolls!$A$2:$A$46,_xlfn.XLOOKUP(D$1,Tolls!$C$1:$AU$1,Tolls!$C$2:$AU$46,,0,1),,0,1)</f>
        <v>64.099999999999994</v>
      </c>
      <c r="E24" s="38" cm="1">
        <f t="array" ref="E24">_xlfn.XLOOKUP($A24,Tolls!$A$2:$A$46,_xlfn.XLOOKUP(E$1,Tolls!$C$1:$AU$1,Tolls!$C$2:$AU$46,,0,1),,0,1)</f>
        <v>64.099999999999994</v>
      </c>
      <c r="F24" s="38" cm="1">
        <f t="array" ref="F24">_xlfn.XLOOKUP($A24,Tolls!$A$2:$A$46,_xlfn.XLOOKUP(F$1,Tolls!$C$1:$AU$1,Tolls!$C$2:$AU$46,,0,1),,0,1)</f>
        <v>64.099999999999994</v>
      </c>
      <c r="G24" s="38" cm="1">
        <f t="array" ref="G24">_xlfn.XLOOKUP($A24,Tolls!$A$2:$A$46,_xlfn.XLOOKUP(G$1,Tolls!$C$1:$AU$1,Tolls!$C$2:$AU$46,,0,1),,0,1)</f>
        <v>60.9</v>
      </c>
      <c r="H24" s="38" cm="1">
        <f t="array" ref="H24">_xlfn.XLOOKUP($A24,Tolls!$A$2:$A$46,_xlfn.XLOOKUP(H$1,Tolls!$C$1:$AU$1,Tolls!$C$2:$AU$46,,0,1),,0,1)</f>
        <v>58.6</v>
      </c>
      <c r="I24" s="38" cm="1">
        <f t="array" ref="I24">_xlfn.XLOOKUP($A24,Tolls!$A$2:$A$46,_xlfn.XLOOKUP(I$1,Tolls!$C$1:$AU$1,Tolls!$C$2:$AU$46,,0,1),,0,1)</f>
        <v>56.6</v>
      </c>
      <c r="J24" s="38" cm="1">
        <f t="array" ref="J24">_xlfn.XLOOKUP($A24,Tolls!$A$2:$A$46,_xlfn.XLOOKUP(J$1,Tolls!$C$1:$AU$1,Tolls!$C$2:$AU$46,,0,1),,0,1)</f>
        <v>54.3</v>
      </c>
      <c r="K24" s="38" cm="1">
        <f t="array" ref="K24">_xlfn.XLOOKUP($A24,Tolls!$A$2:$A$46,_xlfn.XLOOKUP(K$1,Tolls!$C$1:$AU$1,Tolls!$C$2:$AU$46,,0,1),,0,1)</f>
        <v>51.4</v>
      </c>
      <c r="L24" s="38" cm="1">
        <f t="array" ref="L24">_xlfn.XLOOKUP($A24,Tolls!$A$2:$A$46,_xlfn.XLOOKUP(L$1,Tolls!$C$1:$AU$1,Tolls!$C$2:$AU$46,,0,1),,0,1)</f>
        <v>48.3</v>
      </c>
      <c r="M24" s="38" cm="1">
        <f t="array" ref="M24">_xlfn.XLOOKUP($A24,Tolls!$A$2:$A$46,_xlfn.XLOOKUP(M$1,Tolls!$C$1:$AU$1,Tolls!$C$2:$AU$46,,0,1),,0,1)</f>
        <v>44.3</v>
      </c>
      <c r="N24" s="38" cm="1">
        <f t="array" ref="N24">_xlfn.XLOOKUP($A24,Tolls!$A$2:$A$46,_xlfn.XLOOKUP(N$1,Tolls!$C$1:$AU$1,Tolls!$C$2:$AU$46,,0,1),,0,1)</f>
        <v>36</v>
      </c>
      <c r="O24" s="38" cm="1">
        <f t="array" ref="O24">_xlfn.XLOOKUP($A24,Tolls!$A$2:$A$46,_xlfn.XLOOKUP(O$1,Tolls!$C$1:$AU$1,Tolls!$C$2:$AU$46,,0,1),,0,1)</f>
        <v>30.8</v>
      </c>
      <c r="P24" s="38" cm="1">
        <f t="array" ref="P24">_xlfn.XLOOKUP($A24,Tolls!$A$2:$A$46,_xlfn.XLOOKUP(P$1,Tolls!$C$1:$AU$1,Tolls!$C$2:$AU$46,,0,1),,0,1)</f>
        <v>27.6</v>
      </c>
      <c r="Q24" s="38" cm="1">
        <f t="array" ref="Q24">_xlfn.XLOOKUP($A24,Tolls!$A$2:$A$46,_xlfn.XLOOKUP(Q$1,Tolls!$C$1:$AU$1,Tolls!$C$2:$AU$46,,0,1),,0,1)</f>
        <v>23.6</v>
      </c>
      <c r="R24" s="38" cm="1">
        <f t="array" ref="R24">_xlfn.XLOOKUP($A24,Tolls!$A$2:$A$46,_xlfn.XLOOKUP(R$1,Tolls!$C$1:$AU$1,Tolls!$C$2:$AU$46,,0,1),,0,1)</f>
        <v>21.3</v>
      </c>
      <c r="S24" s="38" cm="1">
        <f t="array" ref="S24">_xlfn.XLOOKUP($A24,Tolls!$A$2:$A$46,_xlfn.XLOOKUP(S$1,Tolls!$C$1:$AU$1,Tolls!$C$2:$AU$46,,0,1),,0,1)</f>
        <v>15.3</v>
      </c>
      <c r="T24" s="38" cm="1">
        <f t="array" ref="T24">_xlfn.XLOOKUP($A24,Tolls!$A$2:$A$46,_xlfn.XLOOKUP(T$1,Tolls!$C$1:$AU$1,Tolls!$C$2:$AU$46,,0,1),,0,1)</f>
        <v>14.3</v>
      </c>
      <c r="U24" s="38" cm="1">
        <f t="array" ref="U24">_xlfn.XLOOKUP($A24,Tolls!$A$2:$A$46,_xlfn.XLOOKUP(U$1,Tolls!$C$1:$AU$1,Tolls!$C$2:$AU$46,,0,1),,0,1)</f>
        <v>13</v>
      </c>
      <c r="V24" s="38" cm="1">
        <f t="array" ref="V24">_xlfn.XLOOKUP($A24,Tolls!$A$2:$A$46,_xlfn.XLOOKUP(V$1,Tolls!$C$1:$AU$1,Tolls!$C$2:$AU$46,,0,1),,0,1)</f>
        <v>11</v>
      </c>
      <c r="W24" s="38" cm="1">
        <f t="array" ref="W24">_xlfn.XLOOKUP($A24,Tolls!$A$2:$A$46,_xlfn.XLOOKUP(W$1,Tolls!$C$1:$AU$1,Tolls!$C$2:$AU$46,,0,1),,0,1)</f>
        <v>8</v>
      </c>
      <c r="X24" s="38" cm="1">
        <f t="array" ref="X24">_xlfn.XLOOKUP($A24,Tolls!$A$2:$A$46,_xlfn.XLOOKUP(X$1,Tolls!$C$1:$AU$1,Tolls!$C$2:$AU$46,,0,1),,0,1)</f>
        <v>3.9</v>
      </c>
      <c r="Y24" s="38" t="str" cm="1">
        <f t="array" ref="Y24">_xlfn.XLOOKUP($A24,Tolls!$A$2:$A$46,_xlfn.XLOOKUP(Y$1,Tolls!$C$1:$AU$1,Tolls!$C$2:$AU$46,,0,1),,0,1)</f>
        <v>N/A</v>
      </c>
      <c r="Z24" s="38" cm="1">
        <f t="array" ref="Z24">_xlfn.XLOOKUP($A24,Tolls!$A$2:$A$46,_xlfn.XLOOKUP(Z$1,Tolls!$C$1:$AU$1,Tolls!$C$2:$AU$46,,0,1),,0,1)</f>
        <v>3.9</v>
      </c>
      <c r="AA24" s="38" cm="1">
        <f t="array" ref="AA24">_xlfn.XLOOKUP($A24,Tolls!$A$2:$A$46,_xlfn.XLOOKUP(AA$1,Tolls!$C$1:$AU$1,Tolls!$C$2:$AU$46,,0,1),,0,1)</f>
        <v>6.8</v>
      </c>
      <c r="AB24" s="38" cm="1">
        <f t="array" ref="AB24">_xlfn.XLOOKUP($A24,Tolls!$A$2:$A$46,_xlfn.XLOOKUP(AB$1,Tolls!$C$1:$AU$1,Tolls!$C$2:$AU$46,,0,1),,0,1)</f>
        <v>9</v>
      </c>
      <c r="AC24" s="38" cm="1">
        <f t="array" ref="AC24">_xlfn.XLOOKUP($A24,Tolls!$A$2:$A$46,_xlfn.XLOOKUP(AC$1,Tolls!$C$1:$AU$1,Tolls!$C$2:$AU$46,,0,1),,0,1)</f>
        <v>11</v>
      </c>
      <c r="AD24" s="38" t="str" cm="1">
        <f t="array" ref="AD24">_xlfn.XLOOKUP($A24,Tolls!$A$2:$A$46,_xlfn.XLOOKUP(AD$1,Tolls!$C$1:$AU$1,Tolls!$C$2:$AU$46,,0,1),,0,1)</f>
        <v>N/A</v>
      </c>
      <c r="AE24" s="38" cm="1">
        <f t="array" ref="AE24">_xlfn.XLOOKUP($A24,Tolls!$A$2:$A$46,_xlfn.XLOOKUP(AE$1,Tolls!$C$1:$AU$1,Tolls!$C$2:$AU$46,,0,1),,0,1)</f>
        <v>14.3</v>
      </c>
      <c r="AF24" s="38" t="str" cm="1">
        <f t="array" ref="AF24">_xlfn.XLOOKUP($A24,Tolls!$A$2:$A$46,_xlfn.XLOOKUP(AF$1,Tolls!$C$1:$AU$1,Tolls!$C$2:$AU$46,,0,1),,0,1)</f>
        <v>N/A</v>
      </c>
      <c r="AG24" s="38" cm="1">
        <f t="array" ref="AG24">_xlfn.XLOOKUP($A24,Tolls!$A$2:$A$46,_xlfn.XLOOKUP(AG$1,Tolls!$C$1:$AU$1,Tolls!$C$2:$AU$46,,0,1),,0,1)</f>
        <v>14.3</v>
      </c>
      <c r="AH24" s="38" cm="1">
        <f t="array" ref="AH24">_xlfn.XLOOKUP($A24,Tolls!$A$2:$A$46,_xlfn.XLOOKUP(AH$1,Tolls!$C$1:$AU$1,Tolls!$C$2:$AU$46,,0,1),,0,1)</f>
        <v>17.3</v>
      </c>
      <c r="AI24" s="38" cm="1">
        <f t="array" ref="AI24">_xlfn.XLOOKUP($A24,Tolls!$A$2:$A$46,_xlfn.XLOOKUP(AI$1,Tolls!$C$1:$AU$1,Tolls!$C$2:$AU$46,,0,1),,0,1)</f>
        <v>17.399999999999999</v>
      </c>
      <c r="AJ24" s="38" cm="1">
        <f t="array" ref="AJ24">_xlfn.XLOOKUP($A24,Tolls!$A$2:$A$46,_xlfn.XLOOKUP(AJ$1,Tolls!$C$1:$AU$1,Tolls!$C$2:$AU$46,,0,1),,0,1)</f>
        <v>19.399999999999999</v>
      </c>
      <c r="AK24" s="38" cm="1">
        <f t="array" ref="AK24">_xlfn.XLOOKUP($A24,Tolls!$A$2:$A$46,_xlfn.XLOOKUP(AK$1,Tolls!$C$1:$AU$1,Tolls!$C$2:$AU$46,,0,1),,0,1)</f>
        <v>19.399999999999999</v>
      </c>
    </row>
    <row r="25" spans="1:37" x14ac:dyDescent="0.2">
      <c r="A25">
        <v>312</v>
      </c>
      <c r="B25" t="str">
        <v>Downingtown Toll Plaza</v>
      </c>
      <c r="C25" s="38" cm="1">
        <f t="array" ref="C25">_xlfn.XLOOKUP($A25,Tolls!$A$2:$A$46,_xlfn.XLOOKUP(C$1,Tolls!$C$1:$AU$1,Tolls!$C$2:$AU$46,,0,1),,0,1)</f>
        <v>66.900000000000006</v>
      </c>
      <c r="D25" s="38" cm="1">
        <f t="array" ref="D25">_xlfn.XLOOKUP($A25,Tolls!$A$2:$A$46,_xlfn.XLOOKUP(D$1,Tolls!$C$1:$AU$1,Tolls!$C$2:$AU$46,,0,1),,0,1)</f>
        <v>66.900000000000006</v>
      </c>
      <c r="E25" s="38" cm="1">
        <f t="array" ref="E25">_xlfn.XLOOKUP($A25,Tolls!$A$2:$A$46,_xlfn.XLOOKUP(E$1,Tolls!$C$1:$AU$1,Tolls!$C$2:$AU$46,,0,1),,0,1)</f>
        <v>66.900000000000006</v>
      </c>
      <c r="F25" s="38" cm="1">
        <f t="array" ref="F25">_xlfn.XLOOKUP($A25,Tolls!$A$2:$A$46,_xlfn.XLOOKUP(F$1,Tolls!$C$1:$AU$1,Tolls!$C$2:$AU$46,,0,1),,0,1)</f>
        <v>66.900000000000006</v>
      </c>
      <c r="G25" s="38" cm="1">
        <f t="array" ref="G25">_xlfn.XLOOKUP($A25,Tolls!$A$2:$A$46,_xlfn.XLOOKUP(G$1,Tolls!$C$1:$AU$1,Tolls!$C$2:$AU$46,,0,1),,0,1)</f>
        <v>64.099999999999994</v>
      </c>
      <c r="H25" s="38" cm="1">
        <f t="array" ref="H25">_xlfn.XLOOKUP($A25,Tolls!$A$2:$A$46,_xlfn.XLOOKUP(H$1,Tolls!$C$1:$AU$1,Tolls!$C$2:$AU$46,,0,1),,0,1)</f>
        <v>60.9</v>
      </c>
      <c r="I25" s="38" cm="1">
        <f t="array" ref="I25">_xlfn.XLOOKUP($A25,Tolls!$A$2:$A$46,_xlfn.XLOOKUP(I$1,Tolls!$C$1:$AU$1,Tolls!$C$2:$AU$46,,0,1),,0,1)</f>
        <v>59.7</v>
      </c>
      <c r="J25" s="38" cm="1">
        <f t="array" ref="J25">_xlfn.XLOOKUP($A25,Tolls!$A$2:$A$46,_xlfn.XLOOKUP(J$1,Tolls!$C$1:$AU$1,Tolls!$C$2:$AU$46,,0,1),,0,1)</f>
        <v>56.6</v>
      </c>
      <c r="K25" s="38" cm="1">
        <f t="array" ref="K25">_xlfn.XLOOKUP($A25,Tolls!$A$2:$A$46,_xlfn.XLOOKUP(K$1,Tolls!$C$1:$AU$1,Tolls!$C$2:$AU$46,,0,1),,0,1)</f>
        <v>54.3</v>
      </c>
      <c r="L25" s="38" cm="1">
        <f t="array" ref="L25">_xlfn.XLOOKUP($A25,Tolls!$A$2:$A$46,_xlfn.XLOOKUP(L$1,Tolls!$C$1:$AU$1,Tolls!$C$2:$AU$46,,0,1),,0,1)</f>
        <v>51.4</v>
      </c>
      <c r="M25" s="38" cm="1">
        <f t="array" ref="M25">_xlfn.XLOOKUP($A25,Tolls!$A$2:$A$46,_xlfn.XLOOKUP(M$1,Tolls!$C$1:$AU$1,Tolls!$C$2:$AU$46,,0,1),,0,1)</f>
        <v>46.3</v>
      </c>
      <c r="N25" s="38" cm="1">
        <f t="array" ref="N25">_xlfn.XLOOKUP($A25,Tolls!$A$2:$A$46,_xlfn.XLOOKUP(N$1,Tolls!$C$1:$AU$1,Tolls!$C$2:$AU$46,,0,1),,0,1)</f>
        <v>38</v>
      </c>
      <c r="O25" s="38" cm="1">
        <f t="array" ref="O25">_xlfn.XLOOKUP($A25,Tolls!$A$2:$A$46,_xlfn.XLOOKUP(O$1,Tolls!$C$1:$AU$1,Tolls!$C$2:$AU$46,,0,1),,0,1)</f>
        <v>33.700000000000003</v>
      </c>
      <c r="P25" s="38" cm="1">
        <f t="array" ref="P25">_xlfn.XLOOKUP($A25,Tolls!$A$2:$A$46,_xlfn.XLOOKUP(P$1,Tolls!$C$1:$AU$1,Tolls!$C$2:$AU$46,,0,1),,0,1)</f>
        <v>29.7</v>
      </c>
      <c r="Q25" s="38" cm="1">
        <f t="array" ref="Q25">_xlfn.XLOOKUP($A25,Tolls!$A$2:$A$46,_xlfn.XLOOKUP(Q$1,Tolls!$C$1:$AU$1,Tolls!$C$2:$AU$46,,0,1),,0,1)</f>
        <v>26.3</v>
      </c>
      <c r="R25" s="38" cm="1">
        <f t="array" ref="R25">_xlfn.XLOOKUP($A25,Tolls!$A$2:$A$46,_xlfn.XLOOKUP(R$1,Tolls!$C$1:$AU$1,Tolls!$C$2:$AU$46,,0,1),,0,1)</f>
        <v>23.6</v>
      </c>
      <c r="S25" s="38" cm="1">
        <f t="array" ref="S25">_xlfn.XLOOKUP($A25,Tolls!$A$2:$A$46,_xlfn.XLOOKUP(S$1,Tolls!$C$1:$AU$1,Tolls!$C$2:$AU$46,,0,1),,0,1)</f>
        <v>19.399999999999999</v>
      </c>
      <c r="T25" s="38" cm="1">
        <f t="array" ref="T25">_xlfn.XLOOKUP($A25,Tolls!$A$2:$A$46,_xlfn.XLOOKUP(T$1,Tolls!$C$1:$AU$1,Tolls!$C$2:$AU$46,,0,1),,0,1)</f>
        <v>17.3</v>
      </c>
      <c r="U25" s="38" cm="1">
        <f t="array" ref="U25">_xlfn.XLOOKUP($A25,Tolls!$A$2:$A$46,_xlfn.XLOOKUP(U$1,Tolls!$C$1:$AU$1,Tolls!$C$2:$AU$46,,0,1),,0,1)</f>
        <v>15.3</v>
      </c>
      <c r="V25" s="38" cm="1">
        <f t="array" ref="V25">_xlfn.XLOOKUP($A25,Tolls!$A$2:$A$46,_xlfn.XLOOKUP(V$1,Tolls!$C$1:$AU$1,Tolls!$C$2:$AU$46,,0,1),,0,1)</f>
        <v>14.3</v>
      </c>
      <c r="W25" s="38" cm="1">
        <f t="array" ref="W25">_xlfn.XLOOKUP($A25,Tolls!$A$2:$A$46,_xlfn.XLOOKUP(W$1,Tolls!$C$1:$AU$1,Tolls!$C$2:$AU$46,,0,1),,0,1)</f>
        <v>11</v>
      </c>
      <c r="X25" s="38" cm="1">
        <f t="array" ref="X25">_xlfn.XLOOKUP($A25,Tolls!$A$2:$A$46,_xlfn.XLOOKUP(X$1,Tolls!$C$1:$AU$1,Tolls!$C$2:$AU$46,,0,1),,0,1)</f>
        <v>6.8</v>
      </c>
      <c r="Y25" s="38" cm="1">
        <f t="array" ref="Y25">_xlfn.XLOOKUP($A25,Tolls!$A$2:$A$46,_xlfn.XLOOKUP(Y$1,Tolls!$C$1:$AU$1,Tolls!$C$2:$AU$46,,0,1),,0,1)</f>
        <v>3.9</v>
      </c>
      <c r="Z25" s="38" t="str" cm="1">
        <f t="array" ref="Z25">_xlfn.XLOOKUP($A25,Tolls!$A$2:$A$46,_xlfn.XLOOKUP(Z$1,Tolls!$C$1:$AU$1,Tolls!$C$2:$AU$46,,0,1),,0,1)</f>
        <v>N/A</v>
      </c>
      <c r="AA25" s="38" cm="1">
        <f t="array" ref="AA25">_xlfn.XLOOKUP($A25,Tolls!$A$2:$A$46,_xlfn.XLOOKUP(AA$1,Tolls!$C$1:$AU$1,Tolls!$C$2:$AU$46,,0,1),,0,1)</f>
        <v>3.7</v>
      </c>
      <c r="AB25" s="38" cm="1">
        <f t="array" ref="AB25">_xlfn.XLOOKUP($A25,Tolls!$A$2:$A$46,_xlfn.XLOOKUP(AB$1,Tolls!$C$1:$AU$1,Tolls!$C$2:$AU$46,,0,1),,0,1)</f>
        <v>6</v>
      </c>
      <c r="AC25" s="38" cm="1">
        <f t="array" ref="AC25">_xlfn.XLOOKUP($A25,Tolls!$A$2:$A$46,_xlfn.XLOOKUP(AC$1,Tolls!$C$1:$AU$1,Tolls!$C$2:$AU$46,,0,1),,0,1)</f>
        <v>9</v>
      </c>
      <c r="AD25" s="38" t="str" cm="1">
        <f t="array" ref="AD25">_xlfn.XLOOKUP($A25,Tolls!$A$2:$A$46,_xlfn.XLOOKUP(AD$1,Tolls!$C$1:$AU$1,Tolls!$C$2:$AU$46,,0,1),,0,1)</f>
        <v>N/A</v>
      </c>
      <c r="AE25" s="38" cm="1">
        <f t="array" ref="AE25">_xlfn.XLOOKUP($A25,Tolls!$A$2:$A$46,_xlfn.XLOOKUP(AE$1,Tolls!$C$1:$AU$1,Tolls!$C$2:$AU$46,,0,1),,0,1)</f>
        <v>11</v>
      </c>
      <c r="AF25" s="38" t="str" cm="1">
        <f t="array" ref="AF25">_xlfn.XLOOKUP($A25,Tolls!$A$2:$A$46,_xlfn.XLOOKUP(AF$1,Tolls!$C$1:$AU$1,Tolls!$C$2:$AU$46,,0,1),,0,1)</f>
        <v>N/A</v>
      </c>
      <c r="AG25" s="38" cm="1">
        <f t="array" ref="AG25">_xlfn.XLOOKUP($A25,Tolls!$A$2:$A$46,_xlfn.XLOOKUP(AG$1,Tolls!$C$1:$AU$1,Tolls!$C$2:$AU$46,,0,1),,0,1)</f>
        <v>11</v>
      </c>
      <c r="AH25" s="38" cm="1">
        <f t="array" ref="AH25">_xlfn.XLOOKUP($A25,Tolls!$A$2:$A$46,_xlfn.XLOOKUP(AH$1,Tolls!$C$1:$AU$1,Tolls!$C$2:$AU$46,,0,1),,0,1)</f>
        <v>14.3</v>
      </c>
      <c r="AI25" s="38" cm="1">
        <f t="array" ref="AI25">_xlfn.XLOOKUP($A25,Tolls!$A$2:$A$46,_xlfn.XLOOKUP(AI$1,Tolls!$C$1:$AU$1,Tolls!$C$2:$AU$46,,0,1),,0,1)</f>
        <v>14.5</v>
      </c>
      <c r="AJ25" s="38" cm="1">
        <f t="array" ref="AJ25">_xlfn.XLOOKUP($A25,Tolls!$A$2:$A$46,_xlfn.XLOOKUP(AJ$1,Tolls!$C$1:$AU$1,Tolls!$C$2:$AU$46,,0,1),,0,1)</f>
        <v>16.2</v>
      </c>
      <c r="AK25" s="38" cm="1">
        <f t="array" ref="AK25">_xlfn.XLOOKUP($A25,Tolls!$A$2:$A$46,_xlfn.XLOOKUP(AK$1,Tolls!$C$1:$AU$1,Tolls!$C$2:$AU$46,,0,1),,0,1)</f>
        <v>16.2</v>
      </c>
    </row>
    <row r="26" spans="1:37" x14ac:dyDescent="0.2">
      <c r="A26">
        <v>320</v>
      </c>
      <c r="B26" t="str">
        <v>S.R. 29</v>
      </c>
      <c r="C26" s="38" cm="1">
        <f t="array" ref="C26">_xlfn.XLOOKUP($A26,Tolls!$A$2:$A$46,_xlfn.XLOOKUP(C$1,Tolls!$C$1:$AU$1,Tolls!$C$2:$AU$46,,0,1),,0,1)</f>
        <v>69.400000000000006</v>
      </c>
      <c r="D26" s="38" cm="1">
        <f t="array" ref="D26">_xlfn.XLOOKUP($A26,Tolls!$A$2:$A$46,_xlfn.XLOOKUP(D$1,Tolls!$C$1:$AU$1,Tolls!$C$2:$AU$46,,0,1),,0,1)</f>
        <v>69.400000000000006</v>
      </c>
      <c r="E26" s="38" cm="1">
        <f t="array" ref="E26">_xlfn.XLOOKUP($A26,Tolls!$A$2:$A$46,_xlfn.XLOOKUP(E$1,Tolls!$C$1:$AU$1,Tolls!$C$2:$AU$46,,0,1),,0,1)</f>
        <v>69.400000000000006</v>
      </c>
      <c r="F26" s="38" cm="1">
        <f t="array" ref="F26">_xlfn.XLOOKUP($A26,Tolls!$A$2:$A$46,_xlfn.XLOOKUP(F$1,Tolls!$C$1:$AU$1,Tolls!$C$2:$AU$46,,0,1),,0,1)</f>
        <v>69.400000000000006</v>
      </c>
      <c r="G26" s="38" cm="1">
        <f t="array" ref="G26">_xlfn.XLOOKUP($A26,Tolls!$A$2:$A$46,_xlfn.XLOOKUP(G$1,Tolls!$C$1:$AU$1,Tolls!$C$2:$AU$46,,0,1),,0,1)</f>
        <v>66.400000000000006</v>
      </c>
      <c r="H26" s="38" cm="1">
        <f t="array" ref="H26">_xlfn.XLOOKUP($A26,Tolls!$A$2:$A$46,_xlfn.XLOOKUP(H$1,Tolls!$C$1:$AU$1,Tolls!$C$2:$AU$46,,0,1),,0,1)</f>
        <v>63.8</v>
      </c>
      <c r="I26" s="38" cm="1">
        <f t="array" ref="I26">_xlfn.XLOOKUP($A26,Tolls!$A$2:$A$46,_xlfn.XLOOKUP(I$1,Tolls!$C$1:$AU$1,Tolls!$C$2:$AU$46,,0,1),,0,1)</f>
        <v>62.3</v>
      </c>
      <c r="J26" s="38" cm="1">
        <f t="array" ref="J26">_xlfn.XLOOKUP($A26,Tolls!$A$2:$A$46,_xlfn.XLOOKUP(J$1,Tolls!$C$1:$AU$1,Tolls!$C$2:$AU$46,,0,1),,0,1)</f>
        <v>59.2</v>
      </c>
      <c r="K26" s="38" cm="1">
        <f t="array" ref="K26">_xlfn.XLOOKUP($A26,Tolls!$A$2:$A$46,_xlfn.XLOOKUP(K$1,Tolls!$C$1:$AU$1,Tolls!$C$2:$AU$46,,0,1),,0,1)</f>
        <v>57.1</v>
      </c>
      <c r="L26" s="38" cm="1">
        <f t="array" ref="L26">_xlfn.XLOOKUP($A26,Tolls!$A$2:$A$46,_xlfn.XLOOKUP(L$1,Tolls!$C$1:$AU$1,Tolls!$C$2:$AU$46,,0,1),,0,1)</f>
        <v>54</v>
      </c>
      <c r="M26" s="38" cm="1">
        <f t="array" ref="M26">_xlfn.XLOOKUP($A26,Tolls!$A$2:$A$46,_xlfn.XLOOKUP(M$1,Tolls!$C$1:$AU$1,Tolls!$C$2:$AU$46,,0,1),,0,1)</f>
        <v>49.5</v>
      </c>
      <c r="N26" s="38" cm="1">
        <f t="array" ref="N26">_xlfn.XLOOKUP($A26,Tolls!$A$2:$A$46,_xlfn.XLOOKUP(N$1,Tolls!$C$1:$AU$1,Tolls!$C$2:$AU$46,,0,1),,0,1)</f>
        <v>40.299999999999997</v>
      </c>
      <c r="O26" s="38" cm="1">
        <f t="array" ref="O26">_xlfn.XLOOKUP($A26,Tolls!$A$2:$A$46,_xlfn.XLOOKUP(O$1,Tolls!$C$1:$AU$1,Tolls!$C$2:$AU$46,,0,1),,0,1)</f>
        <v>36.200000000000003</v>
      </c>
      <c r="P26" s="38" cm="1">
        <f t="array" ref="P26">_xlfn.XLOOKUP($A26,Tolls!$A$2:$A$46,_xlfn.XLOOKUP(P$1,Tolls!$C$1:$AU$1,Tolls!$C$2:$AU$46,,0,1),,0,1)</f>
        <v>32.9</v>
      </c>
      <c r="Q26" s="38" cm="1">
        <f t="array" ref="Q26">_xlfn.XLOOKUP($A26,Tolls!$A$2:$A$46,_xlfn.XLOOKUP(Q$1,Tolls!$C$1:$AU$1,Tolls!$C$2:$AU$46,,0,1),,0,1)</f>
        <v>28.6</v>
      </c>
      <c r="R26" s="38" cm="1">
        <f t="array" ref="R26">_xlfn.XLOOKUP($A26,Tolls!$A$2:$A$46,_xlfn.XLOOKUP(R$1,Tolls!$C$1:$AU$1,Tolls!$C$2:$AU$46,,0,1),,0,1)</f>
        <v>25.9</v>
      </c>
      <c r="S26" s="38" cm="1">
        <f t="array" ref="S26">_xlfn.XLOOKUP($A26,Tolls!$A$2:$A$46,_xlfn.XLOOKUP(S$1,Tolls!$C$1:$AU$1,Tolls!$C$2:$AU$46,,0,1),,0,1)</f>
        <v>21.9</v>
      </c>
      <c r="T26" s="38" cm="1">
        <f t="array" ref="T26">_xlfn.XLOOKUP($A26,Tolls!$A$2:$A$46,_xlfn.XLOOKUP(T$1,Tolls!$C$1:$AU$1,Tolls!$C$2:$AU$46,,0,1),,0,1)</f>
        <v>19.600000000000001</v>
      </c>
      <c r="U26" s="38" cm="1">
        <f t="array" ref="U26">_xlfn.XLOOKUP($A26,Tolls!$A$2:$A$46,_xlfn.XLOOKUP(U$1,Tolls!$C$1:$AU$1,Tolls!$C$2:$AU$46,,0,1),,0,1)</f>
        <v>18.3</v>
      </c>
      <c r="V26" s="38" cm="1">
        <f t="array" ref="V26">_xlfn.XLOOKUP($A26,Tolls!$A$2:$A$46,_xlfn.XLOOKUP(V$1,Tolls!$C$1:$AU$1,Tolls!$C$2:$AU$46,,0,1),,0,1)</f>
        <v>17.3</v>
      </c>
      <c r="W26" s="38" cm="1">
        <f t="array" ref="W26">_xlfn.XLOOKUP($A26,Tolls!$A$2:$A$46,_xlfn.XLOOKUP(W$1,Tolls!$C$1:$AU$1,Tolls!$C$2:$AU$46,,0,1),,0,1)</f>
        <v>13.6</v>
      </c>
      <c r="X26" s="38" cm="1">
        <f t="array" ref="X26">_xlfn.XLOOKUP($A26,Tolls!$A$2:$A$46,_xlfn.XLOOKUP(X$1,Tolls!$C$1:$AU$1,Tolls!$C$2:$AU$46,,0,1),,0,1)</f>
        <v>9.4</v>
      </c>
      <c r="Y26" s="38" cm="1">
        <f t="array" ref="Y26">_xlfn.XLOOKUP($A26,Tolls!$A$2:$A$46,_xlfn.XLOOKUP(Y$1,Tolls!$C$1:$AU$1,Tolls!$C$2:$AU$46,,0,1),,0,1)</f>
        <v>6.8</v>
      </c>
      <c r="Z26" s="38" cm="1">
        <f t="array" ref="Z26">_xlfn.XLOOKUP($A26,Tolls!$A$2:$A$46,_xlfn.XLOOKUP(Z$1,Tolls!$C$1:$AU$1,Tolls!$C$2:$AU$46,,0,1),,0,1)</f>
        <v>3.7</v>
      </c>
      <c r="AA26" s="38" t="str" cm="1">
        <f t="array" ref="AA26">_xlfn.XLOOKUP($A26,Tolls!$A$2:$A$46,_xlfn.XLOOKUP(AA$1,Tolls!$C$1:$AU$1,Tolls!$C$2:$AU$46,,0,1),,0,1)</f>
        <v>N/A</v>
      </c>
      <c r="AB26" s="38" cm="1">
        <f t="array" ref="AB26">_xlfn.XLOOKUP($A26,Tolls!$A$2:$A$46,_xlfn.XLOOKUP(AB$1,Tolls!$C$1:$AU$1,Tolls!$C$2:$AU$46,,0,1),,0,1)</f>
        <v>3.1</v>
      </c>
      <c r="AC26" s="38" cm="1">
        <f t="array" ref="AC26">_xlfn.XLOOKUP($A26,Tolls!$A$2:$A$46,_xlfn.XLOOKUP(AC$1,Tolls!$C$1:$AU$1,Tolls!$C$2:$AU$46,,0,1),,0,1)</f>
        <v>6.7</v>
      </c>
      <c r="AD26" s="38" t="str" cm="1">
        <f t="array" ref="AD26">_xlfn.XLOOKUP($A26,Tolls!$A$2:$A$46,_xlfn.XLOOKUP(AD$1,Tolls!$C$1:$AU$1,Tolls!$C$2:$AU$46,,0,1),,0,1)</f>
        <v>N/A</v>
      </c>
      <c r="AE26" s="38" cm="1">
        <f t="array" ref="AE26">_xlfn.XLOOKUP($A26,Tolls!$A$2:$A$46,_xlfn.XLOOKUP(AE$1,Tolls!$C$1:$AU$1,Tolls!$C$2:$AU$46,,0,1),,0,1)</f>
        <v>8</v>
      </c>
      <c r="AF26" s="38" t="str" cm="1">
        <f t="array" ref="AF26">_xlfn.XLOOKUP($A26,Tolls!$A$2:$A$46,_xlfn.XLOOKUP(AF$1,Tolls!$C$1:$AU$1,Tolls!$C$2:$AU$46,,0,1),,0,1)</f>
        <v>N/A</v>
      </c>
      <c r="AG26" s="38" cm="1">
        <f t="array" ref="AG26">_xlfn.XLOOKUP($A26,Tolls!$A$2:$A$46,_xlfn.XLOOKUP(AG$1,Tolls!$C$1:$AU$1,Tolls!$C$2:$AU$46,,0,1),,0,1)</f>
        <v>8.8000000000000007</v>
      </c>
      <c r="AH26" s="38" cm="1">
        <f t="array" ref="AH26">_xlfn.XLOOKUP($A26,Tolls!$A$2:$A$46,_xlfn.XLOOKUP(AH$1,Tolls!$C$1:$AU$1,Tolls!$C$2:$AU$46,,0,1),,0,1)</f>
        <v>12</v>
      </c>
      <c r="AI26" s="38" cm="1">
        <f t="array" ref="AI26">_xlfn.XLOOKUP($A26,Tolls!$A$2:$A$46,_xlfn.XLOOKUP(AI$1,Tolls!$C$1:$AU$1,Tolls!$C$2:$AU$46,,0,1),,0,1)</f>
        <v>12.2</v>
      </c>
      <c r="AJ26" s="38" cm="1">
        <f t="array" ref="AJ26">_xlfn.XLOOKUP($A26,Tolls!$A$2:$A$46,_xlfn.XLOOKUP(AJ$1,Tolls!$C$1:$AU$1,Tolls!$C$2:$AU$46,,0,1),,0,1)</f>
        <v>14</v>
      </c>
      <c r="AK26" s="38" cm="1">
        <f t="array" ref="AK26">_xlfn.XLOOKUP($A26,Tolls!$A$2:$A$46,_xlfn.XLOOKUP(AK$1,Tolls!$C$1:$AU$1,Tolls!$C$2:$AU$46,,0,1),,0,1)</f>
        <v>14</v>
      </c>
    </row>
    <row r="27" spans="1:37" x14ac:dyDescent="0.2">
      <c r="A27">
        <v>326</v>
      </c>
      <c r="B27" t="str">
        <v>Valley Forge Toll Plaza</v>
      </c>
      <c r="C27" s="38" cm="1">
        <f t="array" ref="C27">_xlfn.XLOOKUP($A27,Tolls!$A$2:$A$46,_xlfn.XLOOKUP(C$1,Tolls!$C$1:$AU$1,Tolls!$C$2:$AU$46,,0,1),,0,1)</f>
        <v>71.2</v>
      </c>
      <c r="D27" s="38" cm="1">
        <f t="array" ref="D27">_xlfn.XLOOKUP($A27,Tolls!$A$2:$A$46,_xlfn.XLOOKUP(D$1,Tolls!$C$1:$AU$1,Tolls!$C$2:$AU$46,,0,1),,0,1)</f>
        <v>71.2</v>
      </c>
      <c r="E27" s="38" cm="1">
        <f t="array" ref="E27">_xlfn.XLOOKUP($A27,Tolls!$A$2:$A$46,_xlfn.XLOOKUP(E$1,Tolls!$C$1:$AU$1,Tolls!$C$2:$AU$46,,0,1),,0,1)</f>
        <v>71.2</v>
      </c>
      <c r="F27" s="38" cm="1">
        <f t="array" ref="F27">_xlfn.XLOOKUP($A27,Tolls!$A$2:$A$46,_xlfn.XLOOKUP(F$1,Tolls!$C$1:$AU$1,Tolls!$C$2:$AU$46,,0,1),,0,1)</f>
        <v>71.2</v>
      </c>
      <c r="G27" s="38" cm="1">
        <f t="array" ref="G27">_xlfn.XLOOKUP($A27,Tolls!$A$2:$A$46,_xlfn.XLOOKUP(G$1,Tolls!$C$1:$AU$1,Tolls!$C$2:$AU$46,,0,1),,0,1)</f>
        <v>68.3</v>
      </c>
      <c r="H27" s="38" cm="1">
        <f t="array" ref="H27">_xlfn.XLOOKUP($A27,Tolls!$A$2:$A$46,_xlfn.XLOOKUP(H$1,Tolls!$C$1:$AU$1,Tolls!$C$2:$AU$46,,0,1),,0,1)</f>
        <v>66</v>
      </c>
      <c r="I27" s="38" cm="1">
        <f t="array" ref="I27">_xlfn.XLOOKUP($A27,Tolls!$A$2:$A$46,_xlfn.XLOOKUP(I$1,Tolls!$C$1:$AU$1,Tolls!$C$2:$AU$46,,0,1),,0,1)</f>
        <v>64.099999999999994</v>
      </c>
      <c r="J27" s="38" cm="1">
        <f t="array" ref="J27">_xlfn.XLOOKUP($A27,Tolls!$A$2:$A$46,_xlfn.XLOOKUP(J$1,Tolls!$C$1:$AU$1,Tolls!$C$2:$AU$46,,0,1),,0,1)</f>
        <v>60.9</v>
      </c>
      <c r="K27" s="38" cm="1">
        <f t="array" ref="K27">_xlfn.XLOOKUP($A27,Tolls!$A$2:$A$46,_xlfn.XLOOKUP(K$1,Tolls!$C$1:$AU$1,Tolls!$C$2:$AU$46,,0,1),,0,1)</f>
        <v>58.6</v>
      </c>
      <c r="L27" s="38" cm="1">
        <f t="array" ref="L27">_xlfn.XLOOKUP($A27,Tolls!$A$2:$A$46,_xlfn.XLOOKUP(L$1,Tolls!$C$1:$AU$1,Tolls!$C$2:$AU$46,,0,1),,0,1)</f>
        <v>55.7</v>
      </c>
      <c r="M27" s="38" cm="1">
        <f t="array" ref="M27">_xlfn.XLOOKUP($A27,Tolls!$A$2:$A$46,_xlfn.XLOOKUP(M$1,Tolls!$C$1:$AU$1,Tolls!$C$2:$AU$46,,0,1),,0,1)</f>
        <v>51.4</v>
      </c>
      <c r="N27" s="38" cm="1">
        <f t="array" ref="N27">_xlfn.XLOOKUP($A27,Tolls!$A$2:$A$46,_xlfn.XLOOKUP(N$1,Tolls!$C$1:$AU$1,Tolls!$C$2:$AU$46,,0,1),,0,1)</f>
        <v>42.2</v>
      </c>
      <c r="O27" s="38" cm="1">
        <f t="array" ref="O27">_xlfn.XLOOKUP($A27,Tolls!$A$2:$A$46,_xlfn.XLOOKUP(O$1,Tolls!$C$1:$AU$1,Tolls!$C$2:$AU$46,,0,1),,0,1)</f>
        <v>38</v>
      </c>
      <c r="P27" s="38" cm="1">
        <f t="array" ref="P27">_xlfn.XLOOKUP($A27,Tolls!$A$2:$A$46,_xlfn.XLOOKUP(P$1,Tolls!$C$1:$AU$1,Tolls!$C$2:$AU$46,,0,1),,0,1)</f>
        <v>34.9</v>
      </c>
      <c r="Q27" s="38" cm="1">
        <f t="array" ref="Q27">_xlfn.XLOOKUP($A27,Tolls!$A$2:$A$46,_xlfn.XLOOKUP(Q$1,Tolls!$C$1:$AU$1,Tolls!$C$2:$AU$46,,0,1),,0,1)</f>
        <v>30.5</v>
      </c>
      <c r="R27" s="38" cm="1">
        <f t="array" ref="R27">_xlfn.XLOOKUP($A27,Tolls!$A$2:$A$46,_xlfn.XLOOKUP(R$1,Tolls!$C$1:$AU$1,Tolls!$C$2:$AU$46,,0,1),,0,1)</f>
        <v>27.6</v>
      </c>
      <c r="S27" s="38" cm="1">
        <f t="array" ref="S27">_xlfn.XLOOKUP($A27,Tolls!$A$2:$A$46,_xlfn.XLOOKUP(S$1,Tolls!$C$1:$AU$1,Tolls!$C$2:$AU$46,,0,1),,0,1)</f>
        <v>23.6</v>
      </c>
      <c r="T27" s="38" cm="1">
        <f t="array" ref="T27">_xlfn.XLOOKUP($A27,Tolls!$A$2:$A$46,_xlfn.XLOOKUP(T$1,Tolls!$C$1:$AU$1,Tolls!$C$2:$AU$46,,0,1),,0,1)</f>
        <v>21.3</v>
      </c>
      <c r="U27" s="38" cm="1">
        <f t="array" ref="U27">_xlfn.XLOOKUP($A27,Tolls!$A$2:$A$46,_xlfn.XLOOKUP(U$1,Tolls!$C$1:$AU$1,Tolls!$C$2:$AU$46,,0,1),,0,1)</f>
        <v>20.3</v>
      </c>
      <c r="V27" s="38" cm="1">
        <f t="array" ref="V27">_xlfn.XLOOKUP($A27,Tolls!$A$2:$A$46,_xlfn.XLOOKUP(V$1,Tolls!$C$1:$AU$1,Tolls!$C$2:$AU$46,,0,1),,0,1)</f>
        <v>19.399999999999999</v>
      </c>
      <c r="W27" s="38" cm="1">
        <f t="array" ref="W27">_xlfn.XLOOKUP($A27,Tolls!$A$2:$A$46,_xlfn.XLOOKUP(W$1,Tolls!$C$1:$AU$1,Tolls!$C$2:$AU$46,,0,1),,0,1)</f>
        <v>15.3</v>
      </c>
      <c r="X27" s="38" cm="1">
        <f t="array" ref="X27">_xlfn.XLOOKUP($A27,Tolls!$A$2:$A$46,_xlfn.XLOOKUP(X$1,Tolls!$C$1:$AU$1,Tolls!$C$2:$AU$46,,0,1),,0,1)</f>
        <v>11</v>
      </c>
      <c r="Y27" s="38" cm="1">
        <f t="array" ref="Y27">_xlfn.XLOOKUP($A27,Tolls!$A$2:$A$46,_xlfn.XLOOKUP(Y$1,Tolls!$C$1:$AU$1,Tolls!$C$2:$AU$46,,0,1),,0,1)</f>
        <v>9</v>
      </c>
      <c r="Z27" s="38" cm="1">
        <f t="array" ref="Z27">_xlfn.XLOOKUP($A27,Tolls!$A$2:$A$46,_xlfn.XLOOKUP(Z$1,Tolls!$C$1:$AU$1,Tolls!$C$2:$AU$46,,0,1),,0,1)</f>
        <v>6</v>
      </c>
      <c r="AA27" s="38" cm="1">
        <f t="array" ref="AA27">_xlfn.XLOOKUP($A27,Tolls!$A$2:$A$46,_xlfn.XLOOKUP(AA$1,Tolls!$C$1:$AU$1,Tolls!$C$2:$AU$46,,0,1),,0,1)</f>
        <v>3.1</v>
      </c>
      <c r="AB27" s="38" t="str" cm="1">
        <f t="array" ref="AB27">_xlfn.XLOOKUP($A27,Tolls!$A$2:$A$46,_xlfn.XLOOKUP(AB$1,Tolls!$C$1:$AU$1,Tolls!$C$2:$AU$46,,0,1),,0,1)</f>
        <v>N/A</v>
      </c>
      <c r="AC27" s="38" cm="1">
        <f t="array" ref="AC27">_xlfn.XLOOKUP($A27,Tolls!$A$2:$A$46,_xlfn.XLOOKUP(AC$1,Tolls!$C$1:$AU$1,Tolls!$C$2:$AU$46,,0,1),,0,1)</f>
        <v>4.7</v>
      </c>
      <c r="AD27" s="38" t="str" cm="1">
        <f t="array" ref="AD27">_xlfn.XLOOKUP($A27,Tolls!$A$2:$A$46,_xlfn.XLOOKUP(AD$1,Tolls!$C$1:$AU$1,Tolls!$C$2:$AU$46,,0,1),,0,1)</f>
        <v>N/A</v>
      </c>
      <c r="AE27" s="38" cm="1">
        <f t="array" ref="AE27">_xlfn.XLOOKUP($A27,Tolls!$A$2:$A$46,_xlfn.XLOOKUP(AE$1,Tolls!$C$1:$AU$1,Tolls!$C$2:$AU$46,,0,1),,0,1)</f>
        <v>6</v>
      </c>
      <c r="AF27" s="38" t="str" cm="1">
        <f t="array" ref="AF27">_xlfn.XLOOKUP($A27,Tolls!$A$2:$A$46,_xlfn.XLOOKUP(AF$1,Tolls!$C$1:$AU$1,Tolls!$C$2:$AU$46,,0,1),,0,1)</f>
        <v>N/A</v>
      </c>
      <c r="AG27" s="38" cm="1">
        <f t="array" ref="AG27">_xlfn.XLOOKUP($A27,Tolls!$A$2:$A$46,_xlfn.XLOOKUP(AG$1,Tolls!$C$1:$AU$1,Tolls!$C$2:$AU$46,,0,1),,0,1)</f>
        <v>6.8</v>
      </c>
      <c r="AH27" s="38" cm="1">
        <f t="array" ref="AH27">_xlfn.XLOOKUP($A27,Tolls!$A$2:$A$46,_xlfn.XLOOKUP(AH$1,Tolls!$C$1:$AU$1,Tolls!$C$2:$AU$46,,0,1),,0,1)</f>
        <v>10</v>
      </c>
      <c r="AI27" s="38" cm="1">
        <f t="array" ref="AI27">_xlfn.XLOOKUP($A27,Tolls!$A$2:$A$46,_xlfn.XLOOKUP(AI$1,Tolls!$C$1:$AU$1,Tolls!$C$2:$AU$46,,0,1),,0,1)</f>
        <v>10.199999999999999</v>
      </c>
      <c r="AJ27" s="38" cm="1">
        <f t="array" ref="AJ27">_xlfn.XLOOKUP($A27,Tolls!$A$2:$A$46,_xlfn.XLOOKUP(AJ$1,Tolls!$C$1:$AU$1,Tolls!$C$2:$AU$46,,0,1),,0,1)</f>
        <v>12</v>
      </c>
      <c r="AK27" s="38" cm="1">
        <f t="array" ref="AK27">_xlfn.XLOOKUP($A27,Tolls!$A$2:$A$46,_xlfn.XLOOKUP(AK$1,Tolls!$C$1:$AU$1,Tolls!$C$2:$AU$46,,0,1),,0,1)</f>
        <v>12</v>
      </c>
    </row>
    <row r="28" spans="1:37" x14ac:dyDescent="0.2">
      <c r="A28">
        <v>333</v>
      </c>
      <c r="B28" t="str">
        <v>Norristown Toll Plaza</v>
      </c>
      <c r="C28" s="38" cm="1">
        <f t="array" ref="C28">_xlfn.XLOOKUP($A28,Tolls!$A$2:$A$46,_xlfn.XLOOKUP(C$1,Tolls!$C$1:$AU$1,Tolls!$C$2:$AU$46,,0,1),,0,1)</f>
        <v>73.2</v>
      </c>
      <c r="D28" s="38" cm="1">
        <f t="array" ref="D28">_xlfn.XLOOKUP($A28,Tolls!$A$2:$A$46,_xlfn.XLOOKUP(D$1,Tolls!$C$1:$AU$1,Tolls!$C$2:$AU$46,,0,1),,0,1)</f>
        <v>73.2</v>
      </c>
      <c r="E28" s="38" cm="1">
        <f t="array" ref="E28">_xlfn.XLOOKUP($A28,Tolls!$A$2:$A$46,_xlfn.XLOOKUP(E$1,Tolls!$C$1:$AU$1,Tolls!$C$2:$AU$46,,0,1),,0,1)</f>
        <v>73.2</v>
      </c>
      <c r="F28" s="38" cm="1">
        <f t="array" ref="F28">_xlfn.XLOOKUP($A28,Tolls!$A$2:$A$46,_xlfn.XLOOKUP(F$1,Tolls!$C$1:$AU$1,Tolls!$C$2:$AU$46,,0,1),,0,1)</f>
        <v>73.2</v>
      </c>
      <c r="G28" s="38" cm="1">
        <f t="array" ref="G28">_xlfn.XLOOKUP($A28,Tolls!$A$2:$A$46,_xlfn.XLOOKUP(G$1,Tolls!$C$1:$AU$1,Tolls!$C$2:$AU$46,,0,1),,0,1)</f>
        <v>71.2</v>
      </c>
      <c r="H28" s="38" cm="1">
        <f t="array" ref="H28">_xlfn.XLOOKUP($A28,Tolls!$A$2:$A$46,_xlfn.XLOOKUP(H$1,Tolls!$C$1:$AU$1,Tolls!$C$2:$AU$46,,0,1),,0,1)</f>
        <v>69.2</v>
      </c>
      <c r="I28" s="38" cm="1">
        <f t="array" ref="I28">_xlfn.XLOOKUP($A28,Tolls!$A$2:$A$46,_xlfn.XLOOKUP(I$1,Tolls!$C$1:$AU$1,Tolls!$C$2:$AU$46,,0,1),,0,1)</f>
        <v>66</v>
      </c>
      <c r="J28" s="38" cm="1">
        <f t="array" ref="J28">_xlfn.XLOOKUP($A28,Tolls!$A$2:$A$46,_xlfn.XLOOKUP(J$1,Tolls!$C$1:$AU$1,Tolls!$C$2:$AU$46,,0,1),,0,1)</f>
        <v>64.099999999999994</v>
      </c>
      <c r="K28" s="38" cm="1">
        <f t="array" ref="K28">_xlfn.XLOOKUP($A28,Tolls!$A$2:$A$46,_xlfn.XLOOKUP(K$1,Tolls!$C$1:$AU$1,Tolls!$C$2:$AU$46,,0,1),,0,1)</f>
        <v>61.5</v>
      </c>
      <c r="L28" s="38" cm="1">
        <f t="array" ref="L28">_xlfn.XLOOKUP($A28,Tolls!$A$2:$A$46,_xlfn.XLOOKUP(L$1,Tolls!$C$1:$AU$1,Tolls!$C$2:$AU$46,,0,1),,0,1)</f>
        <v>57.8</v>
      </c>
      <c r="M28" s="38" cm="1">
        <f t="array" ref="M28">_xlfn.XLOOKUP($A28,Tolls!$A$2:$A$46,_xlfn.XLOOKUP(M$1,Tolls!$C$1:$AU$1,Tolls!$C$2:$AU$46,,0,1),,0,1)</f>
        <v>53.4</v>
      </c>
      <c r="N28" s="38" cm="1">
        <f t="array" ref="N28">_xlfn.XLOOKUP($A28,Tolls!$A$2:$A$46,_xlfn.XLOOKUP(N$1,Tolls!$C$1:$AU$1,Tolls!$C$2:$AU$46,,0,1),,0,1)</f>
        <v>45.2</v>
      </c>
      <c r="O28" s="38" cm="1">
        <f t="array" ref="O28">_xlfn.XLOOKUP($A28,Tolls!$A$2:$A$46,_xlfn.XLOOKUP(O$1,Tolls!$C$1:$AU$1,Tolls!$C$2:$AU$46,,0,1),,0,1)</f>
        <v>41.2</v>
      </c>
      <c r="P28" s="38" cm="1">
        <f t="array" ref="P28">_xlfn.XLOOKUP($A28,Tolls!$A$2:$A$46,_xlfn.XLOOKUP(P$1,Tolls!$C$1:$AU$1,Tolls!$C$2:$AU$46,,0,1),,0,1)</f>
        <v>36.9</v>
      </c>
      <c r="Q28" s="38" cm="1">
        <f t="array" ref="Q28">_xlfn.XLOOKUP($A28,Tolls!$A$2:$A$46,_xlfn.XLOOKUP(Q$1,Tolls!$C$1:$AU$1,Tolls!$C$2:$AU$46,,0,1),,0,1)</f>
        <v>33.200000000000003</v>
      </c>
      <c r="R28" s="38" cm="1">
        <f t="array" ref="R28">_xlfn.XLOOKUP($A28,Tolls!$A$2:$A$46,_xlfn.XLOOKUP(R$1,Tolls!$C$1:$AU$1,Tolls!$C$2:$AU$46,,0,1),,0,1)</f>
        <v>30.8</v>
      </c>
      <c r="S28" s="38" cm="1">
        <f t="array" ref="S28">_xlfn.XLOOKUP($A28,Tolls!$A$2:$A$46,_xlfn.XLOOKUP(S$1,Tolls!$C$1:$AU$1,Tolls!$C$2:$AU$46,,0,1),,0,1)</f>
        <v>26.6</v>
      </c>
      <c r="T28" s="38" cm="1">
        <f t="array" ref="T28">_xlfn.XLOOKUP($A28,Tolls!$A$2:$A$46,_xlfn.XLOOKUP(T$1,Tolls!$C$1:$AU$1,Tolls!$C$2:$AU$46,,0,1),,0,1)</f>
        <v>24.5</v>
      </c>
      <c r="U28" s="38" cm="1">
        <f t="array" ref="U28">_xlfn.XLOOKUP($A28,Tolls!$A$2:$A$46,_xlfn.XLOOKUP(U$1,Tolls!$C$1:$AU$1,Tolls!$C$2:$AU$46,,0,1),,0,1)</f>
        <v>23.6</v>
      </c>
      <c r="V28" s="38" cm="1">
        <f t="array" ref="V28">_xlfn.XLOOKUP($A28,Tolls!$A$2:$A$46,_xlfn.XLOOKUP(V$1,Tolls!$C$1:$AU$1,Tolls!$C$2:$AU$46,,0,1),,0,1)</f>
        <v>21.3</v>
      </c>
      <c r="W28" s="38" cm="1">
        <f t="array" ref="W28">_xlfn.XLOOKUP($A28,Tolls!$A$2:$A$46,_xlfn.XLOOKUP(W$1,Tolls!$C$1:$AU$1,Tolls!$C$2:$AU$46,,0,1),,0,1)</f>
        <v>18.5</v>
      </c>
      <c r="X28" s="38" cm="1">
        <f t="array" ref="X28">_xlfn.XLOOKUP($A28,Tolls!$A$2:$A$46,_xlfn.XLOOKUP(X$1,Tolls!$C$1:$AU$1,Tolls!$C$2:$AU$46,,0,1),,0,1)</f>
        <v>14.3</v>
      </c>
      <c r="Y28" s="38" cm="1">
        <f t="array" ref="Y28">_xlfn.XLOOKUP($A28,Tolls!$A$2:$A$46,_xlfn.XLOOKUP(Y$1,Tolls!$C$1:$AU$1,Tolls!$C$2:$AU$46,,0,1),,0,1)</f>
        <v>11</v>
      </c>
      <c r="Z28" s="38" cm="1">
        <f t="array" ref="Z28">_xlfn.XLOOKUP($A28,Tolls!$A$2:$A$46,_xlfn.XLOOKUP(Z$1,Tolls!$C$1:$AU$1,Tolls!$C$2:$AU$46,,0,1),,0,1)</f>
        <v>9</v>
      </c>
      <c r="AA28" s="38" cm="1">
        <f t="array" ref="AA28">_xlfn.XLOOKUP($A28,Tolls!$A$2:$A$46,_xlfn.XLOOKUP(AA$1,Tolls!$C$1:$AU$1,Tolls!$C$2:$AU$46,,0,1),,0,1)</f>
        <v>6.7</v>
      </c>
      <c r="AB28" s="38" cm="1">
        <f t="array" ref="AB28">_xlfn.XLOOKUP($A28,Tolls!$A$2:$A$46,_xlfn.XLOOKUP(AB$1,Tolls!$C$1:$AU$1,Tolls!$C$2:$AU$46,,0,1),,0,1)</f>
        <v>4.7</v>
      </c>
      <c r="AC28" s="38" t="str" cm="1">
        <f t="array" ref="AC28">_xlfn.XLOOKUP($A28,Tolls!$A$2:$A$46,_xlfn.XLOOKUP(AC$1,Tolls!$C$1:$AU$1,Tolls!$C$2:$AU$46,,0,1),,0,1)</f>
        <v>N/A</v>
      </c>
      <c r="AD28" s="38" t="str" cm="1">
        <f t="array" ref="AD28">_xlfn.XLOOKUP($A28,Tolls!$A$2:$A$46,_xlfn.XLOOKUP(AD$1,Tolls!$C$1:$AU$1,Tolls!$C$2:$AU$46,,0,1),,0,1)</f>
        <v>N/A</v>
      </c>
      <c r="AE28" s="38" cm="1">
        <f t="array" ref="AE28">_xlfn.XLOOKUP($A28,Tolls!$A$2:$A$46,_xlfn.XLOOKUP(AE$1,Tolls!$C$1:$AU$1,Tolls!$C$2:$AU$46,,0,1),,0,1)</f>
        <v>3.9</v>
      </c>
      <c r="AF28" s="38" t="str" cm="1">
        <f t="array" ref="AF28">_xlfn.XLOOKUP($A28,Tolls!$A$2:$A$46,_xlfn.XLOOKUP(AF$1,Tolls!$C$1:$AU$1,Tolls!$C$2:$AU$46,,0,1),,0,1)</f>
        <v>N/A</v>
      </c>
      <c r="AG28" s="38" cm="1">
        <f t="array" ref="AG28">_xlfn.XLOOKUP($A28,Tolls!$A$2:$A$46,_xlfn.XLOOKUP(AG$1,Tolls!$C$1:$AU$1,Tolls!$C$2:$AU$46,,0,1),,0,1)</f>
        <v>4.7</v>
      </c>
      <c r="AH28" s="38" cm="1">
        <f t="array" ref="AH28">_xlfn.XLOOKUP($A28,Tolls!$A$2:$A$46,_xlfn.XLOOKUP(AH$1,Tolls!$C$1:$AU$1,Tolls!$C$2:$AU$46,,0,1),,0,1)</f>
        <v>6.8</v>
      </c>
      <c r="AI28" s="38" cm="1">
        <f t="array" ref="AI28">_xlfn.XLOOKUP($A28,Tolls!$A$2:$A$46,_xlfn.XLOOKUP(AI$1,Tolls!$C$1:$AU$1,Tolls!$C$2:$AU$46,,0,1),,0,1)</f>
        <v>7.3</v>
      </c>
      <c r="AJ28" s="38" cm="1">
        <f t="array" ref="AJ28">_xlfn.XLOOKUP($A28,Tolls!$A$2:$A$46,_xlfn.XLOOKUP(AJ$1,Tolls!$C$1:$AU$1,Tolls!$C$2:$AU$46,,0,1),,0,1)</f>
        <v>10</v>
      </c>
      <c r="AK28" s="38" cm="1">
        <f t="array" ref="AK28">_xlfn.XLOOKUP($A28,Tolls!$A$2:$A$46,_xlfn.XLOOKUP(AK$1,Tolls!$C$1:$AU$1,Tolls!$C$2:$AU$46,,0,1),,0,1)</f>
        <v>10</v>
      </c>
    </row>
    <row r="29" spans="1:37" x14ac:dyDescent="0.2">
      <c r="A29">
        <v>20</v>
      </c>
      <c r="B29" t="str">
        <v>Mid-County Toll Plaza</v>
      </c>
      <c r="C29" s="38" t="str" cm="1">
        <f t="array" ref="C29">_xlfn.XLOOKUP($A29,Tolls!$A$2:$A$46,_xlfn.XLOOKUP(C$1,Tolls!$C$1:$AU$1,Tolls!$C$2:$AU$46,,0,1),,0,1)</f>
        <v>N/A</v>
      </c>
      <c r="D29" s="38" t="str" cm="1">
        <f t="array" ref="D29">_xlfn.XLOOKUP($A29,Tolls!$A$2:$A$46,_xlfn.XLOOKUP(D$1,Tolls!$C$1:$AU$1,Tolls!$C$2:$AU$46,,0,1),,0,1)</f>
        <v>N/A</v>
      </c>
      <c r="E29" s="38" t="str" cm="1">
        <f t="array" ref="E29">_xlfn.XLOOKUP($A29,Tolls!$A$2:$A$46,_xlfn.XLOOKUP(E$1,Tolls!$C$1:$AU$1,Tolls!$C$2:$AU$46,,0,1),,0,1)</f>
        <v>N/A</v>
      </c>
      <c r="F29" s="38" t="str" cm="1">
        <f t="array" ref="F29">_xlfn.XLOOKUP($A29,Tolls!$A$2:$A$46,_xlfn.XLOOKUP(F$1,Tolls!$C$1:$AU$1,Tolls!$C$2:$AU$46,,0,1),,0,1)</f>
        <v>N/A</v>
      </c>
      <c r="G29" s="38" t="str" cm="1">
        <f t="array" ref="G29">_xlfn.XLOOKUP($A29,Tolls!$A$2:$A$46,_xlfn.XLOOKUP(G$1,Tolls!$C$1:$AU$1,Tolls!$C$2:$AU$46,,0,1),,0,1)</f>
        <v>N/A</v>
      </c>
      <c r="H29" s="38" t="str" cm="1">
        <f t="array" ref="H29">_xlfn.XLOOKUP($A29,Tolls!$A$2:$A$46,_xlfn.XLOOKUP(H$1,Tolls!$C$1:$AU$1,Tolls!$C$2:$AU$46,,0,1),,0,1)</f>
        <v>N/A</v>
      </c>
      <c r="I29" s="38" t="str" cm="1">
        <f t="array" ref="I29">_xlfn.XLOOKUP($A29,Tolls!$A$2:$A$46,_xlfn.XLOOKUP(I$1,Tolls!$C$1:$AU$1,Tolls!$C$2:$AU$46,,0,1),,0,1)</f>
        <v>N/A</v>
      </c>
      <c r="J29" s="38" t="str" cm="1">
        <f t="array" ref="J29">_xlfn.XLOOKUP($A29,Tolls!$A$2:$A$46,_xlfn.XLOOKUP(J$1,Tolls!$C$1:$AU$1,Tolls!$C$2:$AU$46,,0,1),,0,1)</f>
        <v>N/A</v>
      </c>
      <c r="K29" s="38" t="str" cm="1">
        <f t="array" ref="K29">_xlfn.XLOOKUP($A29,Tolls!$A$2:$A$46,_xlfn.XLOOKUP(K$1,Tolls!$C$1:$AU$1,Tolls!$C$2:$AU$46,,0,1),,0,1)</f>
        <v>N/A</v>
      </c>
      <c r="L29" s="38" t="str" cm="1">
        <f t="array" ref="L29">_xlfn.XLOOKUP($A29,Tolls!$A$2:$A$46,_xlfn.XLOOKUP(L$1,Tolls!$C$1:$AU$1,Tolls!$C$2:$AU$46,,0,1),,0,1)</f>
        <v>N/A</v>
      </c>
      <c r="M29" s="38" t="str" cm="1">
        <f t="array" ref="M29">_xlfn.XLOOKUP($A29,Tolls!$A$2:$A$46,_xlfn.XLOOKUP(M$1,Tolls!$C$1:$AU$1,Tolls!$C$2:$AU$46,,0,1),,0,1)</f>
        <v>N/A</v>
      </c>
      <c r="N29" s="38" t="str" cm="1">
        <f t="array" ref="N29">_xlfn.XLOOKUP($A29,Tolls!$A$2:$A$46,_xlfn.XLOOKUP(N$1,Tolls!$C$1:$AU$1,Tolls!$C$2:$AU$46,,0,1),,0,1)</f>
        <v>N/A</v>
      </c>
      <c r="O29" s="38" t="str" cm="1">
        <f t="array" ref="O29">_xlfn.XLOOKUP($A29,Tolls!$A$2:$A$46,_xlfn.XLOOKUP(O$1,Tolls!$C$1:$AU$1,Tolls!$C$2:$AU$46,,0,1),,0,1)</f>
        <v>N/A</v>
      </c>
      <c r="P29" s="38" t="str" cm="1">
        <f t="array" ref="P29">_xlfn.XLOOKUP($A29,Tolls!$A$2:$A$46,_xlfn.XLOOKUP(P$1,Tolls!$C$1:$AU$1,Tolls!$C$2:$AU$46,,0,1),,0,1)</f>
        <v>N/A</v>
      </c>
      <c r="Q29" s="38" t="str" cm="1">
        <f t="array" ref="Q29">_xlfn.XLOOKUP($A29,Tolls!$A$2:$A$46,_xlfn.XLOOKUP(Q$1,Tolls!$C$1:$AU$1,Tolls!$C$2:$AU$46,,0,1),,0,1)</f>
        <v>N/A</v>
      </c>
      <c r="R29" s="38" t="str" cm="1">
        <f t="array" ref="R29">_xlfn.XLOOKUP($A29,Tolls!$A$2:$A$46,_xlfn.XLOOKUP(R$1,Tolls!$C$1:$AU$1,Tolls!$C$2:$AU$46,,0,1),,0,1)</f>
        <v>N/A</v>
      </c>
      <c r="S29" s="38" t="str" cm="1">
        <f t="array" ref="S29">_xlfn.XLOOKUP($A29,Tolls!$A$2:$A$46,_xlfn.XLOOKUP(S$1,Tolls!$C$1:$AU$1,Tolls!$C$2:$AU$46,,0,1),,0,1)</f>
        <v>N/A</v>
      </c>
      <c r="T29" s="38" t="str" cm="1">
        <f t="array" ref="T29">_xlfn.XLOOKUP($A29,Tolls!$A$2:$A$46,_xlfn.XLOOKUP(T$1,Tolls!$C$1:$AU$1,Tolls!$C$2:$AU$46,,0,1),,0,1)</f>
        <v>N/A</v>
      </c>
      <c r="U29" s="38" t="str" cm="1">
        <f t="array" ref="U29">_xlfn.XLOOKUP($A29,Tolls!$A$2:$A$46,_xlfn.XLOOKUP(U$1,Tolls!$C$1:$AU$1,Tolls!$C$2:$AU$46,,0,1),,0,1)</f>
        <v>N/A</v>
      </c>
      <c r="V29" s="38" t="str" cm="1">
        <f t="array" ref="V29">_xlfn.XLOOKUP($A29,Tolls!$A$2:$A$46,_xlfn.XLOOKUP(V$1,Tolls!$C$1:$AU$1,Tolls!$C$2:$AU$46,,0,1),,0,1)</f>
        <v>N/A</v>
      </c>
      <c r="W29" s="38" t="str" cm="1">
        <f t="array" ref="W29">_xlfn.XLOOKUP($A29,Tolls!$A$2:$A$46,_xlfn.XLOOKUP(W$1,Tolls!$C$1:$AU$1,Tolls!$C$2:$AU$46,,0,1),,0,1)</f>
        <v>N/A</v>
      </c>
      <c r="X29" s="38" t="str" cm="1">
        <f t="array" ref="X29">_xlfn.XLOOKUP($A29,Tolls!$A$2:$A$46,_xlfn.XLOOKUP(X$1,Tolls!$C$1:$AU$1,Tolls!$C$2:$AU$46,,0,1),,0,1)</f>
        <v>N/A</v>
      </c>
      <c r="Y29" s="38" t="str" cm="1">
        <f t="array" ref="Y29">_xlfn.XLOOKUP($A29,Tolls!$A$2:$A$46,_xlfn.XLOOKUP(Y$1,Tolls!$C$1:$AU$1,Tolls!$C$2:$AU$46,,0,1),,0,1)</f>
        <v>N/A</v>
      </c>
      <c r="Z29" s="38" t="str" cm="1">
        <f t="array" ref="Z29">_xlfn.XLOOKUP($A29,Tolls!$A$2:$A$46,_xlfn.XLOOKUP(Z$1,Tolls!$C$1:$AU$1,Tolls!$C$2:$AU$46,,0,1),,0,1)</f>
        <v>N/A</v>
      </c>
      <c r="AA29" s="38" t="str" cm="1">
        <f t="array" ref="AA29">_xlfn.XLOOKUP($A29,Tolls!$A$2:$A$46,_xlfn.XLOOKUP(AA$1,Tolls!$C$1:$AU$1,Tolls!$C$2:$AU$46,,0,1),,0,1)</f>
        <v>N/A</v>
      </c>
      <c r="AB29" s="38" t="str" cm="1">
        <f t="array" ref="AB29">_xlfn.XLOOKUP($A29,Tolls!$A$2:$A$46,_xlfn.XLOOKUP(AB$1,Tolls!$C$1:$AU$1,Tolls!$C$2:$AU$46,,0,1),,0,1)</f>
        <v>N/A</v>
      </c>
      <c r="AC29" s="38" t="str" cm="1">
        <f t="array" ref="AC29">_xlfn.XLOOKUP($A29,Tolls!$A$2:$A$46,_xlfn.XLOOKUP(AC$1,Tolls!$C$1:$AU$1,Tolls!$C$2:$AU$46,,0,1),,0,1)</f>
        <v>N/A</v>
      </c>
      <c r="AD29" s="38" t="str" cm="1">
        <f t="array" ref="AD29">_xlfn.XLOOKUP($A29,Tolls!$A$2:$A$46,_xlfn.XLOOKUP(AD$1,Tolls!$C$1:$AU$1,Tolls!$C$2:$AU$46,,0,1),,0,1)</f>
        <v>N/A</v>
      </c>
      <c r="AE29" s="38" cm="1">
        <f t="array" ref="AE29">_xlfn.XLOOKUP($A29,Tolls!$A$2:$A$46,_xlfn.XLOOKUP(AE$1,Tolls!$C$1:$AU$1,Tolls!$C$2:$AU$46,,0,1),,0,1)</f>
        <v>3.9</v>
      </c>
      <c r="AF29" s="38" t="str" cm="1">
        <f t="array" ref="AF29">_xlfn.XLOOKUP($A29,Tolls!$A$2:$A$46,_xlfn.XLOOKUP(AF$1,Tolls!$C$1:$AU$1,Tolls!$C$2:$AU$46,,0,1),,0,1)</f>
        <v>N/A</v>
      </c>
      <c r="AG29" s="38" cm="1">
        <f t="array" ref="AG29">_xlfn.XLOOKUP($A29,Tolls!$A$2:$A$46,_xlfn.XLOOKUP(AG$1,Tolls!$C$1:$AU$1,Tolls!$C$2:$AU$46,,0,1),,0,1)</f>
        <v>4.7</v>
      </c>
      <c r="AH29" s="38" cm="1">
        <f t="array" ref="AH29">_xlfn.XLOOKUP($A29,Tolls!$A$2:$A$46,_xlfn.XLOOKUP(AH$1,Tolls!$C$1:$AU$1,Tolls!$C$2:$AU$46,,0,1),,0,1)</f>
        <v>6.8</v>
      </c>
      <c r="AI29" s="38" cm="1">
        <f t="array" ref="AI29">_xlfn.XLOOKUP($A29,Tolls!$A$2:$A$46,_xlfn.XLOOKUP(AI$1,Tolls!$C$1:$AU$1,Tolls!$C$2:$AU$46,,0,1),,0,1)</f>
        <v>7.3</v>
      </c>
      <c r="AJ29" s="38" cm="1">
        <f t="array" ref="AJ29">_xlfn.XLOOKUP($A29,Tolls!$A$2:$A$46,_xlfn.XLOOKUP(AJ$1,Tolls!$C$1:$AU$1,Tolls!$C$2:$AU$46,,0,1),,0,1)</f>
        <v>10</v>
      </c>
      <c r="AK29" s="38" cm="1">
        <f t="array" ref="AK29">_xlfn.XLOOKUP($A29,Tolls!$A$2:$A$46,_xlfn.XLOOKUP(AK$1,Tolls!$C$1:$AU$1,Tolls!$C$2:$AU$46,,0,1),,0,1)</f>
        <v>10</v>
      </c>
    </row>
    <row r="30" spans="1:37" x14ac:dyDescent="0.2">
      <c r="A30">
        <v>339</v>
      </c>
      <c r="B30" t="str">
        <v>Fort Washington Toll Plaza</v>
      </c>
      <c r="C30" s="38" cm="1">
        <f t="array" ref="C30">_xlfn.XLOOKUP($A30,Tolls!$A$2:$A$46,_xlfn.XLOOKUP(C$1,Tolls!$C$1:$AU$1,Tolls!$C$2:$AU$46,,0,1),,0,1)</f>
        <v>75.400000000000006</v>
      </c>
      <c r="D30" s="38" cm="1">
        <f t="array" ref="D30">_xlfn.XLOOKUP($A30,Tolls!$A$2:$A$46,_xlfn.XLOOKUP(D$1,Tolls!$C$1:$AU$1,Tolls!$C$2:$AU$46,,0,1),,0,1)</f>
        <v>75.400000000000006</v>
      </c>
      <c r="E30" s="38" cm="1">
        <f t="array" ref="E30">_xlfn.XLOOKUP($A30,Tolls!$A$2:$A$46,_xlfn.XLOOKUP(E$1,Tolls!$C$1:$AU$1,Tolls!$C$2:$AU$46,,0,1),,0,1)</f>
        <v>75.400000000000006</v>
      </c>
      <c r="F30" s="38" cm="1">
        <f t="array" ref="F30">_xlfn.XLOOKUP($A30,Tolls!$A$2:$A$46,_xlfn.XLOOKUP(F$1,Tolls!$C$1:$AU$1,Tolls!$C$2:$AU$46,,0,1),,0,1)</f>
        <v>75.400000000000006</v>
      </c>
      <c r="G30" s="38" cm="1">
        <f t="array" ref="G30">_xlfn.XLOOKUP($A30,Tolls!$A$2:$A$46,_xlfn.XLOOKUP(G$1,Tolls!$C$1:$AU$1,Tolls!$C$2:$AU$46,,0,1),,0,1)</f>
        <v>72.099999999999994</v>
      </c>
      <c r="H30" s="38" cm="1">
        <f t="array" ref="H30">_xlfn.XLOOKUP($A30,Tolls!$A$2:$A$46,_xlfn.XLOOKUP(H$1,Tolls!$C$1:$AU$1,Tolls!$C$2:$AU$46,,0,1),,0,1)</f>
        <v>70.099999999999994</v>
      </c>
      <c r="I30" s="38" cm="1">
        <f t="array" ref="I30">_xlfn.XLOOKUP($A30,Tolls!$A$2:$A$46,_xlfn.XLOOKUP(I$1,Tolls!$C$1:$AU$1,Tolls!$C$2:$AU$46,,0,1),,0,1)</f>
        <v>69.2</v>
      </c>
      <c r="J30" s="38" cm="1">
        <f t="array" ref="J30">_xlfn.XLOOKUP($A30,Tolls!$A$2:$A$46,_xlfn.XLOOKUP(J$1,Tolls!$C$1:$AU$1,Tolls!$C$2:$AU$46,,0,1),,0,1)</f>
        <v>66</v>
      </c>
      <c r="K30" s="38" cm="1">
        <f t="array" ref="K30">_xlfn.XLOOKUP($A30,Tolls!$A$2:$A$46,_xlfn.XLOOKUP(K$1,Tolls!$C$1:$AU$1,Tolls!$C$2:$AU$46,,0,1),,0,1)</f>
        <v>64.099999999999994</v>
      </c>
      <c r="L30" s="38" cm="1">
        <f t="array" ref="L30">_xlfn.XLOOKUP($A30,Tolls!$A$2:$A$46,_xlfn.XLOOKUP(L$1,Tolls!$C$1:$AU$1,Tolls!$C$2:$AU$46,,0,1),,0,1)</f>
        <v>59.7</v>
      </c>
      <c r="M30" s="38" cm="1">
        <f t="array" ref="M30">_xlfn.XLOOKUP($A30,Tolls!$A$2:$A$46,_xlfn.XLOOKUP(M$1,Tolls!$C$1:$AU$1,Tolls!$C$2:$AU$46,,0,1),,0,1)</f>
        <v>55.7</v>
      </c>
      <c r="N30" s="38" cm="1">
        <f t="array" ref="N30">_xlfn.XLOOKUP($A30,Tolls!$A$2:$A$46,_xlfn.XLOOKUP(N$1,Tolls!$C$1:$AU$1,Tolls!$C$2:$AU$46,,0,1),,0,1)</f>
        <v>47.5</v>
      </c>
      <c r="O30" s="38" cm="1">
        <f t="array" ref="O30">_xlfn.XLOOKUP($A30,Tolls!$A$2:$A$46,_xlfn.XLOOKUP(O$1,Tolls!$C$1:$AU$1,Tolls!$C$2:$AU$46,,0,1),,0,1)</f>
        <v>42.2</v>
      </c>
      <c r="P30" s="38" cm="1">
        <f t="array" ref="P30">_xlfn.XLOOKUP($A30,Tolls!$A$2:$A$46,_xlfn.XLOOKUP(P$1,Tolls!$C$1:$AU$1,Tolls!$C$2:$AU$46,,0,1),,0,1)</f>
        <v>38.9</v>
      </c>
      <c r="Q30" s="38" cm="1">
        <f t="array" ref="Q30">_xlfn.XLOOKUP($A30,Tolls!$A$2:$A$46,_xlfn.XLOOKUP(Q$1,Tolls!$C$1:$AU$1,Tolls!$C$2:$AU$46,,0,1),,0,1)</f>
        <v>34.9</v>
      </c>
      <c r="R30" s="38" cm="1">
        <f t="array" ref="R30">_xlfn.XLOOKUP($A30,Tolls!$A$2:$A$46,_xlfn.XLOOKUP(R$1,Tolls!$C$1:$AU$1,Tolls!$C$2:$AU$46,,0,1),,0,1)</f>
        <v>32.5</v>
      </c>
      <c r="S30" s="38" cm="1">
        <f t="array" ref="S30">_xlfn.XLOOKUP($A30,Tolls!$A$2:$A$46,_xlfn.XLOOKUP(S$1,Tolls!$C$1:$AU$1,Tolls!$C$2:$AU$46,,0,1),,0,1)</f>
        <v>27.6</v>
      </c>
      <c r="T30" s="38" cm="1">
        <f t="array" ref="T30">_xlfn.XLOOKUP($A30,Tolls!$A$2:$A$46,_xlfn.XLOOKUP(T$1,Tolls!$C$1:$AU$1,Tolls!$C$2:$AU$46,,0,1),,0,1)</f>
        <v>26.6</v>
      </c>
      <c r="U30" s="38" cm="1">
        <f t="array" ref="U30">_xlfn.XLOOKUP($A30,Tolls!$A$2:$A$46,_xlfn.XLOOKUP(U$1,Tolls!$C$1:$AU$1,Tolls!$C$2:$AU$46,,0,1),,0,1)</f>
        <v>24.5</v>
      </c>
      <c r="V30" s="38" cm="1">
        <f t="array" ref="V30">_xlfn.XLOOKUP($A30,Tolls!$A$2:$A$46,_xlfn.XLOOKUP(V$1,Tolls!$C$1:$AU$1,Tolls!$C$2:$AU$46,,0,1),,0,1)</f>
        <v>23.6</v>
      </c>
      <c r="W30" s="38" cm="1">
        <f t="array" ref="W30">_xlfn.XLOOKUP($A30,Tolls!$A$2:$A$46,_xlfn.XLOOKUP(W$1,Tolls!$C$1:$AU$1,Tolls!$C$2:$AU$46,,0,1),,0,1)</f>
        <v>20.3</v>
      </c>
      <c r="X30" s="38" cm="1">
        <f t="array" ref="X30">_xlfn.XLOOKUP($A30,Tolls!$A$2:$A$46,_xlfn.XLOOKUP(X$1,Tolls!$C$1:$AU$1,Tolls!$C$2:$AU$46,,0,1),,0,1)</f>
        <v>15.3</v>
      </c>
      <c r="Y30" s="38" cm="1">
        <f t="array" ref="Y30">_xlfn.XLOOKUP($A30,Tolls!$A$2:$A$46,_xlfn.XLOOKUP(Y$1,Tolls!$C$1:$AU$1,Tolls!$C$2:$AU$46,,0,1),,0,1)</f>
        <v>14.3</v>
      </c>
      <c r="Z30" s="38" cm="1">
        <f t="array" ref="Z30">_xlfn.XLOOKUP($A30,Tolls!$A$2:$A$46,_xlfn.XLOOKUP(Z$1,Tolls!$C$1:$AU$1,Tolls!$C$2:$AU$46,,0,1),,0,1)</f>
        <v>11</v>
      </c>
      <c r="AA30" s="38" cm="1">
        <f t="array" ref="AA30">_xlfn.XLOOKUP($A30,Tolls!$A$2:$A$46,_xlfn.XLOOKUP(AA$1,Tolls!$C$1:$AU$1,Tolls!$C$2:$AU$46,,0,1),,0,1)</f>
        <v>8</v>
      </c>
      <c r="AB30" s="38" cm="1">
        <f t="array" ref="AB30">_xlfn.XLOOKUP($A30,Tolls!$A$2:$A$46,_xlfn.XLOOKUP(AB$1,Tolls!$C$1:$AU$1,Tolls!$C$2:$AU$46,,0,1),,0,1)</f>
        <v>6</v>
      </c>
      <c r="AC30" s="38" cm="1">
        <f t="array" ref="AC30">_xlfn.XLOOKUP($A30,Tolls!$A$2:$A$46,_xlfn.XLOOKUP(AC$1,Tolls!$C$1:$AU$1,Tolls!$C$2:$AU$46,,0,1),,0,1)</f>
        <v>3.9</v>
      </c>
      <c r="AD30" s="38" cm="1">
        <f t="array" ref="AD30">_xlfn.XLOOKUP($A30,Tolls!$A$2:$A$46,_xlfn.XLOOKUP(AD$1,Tolls!$C$1:$AU$1,Tolls!$C$2:$AU$46,,0,1),,0,1)</f>
        <v>3.9</v>
      </c>
      <c r="AE30" s="38" t="str" cm="1">
        <f t="array" ref="AE30">_xlfn.XLOOKUP($A30,Tolls!$A$2:$A$46,_xlfn.XLOOKUP(AE$1,Tolls!$C$1:$AU$1,Tolls!$C$2:$AU$46,,0,1),,0,1)</f>
        <v>N/A</v>
      </c>
      <c r="AF30" s="38" t="str" cm="1">
        <f t="array" ref="AF30">_xlfn.XLOOKUP($A30,Tolls!$A$2:$A$46,_xlfn.XLOOKUP(AF$1,Tolls!$C$1:$AU$1,Tolls!$C$2:$AU$46,,0,1),,0,1)</f>
        <v>N/A</v>
      </c>
      <c r="AG30" s="38" cm="1">
        <f t="array" ref="AG30">_xlfn.XLOOKUP($A30,Tolls!$A$2:$A$46,_xlfn.XLOOKUP(AG$1,Tolls!$C$1:$AU$1,Tolls!$C$2:$AU$46,,0,1),,0,1)</f>
        <v>3.9</v>
      </c>
      <c r="AH30" s="38" cm="1">
        <f t="array" ref="AH30">_xlfn.XLOOKUP($A30,Tolls!$A$2:$A$46,_xlfn.XLOOKUP(AH$1,Tolls!$C$1:$AU$1,Tolls!$C$2:$AU$46,,0,1),,0,1)</f>
        <v>6</v>
      </c>
      <c r="AI30" s="38" cm="1">
        <f t="array" ref="AI30">_xlfn.XLOOKUP($A30,Tolls!$A$2:$A$46,_xlfn.XLOOKUP(AI$1,Tolls!$C$1:$AU$1,Tolls!$C$2:$AU$46,,0,1),,0,1)</f>
        <v>6.2</v>
      </c>
      <c r="AJ30" s="38" cm="1">
        <f t="array" ref="AJ30">_xlfn.XLOOKUP($A30,Tolls!$A$2:$A$46,_xlfn.XLOOKUP(AJ$1,Tolls!$C$1:$AU$1,Tolls!$C$2:$AU$46,,0,1),,0,1)</f>
        <v>8</v>
      </c>
      <c r="AK30" s="38" cm="1">
        <f t="array" ref="AK30">_xlfn.XLOOKUP($A30,Tolls!$A$2:$A$46,_xlfn.XLOOKUP(AK$1,Tolls!$C$1:$AU$1,Tolls!$C$2:$AU$46,,0,1),,0,1)</f>
        <v>8</v>
      </c>
    </row>
    <row r="31" spans="1:37" x14ac:dyDescent="0.2">
      <c r="A31">
        <v>340</v>
      </c>
      <c r="B31" t="str">
        <v>Virginia Drive WB Access only</v>
      </c>
      <c r="C31" s="38" cm="1">
        <f t="array" ref="C31">_xlfn.XLOOKUP($A31,Tolls!$A$2:$A$46,_xlfn.XLOOKUP(C$1,Tolls!$C$1:$AU$1,Tolls!$C$2:$AU$46,,0,1),,0,1)</f>
        <v>75.7</v>
      </c>
      <c r="D31" s="38" cm="1">
        <f t="array" ref="D31">_xlfn.XLOOKUP($A31,Tolls!$A$2:$A$46,_xlfn.XLOOKUP(D$1,Tolls!$C$1:$AU$1,Tolls!$C$2:$AU$46,,0,1),,0,1)</f>
        <v>75.7</v>
      </c>
      <c r="E31" s="38" cm="1">
        <f t="array" ref="E31">_xlfn.XLOOKUP($A31,Tolls!$A$2:$A$46,_xlfn.XLOOKUP(E$1,Tolls!$C$1:$AU$1,Tolls!$C$2:$AU$46,,0,1),,0,1)</f>
        <v>75.7</v>
      </c>
      <c r="F31" s="38" cm="1">
        <f t="array" ref="F31">_xlfn.XLOOKUP($A31,Tolls!$A$2:$A$46,_xlfn.XLOOKUP(F$1,Tolls!$C$1:$AU$1,Tolls!$C$2:$AU$46,,0,1),,0,1)</f>
        <v>75.7</v>
      </c>
      <c r="G31" s="38" cm="1">
        <f t="array" ref="G31">_xlfn.XLOOKUP($A31,Tolls!$A$2:$A$46,_xlfn.XLOOKUP(G$1,Tolls!$C$1:$AU$1,Tolls!$C$2:$AU$46,,0,1),,0,1)</f>
        <v>72.7</v>
      </c>
      <c r="H31" s="38" cm="1">
        <f t="array" ref="H31">_xlfn.XLOOKUP($A31,Tolls!$A$2:$A$46,_xlfn.XLOOKUP(H$1,Tolls!$C$1:$AU$1,Tolls!$C$2:$AU$46,,0,1),,0,1)</f>
        <v>70.3</v>
      </c>
      <c r="I31" s="38" cm="1">
        <f t="array" ref="I31">_xlfn.XLOOKUP($A31,Tolls!$A$2:$A$46,_xlfn.XLOOKUP(I$1,Tolls!$C$1:$AU$1,Tolls!$C$2:$AU$46,,0,1),,0,1)</f>
        <v>69.5</v>
      </c>
      <c r="J31" s="38" cm="1">
        <f t="array" ref="J31">_xlfn.XLOOKUP($A31,Tolls!$A$2:$A$46,_xlfn.XLOOKUP(J$1,Tolls!$C$1:$AU$1,Tolls!$C$2:$AU$46,,0,1),,0,1)</f>
        <v>66.3</v>
      </c>
      <c r="K31" s="38" cm="1">
        <f t="array" ref="K31">_xlfn.XLOOKUP($A31,Tolls!$A$2:$A$46,_xlfn.XLOOKUP(K$1,Tolls!$C$1:$AU$1,Tolls!$C$2:$AU$46,,0,1),,0,1)</f>
        <v>64.3</v>
      </c>
      <c r="L31" s="38" cm="1">
        <f t="array" ref="L31">_xlfn.XLOOKUP($A31,Tolls!$A$2:$A$46,_xlfn.XLOOKUP(L$1,Tolls!$C$1:$AU$1,Tolls!$C$2:$AU$46,,0,1),,0,1)</f>
        <v>60.3</v>
      </c>
      <c r="M31" s="38" cm="1">
        <f t="array" ref="M31">_xlfn.XLOOKUP($A31,Tolls!$A$2:$A$46,_xlfn.XLOOKUP(M$1,Tolls!$C$1:$AU$1,Tolls!$C$2:$AU$46,,0,1),,0,1)</f>
        <v>56</v>
      </c>
      <c r="N31" s="38" cm="1">
        <f t="array" ref="N31">_xlfn.XLOOKUP($A31,Tolls!$A$2:$A$46,_xlfn.XLOOKUP(N$1,Tolls!$C$1:$AU$1,Tolls!$C$2:$AU$46,,0,1),,0,1)</f>
        <v>47.7</v>
      </c>
      <c r="O31" s="38" cm="1">
        <f t="array" ref="O31">_xlfn.XLOOKUP($A31,Tolls!$A$2:$A$46,_xlfn.XLOOKUP(O$1,Tolls!$C$1:$AU$1,Tolls!$C$2:$AU$46,,0,1),,0,1)</f>
        <v>42.6</v>
      </c>
      <c r="P31" s="38" cm="1">
        <f t="array" ref="P31">_xlfn.XLOOKUP($A31,Tolls!$A$2:$A$46,_xlfn.XLOOKUP(P$1,Tolls!$C$1:$AU$1,Tolls!$C$2:$AU$46,,0,1),,0,1)</f>
        <v>39.5</v>
      </c>
      <c r="Q31" s="38" cm="1">
        <f t="array" ref="Q31">_xlfn.XLOOKUP($A31,Tolls!$A$2:$A$46,_xlfn.XLOOKUP(Q$1,Tolls!$C$1:$AU$1,Tolls!$C$2:$AU$46,,0,1),,0,1)</f>
        <v>35.4</v>
      </c>
      <c r="R31" s="38" cm="1">
        <f t="array" ref="R31">_xlfn.XLOOKUP($A31,Tolls!$A$2:$A$46,_xlfn.XLOOKUP(R$1,Tolls!$C$1:$AU$1,Tolls!$C$2:$AU$46,,0,1),,0,1)</f>
        <v>33.1</v>
      </c>
      <c r="S31" s="38" cm="1">
        <f t="array" ref="S31">_xlfn.XLOOKUP($A31,Tolls!$A$2:$A$46,_xlfn.XLOOKUP(S$1,Tolls!$C$1:$AU$1,Tolls!$C$2:$AU$46,,0,1),,0,1)</f>
        <v>28.3</v>
      </c>
      <c r="T31" s="38" cm="1">
        <f t="array" ref="T31">_xlfn.XLOOKUP($A31,Tolls!$A$2:$A$46,_xlfn.XLOOKUP(T$1,Tolls!$C$1:$AU$1,Tolls!$C$2:$AU$46,,0,1),,0,1)</f>
        <v>26.9</v>
      </c>
      <c r="U31" s="38" cm="1">
        <f t="array" ref="U31">_xlfn.XLOOKUP($A31,Tolls!$A$2:$A$46,_xlfn.XLOOKUP(U$1,Tolls!$C$1:$AU$1,Tolls!$C$2:$AU$46,,0,1),,0,1)</f>
        <v>25.3</v>
      </c>
      <c r="V31" s="38" cm="1">
        <f t="array" ref="V31">_xlfn.XLOOKUP($A31,Tolls!$A$2:$A$46,_xlfn.XLOOKUP(V$1,Tolls!$C$1:$AU$1,Tolls!$C$2:$AU$46,,0,1),,0,1)</f>
        <v>24</v>
      </c>
      <c r="W31" s="38" cm="1">
        <f t="array" ref="W31">_xlfn.XLOOKUP($A31,Tolls!$A$2:$A$46,_xlfn.XLOOKUP(W$1,Tolls!$C$1:$AU$1,Tolls!$C$2:$AU$46,,0,1),,0,1)</f>
        <v>20.6</v>
      </c>
      <c r="X31" s="38" cm="1">
        <f t="array" ref="X31">_xlfn.XLOOKUP($A31,Tolls!$A$2:$A$46,_xlfn.XLOOKUP(X$1,Tolls!$C$1:$AU$1,Tolls!$C$2:$AU$46,,0,1),,0,1)</f>
        <v>15.9</v>
      </c>
      <c r="Y31" s="38" cm="1">
        <f t="array" ref="Y31">_xlfn.XLOOKUP($A31,Tolls!$A$2:$A$46,_xlfn.XLOOKUP(Y$1,Tolls!$C$1:$AU$1,Tolls!$C$2:$AU$46,,0,1),,0,1)</f>
        <v>14.3</v>
      </c>
      <c r="Z31" s="38" cm="1">
        <f t="array" ref="Z31">_xlfn.XLOOKUP($A31,Tolls!$A$2:$A$46,_xlfn.XLOOKUP(Z$1,Tolls!$C$1:$AU$1,Tolls!$C$2:$AU$46,,0,1),,0,1)</f>
        <v>11</v>
      </c>
      <c r="AA31" s="38" cm="1">
        <f t="array" ref="AA31">_xlfn.XLOOKUP($A31,Tolls!$A$2:$A$46,_xlfn.XLOOKUP(AA$1,Tolls!$C$1:$AU$1,Tolls!$C$2:$AU$46,,0,1),,0,1)</f>
        <v>8.1999999999999993</v>
      </c>
      <c r="AB31" s="38" cm="1">
        <f t="array" ref="AB31">_xlfn.XLOOKUP($A31,Tolls!$A$2:$A$46,_xlfn.XLOOKUP(AB$1,Tolls!$C$1:$AU$1,Tolls!$C$2:$AU$46,,0,1),,0,1)</f>
        <v>6.2</v>
      </c>
      <c r="AC31" s="38" cm="1">
        <f t="array" ref="AC31">_xlfn.XLOOKUP($A31,Tolls!$A$2:$A$46,_xlfn.XLOOKUP(AC$1,Tolls!$C$1:$AU$1,Tolls!$C$2:$AU$46,,0,1),,0,1)</f>
        <v>4</v>
      </c>
      <c r="AD31" s="38" cm="1">
        <f t="array" ref="AD31">_xlfn.XLOOKUP($A31,Tolls!$A$2:$A$46,_xlfn.XLOOKUP(AD$1,Tolls!$C$1:$AU$1,Tolls!$C$2:$AU$46,,0,1),,0,1)</f>
        <v>4</v>
      </c>
      <c r="AE31" s="38" cm="1">
        <f t="array" ref="AE31">_xlfn.XLOOKUP($A31,Tolls!$A$2:$A$46,_xlfn.XLOOKUP(AE$1,Tolls!$C$1:$AU$1,Tolls!$C$2:$AU$46,,0,1),,0,1)</f>
        <v>2.8</v>
      </c>
      <c r="AF31" s="38" t="str" cm="1">
        <f t="array" ref="AF31">_xlfn.XLOOKUP($A31,Tolls!$A$2:$A$46,_xlfn.XLOOKUP(AF$1,Tolls!$C$1:$AU$1,Tolls!$C$2:$AU$46,,0,1),,0,1)</f>
        <v>N/A</v>
      </c>
      <c r="AG31" s="38" t="str" cm="1">
        <f t="array" ref="AG31">_xlfn.XLOOKUP($A31,Tolls!$A$2:$A$46,_xlfn.XLOOKUP(AG$1,Tolls!$C$1:$AU$1,Tolls!$C$2:$AU$46,,0,1),,0,1)</f>
        <v>N/A</v>
      </c>
      <c r="AH31" s="38" t="str" cm="1">
        <f t="array" ref="AH31">_xlfn.XLOOKUP($A31,Tolls!$A$2:$A$46,_xlfn.XLOOKUP(AH$1,Tolls!$C$1:$AU$1,Tolls!$C$2:$AU$46,,0,1),,0,1)</f>
        <v>N/A</v>
      </c>
      <c r="AI31" s="38" t="str" cm="1">
        <f t="array" ref="AI31">_xlfn.XLOOKUP($A31,Tolls!$A$2:$A$46,_xlfn.XLOOKUP(AI$1,Tolls!$C$1:$AU$1,Tolls!$C$2:$AU$46,,0,1),,0,1)</f>
        <v>N/A</v>
      </c>
      <c r="AJ31" s="38" t="str" cm="1">
        <f t="array" ref="AJ31">_xlfn.XLOOKUP($A31,Tolls!$A$2:$A$46,_xlfn.XLOOKUP(AJ$1,Tolls!$C$1:$AU$1,Tolls!$C$2:$AU$46,,0,1),,0,1)</f>
        <v>N/A</v>
      </c>
      <c r="AK31" s="38" t="str" cm="1">
        <f t="array" ref="AK31">_xlfn.XLOOKUP($A31,Tolls!$A$2:$A$46,_xlfn.XLOOKUP(AK$1,Tolls!$C$1:$AU$1,Tolls!$C$2:$AU$46,,0,1),,0,1)</f>
        <v>N/A</v>
      </c>
    </row>
    <row r="32" spans="1:37" x14ac:dyDescent="0.2">
      <c r="A32">
        <v>343</v>
      </c>
      <c r="B32" t="str">
        <v>Willow Grove Toll Plaza</v>
      </c>
      <c r="C32" s="38" cm="1">
        <f t="array" ref="C32">_xlfn.XLOOKUP($A32,Tolls!$A$2:$A$46,_xlfn.XLOOKUP(C$1,Tolls!$C$1:$AU$1,Tolls!$C$2:$AU$46,,0,1),,0,1)</f>
        <v>77.400000000000006</v>
      </c>
      <c r="D32" s="38" cm="1">
        <f t="array" ref="D32">_xlfn.XLOOKUP($A32,Tolls!$A$2:$A$46,_xlfn.XLOOKUP(D$1,Tolls!$C$1:$AU$1,Tolls!$C$2:$AU$46,,0,1),,0,1)</f>
        <v>77.400000000000006</v>
      </c>
      <c r="E32" s="38" cm="1">
        <f t="array" ref="E32">_xlfn.XLOOKUP($A32,Tolls!$A$2:$A$46,_xlfn.XLOOKUP(E$1,Tolls!$C$1:$AU$1,Tolls!$C$2:$AU$46,,0,1),,0,1)</f>
        <v>77.400000000000006</v>
      </c>
      <c r="F32" s="38" cm="1">
        <f t="array" ref="F32">_xlfn.XLOOKUP($A32,Tolls!$A$2:$A$46,_xlfn.XLOOKUP(F$1,Tolls!$C$1:$AU$1,Tolls!$C$2:$AU$46,,0,1),,0,1)</f>
        <v>77.400000000000006</v>
      </c>
      <c r="G32" s="38" cm="1">
        <f t="array" ref="G32">_xlfn.XLOOKUP($A32,Tolls!$A$2:$A$46,_xlfn.XLOOKUP(G$1,Tolls!$C$1:$AU$1,Tolls!$C$2:$AU$46,,0,1),,0,1)</f>
        <v>74.400000000000006</v>
      </c>
      <c r="H32" s="38" cm="1">
        <f t="array" ref="H32">_xlfn.XLOOKUP($A32,Tolls!$A$2:$A$46,_xlfn.XLOOKUP(H$1,Tolls!$C$1:$AU$1,Tolls!$C$2:$AU$46,,0,1),,0,1)</f>
        <v>71.2</v>
      </c>
      <c r="I32" s="38" cm="1">
        <f t="array" ref="I32">_xlfn.XLOOKUP($A32,Tolls!$A$2:$A$46,_xlfn.XLOOKUP(I$1,Tolls!$C$1:$AU$1,Tolls!$C$2:$AU$46,,0,1),,0,1)</f>
        <v>70.099999999999994</v>
      </c>
      <c r="J32" s="38" cm="1">
        <f t="array" ref="J32">_xlfn.XLOOKUP($A32,Tolls!$A$2:$A$46,_xlfn.XLOOKUP(J$1,Tolls!$C$1:$AU$1,Tolls!$C$2:$AU$46,,0,1),,0,1)</f>
        <v>66.900000000000006</v>
      </c>
      <c r="K32" s="38" cm="1">
        <f t="array" ref="K32">_xlfn.XLOOKUP($A32,Tolls!$A$2:$A$46,_xlfn.XLOOKUP(K$1,Tolls!$C$1:$AU$1,Tolls!$C$2:$AU$46,,0,1),,0,1)</f>
        <v>64.8</v>
      </c>
      <c r="L32" s="38" cm="1">
        <f t="array" ref="L32">_xlfn.XLOOKUP($A32,Tolls!$A$2:$A$46,_xlfn.XLOOKUP(L$1,Tolls!$C$1:$AU$1,Tolls!$C$2:$AU$46,,0,1),,0,1)</f>
        <v>61.5</v>
      </c>
      <c r="M32" s="38" cm="1">
        <f t="array" ref="M32">_xlfn.XLOOKUP($A32,Tolls!$A$2:$A$46,_xlfn.XLOOKUP(M$1,Tolls!$C$1:$AU$1,Tolls!$C$2:$AU$46,,0,1),,0,1)</f>
        <v>56.6</v>
      </c>
      <c r="N32" s="38" cm="1">
        <f t="array" ref="N32">_xlfn.XLOOKUP($A32,Tolls!$A$2:$A$46,_xlfn.XLOOKUP(N$1,Tolls!$C$1:$AU$1,Tolls!$C$2:$AU$46,,0,1),,0,1)</f>
        <v>48.3</v>
      </c>
      <c r="O32" s="38" cm="1">
        <f t="array" ref="O32">_xlfn.XLOOKUP($A32,Tolls!$A$2:$A$46,_xlfn.XLOOKUP(O$1,Tolls!$C$1:$AU$1,Tolls!$C$2:$AU$46,,0,1),,0,1)</f>
        <v>44.3</v>
      </c>
      <c r="P32" s="38" cm="1">
        <f t="array" ref="P32">_xlfn.XLOOKUP($A32,Tolls!$A$2:$A$46,_xlfn.XLOOKUP(P$1,Tolls!$C$1:$AU$1,Tolls!$C$2:$AU$46,,0,1),,0,1)</f>
        <v>41.2</v>
      </c>
      <c r="Q32" s="38" cm="1">
        <f t="array" ref="Q32">_xlfn.XLOOKUP($A32,Tolls!$A$2:$A$46,_xlfn.XLOOKUP(Q$1,Tolls!$C$1:$AU$1,Tolls!$C$2:$AU$46,,0,1),,0,1)</f>
        <v>36</v>
      </c>
      <c r="R32" s="38" cm="1">
        <f t="array" ref="R32">_xlfn.XLOOKUP($A32,Tolls!$A$2:$A$46,_xlfn.XLOOKUP(R$1,Tolls!$C$1:$AU$1,Tolls!$C$2:$AU$46,,0,1),,0,1)</f>
        <v>33.700000000000003</v>
      </c>
      <c r="S32" s="38" cm="1">
        <f t="array" ref="S32">_xlfn.XLOOKUP($A32,Tolls!$A$2:$A$46,_xlfn.XLOOKUP(S$1,Tolls!$C$1:$AU$1,Tolls!$C$2:$AU$46,,0,1),,0,1)</f>
        <v>29.7</v>
      </c>
      <c r="T32" s="38" cm="1">
        <f t="array" ref="T32">_xlfn.XLOOKUP($A32,Tolls!$A$2:$A$46,_xlfn.XLOOKUP(T$1,Tolls!$C$1:$AU$1,Tolls!$C$2:$AU$46,,0,1),,0,1)</f>
        <v>27.6</v>
      </c>
      <c r="U32" s="38" cm="1">
        <f t="array" ref="U32">_xlfn.XLOOKUP($A32,Tolls!$A$2:$A$46,_xlfn.XLOOKUP(U$1,Tolls!$C$1:$AU$1,Tolls!$C$2:$AU$46,,0,1),,0,1)</f>
        <v>26.6</v>
      </c>
      <c r="V32" s="38" cm="1">
        <f t="array" ref="V32">_xlfn.XLOOKUP($A32,Tolls!$A$2:$A$46,_xlfn.XLOOKUP(V$1,Tolls!$C$1:$AU$1,Tolls!$C$2:$AU$46,,0,1),,0,1)</f>
        <v>25.6</v>
      </c>
      <c r="W32" s="38" cm="1">
        <f t="array" ref="W32">_xlfn.XLOOKUP($A32,Tolls!$A$2:$A$46,_xlfn.XLOOKUP(W$1,Tolls!$C$1:$AU$1,Tolls!$C$2:$AU$46,,0,1),,0,1)</f>
        <v>21.3</v>
      </c>
      <c r="X32" s="38" cm="1">
        <f t="array" ref="X32">_xlfn.XLOOKUP($A32,Tolls!$A$2:$A$46,_xlfn.XLOOKUP(X$1,Tolls!$C$1:$AU$1,Tolls!$C$2:$AU$46,,0,1),,0,1)</f>
        <v>17.3</v>
      </c>
      <c r="Y32" s="38" cm="1">
        <f t="array" ref="Y32">_xlfn.XLOOKUP($A32,Tolls!$A$2:$A$46,_xlfn.XLOOKUP(Y$1,Tolls!$C$1:$AU$1,Tolls!$C$2:$AU$46,,0,1),,0,1)</f>
        <v>14.3</v>
      </c>
      <c r="Z32" s="38" cm="1">
        <f t="array" ref="Z32">_xlfn.XLOOKUP($A32,Tolls!$A$2:$A$46,_xlfn.XLOOKUP(Z$1,Tolls!$C$1:$AU$1,Tolls!$C$2:$AU$46,,0,1),,0,1)</f>
        <v>11</v>
      </c>
      <c r="AA32" s="38" cm="1">
        <f t="array" ref="AA32">_xlfn.XLOOKUP($A32,Tolls!$A$2:$A$46,_xlfn.XLOOKUP(AA$1,Tolls!$C$1:$AU$1,Tolls!$C$2:$AU$46,,0,1),,0,1)</f>
        <v>8.8000000000000007</v>
      </c>
      <c r="AB32" s="38" cm="1">
        <f t="array" ref="AB32">_xlfn.XLOOKUP($A32,Tolls!$A$2:$A$46,_xlfn.XLOOKUP(AB$1,Tolls!$C$1:$AU$1,Tolls!$C$2:$AU$46,,0,1),,0,1)</f>
        <v>6.8</v>
      </c>
      <c r="AC32" s="38" cm="1">
        <f t="array" ref="AC32">_xlfn.XLOOKUP($A32,Tolls!$A$2:$A$46,_xlfn.XLOOKUP(AC$1,Tolls!$C$1:$AU$1,Tolls!$C$2:$AU$46,,0,1),,0,1)</f>
        <v>4.7</v>
      </c>
      <c r="AD32" s="38" cm="1">
        <f t="array" ref="AD32">_xlfn.XLOOKUP($A32,Tolls!$A$2:$A$46,_xlfn.XLOOKUP(AD$1,Tolls!$C$1:$AU$1,Tolls!$C$2:$AU$46,,0,1),,0,1)</f>
        <v>4.7</v>
      </c>
      <c r="AE32" s="38" cm="1">
        <f t="array" ref="AE32">_xlfn.XLOOKUP($A32,Tolls!$A$2:$A$46,_xlfn.XLOOKUP(AE$1,Tolls!$C$1:$AU$1,Tolls!$C$2:$AU$46,,0,1),,0,1)</f>
        <v>3.9</v>
      </c>
      <c r="AF32" s="38" cm="1">
        <f t="array" ref="AF32">_xlfn.XLOOKUP($A32,Tolls!$A$2:$A$46,_xlfn.XLOOKUP(AF$1,Tolls!$C$1:$AU$1,Tolls!$C$2:$AU$46,,0,1),,0,1)</f>
        <v>2.8</v>
      </c>
      <c r="AG32" s="38" t="str" cm="1">
        <f t="array" ref="AG32">_xlfn.XLOOKUP($A32,Tolls!$A$2:$A$46,_xlfn.XLOOKUP(AG$1,Tolls!$C$1:$AU$1,Tolls!$C$2:$AU$46,,0,1),,0,1)</f>
        <v>N/A</v>
      </c>
      <c r="AH32" s="38" cm="1">
        <f t="array" ref="AH32">_xlfn.XLOOKUP($A32,Tolls!$A$2:$A$46,_xlfn.XLOOKUP(AH$1,Tolls!$C$1:$AU$1,Tolls!$C$2:$AU$46,,0,1),,0,1)</f>
        <v>3.9</v>
      </c>
      <c r="AI32" s="38" cm="1">
        <f t="array" ref="AI32">_xlfn.XLOOKUP($A32,Tolls!$A$2:$A$46,_xlfn.XLOOKUP(AI$1,Tolls!$C$1:$AU$1,Tolls!$C$2:$AU$46,,0,1),,0,1)</f>
        <v>4.2</v>
      </c>
      <c r="AJ32" s="38" cm="1">
        <f t="array" ref="AJ32">_xlfn.XLOOKUP($A32,Tolls!$A$2:$A$46,_xlfn.XLOOKUP(AJ$1,Tolls!$C$1:$AU$1,Tolls!$C$2:$AU$46,,0,1),,0,1)</f>
        <v>6.8</v>
      </c>
      <c r="AK32" s="38" cm="1">
        <f t="array" ref="AK32">_xlfn.XLOOKUP($A32,Tolls!$A$2:$A$46,_xlfn.XLOOKUP(AK$1,Tolls!$C$1:$AU$1,Tolls!$C$2:$AU$46,,0,1),,0,1)</f>
        <v>6.8</v>
      </c>
    </row>
    <row r="33" spans="1:47" x14ac:dyDescent="0.2">
      <c r="A33">
        <v>351</v>
      </c>
      <c r="B33" t="str">
        <v>Bensalem Toll Plaza</v>
      </c>
      <c r="C33" s="38" cm="1">
        <f t="array" ref="C33">_xlfn.XLOOKUP($A33,Tolls!$A$2:$A$46,_xlfn.XLOOKUP(C$1,Tolls!$C$1:$AU$1,Tolls!$C$2:$AU$46,,0,1),,0,1)</f>
        <v>79.400000000000006</v>
      </c>
      <c r="D33" s="38" cm="1">
        <f t="array" ref="D33">_xlfn.XLOOKUP($A33,Tolls!$A$2:$A$46,_xlfn.XLOOKUP(D$1,Tolls!$C$1:$AU$1,Tolls!$C$2:$AU$46,,0,1),,0,1)</f>
        <v>79.400000000000006</v>
      </c>
      <c r="E33" s="38" cm="1">
        <f t="array" ref="E33">_xlfn.XLOOKUP($A33,Tolls!$A$2:$A$46,_xlfn.XLOOKUP(E$1,Tolls!$C$1:$AU$1,Tolls!$C$2:$AU$46,,0,1),,0,1)</f>
        <v>79.400000000000006</v>
      </c>
      <c r="F33" s="38" cm="1">
        <f t="array" ref="F33">_xlfn.XLOOKUP($A33,Tolls!$A$2:$A$46,_xlfn.XLOOKUP(F$1,Tolls!$C$1:$AU$1,Tolls!$C$2:$AU$46,,0,1),,0,1)</f>
        <v>79.400000000000006</v>
      </c>
      <c r="G33" s="38" cm="1">
        <f t="array" ref="G33">_xlfn.XLOOKUP($A33,Tolls!$A$2:$A$46,_xlfn.XLOOKUP(G$1,Tolls!$C$1:$AU$1,Tolls!$C$2:$AU$46,,0,1),,0,1)</f>
        <v>76.599999999999994</v>
      </c>
      <c r="H33" s="38" cm="1">
        <f t="array" ref="H33">_xlfn.XLOOKUP($A33,Tolls!$A$2:$A$46,_xlfn.XLOOKUP(H$1,Tolls!$C$1:$AU$1,Tolls!$C$2:$AU$46,,0,1),,0,1)</f>
        <v>74.400000000000006</v>
      </c>
      <c r="I33" s="38" cm="1">
        <f t="array" ref="I33">_xlfn.XLOOKUP($A33,Tolls!$A$2:$A$46,_xlfn.XLOOKUP(I$1,Tolls!$C$1:$AU$1,Tolls!$C$2:$AU$46,,0,1),,0,1)</f>
        <v>72.099999999999994</v>
      </c>
      <c r="J33" s="38" cm="1">
        <f t="array" ref="J33">_xlfn.XLOOKUP($A33,Tolls!$A$2:$A$46,_xlfn.XLOOKUP(J$1,Tolls!$C$1:$AU$1,Tolls!$C$2:$AU$46,,0,1),,0,1)</f>
        <v>69.2</v>
      </c>
      <c r="K33" s="38" cm="1">
        <f t="array" ref="K33">_xlfn.XLOOKUP($A33,Tolls!$A$2:$A$46,_xlfn.XLOOKUP(K$1,Tolls!$C$1:$AU$1,Tolls!$C$2:$AU$46,,0,1),,0,1)</f>
        <v>68.3</v>
      </c>
      <c r="L33" s="38" cm="1">
        <f t="array" ref="L33">_xlfn.XLOOKUP($A33,Tolls!$A$2:$A$46,_xlfn.XLOOKUP(L$1,Tolls!$C$1:$AU$1,Tolls!$C$2:$AU$46,,0,1),,0,1)</f>
        <v>64.099999999999994</v>
      </c>
      <c r="M33" s="38" cm="1">
        <f t="array" ref="M33">_xlfn.XLOOKUP($A33,Tolls!$A$2:$A$46,_xlfn.XLOOKUP(M$1,Tolls!$C$1:$AU$1,Tolls!$C$2:$AU$46,,0,1),,0,1)</f>
        <v>58.6</v>
      </c>
      <c r="N33" s="38" cm="1">
        <f t="array" ref="N33">_xlfn.XLOOKUP($A33,Tolls!$A$2:$A$46,_xlfn.XLOOKUP(N$1,Tolls!$C$1:$AU$1,Tolls!$C$2:$AU$46,,0,1),,0,1)</f>
        <v>51.4</v>
      </c>
      <c r="O33" s="38" cm="1">
        <f t="array" ref="O33">_xlfn.XLOOKUP($A33,Tolls!$A$2:$A$46,_xlfn.XLOOKUP(O$1,Tolls!$C$1:$AU$1,Tolls!$C$2:$AU$46,,0,1),,0,1)</f>
        <v>46.3</v>
      </c>
      <c r="P33" s="38" cm="1">
        <f t="array" ref="P33">_xlfn.XLOOKUP($A33,Tolls!$A$2:$A$46,_xlfn.XLOOKUP(P$1,Tolls!$C$1:$AU$1,Tolls!$C$2:$AU$46,,0,1),,0,1)</f>
        <v>43.2</v>
      </c>
      <c r="Q33" s="38" cm="1">
        <f t="array" ref="Q33">_xlfn.XLOOKUP($A33,Tolls!$A$2:$A$46,_xlfn.XLOOKUP(Q$1,Tolls!$C$1:$AU$1,Tolls!$C$2:$AU$46,,0,1),,0,1)</f>
        <v>39.1</v>
      </c>
      <c r="R33" s="38" cm="1">
        <f t="array" ref="R33">_xlfn.XLOOKUP($A33,Tolls!$A$2:$A$46,_xlfn.XLOOKUP(R$1,Tolls!$C$1:$AU$1,Tolls!$C$2:$AU$46,,0,1),,0,1)</f>
        <v>36.9</v>
      </c>
      <c r="S33" s="38" cm="1">
        <f t="array" ref="S33">_xlfn.XLOOKUP($A33,Tolls!$A$2:$A$46,_xlfn.XLOOKUP(S$1,Tolls!$C$1:$AU$1,Tolls!$C$2:$AU$46,,0,1),,0,1)</f>
        <v>31.9</v>
      </c>
      <c r="T33" s="38" cm="1">
        <f t="array" ref="T33">_xlfn.XLOOKUP($A33,Tolls!$A$2:$A$46,_xlfn.XLOOKUP(T$1,Tolls!$C$1:$AU$1,Tolls!$C$2:$AU$46,,0,1),,0,1)</f>
        <v>29.7</v>
      </c>
      <c r="U33" s="38" cm="1">
        <f t="array" ref="U33">_xlfn.XLOOKUP($A33,Tolls!$A$2:$A$46,_xlfn.XLOOKUP(U$1,Tolls!$C$1:$AU$1,Tolls!$C$2:$AU$46,,0,1),,0,1)</f>
        <v>28.6</v>
      </c>
      <c r="V33" s="38" cm="1">
        <f t="array" ref="V33">_xlfn.XLOOKUP($A33,Tolls!$A$2:$A$46,_xlfn.XLOOKUP(V$1,Tolls!$C$1:$AU$1,Tolls!$C$2:$AU$46,,0,1),,0,1)</f>
        <v>27.6</v>
      </c>
      <c r="W33" s="38" cm="1">
        <f t="array" ref="W33">_xlfn.XLOOKUP($A33,Tolls!$A$2:$A$46,_xlfn.XLOOKUP(W$1,Tolls!$C$1:$AU$1,Tolls!$C$2:$AU$46,,0,1),,0,1)</f>
        <v>24.5</v>
      </c>
      <c r="X33" s="38" cm="1">
        <f t="array" ref="X33">_xlfn.XLOOKUP($A33,Tolls!$A$2:$A$46,_xlfn.XLOOKUP(X$1,Tolls!$C$1:$AU$1,Tolls!$C$2:$AU$46,,0,1),,0,1)</f>
        <v>19.399999999999999</v>
      </c>
      <c r="Y33" s="38" cm="1">
        <f t="array" ref="Y33">_xlfn.XLOOKUP($A33,Tolls!$A$2:$A$46,_xlfn.XLOOKUP(Y$1,Tolls!$C$1:$AU$1,Tolls!$C$2:$AU$46,,0,1),,0,1)</f>
        <v>17.3</v>
      </c>
      <c r="Z33" s="38" cm="1">
        <f t="array" ref="Z33">_xlfn.XLOOKUP($A33,Tolls!$A$2:$A$46,_xlfn.XLOOKUP(Z$1,Tolls!$C$1:$AU$1,Tolls!$C$2:$AU$46,,0,1),,0,1)</f>
        <v>14.3</v>
      </c>
      <c r="AA33" s="38" cm="1">
        <f t="array" ref="AA33">_xlfn.XLOOKUP($A33,Tolls!$A$2:$A$46,_xlfn.XLOOKUP(AA$1,Tolls!$C$1:$AU$1,Tolls!$C$2:$AU$46,,0,1),,0,1)</f>
        <v>12</v>
      </c>
      <c r="AB33" s="38" cm="1">
        <f t="array" ref="AB33">_xlfn.XLOOKUP($A33,Tolls!$A$2:$A$46,_xlfn.XLOOKUP(AB$1,Tolls!$C$1:$AU$1,Tolls!$C$2:$AU$46,,0,1),,0,1)</f>
        <v>10</v>
      </c>
      <c r="AC33" s="38" cm="1">
        <f t="array" ref="AC33">_xlfn.XLOOKUP($A33,Tolls!$A$2:$A$46,_xlfn.XLOOKUP(AC$1,Tolls!$C$1:$AU$1,Tolls!$C$2:$AU$46,,0,1),,0,1)</f>
        <v>6.8</v>
      </c>
      <c r="AD33" s="38" cm="1">
        <f t="array" ref="AD33">_xlfn.XLOOKUP($A33,Tolls!$A$2:$A$46,_xlfn.XLOOKUP(AD$1,Tolls!$C$1:$AU$1,Tolls!$C$2:$AU$46,,0,1),,0,1)</f>
        <v>6.8</v>
      </c>
      <c r="AE33" s="38" cm="1">
        <f t="array" ref="AE33">_xlfn.XLOOKUP($A33,Tolls!$A$2:$A$46,_xlfn.XLOOKUP(AE$1,Tolls!$C$1:$AU$1,Tolls!$C$2:$AU$46,,0,1),,0,1)</f>
        <v>6</v>
      </c>
      <c r="AF33" s="38" cm="1">
        <f t="array" ref="AF33">_xlfn.XLOOKUP($A33,Tolls!$A$2:$A$46,_xlfn.XLOOKUP(AF$1,Tolls!$C$1:$AU$1,Tolls!$C$2:$AU$46,,0,1),,0,1)</f>
        <v>5.4</v>
      </c>
      <c r="AG33" s="38" cm="1">
        <f t="array" ref="AG33">_xlfn.XLOOKUP($A33,Tolls!$A$2:$A$46,_xlfn.XLOOKUP(AG$1,Tolls!$C$1:$AU$1,Tolls!$C$2:$AU$46,,0,1),,0,1)</f>
        <v>3.9</v>
      </c>
      <c r="AH33" s="38" t="str" cm="1">
        <f t="array" ref="AH33">_xlfn.XLOOKUP($A33,Tolls!$A$2:$A$46,_xlfn.XLOOKUP(AH$1,Tolls!$C$1:$AU$1,Tolls!$C$2:$AU$46,,0,1),,0,1)</f>
        <v>N/A</v>
      </c>
      <c r="AI33" s="38" cm="1">
        <f t="array" ref="AI33">_xlfn.XLOOKUP($A33,Tolls!$A$2:$A$46,_xlfn.XLOOKUP(AI$1,Tolls!$C$1:$AU$1,Tolls!$C$2:$AU$46,,0,1),,0,1)</f>
        <v>3.9</v>
      </c>
      <c r="AJ33" s="38" cm="1">
        <f t="array" ref="AJ33">_xlfn.XLOOKUP($A33,Tolls!$A$2:$A$46,_xlfn.XLOOKUP(AJ$1,Tolls!$C$1:$AU$1,Tolls!$C$2:$AU$46,,0,1),,0,1)</f>
        <v>4.7</v>
      </c>
      <c r="AK33" s="38" cm="1">
        <f t="array" ref="AK33">_xlfn.XLOOKUP($A33,Tolls!$A$2:$A$46,_xlfn.XLOOKUP(AK$1,Tolls!$C$1:$AU$1,Tolls!$C$2:$AU$46,,0,1),,0,1)</f>
        <v>4.7</v>
      </c>
    </row>
    <row r="34" spans="1:47" x14ac:dyDescent="0.2">
      <c r="A34">
        <v>352</v>
      </c>
      <c r="B34" t="str">
        <v>Street Road EB Access Only</v>
      </c>
      <c r="C34" s="38" t="str" cm="1">
        <f t="array" ref="C34">_xlfn.XLOOKUP($A34,Tolls!$A$2:$A$46,_xlfn.XLOOKUP(C$1,Tolls!$C$1:$AU$1,Tolls!$C$2:$AU$46,,0,1),,0,1)</f>
        <v>N/A</v>
      </c>
      <c r="D34" s="38" t="str" cm="1">
        <f t="array" ref="D34">_xlfn.XLOOKUP($A34,Tolls!$A$2:$A$46,_xlfn.XLOOKUP(D$1,Tolls!$C$1:$AU$1,Tolls!$C$2:$AU$46,,0,1),,0,1)</f>
        <v>N/A</v>
      </c>
      <c r="E34" s="38" t="str" cm="1">
        <f t="array" ref="E34">_xlfn.XLOOKUP($A34,Tolls!$A$2:$A$46,_xlfn.XLOOKUP(E$1,Tolls!$C$1:$AU$1,Tolls!$C$2:$AU$46,,0,1),,0,1)</f>
        <v>N/A</v>
      </c>
      <c r="F34" s="38" t="str" cm="1">
        <f t="array" ref="F34">_xlfn.XLOOKUP($A34,Tolls!$A$2:$A$46,_xlfn.XLOOKUP(F$1,Tolls!$C$1:$AU$1,Tolls!$C$2:$AU$46,,0,1),,0,1)</f>
        <v>N/A</v>
      </c>
      <c r="G34" s="38" t="str" cm="1">
        <f t="array" ref="G34">_xlfn.XLOOKUP($A34,Tolls!$A$2:$A$46,_xlfn.XLOOKUP(G$1,Tolls!$C$1:$AU$1,Tolls!$C$2:$AU$46,,0,1),,0,1)</f>
        <v>N/A</v>
      </c>
      <c r="H34" s="38" t="str" cm="1">
        <f t="array" ref="H34">_xlfn.XLOOKUP($A34,Tolls!$A$2:$A$46,_xlfn.XLOOKUP(H$1,Tolls!$C$1:$AU$1,Tolls!$C$2:$AU$46,,0,1),,0,1)</f>
        <v>N/A</v>
      </c>
      <c r="I34" s="38" t="str" cm="1">
        <f t="array" ref="I34">_xlfn.XLOOKUP($A34,Tolls!$A$2:$A$46,_xlfn.XLOOKUP(I$1,Tolls!$C$1:$AU$1,Tolls!$C$2:$AU$46,,0,1),,0,1)</f>
        <v>N/A</v>
      </c>
      <c r="J34" s="38" t="str" cm="1">
        <f t="array" ref="J34">_xlfn.XLOOKUP($A34,Tolls!$A$2:$A$46,_xlfn.XLOOKUP(J$1,Tolls!$C$1:$AU$1,Tolls!$C$2:$AU$46,,0,1),,0,1)</f>
        <v>N/A</v>
      </c>
      <c r="K34" s="38" t="str" cm="1">
        <f t="array" ref="K34">_xlfn.XLOOKUP($A34,Tolls!$A$2:$A$46,_xlfn.XLOOKUP(K$1,Tolls!$C$1:$AU$1,Tolls!$C$2:$AU$46,,0,1),,0,1)</f>
        <v>N/A</v>
      </c>
      <c r="L34" s="38" t="str" cm="1">
        <f t="array" ref="L34">_xlfn.XLOOKUP($A34,Tolls!$A$2:$A$46,_xlfn.XLOOKUP(L$1,Tolls!$C$1:$AU$1,Tolls!$C$2:$AU$46,,0,1),,0,1)</f>
        <v>N/A</v>
      </c>
      <c r="M34" s="38" t="str" cm="1">
        <f t="array" ref="M34">_xlfn.XLOOKUP($A34,Tolls!$A$2:$A$46,_xlfn.XLOOKUP(M$1,Tolls!$C$1:$AU$1,Tolls!$C$2:$AU$46,,0,1),,0,1)</f>
        <v>N/A</v>
      </c>
      <c r="N34" s="38" t="str" cm="1">
        <f t="array" ref="N34">_xlfn.XLOOKUP($A34,Tolls!$A$2:$A$46,_xlfn.XLOOKUP(N$1,Tolls!$C$1:$AU$1,Tolls!$C$2:$AU$46,,0,1),,0,1)</f>
        <v>N/A</v>
      </c>
      <c r="O34" s="38" t="str" cm="1">
        <f t="array" ref="O34">_xlfn.XLOOKUP($A34,Tolls!$A$2:$A$46,_xlfn.XLOOKUP(O$1,Tolls!$C$1:$AU$1,Tolls!$C$2:$AU$46,,0,1),,0,1)</f>
        <v>N/A</v>
      </c>
      <c r="P34" s="38" t="str" cm="1">
        <f t="array" ref="P34">_xlfn.XLOOKUP($A34,Tolls!$A$2:$A$46,_xlfn.XLOOKUP(P$1,Tolls!$C$1:$AU$1,Tolls!$C$2:$AU$46,,0,1),,0,1)</f>
        <v>N/A</v>
      </c>
      <c r="Q34" s="38" t="str" cm="1">
        <f t="array" ref="Q34">_xlfn.XLOOKUP($A34,Tolls!$A$2:$A$46,_xlfn.XLOOKUP(Q$1,Tolls!$C$1:$AU$1,Tolls!$C$2:$AU$46,,0,1),,0,1)</f>
        <v>N/A</v>
      </c>
      <c r="R34" s="38" t="str" cm="1">
        <f t="array" ref="R34">_xlfn.XLOOKUP($A34,Tolls!$A$2:$A$46,_xlfn.XLOOKUP(R$1,Tolls!$C$1:$AU$1,Tolls!$C$2:$AU$46,,0,1),,0,1)</f>
        <v>N/A</v>
      </c>
      <c r="S34" s="38" t="str" cm="1">
        <f t="array" ref="S34">_xlfn.XLOOKUP($A34,Tolls!$A$2:$A$46,_xlfn.XLOOKUP(S$1,Tolls!$C$1:$AU$1,Tolls!$C$2:$AU$46,,0,1),,0,1)</f>
        <v>N/A</v>
      </c>
      <c r="T34" s="38" t="str" cm="1">
        <f t="array" ref="T34">_xlfn.XLOOKUP($A34,Tolls!$A$2:$A$46,_xlfn.XLOOKUP(T$1,Tolls!$C$1:$AU$1,Tolls!$C$2:$AU$46,,0,1),,0,1)</f>
        <v>N/A</v>
      </c>
      <c r="U34" s="38" t="str" cm="1">
        <f t="array" ref="U34">_xlfn.XLOOKUP($A34,Tolls!$A$2:$A$46,_xlfn.XLOOKUP(U$1,Tolls!$C$1:$AU$1,Tolls!$C$2:$AU$46,,0,1),,0,1)</f>
        <v>N/A</v>
      </c>
      <c r="V34" s="38" t="str" cm="1">
        <f t="array" ref="V34">_xlfn.XLOOKUP($A34,Tolls!$A$2:$A$46,_xlfn.XLOOKUP(V$1,Tolls!$C$1:$AU$1,Tolls!$C$2:$AU$46,,0,1),,0,1)</f>
        <v>N/A</v>
      </c>
      <c r="W34" s="38" t="str" cm="1">
        <f t="array" ref="W34">_xlfn.XLOOKUP($A34,Tolls!$A$2:$A$46,_xlfn.XLOOKUP(W$1,Tolls!$C$1:$AU$1,Tolls!$C$2:$AU$46,,0,1),,0,1)</f>
        <v>N/A</v>
      </c>
      <c r="X34" s="38" t="str" cm="1">
        <f t="array" ref="X34">_xlfn.XLOOKUP($A34,Tolls!$A$2:$A$46,_xlfn.XLOOKUP(X$1,Tolls!$C$1:$AU$1,Tolls!$C$2:$AU$46,,0,1),,0,1)</f>
        <v>N/A</v>
      </c>
      <c r="Y34" s="38" t="str" cm="1">
        <f t="array" ref="Y34">_xlfn.XLOOKUP($A34,Tolls!$A$2:$A$46,_xlfn.XLOOKUP(Y$1,Tolls!$C$1:$AU$1,Tolls!$C$2:$AU$46,,0,1),,0,1)</f>
        <v>N/A</v>
      </c>
      <c r="Z34" s="38" t="str" cm="1">
        <f t="array" ref="Z34">_xlfn.XLOOKUP($A34,Tolls!$A$2:$A$46,_xlfn.XLOOKUP(Z$1,Tolls!$C$1:$AU$1,Tolls!$C$2:$AU$46,,0,1),,0,1)</f>
        <v>N/A</v>
      </c>
      <c r="AA34" s="38" t="str" cm="1">
        <f t="array" ref="AA34">_xlfn.XLOOKUP($A34,Tolls!$A$2:$A$46,_xlfn.XLOOKUP(AA$1,Tolls!$C$1:$AU$1,Tolls!$C$2:$AU$46,,0,1),,0,1)</f>
        <v>N/A</v>
      </c>
      <c r="AB34" s="38" t="str" cm="1">
        <f t="array" ref="AB34">_xlfn.XLOOKUP($A34,Tolls!$A$2:$A$46,_xlfn.XLOOKUP(AB$1,Tolls!$C$1:$AU$1,Tolls!$C$2:$AU$46,,0,1),,0,1)</f>
        <v>N/A</v>
      </c>
      <c r="AC34" s="38" t="str" cm="1">
        <f t="array" ref="AC34">_xlfn.XLOOKUP($A34,Tolls!$A$2:$A$46,_xlfn.XLOOKUP(AC$1,Tolls!$C$1:$AU$1,Tolls!$C$2:$AU$46,,0,1),,0,1)</f>
        <v>N/A</v>
      </c>
      <c r="AD34" s="38" t="str" cm="1">
        <f t="array" ref="AD34">_xlfn.XLOOKUP($A34,Tolls!$A$2:$A$46,_xlfn.XLOOKUP(AD$1,Tolls!$C$1:$AU$1,Tolls!$C$2:$AU$46,,0,1),,0,1)</f>
        <v>N/A</v>
      </c>
      <c r="AE34" s="38" t="str" cm="1">
        <f t="array" ref="AE34">_xlfn.XLOOKUP($A34,Tolls!$A$2:$A$46,_xlfn.XLOOKUP(AE$1,Tolls!$C$1:$AU$1,Tolls!$C$2:$AU$46,,0,1),,0,1)</f>
        <v>N/A</v>
      </c>
      <c r="AF34" s="38" t="str" cm="1">
        <f t="array" ref="AF34">_xlfn.XLOOKUP($A34,Tolls!$A$2:$A$46,_xlfn.XLOOKUP(AF$1,Tolls!$C$1:$AU$1,Tolls!$C$2:$AU$46,,0,1),,0,1)</f>
        <v>N/A</v>
      </c>
      <c r="AG34" s="38" t="str" cm="1">
        <f t="array" ref="AG34">_xlfn.XLOOKUP($A34,Tolls!$A$2:$A$46,_xlfn.XLOOKUP(AG$1,Tolls!$C$1:$AU$1,Tolls!$C$2:$AU$46,,0,1),,0,1)</f>
        <v>N/A</v>
      </c>
      <c r="AH34" s="38" t="str" cm="1">
        <f t="array" ref="AH34">_xlfn.XLOOKUP($A34,Tolls!$A$2:$A$46,_xlfn.XLOOKUP(AH$1,Tolls!$C$1:$AU$1,Tolls!$C$2:$AU$46,,0,1),,0,1)</f>
        <v>N/A</v>
      </c>
      <c r="AI34" s="38" t="str" cm="1">
        <f t="array" ref="AI34">_xlfn.XLOOKUP($A34,Tolls!$A$2:$A$46,_xlfn.XLOOKUP(AI$1,Tolls!$C$1:$AU$1,Tolls!$C$2:$AU$46,,0,1),,0,1)</f>
        <v>N/A</v>
      </c>
      <c r="AJ34" s="38" cm="1">
        <f t="array" ref="AJ34">_xlfn.XLOOKUP($A34,Tolls!$A$2:$A$46,_xlfn.XLOOKUP(AJ$1,Tolls!$C$1:$AU$1,Tolls!$C$2:$AU$46,,0,1),,0,1)</f>
        <v>4.2</v>
      </c>
      <c r="AK34" s="38" cm="1">
        <f t="array" ref="AK34">_xlfn.XLOOKUP($A34,Tolls!$A$2:$A$46,_xlfn.XLOOKUP(AK$1,Tolls!$C$1:$AU$1,Tolls!$C$2:$AU$46,,0,1),,0,1)</f>
        <v>4.2</v>
      </c>
    </row>
    <row r="35" spans="1:47" x14ac:dyDescent="0.2">
      <c r="A35">
        <v>42</v>
      </c>
      <c r="B35" t="str">
        <v>[I-95] Delaware Valley (Old 358) - No Toll</v>
      </c>
      <c r="C35" s="38" cm="1">
        <f t="array" ref="C35">_xlfn.XLOOKUP($A35,Tolls!$A$2:$A$46,_xlfn.XLOOKUP(C$1,Tolls!$C$1:$AU$1,Tolls!$C$2:$AU$46,,0,1),,0,1)</f>
        <v>82.3</v>
      </c>
      <c r="D35" s="38" cm="1">
        <f t="array" ref="D35">_xlfn.XLOOKUP($A35,Tolls!$A$2:$A$46,_xlfn.XLOOKUP(D$1,Tolls!$C$1:$AU$1,Tolls!$C$2:$AU$46,,0,1),,0,1)</f>
        <v>82.3</v>
      </c>
      <c r="E35" s="38" cm="1">
        <f t="array" ref="E35">_xlfn.XLOOKUP($A35,Tolls!$A$2:$A$46,_xlfn.XLOOKUP(E$1,Tolls!$C$1:$AU$1,Tolls!$C$2:$AU$46,,0,1),,0,1)</f>
        <v>82.3</v>
      </c>
      <c r="F35" s="38" cm="1">
        <f t="array" ref="F35">_xlfn.XLOOKUP($A35,Tolls!$A$2:$A$46,_xlfn.XLOOKUP(F$1,Tolls!$C$1:$AU$1,Tolls!$C$2:$AU$46,,0,1),,0,1)</f>
        <v>82.3</v>
      </c>
      <c r="G35" s="38" cm="1">
        <f t="array" ref="G35">_xlfn.XLOOKUP($A35,Tolls!$A$2:$A$46,_xlfn.XLOOKUP(G$1,Tolls!$C$1:$AU$1,Tolls!$C$2:$AU$46,,0,1),,0,1)</f>
        <v>79.400000000000006</v>
      </c>
      <c r="H35" s="38" cm="1">
        <f t="array" ref="H35">_xlfn.XLOOKUP($A35,Tolls!$A$2:$A$46,_xlfn.XLOOKUP(H$1,Tolls!$C$1:$AU$1,Tolls!$C$2:$AU$46,,0,1),,0,1)</f>
        <v>76.599999999999994</v>
      </c>
      <c r="I35" s="38" cm="1">
        <f t="array" ref="I35">_xlfn.XLOOKUP($A35,Tolls!$A$2:$A$46,_xlfn.XLOOKUP(I$1,Tolls!$C$1:$AU$1,Tolls!$C$2:$AU$46,,0,1),,0,1)</f>
        <v>75.400000000000006</v>
      </c>
      <c r="J35" s="38" cm="1">
        <f t="array" ref="J35">_xlfn.XLOOKUP($A35,Tolls!$A$2:$A$46,_xlfn.XLOOKUP(J$1,Tolls!$C$1:$AU$1,Tolls!$C$2:$AU$46,,0,1),,0,1)</f>
        <v>72.099999999999994</v>
      </c>
      <c r="K35" s="38" cm="1">
        <f t="array" ref="K35">_xlfn.XLOOKUP($A35,Tolls!$A$2:$A$46,_xlfn.XLOOKUP(K$1,Tolls!$C$1:$AU$1,Tolls!$C$2:$AU$46,,0,1),,0,1)</f>
        <v>70.099999999999994</v>
      </c>
      <c r="L35" s="38" cm="1">
        <f t="array" ref="L35">_xlfn.XLOOKUP($A35,Tolls!$A$2:$A$46,_xlfn.XLOOKUP(L$1,Tolls!$C$1:$AU$1,Tolls!$C$2:$AU$46,,0,1),,0,1)</f>
        <v>66</v>
      </c>
      <c r="M35" s="38" cm="1">
        <f t="array" ref="M35">_xlfn.XLOOKUP($A35,Tolls!$A$2:$A$46,_xlfn.XLOOKUP(M$1,Tolls!$C$1:$AU$1,Tolls!$C$2:$AU$46,,0,1),,0,1)</f>
        <v>61.5</v>
      </c>
      <c r="N35" s="38" cm="1">
        <f t="array" ref="N35">_xlfn.XLOOKUP($A35,Tolls!$A$2:$A$46,_xlfn.XLOOKUP(N$1,Tolls!$C$1:$AU$1,Tolls!$C$2:$AU$46,,0,1),,0,1)</f>
        <v>53.4</v>
      </c>
      <c r="O35" s="38" cm="1">
        <f t="array" ref="O35">_xlfn.XLOOKUP($A35,Tolls!$A$2:$A$46,_xlfn.XLOOKUP(O$1,Tolls!$C$1:$AU$1,Tolls!$C$2:$AU$46,,0,1),,0,1)</f>
        <v>49.5</v>
      </c>
      <c r="P35" s="38" cm="1">
        <f t="array" ref="P35">_xlfn.XLOOKUP($A35,Tolls!$A$2:$A$46,_xlfn.XLOOKUP(P$1,Tolls!$C$1:$AU$1,Tolls!$C$2:$AU$46,,0,1),,0,1)</f>
        <v>46.3</v>
      </c>
      <c r="Q35" s="38" cm="1">
        <f t="array" ref="Q35">_xlfn.XLOOKUP($A35,Tolls!$A$2:$A$46,_xlfn.XLOOKUP(Q$1,Tolls!$C$1:$AU$1,Tolls!$C$2:$AU$46,,0,1),,0,1)</f>
        <v>41.1</v>
      </c>
      <c r="R35" s="38" cm="1">
        <f t="array" ref="R35">_xlfn.XLOOKUP($A35,Tolls!$A$2:$A$46,_xlfn.XLOOKUP(R$1,Tolls!$C$1:$AU$1,Tolls!$C$2:$AU$46,,0,1),,0,1)</f>
        <v>38.9</v>
      </c>
      <c r="S35" s="38" cm="1">
        <f t="array" ref="S35">_xlfn.XLOOKUP($A35,Tolls!$A$2:$A$46,_xlfn.XLOOKUP(S$1,Tolls!$C$1:$AU$1,Tolls!$C$2:$AU$46,,0,1),,0,1)</f>
        <v>33.700000000000003</v>
      </c>
      <c r="T35" s="38" cm="1">
        <f t="array" ref="T35">_xlfn.XLOOKUP($A35,Tolls!$A$2:$A$46,_xlfn.XLOOKUP(T$1,Tolls!$C$1:$AU$1,Tolls!$C$2:$AU$46,,0,1),,0,1)</f>
        <v>32.5</v>
      </c>
      <c r="U35" s="38" cm="1">
        <f t="array" ref="U35">_xlfn.XLOOKUP($A35,Tolls!$A$2:$A$46,_xlfn.XLOOKUP(U$1,Tolls!$C$1:$AU$1,Tolls!$C$2:$AU$46,,0,1),,0,1)</f>
        <v>30.8</v>
      </c>
      <c r="V35" s="38" cm="1">
        <f t="array" ref="V35">_xlfn.XLOOKUP($A35,Tolls!$A$2:$A$46,_xlfn.XLOOKUP(V$1,Tolls!$C$1:$AU$1,Tolls!$C$2:$AU$46,,0,1),,0,1)</f>
        <v>29.7</v>
      </c>
      <c r="W35" s="38" cm="1">
        <f t="array" ref="W35">_xlfn.XLOOKUP($A35,Tolls!$A$2:$A$46,_xlfn.XLOOKUP(W$1,Tolls!$C$1:$AU$1,Tolls!$C$2:$AU$46,,0,1),,0,1)</f>
        <v>26.6</v>
      </c>
      <c r="X35" s="38" cm="1">
        <f t="array" ref="X35">_xlfn.XLOOKUP($A35,Tolls!$A$2:$A$46,_xlfn.XLOOKUP(X$1,Tolls!$C$1:$AU$1,Tolls!$C$2:$AU$46,,0,1),,0,1)</f>
        <v>22.5</v>
      </c>
      <c r="Y35" s="38" cm="1">
        <f t="array" ref="Y35">_xlfn.XLOOKUP($A35,Tolls!$A$2:$A$46,_xlfn.XLOOKUP(Y$1,Tolls!$C$1:$AU$1,Tolls!$C$2:$AU$46,,0,1),,0,1)</f>
        <v>19.399999999999999</v>
      </c>
      <c r="Z35" s="38" cm="1">
        <f t="array" ref="Z35">_xlfn.XLOOKUP($A35,Tolls!$A$2:$A$46,_xlfn.XLOOKUP(Z$1,Tolls!$C$1:$AU$1,Tolls!$C$2:$AU$46,,0,1),,0,1)</f>
        <v>16.2</v>
      </c>
      <c r="AA35" s="38" cm="1">
        <f t="array" ref="AA35">_xlfn.XLOOKUP($A35,Tolls!$A$2:$A$46,_xlfn.XLOOKUP(AA$1,Tolls!$C$1:$AU$1,Tolls!$C$2:$AU$46,,0,1),,0,1)</f>
        <v>14</v>
      </c>
      <c r="AB35" s="38" cm="1">
        <f t="array" ref="AB35">_xlfn.XLOOKUP($A35,Tolls!$A$2:$A$46,_xlfn.XLOOKUP(AB$1,Tolls!$C$1:$AU$1,Tolls!$C$2:$AU$46,,0,1),,0,1)</f>
        <v>12</v>
      </c>
      <c r="AC35" s="38" cm="1">
        <f t="array" ref="AC35">_xlfn.XLOOKUP($A35,Tolls!$A$2:$A$46,_xlfn.XLOOKUP(AC$1,Tolls!$C$1:$AU$1,Tolls!$C$2:$AU$46,,0,1),,0,1)</f>
        <v>10</v>
      </c>
      <c r="AD35" s="38" cm="1">
        <f t="array" ref="AD35">_xlfn.XLOOKUP($A35,Tolls!$A$2:$A$46,_xlfn.XLOOKUP(AD$1,Tolls!$C$1:$AU$1,Tolls!$C$2:$AU$46,,0,1),,0,1)</f>
        <v>10</v>
      </c>
      <c r="AE35" s="38" cm="1">
        <f t="array" ref="AE35">_xlfn.XLOOKUP($A35,Tolls!$A$2:$A$46,_xlfn.XLOOKUP(AE$1,Tolls!$C$1:$AU$1,Tolls!$C$2:$AU$46,,0,1),,0,1)</f>
        <v>8</v>
      </c>
      <c r="AF35" s="38" cm="1">
        <f t="array" ref="AF35">_xlfn.XLOOKUP($A35,Tolls!$A$2:$A$46,_xlfn.XLOOKUP(AF$1,Tolls!$C$1:$AU$1,Tolls!$C$2:$AU$46,,0,1),,0,1)</f>
        <v>7.7</v>
      </c>
      <c r="AG35" s="38" cm="1">
        <f t="array" ref="AG35">_xlfn.XLOOKUP($A35,Tolls!$A$2:$A$46,_xlfn.XLOOKUP(AG$1,Tolls!$C$1:$AU$1,Tolls!$C$2:$AU$46,,0,1),,0,1)</f>
        <v>6.8</v>
      </c>
      <c r="AH35" s="38" cm="1">
        <f t="array" ref="AH35">_xlfn.XLOOKUP($A35,Tolls!$A$2:$A$46,_xlfn.XLOOKUP(AH$1,Tolls!$C$1:$AU$1,Tolls!$C$2:$AU$46,,0,1),,0,1)</f>
        <v>4.7</v>
      </c>
      <c r="AI35" s="38" t="str" cm="1">
        <f t="array" ref="AI35">_xlfn.XLOOKUP($A35,Tolls!$A$2:$A$46,_xlfn.XLOOKUP(AI$1,Tolls!$C$1:$AU$1,Tolls!$C$2:$AU$46,,0,1),,0,1)</f>
        <v>N/A</v>
      </c>
      <c r="AJ35" s="38" t="str" cm="1">
        <f t="array" ref="AJ35">_xlfn.XLOOKUP($A35,Tolls!$A$2:$A$46,_xlfn.XLOOKUP(AJ$1,Tolls!$C$1:$AU$1,Tolls!$C$2:$AU$46,,0,1),,0,1)</f>
        <v>N/A</v>
      </c>
      <c r="AK35" s="38" cm="1">
        <f t="array" ref="AK35">_xlfn.XLOOKUP($A35,Tolls!$A$2:$A$46,_xlfn.XLOOKUP(AK$1,Tolls!$C$1:$AU$1,Tolls!$C$2:$AU$46,,0,1),,0,1)</f>
        <v>0</v>
      </c>
    </row>
    <row r="36" spans="1:47" x14ac:dyDescent="0.2">
      <c r="A36">
        <v>43</v>
      </c>
      <c r="B36" t="str">
        <v>[I-95] Delaware River Bridge (Old 359) One Way Toll WB Only</v>
      </c>
      <c r="C36" s="38" cm="1">
        <f t="array" ref="C36">_xlfn.XLOOKUP($A36,Tolls!$A$2:$A$46,_xlfn.XLOOKUP(C$1,Tolls!$C$1:$AU$1,Tolls!$C$2:$AU$46,,0,1),,0,1)</f>
        <v>90.5</v>
      </c>
      <c r="D36" s="38" cm="1">
        <f t="array" ref="D36">_xlfn.XLOOKUP($A36,Tolls!$A$2:$A$46,_xlfn.XLOOKUP(D$1,Tolls!$C$1:$AU$1,Tolls!$C$2:$AU$46,,0,1),,0,1)</f>
        <v>90.5</v>
      </c>
      <c r="E36" s="38" cm="1">
        <f t="array" ref="E36">_xlfn.XLOOKUP($A36,Tolls!$A$2:$A$46,_xlfn.XLOOKUP(E$1,Tolls!$C$1:$AU$1,Tolls!$C$2:$AU$46,,0,1),,0,1)</f>
        <v>90.5</v>
      </c>
      <c r="F36" s="38" cm="1">
        <f t="array" ref="F36">_xlfn.XLOOKUP($A36,Tolls!$A$2:$A$46,_xlfn.XLOOKUP(F$1,Tolls!$C$1:$AU$1,Tolls!$C$2:$AU$46,,0,1),,0,1)</f>
        <v>90.5</v>
      </c>
      <c r="G36" s="38" cm="1">
        <f t="array" ref="G36">_xlfn.XLOOKUP($A36,Tolls!$A$2:$A$46,_xlfn.XLOOKUP(G$1,Tolls!$C$1:$AU$1,Tolls!$C$2:$AU$46,,0,1),,0,1)</f>
        <v>87.6</v>
      </c>
      <c r="H36" s="38" cm="1">
        <f t="array" ref="H36">_xlfn.XLOOKUP($A36,Tolls!$A$2:$A$46,_xlfn.XLOOKUP(H$1,Tolls!$C$1:$AU$1,Tolls!$C$2:$AU$46,,0,1),,0,1)</f>
        <v>84.8</v>
      </c>
      <c r="I36" s="38" cm="1">
        <f t="array" ref="I36">_xlfn.XLOOKUP($A36,Tolls!$A$2:$A$46,_xlfn.XLOOKUP(I$1,Tolls!$C$1:$AU$1,Tolls!$C$2:$AU$46,,0,1),,0,1)</f>
        <v>83.6</v>
      </c>
      <c r="J36" s="38" cm="1">
        <f t="array" ref="J36">_xlfn.XLOOKUP($A36,Tolls!$A$2:$A$46,_xlfn.XLOOKUP(J$1,Tolls!$C$1:$AU$1,Tolls!$C$2:$AU$46,,0,1),,0,1)</f>
        <v>80.3</v>
      </c>
      <c r="K36" s="38" cm="1">
        <f t="array" ref="K36">_xlfn.XLOOKUP($A36,Tolls!$A$2:$A$46,_xlfn.XLOOKUP(K$1,Tolls!$C$1:$AU$1,Tolls!$C$2:$AU$46,,0,1),,0,1)</f>
        <v>78.3</v>
      </c>
      <c r="L36" s="38" cm="1">
        <f t="array" ref="L36">_xlfn.XLOOKUP($A36,Tolls!$A$2:$A$46,_xlfn.XLOOKUP(L$1,Tolls!$C$1:$AU$1,Tolls!$C$2:$AU$46,,0,1),,0,1)</f>
        <v>74.2</v>
      </c>
      <c r="M36" s="38" cm="1">
        <f t="array" ref="M36">_xlfn.XLOOKUP($A36,Tolls!$A$2:$A$46,_xlfn.XLOOKUP(M$1,Tolls!$C$1:$AU$1,Tolls!$C$2:$AU$46,,0,1),,0,1)</f>
        <v>69.7</v>
      </c>
      <c r="N36" s="38" cm="1">
        <f t="array" ref="N36">_xlfn.XLOOKUP($A36,Tolls!$A$2:$A$46,_xlfn.XLOOKUP(N$1,Tolls!$C$1:$AU$1,Tolls!$C$2:$AU$46,,0,1),,0,1)</f>
        <v>61.6</v>
      </c>
      <c r="O36" s="38" cm="1">
        <f t="array" ref="O36">_xlfn.XLOOKUP($A36,Tolls!$A$2:$A$46,_xlfn.XLOOKUP(O$1,Tolls!$C$1:$AU$1,Tolls!$C$2:$AU$46,,0,1),,0,1)</f>
        <v>57.7</v>
      </c>
      <c r="P36" s="38" cm="1">
        <f t="array" ref="P36">_xlfn.XLOOKUP($A36,Tolls!$A$2:$A$46,_xlfn.XLOOKUP(P$1,Tolls!$C$1:$AU$1,Tolls!$C$2:$AU$46,,0,1),,0,1)</f>
        <v>54.5</v>
      </c>
      <c r="Q36" s="38" cm="1">
        <f t="array" ref="Q36">_xlfn.XLOOKUP($A36,Tolls!$A$2:$A$46,_xlfn.XLOOKUP(Q$1,Tolls!$C$1:$AU$1,Tolls!$C$2:$AU$46,,0,1),,0,1)</f>
        <v>49.3</v>
      </c>
      <c r="R36" s="38" cm="1">
        <f t="array" ref="R36">_xlfn.XLOOKUP($A36,Tolls!$A$2:$A$46,_xlfn.XLOOKUP(R$1,Tolls!$C$1:$AU$1,Tolls!$C$2:$AU$46,,0,1),,0,1)</f>
        <v>47.1</v>
      </c>
      <c r="S36" s="38" cm="1">
        <f t="array" ref="S36">_xlfn.XLOOKUP($A36,Tolls!$A$2:$A$46,_xlfn.XLOOKUP(S$1,Tolls!$C$1:$AU$1,Tolls!$C$2:$AU$46,,0,1),,0,1)</f>
        <v>41.9</v>
      </c>
      <c r="T36" s="38" cm="1">
        <f t="array" ref="T36">_xlfn.XLOOKUP($A36,Tolls!$A$2:$A$46,_xlfn.XLOOKUP(T$1,Tolls!$C$1:$AU$1,Tolls!$C$2:$AU$46,,0,1),,0,1)</f>
        <v>40.700000000000003</v>
      </c>
      <c r="U36" s="38" cm="1">
        <f t="array" ref="U36">_xlfn.XLOOKUP($A36,Tolls!$A$2:$A$46,_xlfn.XLOOKUP(U$1,Tolls!$C$1:$AU$1,Tolls!$C$2:$AU$46,,0,1),,0,1)</f>
        <v>39</v>
      </c>
      <c r="V36" s="38" cm="1">
        <f t="array" ref="V36">_xlfn.XLOOKUP($A36,Tolls!$A$2:$A$46,_xlfn.XLOOKUP(V$1,Tolls!$C$1:$AU$1,Tolls!$C$2:$AU$46,,0,1),,0,1)</f>
        <v>37.9</v>
      </c>
      <c r="W36" s="38" cm="1">
        <f t="array" ref="W36">_xlfn.XLOOKUP($A36,Tolls!$A$2:$A$46,_xlfn.XLOOKUP(W$1,Tolls!$C$1:$AU$1,Tolls!$C$2:$AU$46,,0,1),,0,1)</f>
        <v>34.799999999999997</v>
      </c>
      <c r="X36" s="38" cm="1">
        <f t="array" ref="X36">_xlfn.XLOOKUP($A36,Tolls!$A$2:$A$46,_xlfn.XLOOKUP(X$1,Tolls!$C$1:$AU$1,Tolls!$C$2:$AU$46,,0,1),,0,1)</f>
        <v>30.7</v>
      </c>
      <c r="Y36" s="38" cm="1">
        <f t="array" ref="Y36">_xlfn.XLOOKUP($A36,Tolls!$A$2:$A$46,_xlfn.XLOOKUP(Y$1,Tolls!$C$1:$AU$1,Tolls!$C$2:$AU$46,,0,1),,0,1)</f>
        <v>27.6</v>
      </c>
      <c r="Z36" s="38" cm="1">
        <f t="array" ref="Z36">_xlfn.XLOOKUP($A36,Tolls!$A$2:$A$46,_xlfn.XLOOKUP(Z$1,Tolls!$C$1:$AU$1,Tolls!$C$2:$AU$46,,0,1),,0,1)</f>
        <v>24.4</v>
      </c>
      <c r="AA36" s="38" cm="1">
        <f t="array" ref="AA36">_xlfn.XLOOKUP($A36,Tolls!$A$2:$A$46,_xlfn.XLOOKUP(AA$1,Tolls!$C$1:$AU$1,Tolls!$C$2:$AU$46,,0,1),,0,1)</f>
        <v>22.2</v>
      </c>
      <c r="AB36" s="38" cm="1">
        <f t="array" ref="AB36">_xlfn.XLOOKUP($A36,Tolls!$A$2:$A$46,_xlfn.XLOOKUP(AB$1,Tolls!$C$1:$AU$1,Tolls!$C$2:$AU$46,,0,1),,0,1)</f>
        <v>20.2</v>
      </c>
      <c r="AC36" s="38" cm="1">
        <f t="array" ref="AC36">_xlfn.XLOOKUP($A36,Tolls!$A$2:$A$46,_xlfn.XLOOKUP(AC$1,Tolls!$C$1:$AU$1,Tolls!$C$2:$AU$46,,0,1),,0,1)</f>
        <v>18.2</v>
      </c>
      <c r="AD36" s="38" cm="1">
        <f t="array" ref="AD36">_xlfn.XLOOKUP($A36,Tolls!$A$2:$A$46,_xlfn.XLOOKUP(AD$1,Tolls!$C$1:$AU$1,Tolls!$C$2:$AU$46,,0,1),,0,1)</f>
        <v>18.2</v>
      </c>
      <c r="AE36" s="38" cm="1">
        <f t="array" ref="AE36">_xlfn.XLOOKUP($A36,Tolls!$A$2:$A$46,_xlfn.XLOOKUP(AE$1,Tolls!$C$1:$AU$1,Tolls!$C$2:$AU$46,,0,1),,0,1)</f>
        <v>16.2</v>
      </c>
      <c r="AF36" s="38" cm="1">
        <f t="array" ref="AF36">_xlfn.XLOOKUP($A36,Tolls!$A$2:$A$46,_xlfn.XLOOKUP(AF$1,Tolls!$C$1:$AU$1,Tolls!$C$2:$AU$46,,0,1),,0,1)</f>
        <v>15.9</v>
      </c>
      <c r="AG36" s="38" cm="1">
        <f t="array" ref="AG36">_xlfn.XLOOKUP($A36,Tolls!$A$2:$A$46,_xlfn.XLOOKUP(AG$1,Tolls!$C$1:$AU$1,Tolls!$C$2:$AU$46,,0,1),,0,1)</f>
        <v>15</v>
      </c>
      <c r="AH36" s="38" cm="1">
        <f t="array" ref="AH36">_xlfn.XLOOKUP($A36,Tolls!$A$2:$A$46,_xlfn.XLOOKUP(AH$1,Tolls!$C$1:$AU$1,Tolls!$C$2:$AU$46,,0,1),,0,1)</f>
        <v>12.9</v>
      </c>
      <c r="AI36" s="38" t="str" cm="1">
        <f t="array" ref="AI36">_xlfn.XLOOKUP($A36,Tolls!$A$2:$A$46,_xlfn.XLOOKUP(AI$1,Tolls!$C$1:$AU$1,Tolls!$C$2:$AU$46,,0,1),,0,1)</f>
        <v>N/A</v>
      </c>
      <c r="AJ36" s="38" cm="1">
        <f t="array" ref="AJ36">_xlfn.XLOOKUP($A36,Tolls!$A$2:$A$46,_xlfn.XLOOKUP(AJ$1,Tolls!$C$1:$AU$1,Tolls!$C$2:$AU$46,,0,1),,0,1)</f>
        <v>8.1999999999999993</v>
      </c>
      <c r="AK36" s="38" t="str" cm="1">
        <f t="array" ref="AK36">_xlfn.XLOOKUP($A36,Tolls!$A$2:$A$46,_xlfn.XLOOKUP(AK$1,Tolls!$C$1:$AU$1,Tolls!$C$2:$AU$46,,0,1),,0,1)</f>
        <v>N/A</v>
      </c>
    </row>
    <row r="38" spans="1:47" x14ac:dyDescent="0.2">
      <c r="AM38" s="38"/>
      <c r="AN38" s="38"/>
      <c r="AO38" s="38"/>
      <c r="AP38" s="38"/>
      <c r="AQ38" s="38"/>
      <c r="AR38" s="38"/>
      <c r="AS38" s="38"/>
      <c r="AT38" s="38"/>
      <c r="AU38" s="38"/>
    </row>
    <row r="39" spans="1:47" x14ac:dyDescent="0.2">
      <c r="AM39" s="38"/>
      <c r="AN39" s="38"/>
      <c r="AO39" s="38"/>
      <c r="AP39" s="38"/>
      <c r="AQ39" s="38"/>
      <c r="AR39" s="38"/>
      <c r="AS39" s="38"/>
      <c r="AT39" s="38"/>
      <c r="AU39" s="38"/>
    </row>
    <row r="40" spans="1:47" x14ac:dyDescent="0.2">
      <c r="AM40" s="38"/>
      <c r="AN40" s="38"/>
      <c r="AO40" s="38"/>
      <c r="AP40" s="38"/>
      <c r="AQ40" s="38"/>
      <c r="AR40" s="38"/>
      <c r="AS40" s="38"/>
      <c r="AT40" s="38"/>
      <c r="AU40" s="38"/>
    </row>
    <row r="41" spans="1:47" x14ac:dyDescent="0.2">
      <c r="AM41" s="38"/>
      <c r="AN41" s="38"/>
      <c r="AO41" s="38"/>
      <c r="AP41" s="38"/>
      <c r="AQ41" s="38"/>
      <c r="AR41" s="38"/>
      <c r="AS41" s="38"/>
      <c r="AT41" s="38"/>
      <c r="AU41" s="38"/>
    </row>
    <row r="42" spans="1:47" x14ac:dyDescent="0.2">
      <c r="AM42" s="38"/>
      <c r="AN42" s="38"/>
      <c r="AO42" s="38"/>
      <c r="AP42" s="38"/>
      <c r="AQ42" s="38"/>
      <c r="AR42" s="38"/>
      <c r="AS42" s="38"/>
      <c r="AT42" s="38"/>
      <c r="AU42" s="38"/>
    </row>
    <row r="43" spans="1:47" x14ac:dyDescent="0.2">
      <c r="AM43" s="38"/>
      <c r="AN43" s="38"/>
      <c r="AO43" s="38"/>
      <c r="AP43" s="38"/>
      <c r="AQ43" s="38"/>
      <c r="AR43" s="38"/>
      <c r="AS43" s="38"/>
      <c r="AT43" s="38"/>
      <c r="AU43" s="38"/>
    </row>
    <row r="44" spans="1:47" x14ac:dyDescent="0.2">
      <c r="AM44" s="38"/>
      <c r="AN44" s="38"/>
      <c r="AO44" s="38"/>
      <c r="AP44" s="38"/>
      <c r="AQ44" s="38"/>
      <c r="AR44" s="38"/>
      <c r="AS44" s="38"/>
      <c r="AT44" s="38"/>
      <c r="AU44" s="38"/>
    </row>
    <row r="45" spans="1:47" x14ac:dyDescent="0.2">
      <c r="AM45" s="38"/>
      <c r="AN45" s="38"/>
      <c r="AO45" s="38"/>
      <c r="AP45" s="38"/>
      <c r="AQ45" s="38"/>
      <c r="AR45" s="38"/>
      <c r="AS45" s="38"/>
      <c r="AT45" s="38"/>
      <c r="AU45" s="38"/>
    </row>
    <row r="46" spans="1:47" x14ac:dyDescent="0.2">
      <c r="AM46" s="38"/>
      <c r="AN46" s="38"/>
      <c r="AO46" s="38"/>
      <c r="AP46" s="38"/>
      <c r="AQ46" s="38"/>
      <c r="AR46" s="38"/>
      <c r="AS46" s="38"/>
      <c r="AT46" s="38"/>
      <c r="AU46" s="38"/>
    </row>
  </sheetData>
  <conditionalFormatting sqref="C2:AK36">
    <cfRule type="containsText" dxfId="8" priority="1" operator="containsText" text="N/A">
      <formula>NOT(ISERROR(SEARCH("N/A",C2)))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FD0A-EA96-D94E-A87C-C79F8C89B060}">
  <dimension ref="A1:AU46"/>
  <sheetViews>
    <sheetView workbookViewId="0">
      <selection activeCell="A29" sqref="A29:AN29"/>
    </sheetView>
  </sheetViews>
  <sheetFormatPr baseColWidth="10" defaultRowHeight="16" x14ac:dyDescent="0.2"/>
  <cols>
    <col min="1" max="1" width="4.1640625" bestFit="1" customWidth="1"/>
    <col min="2" max="2" width="53.1640625" bestFit="1" customWidth="1"/>
    <col min="3" max="37" width="5.1640625" customWidth="1"/>
    <col min="38" max="38" width="5.1640625" bestFit="1" customWidth="1"/>
    <col min="39" max="45" width="5.1640625" customWidth="1"/>
    <col min="46" max="48" width="5.1640625" bestFit="1" customWidth="1"/>
  </cols>
  <sheetData>
    <row r="1" spans="1:40" x14ac:dyDescent="0.2">
      <c r="C1" t="str" cm="1">
        <f t="array" ref="C1:AN1">TRANSPOSE(A2:A39)</f>
        <v>OH</v>
      </c>
      <c r="D1">
        <v>10</v>
      </c>
      <c r="E1">
        <v>13</v>
      </c>
      <c r="F1">
        <v>28</v>
      </c>
      <c r="G1">
        <v>39</v>
      </c>
      <c r="H1">
        <v>48</v>
      </c>
      <c r="I1">
        <v>57</v>
      </c>
      <c r="J1">
        <v>67</v>
      </c>
      <c r="K1">
        <v>75</v>
      </c>
      <c r="L1">
        <v>91</v>
      </c>
      <c r="M1">
        <v>110</v>
      </c>
      <c r="N1">
        <v>146</v>
      </c>
      <c r="O1">
        <v>161</v>
      </c>
      <c r="P1">
        <v>180</v>
      </c>
      <c r="Q1">
        <v>189</v>
      </c>
      <c r="R1">
        <v>201</v>
      </c>
      <c r="S1">
        <v>226</v>
      </c>
      <c r="T1">
        <v>236</v>
      </c>
      <c r="U1">
        <v>242</v>
      </c>
      <c r="V1">
        <v>247</v>
      </c>
      <c r="W1">
        <v>266</v>
      </c>
      <c r="X1">
        <v>286</v>
      </c>
      <c r="Y1">
        <v>298</v>
      </c>
      <c r="Z1">
        <v>312</v>
      </c>
      <c r="AA1">
        <v>320</v>
      </c>
      <c r="AB1">
        <v>326</v>
      </c>
      <c r="AC1">
        <v>333</v>
      </c>
      <c r="AD1">
        <v>20</v>
      </c>
      <c r="AE1">
        <v>31</v>
      </c>
      <c r="AF1">
        <v>44</v>
      </c>
      <c r="AG1">
        <v>56</v>
      </c>
      <c r="AH1">
        <v>74</v>
      </c>
      <c r="AI1">
        <v>87</v>
      </c>
      <c r="AJ1">
        <v>95</v>
      </c>
      <c r="AK1">
        <v>105</v>
      </c>
      <c r="AL1">
        <v>115</v>
      </c>
      <c r="AM1">
        <v>122</v>
      </c>
      <c r="AN1">
        <v>131</v>
      </c>
    </row>
    <row r="2" spans="1:40" x14ac:dyDescent="0.2">
      <c r="A2" t="s">
        <v>101</v>
      </c>
      <c r="B2" t="str" cm="1">
        <f t="array" ref="B2:B39">_xlfn.XLOOKUP(A2:A39,Tolls!A2:A46,Tolls!B2:B46)</f>
        <v>Ohio</v>
      </c>
      <c r="C2" s="38" t="str" cm="1">
        <f t="array" ref="C2">_xlfn.XLOOKUP($A2,Tolls!$A$2:$A$46,_xlfn.XLOOKUP(C$1,Tolls!$C$1:$AU$1,Tolls!$C$2:$AU$46,,0,1),,0,1)</f>
        <v>N/A</v>
      </c>
      <c r="D2" s="38" cm="1">
        <f t="array" ref="D2">_xlfn.XLOOKUP($A2,Tolls!$A$2:$A$46,_xlfn.XLOOKUP(D$1,Tolls!$C$1:$AU$1,Tolls!$C$2:$AU$46,,0,1),,0,1)</f>
        <v>13</v>
      </c>
      <c r="E2" s="38" cm="1">
        <f t="array" ref="E2">_xlfn.XLOOKUP($A2,Tolls!$A$2:$A$46,_xlfn.XLOOKUP(E$1,Tolls!$C$1:$AU$1,Tolls!$C$2:$AU$46,,0,1),,0,1)</f>
        <v>13</v>
      </c>
      <c r="F2" s="38" cm="1">
        <f t="array" ref="F2">_xlfn.XLOOKUP($A2,Tolls!$A$2:$A$46,_xlfn.XLOOKUP(F$1,Tolls!$C$1:$AU$1,Tolls!$C$2:$AU$46,,0,1),,0,1)</f>
        <v>13</v>
      </c>
      <c r="G2" s="38" cm="1">
        <f t="array" ref="G2">_xlfn.XLOOKUP($A2,Tolls!$A$2:$A$46,_xlfn.XLOOKUP(G$1,Tolls!$C$1:$AU$1,Tolls!$C$2:$AU$46,,0,1),,0,1)</f>
        <v>17.7</v>
      </c>
      <c r="H2" s="38" cm="1">
        <f t="array" ref="H2">_xlfn.XLOOKUP($A2,Tolls!$A$2:$A$46,_xlfn.XLOOKUP(H$1,Tolls!$C$1:$AU$1,Tolls!$C$2:$AU$46,,0,1),,0,1)</f>
        <v>19.8</v>
      </c>
      <c r="I2" s="38" cm="1">
        <f t="array" ref="I2">_xlfn.XLOOKUP($A2,Tolls!$A$2:$A$46,_xlfn.XLOOKUP(I$1,Tolls!$C$1:$AU$1,Tolls!$C$2:$AU$46,,0,1),,0,1)</f>
        <v>22</v>
      </c>
      <c r="J2" s="38" cm="1">
        <f t="array" ref="J2">_xlfn.XLOOKUP($A2,Tolls!$A$2:$A$46,_xlfn.XLOOKUP(J$1,Tolls!$C$1:$AU$1,Tolls!$C$2:$AU$46,,0,1),,0,1)</f>
        <v>25</v>
      </c>
      <c r="K2" s="38" cm="1">
        <f t="array" ref="K2">_xlfn.XLOOKUP($A2,Tolls!$A$2:$A$46,_xlfn.XLOOKUP(K$1,Tolls!$C$1:$AU$1,Tolls!$C$2:$AU$46,,0,1),,0,1)</f>
        <v>26</v>
      </c>
      <c r="L2" s="38" cm="1">
        <f t="array" ref="L2">_xlfn.XLOOKUP($A2,Tolls!$A$2:$A$46,_xlfn.XLOOKUP(L$1,Tolls!$C$1:$AU$1,Tolls!$C$2:$AU$46,,0,1),,0,1)</f>
        <v>30.3</v>
      </c>
      <c r="M2" s="38" cm="1">
        <f t="array" ref="M2">_xlfn.XLOOKUP($A2,Tolls!$A$2:$A$46,_xlfn.XLOOKUP(M$1,Tolls!$C$1:$AU$1,Tolls!$C$2:$AU$46,,0,1),,0,1)</f>
        <v>34.299999999999997</v>
      </c>
      <c r="N2" s="38" cm="1">
        <f t="array" ref="N2">_xlfn.XLOOKUP($A2,Tolls!$A$2:$A$46,_xlfn.XLOOKUP(N$1,Tolls!$C$1:$AU$1,Tolls!$C$2:$AU$46,,0,1),,0,1)</f>
        <v>42.7</v>
      </c>
      <c r="O2" s="38" cm="1">
        <f t="array" ref="O2">_xlfn.XLOOKUP($A2,Tolls!$A$2:$A$46,_xlfn.XLOOKUP(O$1,Tolls!$C$1:$AU$1,Tolls!$C$2:$AU$46,,0,1),,0,1)</f>
        <v>46.7</v>
      </c>
      <c r="P2" s="38" cm="1">
        <f t="array" ref="P2">_xlfn.XLOOKUP($A2,Tolls!$A$2:$A$46,_xlfn.XLOOKUP(P$1,Tolls!$C$1:$AU$1,Tolls!$C$2:$AU$46,,0,1),,0,1)</f>
        <v>51</v>
      </c>
      <c r="Q2" s="38" cm="1">
        <f t="array" ref="Q2">_xlfn.XLOOKUP($A2,Tolls!$A$2:$A$46,_xlfn.XLOOKUP(Q$1,Tolls!$C$1:$AU$1,Tolls!$C$2:$AU$46,,0,1),,0,1)</f>
        <v>51.2</v>
      </c>
      <c r="R2" s="38" cm="1">
        <f t="array" ref="R2">_xlfn.XLOOKUP($A2,Tolls!$A$2:$A$46,_xlfn.XLOOKUP(R$1,Tolls!$C$1:$AU$1,Tolls!$C$2:$AU$46,,0,1),,0,1)</f>
        <v>56.2</v>
      </c>
      <c r="S2" s="38" cm="1">
        <f t="array" ref="S2">_xlfn.XLOOKUP($A2,Tolls!$A$2:$A$46,_xlfn.XLOOKUP(S$1,Tolls!$C$1:$AU$1,Tolls!$C$2:$AU$46,,0,1),,0,1)</f>
        <v>62.5</v>
      </c>
      <c r="T2" s="38" cm="1">
        <f t="array" ref="T2">_xlfn.XLOOKUP($A2,Tolls!$A$2:$A$46,_xlfn.XLOOKUP(T$1,Tolls!$C$1:$AU$1,Tolls!$C$2:$AU$46,,0,1),,0,1)</f>
        <v>64.400000000000006</v>
      </c>
      <c r="U2" s="38" cm="1">
        <f t="array" ref="U2">_xlfn.XLOOKUP($A2,Tolls!$A$2:$A$46,_xlfn.XLOOKUP(U$1,Tolls!$C$1:$AU$1,Tolls!$C$2:$AU$46,,0,1),,0,1)</f>
        <v>65.8</v>
      </c>
      <c r="V2" s="38" cm="1">
        <f t="array" ref="V2">_xlfn.XLOOKUP($A2,Tolls!$A$2:$A$46,_xlfn.XLOOKUP(V$1,Tolls!$C$1:$AU$1,Tolls!$C$2:$AU$46,,0,1),,0,1)</f>
        <v>66.400000000000006</v>
      </c>
      <c r="W2" s="38" cm="1">
        <f t="array" ref="W2">_xlfn.XLOOKUP($A2,Tolls!$A$2:$A$46,_xlfn.XLOOKUP(W$1,Tolls!$C$1:$AU$1,Tolls!$C$2:$AU$46,,0,1),,0,1)</f>
        <v>69.599999999999994</v>
      </c>
      <c r="X2" s="38" cm="1">
        <f t="array" ref="X2">_xlfn.XLOOKUP($A2,Tolls!$A$2:$A$46,_xlfn.XLOOKUP(X$1,Tolls!$C$1:$AU$1,Tolls!$C$2:$AU$46,,0,1),,0,1)</f>
        <v>74.5</v>
      </c>
      <c r="Y2" s="38" cm="1">
        <f t="array" ref="Y2">_xlfn.XLOOKUP($A2,Tolls!$A$2:$A$46,_xlfn.XLOOKUP(Y$1,Tolls!$C$1:$AU$1,Tolls!$C$2:$AU$46,,0,1),,0,1)</f>
        <v>77.099999999999994</v>
      </c>
      <c r="Z2" s="38" cm="1">
        <f t="array" ref="Z2">_xlfn.XLOOKUP($A2,Tolls!$A$2:$A$46,_xlfn.XLOOKUP(Z$1,Tolls!$C$1:$AU$1,Tolls!$C$2:$AU$46,,0,1),,0,1)</f>
        <v>79.900000000000006</v>
      </c>
      <c r="AA2" s="38" cm="1">
        <f t="array" ref="AA2">_xlfn.XLOOKUP($A2,Tolls!$A$2:$A$46,_xlfn.XLOOKUP(AA$1,Tolls!$C$1:$AU$1,Tolls!$C$2:$AU$46,,0,1),,0,1)</f>
        <v>82.4</v>
      </c>
      <c r="AB2" s="38" cm="1">
        <f t="array" ref="AB2">_xlfn.XLOOKUP($A2,Tolls!$A$2:$A$46,_xlfn.XLOOKUP(AB$1,Tolls!$C$1:$AU$1,Tolls!$C$2:$AU$46,,0,1),,0,1)</f>
        <v>84.2</v>
      </c>
      <c r="AC2" s="38" cm="1">
        <f t="array" ref="AC2">_xlfn.XLOOKUP($A2,Tolls!$A$2:$A$46,_xlfn.XLOOKUP(AC$1,Tolls!$C$1:$AU$1,Tolls!$C$2:$AU$46,,0,1),,0,1)</f>
        <v>86.2</v>
      </c>
      <c r="AD2" s="38" t="str" cm="1">
        <f t="array" ref="AD2">_xlfn.XLOOKUP($A2,Tolls!$A$2:$A$46,_xlfn.XLOOKUP(AD$1,Tolls!$C$1:$AU$1,Tolls!$C$2:$AU$46,,0,1),,0,1)</f>
        <v>N/A</v>
      </c>
      <c r="AE2" s="38" cm="1">
        <f t="array" ref="AE2">_xlfn.XLOOKUP($A2,Tolls!$A$2:$A$46,_xlfn.XLOOKUP(AE$1,Tolls!$C$1:$AU$1,Tolls!$C$2:$AU$46,,0,1),,0,1)</f>
        <v>89.6</v>
      </c>
      <c r="AF2" s="38" cm="1">
        <f t="array" ref="AF2">_xlfn.XLOOKUP($A2,Tolls!$A$2:$A$46,_xlfn.XLOOKUP(AF$1,Tolls!$C$1:$AU$1,Tolls!$C$2:$AU$46,,0,1),,0,1)</f>
        <v>92.4</v>
      </c>
      <c r="AG2" s="38" cm="1">
        <f t="array" ref="AG2">_xlfn.XLOOKUP($A2,Tolls!$A$2:$A$46,_xlfn.XLOOKUP(AG$1,Tolls!$C$1:$AU$1,Tolls!$C$2:$AU$46,,0,1),,0,1)</f>
        <v>94.5</v>
      </c>
      <c r="AH2" s="38" cm="1">
        <f t="array" ref="AH2">_xlfn.XLOOKUP($A2,Tolls!$A$2:$A$46,_xlfn.XLOOKUP(AH$1,Tolls!$C$1:$AU$1,Tolls!$C$2:$AU$46,,0,1),,0,1)</f>
        <v>99.6</v>
      </c>
      <c r="AI2" s="38" cm="1">
        <f t="array" ref="AI2">_xlfn.XLOOKUP($A2,Tolls!$A$2:$A$46,_xlfn.XLOOKUP(AI$1,Tolls!$C$1:$AU$1,Tolls!$C$2:$AU$46,,0,1),,0,1)</f>
        <v>101.7</v>
      </c>
      <c r="AJ2" s="38" cm="1">
        <f t="array" ref="AJ2">_xlfn.XLOOKUP($A2,Tolls!$A$2:$A$46,_xlfn.XLOOKUP(AJ$1,Tolls!$C$1:$AU$1,Tolls!$C$2:$AU$46,,0,1),,0,1)</f>
        <v>103.1</v>
      </c>
      <c r="AK2" s="38" cm="1">
        <f t="array" ref="AK2">_xlfn.XLOOKUP($A2,Tolls!$A$2:$A$46,_xlfn.XLOOKUP(AK$1,Tolls!$C$1:$AU$1,Tolls!$C$2:$AU$46,,0,1),,0,1)</f>
        <v>106</v>
      </c>
      <c r="AL2" s="38" cm="1">
        <f t="array" ref="AL2">_xlfn.XLOOKUP($A2,Tolls!$A$2:$A$46,_xlfn.XLOOKUP(AL$1,Tolls!$C$1:$AU$1,Tolls!$C$2:$AU$46,,0,1),,0,1)</f>
        <v>107.7</v>
      </c>
      <c r="AM2" s="38" cm="1">
        <f t="array" ref="AM2">_xlfn.XLOOKUP($A2,Tolls!$A$2:$A$46,_xlfn.XLOOKUP(AM$1,Tolls!$C$1:$AU$1,Tolls!$C$2:$AU$46,,0,1),,0,1)</f>
        <v>110.3</v>
      </c>
      <c r="AN2" s="38" cm="1">
        <f t="array" ref="AN2">_xlfn.XLOOKUP($A2,Tolls!$A$2:$A$46,_xlfn.XLOOKUP(AN$1,Tolls!$C$1:$AU$1,Tolls!$C$2:$AU$46,,0,1),,0,1)</f>
        <v>112.89999999999999</v>
      </c>
    </row>
    <row r="3" spans="1:40" x14ac:dyDescent="0.2">
      <c r="A3">
        <v>10</v>
      </c>
      <c r="B3" t="str">
        <v>New Castle - No Toll</v>
      </c>
      <c r="C3" s="38" cm="1">
        <f t="array" ref="C3">_xlfn.XLOOKUP($A3,Tolls!$A$2:$A$46,_xlfn.XLOOKUP(C$1,Tolls!$C$1:$AU$1,Tolls!$C$2:$AU$46,,0,1),,0,1)</f>
        <v>0</v>
      </c>
      <c r="D3" s="38" t="str" cm="1">
        <f t="array" ref="D3">_xlfn.XLOOKUP($A3,Tolls!$A$2:$A$46,_xlfn.XLOOKUP(D$1,Tolls!$C$1:$AU$1,Tolls!$C$2:$AU$46,,0,1),,0,1)</f>
        <v>N/A</v>
      </c>
      <c r="E3" s="38" cm="1">
        <f t="array" ref="E3">_xlfn.XLOOKUP($A3,Tolls!$A$2:$A$46,_xlfn.XLOOKUP(E$1,Tolls!$C$1:$AU$1,Tolls!$C$2:$AU$46,,0,1),,0,1)</f>
        <v>0</v>
      </c>
      <c r="F3" s="38" cm="1">
        <f t="array" ref="F3">_xlfn.XLOOKUP($A3,Tolls!$A$2:$A$46,_xlfn.XLOOKUP(F$1,Tolls!$C$1:$AU$1,Tolls!$C$2:$AU$46,,0,1),,0,1)</f>
        <v>0</v>
      </c>
      <c r="G3" s="38" cm="1">
        <f t="array" ref="G3">_xlfn.XLOOKUP($A3,Tolls!$A$2:$A$46,_xlfn.XLOOKUP(G$1,Tolls!$C$1:$AU$1,Tolls!$C$2:$AU$46,,0,1),,0,1)</f>
        <v>4.7</v>
      </c>
      <c r="H3" s="38" cm="1">
        <f t="array" ref="H3">_xlfn.XLOOKUP($A3,Tolls!$A$2:$A$46,_xlfn.XLOOKUP(H$1,Tolls!$C$1:$AU$1,Tolls!$C$2:$AU$46,,0,1),,0,1)</f>
        <v>6.8</v>
      </c>
      <c r="I3" s="38" cm="1">
        <f t="array" ref="I3">_xlfn.XLOOKUP($A3,Tolls!$A$2:$A$46,_xlfn.XLOOKUP(I$1,Tolls!$C$1:$AU$1,Tolls!$C$2:$AU$46,,0,1),,0,1)</f>
        <v>9</v>
      </c>
      <c r="J3" s="38" cm="1">
        <f t="array" ref="J3">_xlfn.XLOOKUP($A3,Tolls!$A$2:$A$46,_xlfn.XLOOKUP(J$1,Tolls!$C$1:$AU$1,Tolls!$C$2:$AU$46,,0,1),,0,1)</f>
        <v>12</v>
      </c>
      <c r="K3" s="38" cm="1">
        <f t="array" ref="K3">_xlfn.XLOOKUP($A3,Tolls!$A$2:$A$46,_xlfn.XLOOKUP(K$1,Tolls!$C$1:$AU$1,Tolls!$C$2:$AU$46,,0,1),,0,1)</f>
        <v>13</v>
      </c>
      <c r="L3" s="38" cm="1">
        <f t="array" ref="L3">_xlfn.XLOOKUP($A3,Tolls!$A$2:$A$46,_xlfn.XLOOKUP(L$1,Tolls!$C$1:$AU$1,Tolls!$C$2:$AU$46,,0,1),,0,1)</f>
        <v>17.3</v>
      </c>
      <c r="M3" s="38" cm="1">
        <f t="array" ref="M3">_xlfn.XLOOKUP($A3,Tolls!$A$2:$A$46,_xlfn.XLOOKUP(M$1,Tolls!$C$1:$AU$1,Tolls!$C$2:$AU$46,,0,1),,0,1)</f>
        <v>21.3</v>
      </c>
      <c r="N3" s="38" cm="1">
        <f t="array" ref="N3">_xlfn.XLOOKUP($A3,Tolls!$A$2:$A$46,_xlfn.XLOOKUP(N$1,Tolls!$C$1:$AU$1,Tolls!$C$2:$AU$46,,0,1),,0,1)</f>
        <v>29.7</v>
      </c>
      <c r="O3" s="38" cm="1">
        <f t="array" ref="O3">_xlfn.XLOOKUP($A3,Tolls!$A$2:$A$46,_xlfn.XLOOKUP(O$1,Tolls!$C$1:$AU$1,Tolls!$C$2:$AU$46,,0,1),,0,1)</f>
        <v>33.700000000000003</v>
      </c>
      <c r="P3" s="38" cm="1">
        <f t="array" ref="P3">_xlfn.XLOOKUP($A3,Tolls!$A$2:$A$46,_xlfn.XLOOKUP(P$1,Tolls!$C$1:$AU$1,Tolls!$C$2:$AU$46,,0,1),,0,1)</f>
        <v>38</v>
      </c>
      <c r="Q3" s="38" cm="1">
        <f t="array" ref="Q3">_xlfn.XLOOKUP($A3,Tolls!$A$2:$A$46,_xlfn.XLOOKUP(Q$1,Tolls!$C$1:$AU$1,Tolls!$C$2:$AU$46,,0,1),,0,1)</f>
        <v>38.200000000000003</v>
      </c>
      <c r="R3" s="38" cm="1">
        <f t="array" ref="R3">_xlfn.XLOOKUP($A3,Tolls!$A$2:$A$46,_xlfn.XLOOKUP(R$1,Tolls!$C$1:$AU$1,Tolls!$C$2:$AU$46,,0,1),,0,1)</f>
        <v>43.2</v>
      </c>
      <c r="S3" s="38" cm="1">
        <f t="array" ref="S3">_xlfn.XLOOKUP($A3,Tolls!$A$2:$A$46,_xlfn.XLOOKUP(S$1,Tolls!$C$1:$AU$1,Tolls!$C$2:$AU$46,,0,1),,0,1)</f>
        <v>49.5</v>
      </c>
      <c r="T3" s="38" cm="1">
        <f t="array" ref="T3">_xlfn.XLOOKUP($A3,Tolls!$A$2:$A$46,_xlfn.XLOOKUP(T$1,Tolls!$C$1:$AU$1,Tolls!$C$2:$AU$46,,0,1),,0,1)</f>
        <v>51.4</v>
      </c>
      <c r="U3" s="38" cm="1">
        <f t="array" ref="U3">_xlfn.XLOOKUP($A3,Tolls!$A$2:$A$46,_xlfn.XLOOKUP(U$1,Tolls!$C$1:$AU$1,Tolls!$C$2:$AU$46,,0,1),,0,1)</f>
        <v>52.8</v>
      </c>
      <c r="V3" s="38" cm="1">
        <f t="array" ref="V3">_xlfn.XLOOKUP($A3,Tolls!$A$2:$A$46,_xlfn.XLOOKUP(V$1,Tolls!$C$1:$AU$1,Tolls!$C$2:$AU$46,,0,1),,0,1)</f>
        <v>53.4</v>
      </c>
      <c r="W3" s="38" cm="1">
        <f t="array" ref="W3">_xlfn.XLOOKUP($A3,Tolls!$A$2:$A$46,_xlfn.XLOOKUP(W$1,Tolls!$C$1:$AU$1,Tolls!$C$2:$AU$46,,0,1),,0,1)</f>
        <v>56.6</v>
      </c>
      <c r="X3" s="38" cm="1">
        <f t="array" ref="X3">_xlfn.XLOOKUP($A3,Tolls!$A$2:$A$46,_xlfn.XLOOKUP(X$1,Tolls!$C$1:$AU$1,Tolls!$C$2:$AU$46,,0,1),,0,1)</f>
        <v>61.5</v>
      </c>
      <c r="Y3" s="38" cm="1">
        <f t="array" ref="Y3">_xlfn.XLOOKUP($A3,Tolls!$A$2:$A$46,_xlfn.XLOOKUP(Y$1,Tolls!$C$1:$AU$1,Tolls!$C$2:$AU$46,,0,1),,0,1)</f>
        <v>64.099999999999994</v>
      </c>
      <c r="Z3" s="38" cm="1">
        <f t="array" ref="Z3">_xlfn.XLOOKUP($A3,Tolls!$A$2:$A$46,_xlfn.XLOOKUP(Z$1,Tolls!$C$1:$AU$1,Tolls!$C$2:$AU$46,,0,1),,0,1)</f>
        <v>66.900000000000006</v>
      </c>
      <c r="AA3" s="38" cm="1">
        <f t="array" ref="AA3">_xlfn.XLOOKUP($A3,Tolls!$A$2:$A$46,_xlfn.XLOOKUP(AA$1,Tolls!$C$1:$AU$1,Tolls!$C$2:$AU$46,,0,1),,0,1)</f>
        <v>69.400000000000006</v>
      </c>
      <c r="AB3" s="38" cm="1">
        <f t="array" ref="AB3">_xlfn.XLOOKUP($A3,Tolls!$A$2:$A$46,_xlfn.XLOOKUP(AB$1,Tolls!$C$1:$AU$1,Tolls!$C$2:$AU$46,,0,1),,0,1)</f>
        <v>71.2</v>
      </c>
      <c r="AC3" s="38" cm="1">
        <f t="array" ref="AC3">_xlfn.XLOOKUP($A3,Tolls!$A$2:$A$46,_xlfn.XLOOKUP(AC$1,Tolls!$C$1:$AU$1,Tolls!$C$2:$AU$46,,0,1),,0,1)</f>
        <v>73.2</v>
      </c>
      <c r="AD3" s="38" t="str" cm="1">
        <f t="array" ref="AD3">_xlfn.XLOOKUP($A3,Tolls!$A$2:$A$46,_xlfn.XLOOKUP(AD$1,Tolls!$C$1:$AU$1,Tolls!$C$2:$AU$46,,0,1),,0,1)</f>
        <v>N/A</v>
      </c>
      <c r="AE3" s="38" cm="1">
        <f t="array" ref="AE3">_xlfn.XLOOKUP($A3,Tolls!$A$2:$A$46,_xlfn.XLOOKUP(AE$1,Tolls!$C$1:$AU$1,Tolls!$C$2:$AU$46,,0,1),,0,1)</f>
        <v>76.599999999999994</v>
      </c>
      <c r="AF3" s="38" cm="1">
        <f t="array" ref="AF3">_xlfn.XLOOKUP($A3,Tolls!$A$2:$A$46,_xlfn.XLOOKUP(AF$1,Tolls!$C$1:$AU$1,Tolls!$C$2:$AU$46,,0,1),,0,1)</f>
        <v>79.400000000000006</v>
      </c>
      <c r="AG3" s="38" cm="1">
        <f t="array" ref="AG3">_xlfn.XLOOKUP($A3,Tolls!$A$2:$A$46,_xlfn.XLOOKUP(AG$1,Tolls!$C$1:$AU$1,Tolls!$C$2:$AU$46,,0,1),,0,1)</f>
        <v>81.5</v>
      </c>
      <c r="AH3" s="38" cm="1">
        <f t="array" ref="AH3">_xlfn.XLOOKUP($A3,Tolls!$A$2:$A$46,_xlfn.XLOOKUP(AH$1,Tolls!$C$1:$AU$1,Tolls!$C$2:$AU$46,,0,1),,0,1)</f>
        <v>86.6</v>
      </c>
      <c r="AI3" s="38" cm="1">
        <f t="array" ref="AI3">_xlfn.XLOOKUP($A3,Tolls!$A$2:$A$46,_xlfn.XLOOKUP(AI$1,Tolls!$C$1:$AU$1,Tolls!$C$2:$AU$46,,0,1),,0,1)</f>
        <v>88.7</v>
      </c>
      <c r="AJ3" s="38" cm="1">
        <f t="array" ref="AJ3">_xlfn.XLOOKUP($A3,Tolls!$A$2:$A$46,_xlfn.XLOOKUP(AJ$1,Tolls!$C$1:$AU$1,Tolls!$C$2:$AU$46,,0,1),,0,1)</f>
        <v>90.1</v>
      </c>
      <c r="AK3" s="38" cm="1">
        <f t="array" ref="AK3">_xlfn.XLOOKUP($A3,Tolls!$A$2:$A$46,_xlfn.XLOOKUP(AK$1,Tolls!$C$1:$AU$1,Tolls!$C$2:$AU$46,,0,1),,0,1)</f>
        <v>93</v>
      </c>
      <c r="AL3" s="38" cm="1">
        <f t="array" ref="AL3">_xlfn.XLOOKUP($A3,Tolls!$A$2:$A$46,_xlfn.XLOOKUP(AL$1,Tolls!$C$1:$AU$1,Tolls!$C$2:$AU$46,,0,1),,0,1)</f>
        <v>94.7</v>
      </c>
      <c r="AM3" s="38" cm="1">
        <f t="array" ref="AM3">_xlfn.XLOOKUP($A3,Tolls!$A$2:$A$46,_xlfn.XLOOKUP(AM$1,Tolls!$C$1:$AU$1,Tolls!$C$2:$AU$46,,0,1),,0,1)</f>
        <v>97.3</v>
      </c>
      <c r="AN3" s="38" cm="1">
        <f t="array" ref="AN3">_xlfn.XLOOKUP($A3,Tolls!$A$2:$A$46,_xlfn.XLOOKUP(AN$1,Tolls!$C$1:$AU$1,Tolls!$C$2:$AU$46,,0,1),,0,1)</f>
        <v>99.899999999999991</v>
      </c>
    </row>
    <row r="4" spans="1:40" x14ac:dyDescent="0.2">
      <c r="A4">
        <v>13</v>
      </c>
      <c r="B4" t="str">
        <v>Beaver Valley - No Toll</v>
      </c>
      <c r="C4" s="38" cm="1">
        <f t="array" ref="C4">_xlfn.XLOOKUP($A4,Tolls!$A$2:$A$46,_xlfn.XLOOKUP(C$1,Tolls!$C$1:$AU$1,Tolls!$C$2:$AU$46,,0,1),,0,1)</f>
        <v>0</v>
      </c>
      <c r="D4" s="38" cm="1">
        <f t="array" ref="D4">_xlfn.XLOOKUP($A4,Tolls!$A$2:$A$46,_xlfn.XLOOKUP(D$1,Tolls!$C$1:$AU$1,Tolls!$C$2:$AU$46,,0,1),,0,1)</f>
        <v>0</v>
      </c>
      <c r="E4" s="38" t="str" cm="1">
        <f t="array" ref="E4">_xlfn.XLOOKUP($A4,Tolls!$A$2:$A$46,_xlfn.XLOOKUP(E$1,Tolls!$C$1:$AU$1,Tolls!$C$2:$AU$46,,0,1),,0,1)</f>
        <v>N/A</v>
      </c>
      <c r="F4" s="38" cm="1">
        <f t="array" ref="F4">_xlfn.XLOOKUP($A4,Tolls!$A$2:$A$46,_xlfn.XLOOKUP(F$1,Tolls!$C$1:$AU$1,Tolls!$C$2:$AU$46,,0,1),,0,1)</f>
        <v>0</v>
      </c>
      <c r="G4" s="38" cm="1">
        <f t="array" ref="G4">_xlfn.XLOOKUP($A4,Tolls!$A$2:$A$46,_xlfn.XLOOKUP(G$1,Tolls!$C$1:$AU$1,Tolls!$C$2:$AU$46,,0,1),,0,1)</f>
        <v>4.7</v>
      </c>
      <c r="H4" s="38" cm="1">
        <f t="array" ref="H4">_xlfn.XLOOKUP($A4,Tolls!$A$2:$A$46,_xlfn.XLOOKUP(H$1,Tolls!$C$1:$AU$1,Tolls!$C$2:$AU$46,,0,1),,0,1)</f>
        <v>6.8</v>
      </c>
      <c r="I4" s="38" cm="1">
        <f t="array" ref="I4">_xlfn.XLOOKUP($A4,Tolls!$A$2:$A$46,_xlfn.XLOOKUP(I$1,Tolls!$C$1:$AU$1,Tolls!$C$2:$AU$46,,0,1),,0,1)</f>
        <v>9</v>
      </c>
      <c r="J4" s="38" cm="1">
        <f t="array" ref="J4">_xlfn.XLOOKUP($A4,Tolls!$A$2:$A$46,_xlfn.XLOOKUP(J$1,Tolls!$C$1:$AU$1,Tolls!$C$2:$AU$46,,0,1),,0,1)</f>
        <v>12</v>
      </c>
      <c r="K4" s="38" cm="1">
        <f t="array" ref="K4">_xlfn.XLOOKUP($A4,Tolls!$A$2:$A$46,_xlfn.XLOOKUP(K$1,Tolls!$C$1:$AU$1,Tolls!$C$2:$AU$46,,0,1),,0,1)</f>
        <v>13</v>
      </c>
      <c r="L4" s="38" cm="1">
        <f t="array" ref="L4">_xlfn.XLOOKUP($A4,Tolls!$A$2:$A$46,_xlfn.XLOOKUP(L$1,Tolls!$C$1:$AU$1,Tolls!$C$2:$AU$46,,0,1),,0,1)</f>
        <v>17.3</v>
      </c>
      <c r="M4" s="38" cm="1">
        <f t="array" ref="M4">_xlfn.XLOOKUP($A4,Tolls!$A$2:$A$46,_xlfn.XLOOKUP(M$1,Tolls!$C$1:$AU$1,Tolls!$C$2:$AU$46,,0,1),,0,1)</f>
        <v>21.3</v>
      </c>
      <c r="N4" s="38" cm="1">
        <f t="array" ref="N4">_xlfn.XLOOKUP($A4,Tolls!$A$2:$A$46,_xlfn.XLOOKUP(N$1,Tolls!$C$1:$AU$1,Tolls!$C$2:$AU$46,,0,1),,0,1)</f>
        <v>29.7</v>
      </c>
      <c r="O4" s="38" cm="1">
        <f t="array" ref="O4">_xlfn.XLOOKUP($A4,Tolls!$A$2:$A$46,_xlfn.XLOOKUP(O$1,Tolls!$C$1:$AU$1,Tolls!$C$2:$AU$46,,0,1),,0,1)</f>
        <v>33.700000000000003</v>
      </c>
      <c r="P4" s="38" cm="1">
        <f t="array" ref="P4">_xlfn.XLOOKUP($A4,Tolls!$A$2:$A$46,_xlfn.XLOOKUP(P$1,Tolls!$C$1:$AU$1,Tolls!$C$2:$AU$46,,0,1),,0,1)</f>
        <v>38</v>
      </c>
      <c r="Q4" s="38" cm="1">
        <f t="array" ref="Q4">_xlfn.XLOOKUP($A4,Tolls!$A$2:$A$46,_xlfn.XLOOKUP(Q$1,Tolls!$C$1:$AU$1,Tolls!$C$2:$AU$46,,0,1),,0,1)</f>
        <v>38.200000000000003</v>
      </c>
      <c r="R4" s="38" cm="1">
        <f t="array" ref="R4">_xlfn.XLOOKUP($A4,Tolls!$A$2:$A$46,_xlfn.XLOOKUP(R$1,Tolls!$C$1:$AU$1,Tolls!$C$2:$AU$46,,0,1),,0,1)</f>
        <v>43.2</v>
      </c>
      <c r="S4" s="38" cm="1">
        <f t="array" ref="S4">_xlfn.XLOOKUP($A4,Tolls!$A$2:$A$46,_xlfn.XLOOKUP(S$1,Tolls!$C$1:$AU$1,Tolls!$C$2:$AU$46,,0,1),,0,1)</f>
        <v>49.5</v>
      </c>
      <c r="T4" s="38" cm="1">
        <f t="array" ref="T4">_xlfn.XLOOKUP($A4,Tolls!$A$2:$A$46,_xlfn.XLOOKUP(T$1,Tolls!$C$1:$AU$1,Tolls!$C$2:$AU$46,,0,1),,0,1)</f>
        <v>51.4</v>
      </c>
      <c r="U4" s="38" cm="1">
        <f t="array" ref="U4">_xlfn.XLOOKUP($A4,Tolls!$A$2:$A$46,_xlfn.XLOOKUP(U$1,Tolls!$C$1:$AU$1,Tolls!$C$2:$AU$46,,0,1),,0,1)</f>
        <v>52.8</v>
      </c>
      <c r="V4" s="38" cm="1">
        <f t="array" ref="V4">_xlfn.XLOOKUP($A4,Tolls!$A$2:$A$46,_xlfn.XLOOKUP(V$1,Tolls!$C$1:$AU$1,Tolls!$C$2:$AU$46,,0,1),,0,1)</f>
        <v>53.4</v>
      </c>
      <c r="W4" s="38" cm="1">
        <f t="array" ref="W4">_xlfn.XLOOKUP($A4,Tolls!$A$2:$A$46,_xlfn.XLOOKUP(W$1,Tolls!$C$1:$AU$1,Tolls!$C$2:$AU$46,,0,1),,0,1)</f>
        <v>56.6</v>
      </c>
      <c r="X4" s="38" cm="1">
        <f t="array" ref="X4">_xlfn.XLOOKUP($A4,Tolls!$A$2:$A$46,_xlfn.XLOOKUP(X$1,Tolls!$C$1:$AU$1,Tolls!$C$2:$AU$46,,0,1),,0,1)</f>
        <v>61.5</v>
      </c>
      <c r="Y4" s="38" cm="1">
        <f t="array" ref="Y4">_xlfn.XLOOKUP($A4,Tolls!$A$2:$A$46,_xlfn.XLOOKUP(Y$1,Tolls!$C$1:$AU$1,Tolls!$C$2:$AU$46,,0,1),,0,1)</f>
        <v>64.099999999999994</v>
      </c>
      <c r="Z4" s="38" cm="1">
        <f t="array" ref="Z4">_xlfn.XLOOKUP($A4,Tolls!$A$2:$A$46,_xlfn.XLOOKUP(Z$1,Tolls!$C$1:$AU$1,Tolls!$C$2:$AU$46,,0,1),,0,1)</f>
        <v>66.900000000000006</v>
      </c>
      <c r="AA4" s="38" cm="1">
        <f t="array" ref="AA4">_xlfn.XLOOKUP($A4,Tolls!$A$2:$A$46,_xlfn.XLOOKUP(AA$1,Tolls!$C$1:$AU$1,Tolls!$C$2:$AU$46,,0,1),,0,1)</f>
        <v>69.400000000000006</v>
      </c>
      <c r="AB4" s="38" cm="1">
        <f t="array" ref="AB4">_xlfn.XLOOKUP($A4,Tolls!$A$2:$A$46,_xlfn.XLOOKUP(AB$1,Tolls!$C$1:$AU$1,Tolls!$C$2:$AU$46,,0,1),,0,1)</f>
        <v>71.2</v>
      </c>
      <c r="AC4" s="38" cm="1">
        <f t="array" ref="AC4">_xlfn.XLOOKUP($A4,Tolls!$A$2:$A$46,_xlfn.XLOOKUP(AC$1,Tolls!$C$1:$AU$1,Tolls!$C$2:$AU$46,,0,1),,0,1)</f>
        <v>73.2</v>
      </c>
      <c r="AD4" s="38" t="str" cm="1">
        <f t="array" ref="AD4">_xlfn.XLOOKUP($A4,Tolls!$A$2:$A$46,_xlfn.XLOOKUP(AD$1,Tolls!$C$1:$AU$1,Tolls!$C$2:$AU$46,,0,1),,0,1)</f>
        <v>N/A</v>
      </c>
      <c r="AE4" s="38" cm="1">
        <f t="array" ref="AE4">_xlfn.XLOOKUP($A4,Tolls!$A$2:$A$46,_xlfn.XLOOKUP(AE$1,Tolls!$C$1:$AU$1,Tolls!$C$2:$AU$46,,0,1),,0,1)</f>
        <v>76.599999999999994</v>
      </c>
      <c r="AF4" s="38" cm="1">
        <f t="array" ref="AF4">_xlfn.XLOOKUP($A4,Tolls!$A$2:$A$46,_xlfn.XLOOKUP(AF$1,Tolls!$C$1:$AU$1,Tolls!$C$2:$AU$46,,0,1),,0,1)</f>
        <v>79.400000000000006</v>
      </c>
      <c r="AG4" s="38" cm="1">
        <f t="array" ref="AG4">_xlfn.XLOOKUP($A4,Tolls!$A$2:$A$46,_xlfn.XLOOKUP(AG$1,Tolls!$C$1:$AU$1,Tolls!$C$2:$AU$46,,0,1),,0,1)</f>
        <v>81.5</v>
      </c>
      <c r="AH4" s="38" cm="1">
        <f t="array" ref="AH4">_xlfn.XLOOKUP($A4,Tolls!$A$2:$A$46,_xlfn.XLOOKUP(AH$1,Tolls!$C$1:$AU$1,Tolls!$C$2:$AU$46,,0,1),,0,1)</f>
        <v>86.6</v>
      </c>
      <c r="AI4" s="38" cm="1">
        <f t="array" ref="AI4">_xlfn.XLOOKUP($A4,Tolls!$A$2:$A$46,_xlfn.XLOOKUP(AI$1,Tolls!$C$1:$AU$1,Tolls!$C$2:$AU$46,,0,1),,0,1)</f>
        <v>88.7</v>
      </c>
      <c r="AJ4" s="38" cm="1">
        <f t="array" ref="AJ4">_xlfn.XLOOKUP($A4,Tolls!$A$2:$A$46,_xlfn.XLOOKUP(AJ$1,Tolls!$C$1:$AU$1,Tolls!$C$2:$AU$46,,0,1),,0,1)</f>
        <v>90.1</v>
      </c>
      <c r="AK4" s="38" cm="1">
        <f t="array" ref="AK4">_xlfn.XLOOKUP($A4,Tolls!$A$2:$A$46,_xlfn.XLOOKUP(AK$1,Tolls!$C$1:$AU$1,Tolls!$C$2:$AU$46,,0,1),,0,1)</f>
        <v>93</v>
      </c>
      <c r="AL4" s="38" cm="1">
        <f t="array" ref="AL4">_xlfn.XLOOKUP($A4,Tolls!$A$2:$A$46,_xlfn.XLOOKUP(AL$1,Tolls!$C$1:$AU$1,Tolls!$C$2:$AU$46,,0,1),,0,1)</f>
        <v>94.7</v>
      </c>
      <c r="AM4" s="38" cm="1">
        <f t="array" ref="AM4">_xlfn.XLOOKUP($A4,Tolls!$A$2:$A$46,_xlfn.XLOOKUP(AM$1,Tolls!$C$1:$AU$1,Tolls!$C$2:$AU$46,,0,1),,0,1)</f>
        <v>97.3</v>
      </c>
      <c r="AN4" s="38" cm="1">
        <f t="array" ref="AN4">_xlfn.XLOOKUP($A4,Tolls!$A$2:$A$46,_xlfn.XLOOKUP(AN$1,Tolls!$C$1:$AU$1,Tolls!$C$2:$AU$46,,0,1),,0,1)</f>
        <v>99.899999999999991</v>
      </c>
    </row>
    <row r="5" spans="1:40" x14ac:dyDescent="0.2">
      <c r="A5">
        <v>28</v>
      </c>
      <c r="B5" t="str">
        <v>Cranberry - No Toll</v>
      </c>
      <c r="C5" s="38" cm="1">
        <f t="array" ref="C5">_xlfn.XLOOKUP($A5,Tolls!$A$2:$A$46,_xlfn.XLOOKUP(C$1,Tolls!$C$1:$AU$1,Tolls!$C$2:$AU$46,,0,1),,0,1)</f>
        <v>0</v>
      </c>
      <c r="D5" s="38" cm="1">
        <f t="array" ref="D5">_xlfn.XLOOKUP($A5,Tolls!$A$2:$A$46,_xlfn.XLOOKUP(D$1,Tolls!$C$1:$AU$1,Tolls!$C$2:$AU$46,,0,1),,0,1)</f>
        <v>0</v>
      </c>
      <c r="E5" s="38" cm="1">
        <f t="array" ref="E5">_xlfn.XLOOKUP($A5,Tolls!$A$2:$A$46,_xlfn.XLOOKUP(E$1,Tolls!$C$1:$AU$1,Tolls!$C$2:$AU$46,,0,1),,0,1)</f>
        <v>0</v>
      </c>
      <c r="F5" s="38" t="str" cm="1">
        <f t="array" ref="F5">_xlfn.XLOOKUP($A5,Tolls!$A$2:$A$46,_xlfn.XLOOKUP(F$1,Tolls!$C$1:$AU$1,Tolls!$C$2:$AU$46,,0,1),,0,1)</f>
        <v>N/A</v>
      </c>
      <c r="G5" s="38" cm="1">
        <f t="array" ref="G5">_xlfn.XLOOKUP($A5,Tolls!$A$2:$A$46,_xlfn.XLOOKUP(G$1,Tolls!$C$1:$AU$1,Tolls!$C$2:$AU$46,,0,1),,0,1)</f>
        <v>4.7</v>
      </c>
      <c r="H5" s="38" cm="1">
        <f t="array" ref="H5">_xlfn.XLOOKUP($A5,Tolls!$A$2:$A$46,_xlfn.XLOOKUP(H$1,Tolls!$C$1:$AU$1,Tolls!$C$2:$AU$46,,0,1),,0,1)</f>
        <v>6.8</v>
      </c>
      <c r="I5" s="38" cm="1">
        <f t="array" ref="I5">_xlfn.XLOOKUP($A5,Tolls!$A$2:$A$46,_xlfn.XLOOKUP(I$1,Tolls!$C$1:$AU$1,Tolls!$C$2:$AU$46,,0,1),,0,1)</f>
        <v>9</v>
      </c>
      <c r="J5" s="38" cm="1">
        <f t="array" ref="J5">_xlfn.XLOOKUP($A5,Tolls!$A$2:$A$46,_xlfn.XLOOKUP(J$1,Tolls!$C$1:$AU$1,Tolls!$C$2:$AU$46,,0,1),,0,1)</f>
        <v>12</v>
      </c>
      <c r="K5" s="38" cm="1">
        <f t="array" ref="K5">_xlfn.XLOOKUP($A5,Tolls!$A$2:$A$46,_xlfn.XLOOKUP(K$1,Tolls!$C$1:$AU$1,Tolls!$C$2:$AU$46,,0,1),,0,1)</f>
        <v>13</v>
      </c>
      <c r="L5" s="38" cm="1">
        <f t="array" ref="L5">_xlfn.XLOOKUP($A5,Tolls!$A$2:$A$46,_xlfn.XLOOKUP(L$1,Tolls!$C$1:$AU$1,Tolls!$C$2:$AU$46,,0,1),,0,1)</f>
        <v>17.3</v>
      </c>
      <c r="M5" s="38" cm="1">
        <f t="array" ref="M5">_xlfn.XLOOKUP($A5,Tolls!$A$2:$A$46,_xlfn.XLOOKUP(M$1,Tolls!$C$1:$AU$1,Tolls!$C$2:$AU$46,,0,1),,0,1)</f>
        <v>21.3</v>
      </c>
      <c r="N5" s="38" cm="1">
        <f t="array" ref="N5">_xlfn.XLOOKUP($A5,Tolls!$A$2:$A$46,_xlfn.XLOOKUP(N$1,Tolls!$C$1:$AU$1,Tolls!$C$2:$AU$46,,0,1),,0,1)</f>
        <v>29.7</v>
      </c>
      <c r="O5" s="38" cm="1">
        <f t="array" ref="O5">_xlfn.XLOOKUP($A5,Tolls!$A$2:$A$46,_xlfn.XLOOKUP(O$1,Tolls!$C$1:$AU$1,Tolls!$C$2:$AU$46,,0,1),,0,1)</f>
        <v>33.700000000000003</v>
      </c>
      <c r="P5" s="38" cm="1">
        <f t="array" ref="P5">_xlfn.XLOOKUP($A5,Tolls!$A$2:$A$46,_xlfn.XLOOKUP(P$1,Tolls!$C$1:$AU$1,Tolls!$C$2:$AU$46,,0,1),,0,1)</f>
        <v>38</v>
      </c>
      <c r="Q5" s="38" cm="1">
        <f t="array" ref="Q5">_xlfn.XLOOKUP($A5,Tolls!$A$2:$A$46,_xlfn.XLOOKUP(Q$1,Tolls!$C$1:$AU$1,Tolls!$C$2:$AU$46,,0,1),,0,1)</f>
        <v>38.200000000000003</v>
      </c>
      <c r="R5" s="38" cm="1">
        <f t="array" ref="R5">_xlfn.XLOOKUP($A5,Tolls!$A$2:$A$46,_xlfn.XLOOKUP(R$1,Tolls!$C$1:$AU$1,Tolls!$C$2:$AU$46,,0,1),,0,1)</f>
        <v>43.2</v>
      </c>
      <c r="S5" s="38" cm="1">
        <f t="array" ref="S5">_xlfn.XLOOKUP($A5,Tolls!$A$2:$A$46,_xlfn.XLOOKUP(S$1,Tolls!$C$1:$AU$1,Tolls!$C$2:$AU$46,,0,1),,0,1)</f>
        <v>49.5</v>
      </c>
      <c r="T5" s="38" cm="1">
        <f t="array" ref="T5">_xlfn.XLOOKUP($A5,Tolls!$A$2:$A$46,_xlfn.XLOOKUP(T$1,Tolls!$C$1:$AU$1,Tolls!$C$2:$AU$46,,0,1),,0,1)</f>
        <v>51.4</v>
      </c>
      <c r="U5" s="38" cm="1">
        <f t="array" ref="U5">_xlfn.XLOOKUP($A5,Tolls!$A$2:$A$46,_xlfn.XLOOKUP(U$1,Tolls!$C$1:$AU$1,Tolls!$C$2:$AU$46,,0,1),,0,1)</f>
        <v>52.8</v>
      </c>
      <c r="V5" s="38" cm="1">
        <f t="array" ref="V5">_xlfn.XLOOKUP($A5,Tolls!$A$2:$A$46,_xlfn.XLOOKUP(V$1,Tolls!$C$1:$AU$1,Tolls!$C$2:$AU$46,,0,1),,0,1)</f>
        <v>53.4</v>
      </c>
      <c r="W5" s="38" cm="1">
        <f t="array" ref="W5">_xlfn.XLOOKUP($A5,Tolls!$A$2:$A$46,_xlfn.XLOOKUP(W$1,Tolls!$C$1:$AU$1,Tolls!$C$2:$AU$46,,0,1),,0,1)</f>
        <v>56.6</v>
      </c>
      <c r="X5" s="38" cm="1">
        <f t="array" ref="X5">_xlfn.XLOOKUP($A5,Tolls!$A$2:$A$46,_xlfn.XLOOKUP(X$1,Tolls!$C$1:$AU$1,Tolls!$C$2:$AU$46,,0,1),,0,1)</f>
        <v>61.5</v>
      </c>
      <c r="Y5" s="38" cm="1">
        <f t="array" ref="Y5">_xlfn.XLOOKUP($A5,Tolls!$A$2:$A$46,_xlfn.XLOOKUP(Y$1,Tolls!$C$1:$AU$1,Tolls!$C$2:$AU$46,,0,1),,0,1)</f>
        <v>64.099999999999994</v>
      </c>
      <c r="Z5" s="38" cm="1">
        <f t="array" ref="Z5">_xlfn.XLOOKUP($A5,Tolls!$A$2:$A$46,_xlfn.XLOOKUP(Z$1,Tolls!$C$1:$AU$1,Tolls!$C$2:$AU$46,,0,1),,0,1)</f>
        <v>66.900000000000006</v>
      </c>
      <c r="AA5" s="38" cm="1">
        <f t="array" ref="AA5">_xlfn.XLOOKUP($A5,Tolls!$A$2:$A$46,_xlfn.XLOOKUP(AA$1,Tolls!$C$1:$AU$1,Tolls!$C$2:$AU$46,,0,1),,0,1)</f>
        <v>69.400000000000006</v>
      </c>
      <c r="AB5" s="38" cm="1">
        <f t="array" ref="AB5">_xlfn.XLOOKUP($A5,Tolls!$A$2:$A$46,_xlfn.XLOOKUP(AB$1,Tolls!$C$1:$AU$1,Tolls!$C$2:$AU$46,,0,1),,0,1)</f>
        <v>71.2</v>
      </c>
      <c r="AC5" s="38" cm="1">
        <f t="array" ref="AC5">_xlfn.XLOOKUP($A5,Tolls!$A$2:$A$46,_xlfn.XLOOKUP(AC$1,Tolls!$C$1:$AU$1,Tolls!$C$2:$AU$46,,0,1),,0,1)</f>
        <v>73.2</v>
      </c>
      <c r="AD5" s="38" t="str" cm="1">
        <f t="array" ref="AD5">_xlfn.XLOOKUP($A5,Tolls!$A$2:$A$46,_xlfn.XLOOKUP(AD$1,Tolls!$C$1:$AU$1,Tolls!$C$2:$AU$46,,0,1),,0,1)</f>
        <v>N/A</v>
      </c>
      <c r="AE5" s="38" cm="1">
        <f t="array" ref="AE5">_xlfn.XLOOKUP($A5,Tolls!$A$2:$A$46,_xlfn.XLOOKUP(AE$1,Tolls!$C$1:$AU$1,Tolls!$C$2:$AU$46,,0,1),,0,1)</f>
        <v>76.599999999999994</v>
      </c>
      <c r="AF5" s="38" cm="1">
        <f t="array" ref="AF5">_xlfn.XLOOKUP($A5,Tolls!$A$2:$A$46,_xlfn.XLOOKUP(AF$1,Tolls!$C$1:$AU$1,Tolls!$C$2:$AU$46,,0,1),,0,1)</f>
        <v>79.400000000000006</v>
      </c>
      <c r="AG5" s="38" cm="1">
        <f t="array" ref="AG5">_xlfn.XLOOKUP($A5,Tolls!$A$2:$A$46,_xlfn.XLOOKUP(AG$1,Tolls!$C$1:$AU$1,Tolls!$C$2:$AU$46,,0,1),,0,1)</f>
        <v>81.5</v>
      </c>
      <c r="AH5" s="38" cm="1">
        <f t="array" ref="AH5">_xlfn.XLOOKUP($A5,Tolls!$A$2:$A$46,_xlfn.XLOOKUP(AH$1,Tolls!$C$1:$AU$1,Tolls!$C$2:$AU$46,,0,1),,0,1)</f>
        <v>86.6</v>
      </c>
      <c r="AI5" s="38" cm="1">
        <f t="array" ref="AI5">_xlfn.XLOOKUP($A5,Tolls!$A$2:$A$46,_xlfn.XLOOKUP(AI$1,Tolls!$C$1:$AU$1,Tolls!$C$2:$AU$46,,0,1),,0,1)</f>
        <v>88.7</v>
      </c>
      <c r="AJ5" s="38" cm="1">
        <f t="array" ref="AJ5">_xlfn.XLOOKUP($A5,Tolls!$A$2:$A$46,_xlfn.XLOOKUP(AJ$1,Tolls!$C$1:$AU$1,Tolls!$C$2:$AU$46,,0,1),,0,1)</f>
        <v>90.1</v>
      </c>
      <c r="AK5" s="38" cm="1">
        <f t="array" ref="AK5">_xlfn.XLOOKUP($A5,Tolls!$A$2:$A$46,_xlfn.XLOOKUP(AK$1,Tolls!$C$1:$AU$1,Tolls!$C$2:$AU$46,,0,1),,0,1)</f>
        <v>93</v>
      </c>
      <c r="AL5" s="38" cm="1">
        <f t="array" ref="AL5">_xlfn.XLOOKUP($A5,Tolls!$A$2:$A$46,_xlfn.XLOOKUP(AL$1,Tolls!$C$1:$AU$1,Tolls!$C$2:$AU$46,,0,1),,0,1)</f>
        <v>94.7</v>
      </c>
      <c r="AM5" s="38" cm="1">
        <f t="array" ref="AM5">_xlfn.XLOOKUP($A5,Tolls!$A$2:$A$46,_xlfn.XLOOKUP(AM$1,Tolls!$C$1:$AU$1,Tolls!$C$2:$AU$46,,0,1),,0,1)</f>
        <v>97.3</v>
      </c>
      <c r="AN5" s="38" cm="1">
        <f t="array" ref="AN5">_xlfn.XLOOKUP($A5,Tolls!$A$2:$A$46,_xlfn.XLOOKUP(AN$1,Tolls!$C$1:$AU$1,Tolls!$C$2:$AU$46,,0,1),,0,1)</f>
        <v>99.899999999999991</v>
      </c>
    </row>
    <row r="6" spans="1:40" x14ac:dyDescent="0.2">
      <c r="A6">
        <v>39</v>
      </c>
      <c r="B6" t="str">
        <v>Butler Valley Toll Plaza</v>
      </c>
      <c r="C6" s="38" cm="1">
        <f t="array" ref="C6">_xlfn.XLOOKUP($A6,Tolls!$A$2:$A$46,_xlfn.XLOOKUP(C$1,Tolls!$C$1:$AU$1,Tolls!$C$2:$AU$46,,0,1),,0,1)</f>
        <v>4.7</v>
      </c>
      <c r="D6" s="38" cm="1">
        <f t="array" ref="D6">_xlfn.XLOOKUP($A6,Tolls!$A$2:$A$46,_xlfn.XLOOKUP(D$1,Tolls!$C$1:$AU$1,Tolls!$C$2:$AU$46,,0,1),,0,1)</f>
        <v>4.7</v>
      </c>
      <c r="E6" s="38" cm="1">
        <f t="array" ref="E6">_xlfn.XLOOKUP($A6,Tolls!$A$2:$A$46,_xlfn.XLOOKUP(E$1,Tolls!$C$1:$AU$1,Tolls!$C$2:$AU$46,,0,1),,0,1)</f>
        <v>4.7</v>
      </c>
      <c r="F6" s="38" cm="1">
        <f t="array" ref="F6">_xlfn.XLOOKUP($A6,Tolls!$A$2:$A$46,_xlfn.XLOOKUP(F$1,Tolls!$C$1:$AU$1,Tolls!$C$2:$AU$46,,0,1),,0,1)</f>
        <v>4.7</v>
      </c>
      <c r="G6" s="38" t="str" cm="1">
        <f t="array" ref="G6">_xlfn.XLOOKUP($A6,Tolls!$A$2:$A$46,_xlfn.XLOOKUP(G$1,Tolls!$C$1:$AU$1,Tolls!$C$2:$AU$46,,0,1),,0,1)</f>
        <v>N/A</v>
      </c>
      <c r="H6" s="38" cm="1">
        <f t="array" ref="H6">_xlfn.XLOOKUP($A6,Tolls!$A$2:$A$46,_xlfn.XLOOKUP(H$1,Tolls!$C$1:$AU$1,Tolls!$C$2:$AU$46,,0,1),,0,1)</f>
        <v>3.9</v>
      </c>
      <c r="I6" s="38" cm="1">
        <f t="array" ref="I6">_xlfn.XLOOKUP($A6,Tolls!$A$2:$A$46,_xlfn.XLOOKUP(I$1,Tolls!$C$1:$AU$1,Tolls!$C$2:$AU$46,,0,1),,0,1)</f>
        <v>6</v>
      </c>
      <c r="J6" s="38" cm="1">
        <f t="array" ref="J6">_xlfn.XLOOKUP($A6,Tolls!$A$2:$A$46,_xlfn.XLOOKUP(J$1,Tolls!$C$1:$AU$1,Tolls!$C$2:$AU$46,,0,1),,0,1)</f>
        <v>8</v>
      </c>
      <c r="K6" s="38" cm="1">
        <f t="array" ref="K6">_xlfn.XLOOKUP($A6,Tolls!$A$2:$A$46,_xlfn.XLOOKUP(K$1,Tolls!$C$1:$AU$1,Tolls!$C$2:$AU$46,,0,1),,0,1)</f>
        <v>10</v>
      </c>
      <c r="L6" s="38" cm="1">
        <f t="array" ref="L6">_xlfn.XLOOKUP($A6,Tolls!$A$2:$A$46,_xlfn.XLOOKUP(L$1,Tolls!$C$1:$AU$1,Tolls!$C$2:$AU$46,,0,1),,0,1)</f>
        <v>14.3</v>
      </c>
      <c r="M6" s="38" cm="1">
        <f t="array" ref="M6">_xlfn.XLOOKUP($A6,Tolls!$A$2:$A$46,_xlfn.XLOOKUP(M$1,Tolls!$C$1:$AU$1,Tolls!$C$2:$AU$46,,0,1),,0,1)</f>
        <v>18.5</v>
      </c>
      <c r="N6" s="38" cm="1">
        <f t="array" ref="N6">_xlfn.XLOOKUP($A6,Tolls!$A$2:$A$46,_xlfn.XLOOKUP(N$1,Tolls!$C$1:$AU$1,Tolls!$C$2:$AU$46,,0,1),,0,1)</f>
        <v>27.6</v>
      </c>
      <c r="O6" s="38" cm="1">
        <f t="array" ref="O6">_xlfn.XLOOKUP($A6,Tolls!$A$2:$A$46,_xlfn.XLOOKUP(O$1,Tolls!$C$1:$AU$1,Tolls!$C$2:$AU$46,,0,1),,0,1)</f>
        <v>30.8</v>
      </c>
      <c r="P6" s="38" cm="1">
        <f t="array" ref="P6">_xlfn.XLOOKUP($A6,Tolls!$A$2:$A$46,_xlfn.XLOOKUP(P$1,Tolls!$C$1:$AU$1,Tolls!$C$2:$AU$46,,0,1),,0,1)</f>
        <v>34.9</v>
      </c>
      <c r="Q6" s="38" cm="1">
        <f t="array" ref="Q6">_xlfn.XLOOKUP($A6,Tolls!$A$2:$A$46,_xlfn.XLOOKUP(Q$1,Tolls!$C$1:$AU$1,Tolls!$C$2:$AU$46,,0,1),,0,1)</f>
        <v>34.9</v>
      </c>
      <c r="R6" s="38" cm="1">
        <f t="array" ref="R6">_xlfn.XLOOKUP($A6,Tolls!$A$2:$A$46,_xlfn.XLOOKUP(R$1,Tolls!$C$1:$AU$1,Tolls!$C$2:$AU$46,,0,1),,0,1)</f>
        <v>40.200000000000003</v>
      </c>
      <c r="S6" s="38" cm="1">
        <f t="array" ref="S6">_xlfn.XLOOKUP($A6,Tolls!$A$2:$A$46,_xlfn.XLOOKUP(S$1,Tolls!$C$1:$AU$1,Tolls!$C$2:$AU$46,,0,1),,0,1)</f>
        <v>46.3</v>
      </c>
      <c r="T6" s="38" cm="1">
        <f t="array" ref="T6">_xlfn.XLOOKUP($A6,Tolls!$A$2:$A$46,_xlfn.XLOOKUP(T$1,Tolls!$C$1:$AU$1,Tolls!$C$2:$AU$46,,0,1),,0,1)</f>
        <v>48.3</v>
      </c>
      <c r="U6" s="38" cm="1">
        <f t="array" ref="U6">_xlfn.XLOOKUP($A6,Tolls!$A$2:$A$46,_xlfn.XLOOKUP(U$1,Tolls!$C$1:$AU$1,Tolls!$C$2:$AU$46,,0,1),,0,1)</f>
        <v>49.5</v>
      </c>
      <c r="V6" s="38" cm="1">
        <f t="array" ref="V6">_xlfn.XLOOKUP($A6,Tolls!$A$2:$A$46,_xlfn.XLOOKUP(V$1,Tolls!$C$1:$AU$1,Tolls!$C$2:$AU$46,,0,1),,0,1)</f>
        <v>50.3</v>
      </c>
      <c r="W6" s="38" cm="1">
        <f t="array" ref="W6">_xlfn.XLOOKUP($A6,Tolls!$A$2:$A$46,_xlfn.XLOOKUP(W$1,Tolls!$C$1:$AU$1,Tolls!$C$2:$AU$46,,0,1),,0,1)</f>
        <v>54.3</v>
      </c>
      <c r="X6" s="38" cm="1">
        <f t="array" ref="X6">_xlfn.XLOOKUP($A6,Tolls!$A$2:$A$46,_xlfn.XLOOKUP(X$1,Tolls!$C$1:$AU$1,Tolls!$C$2:$AU$46,,0,1),,0,1)</f>
        <v>57.8</v>
      </c>
      <c r="Y6" s="38" cm="1">
        <f t="array" ref="Y6">_xlfn.XLOOKUP($A6,Tolls!$A$2:$A$46,_xlfn.XLOOKUP(Y$1,Tolls!$C$1:$AU$1,Tolls!$C$2:$AU$46,,0,1),,0,1)</f>
        <v>60.9</v>
      </c>
      <c r="Z6" s="38" cm="1">
        <f t="array" ref="Z6">_xlfn.XLOOKUP($A6,Tolls!$A$2:$A$46,_xlfn.XLOOKUP(Z$1,Tolls!$C$1:$AU$1,Tolls!$C$2:$AU$46,,0,1),,0,1)</f>
        <v>64.099999999999994</v>
      </c>
      <c r="AA6" s="38" cm="1">
        <f t="array" ref="AA6">_xlfn.XLOOKUP($A6,Tolls!$A$2:$A$46,_xlfn.XLOOKUP(AA$1,Tolls!$C$1:$AU$1,Tolls!$C$2:$AU$46,,0,1),,0,1)</f>
        <v>66.400000000000006</v>
      </c>
      <c r="AB6" s="38" cm="1">
        <f t="array" ref="AB6">_xlfn.XLOOKUP($A6,Tolls!$A$2:$A$46,_xlfn.XLOOKUP(AB$1,Tolls!$C$1:$AU$1,Tolls!$C$2:$AU$46,,0,1),,0,1)</f>
        <v>68.3</v>
      </c>
      <c r="AC6" s="38" cm="1">
        <f t="array" ref="AC6">_xlfn.XLOOKUP($A6,Tolls!$A$2:$A$46,_xlfn.XLOOKUP(AC$1,Tolls!$C$1:$AU$1,Tolls!$C$2:$AU$46,,0,1),,0,1)</f>
        <v>71.2</v>
      </c>
      <c r="AD6" s="38" t="str" cm="1">
        <f t="array" ref="AD6">_xlfn.XLOOKUP($A6,Tolls!$A$2:$A$46,_xlfn.XLOOKUP(AD$1,Tolls!$C$1:$AU$1,Tolls!$C$2:$AU$46,,0,1),,0,1)</f>
        <v>N/A</v>
      </c>
      <c r="AE6" s="38" cm="1">
        <f t="array" ref="AE6">_xlfn.XLOOKUP($A6,Tolls!$A$2:$A$46,_xlfn.XLOOKUP(AE$1,Tolls!$C$1:$AU$1,Tolls!$C$2:$AU$46,,0,1),,0,1)</f>
        <v>74.400000000000006</v>
      </c>
      <c r="AF6" s="38" cm="1">
        <f t="array" ref="AF6">_xlfn.XLOOKUP($A6,Tolls!$A$2:$A$46,_xlfn.XLOOKUP(AF$1,Tolls!$C$1:$AU$1,Tolls!$C$2:$AU$46,,0,1),,0,1)</f>
        <v>76.599999999999994</v>
      </c>
      <c r="AG6" s="38" cm="1">
        <f t="array" ref="AG6">_xlfn.XLOOKUP($A6,Tolls!$A$2:$A$46,_xlfn.XLOOKUP(AG$1,Tolls!$C$1:$AU$1,Tolls!$C$2:$AU$46,,0,1),,0,1)</f>
        <v>79.400000000000006</v>
      </c>
      <c r="AH6" s="38" cm="1">
        <f t="array" ref="AH6">_xlfn.XLOOKUP($A6,Tolls!$A$2:$A$46,_xlfn.XLOOKUP(AH$1,Tolls!$C$1:$AU$1,Tolls!$C$2:$AU$46,,0,1),,0,1)</f>
        <v>83.5</v>
      </c>
      <c r="AI6" s="38" cm="1">
        <f t="array" ref="AI6">_xlfn.XLOOKUP($A6,Tolls!$A$2:$A$46,_xlfn.XLOOKUP(AI$1,Tolls!$C$1:$AU$1,Tolls!$C$2:$AU$46,,0,1),,0,1)</f>
        <v>85.5</v>
      </c>
      <c r="AJ6" s="38" cm="1">
        <f t="array" ref="AJ6">_xlfn.XLOOKUP($A6,Tolls!$A$2:$A$46,_xlfn.XLOOKUP(AJ$1,Tolls!$C$1:$AU$1,Tolls!$C$2:$AU$46,,0,1),,0,1)</f>
        <v>86.6</v>
      </c>
      <c r="AK6" s="38" cm="1">
        <f t="array" ref="AK6">_xlfn.XLOOKUP($A6,Tolls!$A$2:$A$46,_xlfn.XLOOKUP(AK$1,Tolls!$C$1:$AU$1,Tolls!$C$2:$AU$46,,0,1),,0,1)</f>
        <v>90.1</v>
      </c>
      <c r="AL6" s="38" cm="1">
        <f t="array" ref="AL6">_xlfn.XLOOKUP($A6,Tolls!$A$2:$A$46,_xlfn.XLOOKUP(AL$1,Tolls!$C$1:$AU$1,Tolls!$C$2:$AU$46,,0,1),,0,1)</f>
        <v>91.8</v>
      </c>
      <c r="AM6" s="38" cm="1">
        <f t="array" ref="AM6">_xlfn.XLOOKUP($A6,Tolls!$A$2:$A$46,_xlfn.XLOOKUP(AM$1,Tolls!$C$1:$AU$1,Tolls!$C$2:$AU$46,,0,1),,0,1)</f>
        <v>94.399999999999991</v>
      </c>
      <c r="AN6" s="38" cm="1">
        <f t="array" ref="AN6">_xlfn.XLOOKUP($A6,Tolls!$A$2:$A$46,_xlfn.XLOOKUP(AN$1,Tolls!$C$1:$AU$1,Tolls!$C$2:$AU$46,,0,1),,0,1)</f>
        <v>96.999999999999986</v>
      </c>
    </row>
    <row r="7" spans="1:40" x14ac:dyDescent="0.2">
      <c r="A7">
        <v>48</v>
      </c>
      <c r="B7" t="str">
        <v>Allegheny Valley Toll Plaza</v>
      </c>
      <c r="C7" s="38" cm="1">
        <f t="array" ref="C7">_xlfn.XLOOKUP($A7,Tolls!$A$2:$A$46,_xlfn.XLOOKUP(C$1,Tolls!$C$1:$AU$1,Tolls!$C$2:$AU$46,,0,1),,0,1)</f>
        <v>6.8</v>
      </c>
      <c r="D7" s="38" cm="1">
        <f t="array" ref="D7">_xlfn.XLOOKUP($A7,Tolls!$A$2:$A$46,_xlfn.XLOOKUP(D$1,Tolls!$C$1:$AU$1,Tolls!$C$2:$AU$46,,0,1),,0,1)</f>
        <v>6.8</v>
      </c>
      <c r="E7" s="38" cm="1">
        <f t="array" ref="E7">_xlfn.XLOOKUP($A7,Tolls!$A$2:$A$46,_xlfn.XLOOKUP(E$1,Tolls!$C$1:$AU$1,Tolls!$C$2:$AU$46,,0,1),,0,1)</f>
        <v>6.8</v>
      </c>
      <c r="F7" s="38" cm="1">
        <f t="array" ref="F7">_xlfn.XLOOKUP($A7,Tolls!$A$2:$A$46,_xlfn.XLOOKUP(F$1,Tolls!$C$1:$AU$1,Tolls!$C$2:$AU$46,,0,1),,0,1)</f>
        <v>6.8</v>
      </c>
      <c r="G7" s="38" cm="1">
        <f t="array" ref="G7">_xlfn.XLOOKUP($A7,Tolls!$A$2:$A$46,_xlfn.XLOOKUP(G$1,Tolls!$C$1:$AU$1,Tolls!$C$2:$AU$46,,0,1),,0,1)</f>
        <v>3.9</v>
      </c>
      <c r="H7" s="38" t="str" cm="1">
        <f t="array" ref="H7">_xlfn.XLOOKUP($A7,Tolls!$A$2:$A$46,_xlfn.XLOOKUP(H$1,Tolls!$C$1:$AU$1,Tolls!$C$2:$AU$46,,0,1),,0,1)</f>
        <v>N/A</v>
      </c>
      <c r="I7" s="38" cm="1">
        <f t="array" ref="I7">_xlfn.XLOOKUP($A7,Tolls!$A$2:$A$46,_xlfn.XLOOKUP(I$1,Tolls!$C$1:$AU$1,Tolls!$C$2:$AU$46,,0,1),,0,1)</f>
        <v>3.9</v>
      </c>
      <c r="J7" s="38" cm="1">
        <f t="array" ref="J7">_xlfn.XLOOKUP($A7,Tolls!$A$2:$A$46,_xlfn.XLOOKUP(J$1,Tolls!$C$1:$AU$1,Tolls!$C$2:$AU$46,,0,1),,0,1)</f>
        <v>6</v>
      </c>
      <c r="K7" s="38" cm="1">
        <f t="array" ref="K7">_xlfn.XLOOKUP($A7,Tolls!$A$2:$A$46,_xlfn.XLOOKUP(K$1,Tolls!$C$1:$AU$1,Tolls!$C$2:$AU$46,,0,1),,0,1)</f>
        <v>8</v>
      </c>
      <c r="L7" s="38" cm="1">
        <f t="array" ref="L7">_xlfn.XLOOKUP($A7,Tolls!$A$2:$A$46,_xlfn.XLOOKUP(L$1,Tolls!$C$1:$AU$1,Tolls!$C$2:$AU$46,,0,1),,0,1)</f>
        <v>11</v>
      </c>
      <c r="M7" s="38" cm="1">
        <f t="array" ref="M7">_xlfn.XLOOKUP($A7,Tolls!$A$2:$A$46,_xlfn.XLOOKUP(M$1,Tolls!$C$1:$AU$1,Tolls!$C$2:$AU$46,,0,1),,0,1)</f>
        <v>16.2</v>
      </c>
      <c r="N7" s="38" cm="1">
        <f t="array" ref="N7">_xlfn.XLOOKUP($A7,Tolls!$A$2:$A$46,_xlfn.XLOOKUP(N$1,Tolls!$C$1:$AU$1,Tolls!$C$2:$AU$46,,0,1),,0,1)</f>
        <v>24.5</v>
      </c>
      <c r="O7" s="38" cm="1">
        <f t="array" ref="O7">_xlfn.XLOOKUP($A7,Tolls!$A$2:$A$46,_xlfn.XLOOKUP(O$1,Tolls!$C$1:$AU$1,Tolls!$C$2:$AU$46,,0,1),,0,1)</f>
        <v>29.7</v>
      </c>
      <c r="P7" s="38" cm="1">
        <f t="array" ref="P7">_xlfn.XLOOKUP($A7,Tolls!$A$2:$A$46,_xlfn.XLOOKUP(P$1,Tolls!$C$1:$AU$1,Tolls!$C$2:$AU$46,,0,1),,0,1)</f>
        <v>32.5</v>
      </c>
      <c r="Q7" s="38" cm="1">
        <f t="array" ref="Q7">_xlfn.XLOOKUP($A7,Tolls!$A$2:$A$46,_xlfn.XLOOKUP(Q$1,Tolls!$C$1:$AU$1,Tolls!$C$2:$AU$46,,0,1),,0,1)</f>
        <v>33.200000000000003</v>
      </c>
      <c r="R7" s="38" cm="1">
        <f t="array" ref="R7">_xlfn.XLOOKUP($A7,Tolls!$A$2:$A$46,_xlfn.XLOOKUP(R$1,Tolls!$C$1:$AU$1,Tolls!$C$2:$AU$46,,0,1),,0,1)</f>
        <v>38</v>
      </c>
      <c r="S7" s="38" cm="1">
        <f t="array" ref="S7">_xlfn.XLOOKUP($A7,Tolls!$A$2:$A$46,_xlfn.XLOOKUP(S$1,Tolls!$C$1:$AU$1,Tolls!$C$2:$AU$46,,0,1),,0,1)</f>
        <v>44.3</v>
      </c>
      <c r="T7" s="38" cm="1">
        <f t="array" ref="T7">_xlfn.XLOOKUP($A7,Tolls!$A$2:$A$46,_xlfn.XLOOKUP(T$1,Tolls!$C$1:$AU$1,Tolls!$C$2:$AU$46,,0,1),,0,1)</f>
        <v>46.3</v>
      </c>
      <c r="U7" s="38" cm="1">
        <f t="array" ref="U7">_xlfn.XLOOKUP($A7,Tolls!$A$2:$A$46,_xlfn.XLOOKUP(U$1,Tolls!$C$1:$AU$1,Tolls!$C$2:$AU$46,,0,1),,0,1)</f>
        <v>47.5</v>
      </c>
      <c r="V7" s="38" cm="1">
        <f t="array" ref="V7">_xlfn.XLOOKUP($A7,Tolls!$A$2:$A$46,_xlfn.XLOOKUP(V$1,Tolls!$C$1:$AU$1,Tolls!$C$2:$AU$46,,0,1),,0,1)</f>
        <v>48.3</v>
      </c>
      <c r="W7" s="38" cm="1">
        <f t="array" ref="W7">_xlfn.XLOOKUP($A7,Tolls!$A$2:$A$46,_xlfn.XLOOKUP(W$1,Tolls!$C$1:$AU$1,Tolls!$C$2:$AU$46,,0,1),,0,1)</f>
        <v>52.8</v>
      </c>
      <c r="X7" s="38" cm="1">
        <f t="array" ref="X7">_xlfn.XLOOKUP($A7,Tolls!$A$2:$A$46,_xlfn.XLOOKUP(X$1,Tolls!$C$1:$AU$1,Tolls!$C$2:$AU$46,,0,1),,0,1)</f>
        <v>56.6</v>
      </c>
      <c r="Y7" s="38" cm="1">
        <f t="array" ref="Y7">_xlfn.XLOOKUP($A7,Tolls!$A$2:$A$46,_xlfn.XLOOKUP(Y$1,Tolls!$C$1:$AU$1,Tolls!$C$2:$AU$46,,0,1),,0,1)</f>
        <v>58.6</v>
      </c>
      <c r="Z7" s="38" cm="1">
        <f t="array" ref="Z7">_xlfn.XLOOKUP($A7,Tolls!$A$2:$A$46,_xlfn.XLOOKUP(Z$1,Tolls!$C$1:$AU$1,Tolls!$C$2:$AU$46,,0,1),,0,1)</f>
        <v>60.9</v>
      </c>
      <c r="AA7" s="38" cm="1">
        <f t="array" ref="AA7">_xlfn.XLOOKUP($A7,Tolls!$A$2:$A$46,_xlfn.XLOOKUP(AA$1,Tolls!$C$1:$AU$1,Tolls!$C$2:$AU$46,,0,1),,0,1)</f>
        <v>63.8</v>
      </c>
      <c r="AB7" s="38" cm="1">
        <f t="array" ref="AB7">_xlfn.XLOOKUP($A7,Tolls!$A$2:$A$46,_xlfn.XLOOKUP(AB$1,Tolls!$C$1:$AU$1,Tolls!$C$2:$AU$46,,0,1),,0,1)</f>
        <v>66</v>
      </c>
      <c r="AC7" s="38" cm="1">
        <f t="array" ref="AC7">_xlfn.XLOOKUP($A7,Tolls!$A$2:$A$46,_xlfn.XLOOKUP(AC$1,Tolls!$C$1:$AU$1,Tolls!$C$2:$AU$46,,0,1),,0,1)</f>
        <v>69.2</v>
      </c>
      <c r="AD7" s="38" t="str" cm="1">
        <f t="array" ref="AD7">_xlfn.XLOOKUP($A7,Tolls!$A$2:$A$46,_xlfn.XLOOKUP(AD$1,Tolls!$C$1:$AU$1,Tolls!$C$2:$AU$46,,0,1),,0,1)</f>
        <v>N/A</v>
      </c>
      <c r="AE7" s="38" cm="1">
        <f t="array" ref="AE7">_xlfn.XLOOKUP($A7,Tolls!$A$2:$A$46,_xlfn.XLOOKUP(AE$1,Tolls!$C$1:$AU$1,Tolls!$C$2:$AU$46,,0,1),,0,1)</f>
        <v>71.2</v>
      </c>
      <c r="AF7" s="38" cm="1">
        <f t="array" ref="AF7">_xlfn.XLOOKUP($A7,Tolls!$A$2:$A$46,_xlfn.XLOOKUP(AF$1,Tolls!$C$1:$AU$1,Tolls!$C$2:$AU$46,,0,1),,0,1)</f>
        <v>74.400000000000006</v>
      </c>
      <c r="AG7" s="38" cm="1">
        <f t="array" ref="AG7">_xlfn.XLOOKUP($A7,Tolls!$A$2:$A$46,_xlfn.XLOOKUP(AG$1,Tolls!$C$1:$AU$1,Tolls!$C$2:$AU$46,,0,1),,0,1)</f>
        <v>76.599999999999994</v>
      </c>
      <c r="AH7" s="38" cm="1">
        <f t="array" ref="AH7">_xlfn.XLOOKUP($A7,Tolls!$A$2:$A$46,_xlfn.XLOOKUP(AH$1,Tolls!$C$1:$AU$1,Tolls!$C$2:$AU$46,,0,1),,0,1)</f>
        <v>80.599999999999994</v>
      </c>
      <c r="AI7" s="38" cm="1">
        <f t="array" ref="AI7">_xlfn.XLOOKUP($A7,Tolls!$A$2:$A$46,_xlfn.XLOOKUP(AI$1,Tolls!$C$1:$AU$1,Tolls!$C$2:$AU$46,,0,1),,0,1)</f>
        <v>83.2</v>
      </c>
      <c r="AJ7" s="38" cm="1">
        <f t="array" ref="AJ7">_xlfn.XLOOKUP($A7,Tolls!$A$2:$A$46,_xlfn.XLOOKUP(AJ$1,Tolls!$C$1:$AU$1,Tolls!$C$2:$AU$46,,0,1),,0,1)</f>
        <v>84.9</v>
      </c>
      <c r="AK7" s="38" cm="1">
        <f t="array" ref="AK7">_xlfn.XLOOKUP($A7,Tolls!$A$2:$A$46,_xlfn.XLOOKUP(AK$1,Tolls!$C$1:$AU$1,Tolls!$C$2:$AU$46,,0,1),,0,1)</f>
        <v>86.6</v>
      </c>
      <c r="AL7" s="38" cm="1">
        <f t="array" ref="AL7">_xlfn.XLOOKUP($A7,Tolls!$A$2:$A$46,_xlfn.XLOOKUP(AL$1,Tolls!$C$1:$AU$1,Tolls!$C$2:$AU$46,,0,1),,0,1)</f>
        <v>88.7</v>
      </c>
      <c r="AM7" s="38" cm="1">
        <f t="array" ref="AM7">_xlfn.XLOOKUP($A7,Tolls!$A$2:$A$46,_xlfn.XLOOKUP(AM$1,Tolls!$C$1:$AU$1,Tolls!$C$2:$AU$46,,0,1),,0,1)</f>
        <v>91.3</v>
      </c>
      <c r="AN7" s="38" cm="1">
        <f t="array" ref="AN7">_xlfn.XLOOKUP($A7,Tolls!$A$2:$A$46,_xlfn.XLOOKUP(AN$1,Tolls!$C$1:$AU$1,Tolls!$C$2:$AU$46,,0,1),,0,1)</f>
        <v>93.899999999999991</v>
      </c>
    </row>
    <row r="8" spans="1:40" x14ac:dyDescent="0.2">
      <c r="A8">
        <v>57</v>
      </c>
      <c r="B8" t="str">
        <v>Pittsburgh Toll Plaza</v>
      </c>
      <c r="C8" s="38" cm="1">
        <f t="array" ref="C8">_xlfn.XLOOKUP($A8,Tolls!$A$2:$A$46,_xlfn.XLOOKUP(C$1,Tolls!$C$1:$AU$1,Tolls!$C$2:$AU$46,,0,1),,0,1)</f>
        <v>9</v>
      </c>
      <c r="D8" s="38" cm="1">
        <f t="array" ref="D8">_xlfn.XLOOKUP($A8,Tolls!$A$2:$A$46,_xlfn.XLOOKUP(D$1,Tolls!$C$1:$AU$1,Tolls!$C$2:$AU$46,,0,1),,0,1)</f>
        <v>9</v>
      </c>
      <c r="E8" s="38" cm="1">
        <f t="array" ref="E8">_xlfn.XLOOKUP($A8,Tolls!$A$2:$A$46,_xlfn.XLOOKUP(E$1,Tolls!$C$1:$AU$1,Tolls!$C$2:$AU$46,,0,1),,0,1)</f>
        <v>9</v>
      </c>
      <c r="F8" s="38" cm="1">
        <f t="array" ref="F8">_xlfn.XLOOKUP($A8,Tolls!$A$2:$A$46,_xlfn.XLOOKUP(F$1,Tolls!$C$1:$AU$1,Tolls!$C$2:$AU$46,,0,1),,0,1)</f>
        <v>9</v>
      </c>
      <c r="G8" s="38" cm="1">
        <f t="array" ref="G8">_xlfn.XLOOKUP($A8,Tolls!$A$2:$A$46,_xlfn.XLOOKUP(G$1,Tolls!$C$1:$AU$1,Tolls!$C$2:$AU$46,,0,1),,0,1)</f>
        <v>6</v>
      </c>
      <c r="H8" s="38" cm="1">
        <f t="array" ref="H8">_xlfn.XLOOKUP($A8,Tolls!$A$2:$A$46,_xlfn.XLOOKUP(H$1,Tolls!$C$1:$AU$1,Tolls!$C$2:$AU$46,,0,1),,0,1)</f>
        <v>3.9</v>
      </c>
      <c r="I8" s="38" t="str" cm="1">
        <f t="array" ref="I8">_xlfn.XLOOKUP($A8,Tolls!$A$2:$A$46,_xlfn.XLOOKUP(I$1,Tolls!$C$1:$AU$1,Tolls!$C$2:$AU$46,,0,1),,0,1)</f>
        <v>N/A</v>
      </c>
      <c r="J8" s="38" cm="1">
        <f t="array" ref="J8">_xlfn.XLOOKUP($A8,Tolls!$A$2:$A$46,_xlfn.XLOOKUP(J$1,Tolls!$C$1:$AU$1,Tolls!$C$2:$AU$46,,0,1),,0,1)</f>
        <v>3.9</v>
      </c>
      <c r="K8" s="38" cm="1">
        <f t="array" ref="K8">_xlfn.XLOOKUP($A8,Tolls!$A$2:$A$46,_xlfn.XLOOKUP(K$1,Tolls!$C$1:$AU$1,Tolls!$C$2:$AU$46,,0,1),,0,1)</f>
        <v>6</v>
      </c>
      <c r="L8" s="38" cm="1">
        <f t="array" ref="L8">_xlfn.XLOOKUP($A8,Tolls!$A$2:$A$46,_xlfn.XLOOKUP(L$1,Tolls!$C$1:$AU$1,Tolls!$C$2:$AU$46,,0,1),,0,1)</f>
        <v>10</v>
      </c>
      <c r="M8" s="38" cm="1">
        <f t="array" ref="M8">_xlfn.XLOOKUP($A8,Tolls!$A$2:$A$46,_xlfn.XLOOKUP(M$1,Tolls!$C$1:$AU$1,Tolls!$C$2:$AU$46,,0,1),,0,1)</f>
        <v>14.3</v>
      </c>
      <c r="N8" s="38" cm="1">
        <f t="array" ref="N8">_xlfn.XLOOKUP($A8,Tolls!$A$2:$A$46,_xlfn.XLOOKUP(N$1,Tolls!$C$1:$AU$1,Tolls!$C$2:$AU$46,,0,1),,0,1)</f>
        <v>23.6</v>
      </c>
      <c r="O8" s="38" cm="1">
        <f t="array" ref="O8">_xlfn.XLOOKUP($A8,Tolls!$A$2:$A$46,_xlfn.XLOOKUP(O$1,Tolls!$C$1:$AU$1,Tolls!$C$2:$AU$46,,0,1),,0,1)</f>
        <v>27.6</v>
      </c>
      <c r="P8" s="38" cm="1">
        <f t="array" ref="P8">_xlfn.XLOOKUP($A8,Tolls!$A$2:$A$46,_xlfn.XLOOKUP(P$1,Tolls!$C$1:$AU$1,Tolls!$C$2:$AU$46,,0,1),,0,1)</f>
        <v>30.8</v>
      </c>
      <c r="Q8" s="38" cm="1">
        <f t="array" ref="Q8">_xlfn.XLOOKUP($A8,Tolls!$A$2:$A$46,_xlfn.XLOOKUP(Q$1,Tolls!$C$1:$AU$1,Tolls!$C$2:$AU$46,,0,1),,0,1)</f>
        <v>30.9</v>
      </c>
      <c r="R8" s="38" cm="1">
        <f t="array" ref="R8">_xlfn.XLOOKUP($A8,Tolls!$A$2:$A$46,_xlfn.XLOOKUP(R$1,Tolls!$C$1:$AU$1,Tolls!$C$2:$AU$46,,0,1),,0,1)</f>
        <v>36</v>
      </c>
      <c r="S8" s="38" cm="1">
        <f t="array" ref="S8">_xlfn.XLOOKUP($A8,Tolls!$A$2:$A$46,_xlfn.XLOOKUP(S$1,Tolls!$C$1:$AU$1,Tolls!$C$2:$AU$46,,0,1),,0,1)</f>
        <v>42.2</v>
      </c>
      <c r="T8" s="38" cm="1">
        <f t="array" ref="T8">_xlfn.XLOOKUP($A8,Tolls!$A$2:$A$46,_xlfn.XLOOKUP(T$1,Tolls!$C$1:$AU$1,Tolls!$C$2:$AU$46,,0,1),,0,1)</f>
        <v>44.3</v>
      </c>
      <c r="U8" s="38" cm="1">
        <f t="array" ref="U8">_xlfn.XLOOKUP($A8,Tolls!$A$2:$A$46,_xlfn.XLOOKUP(U$1,Tolls!$C$1:$AU$1,Tolls!$C$2:$AU$46,,0,1),,0,1)</f>
        <v>45.2</v>
      </c>
      <c r="V8" s="38" cm="1">
        <f t="array" ref="V8">_xlfn.XLOOKUP($A8,Tolls!$A$2:$A$46,_xlfn.XLOOKUP(V$1,Tolls!$C$1:$AU$1,Tolls!$C$2:$AU$46,,0,1),,0,1)</f>
        <v>46.3</v>
      </c>
      <c r="W8" s="38" cm="1">
        <f t="array" ref="W8">_xlfn.XLOOKUP($A8,Tolls!$A$2:$A$46,_xlfn.XLOOKUP(W$1,Tolls!$C$1:$AU$1,Tolls!$C$2:$AU$46,,0,1),,0,1)</f>
        <v>50.3</v>
      </c>
      <c r="X8" s="38" cm="1">
        <f t="array" ref="X8">_xlfn.XLOOKUP($A8,Tolls!$A$2:$A$46,_xlfn.XLOOKUP(X$1,Tolls!$C$1:$AU$1,Tolls!$C$2:$AU$46,,0,1),,0,1)</f>
        <v>54.3</v>
      </c>
      <c r="Y8" s="38" cm="1">
        <f t="array" ref="Y8">_xlfn.XLOOKUP($A8,Tolls!$A$2:$A$46,_xlfn.XLOOKUP(Y$1,Tolls!$C$1:$AU$1,Tolls!$C$2:$AU$46,,0,1),,0,1)</f>
        <v>56.6</v>
      </c>
      <c r="Z8" s="38" cm="1">
        <f t="array" ref="Z8">_xlfn.XLOOKUP($A8,Tolls!$A$2:$A$46,_xlfn.XLOOKUP(Z$1,Tolls!$C$1:$AU$1,Tolls!$C$2:$AU$46,,0,1),,0,1)</f>
        <v>59.7</v>
      </c>
      <c r="AA8" s="38" cm="1">
        <f t="array" ref="AA8">_xlfn.XLOOKUP($A8,Tolls!$A$2:$A$46,_xlfn.XLOOKUP(AA$1,Tolls!$C$1:$AU$1,Tolls!$C$2:$AU$46,,0,1),,0,1)</f>
        <v>62.3</v>
      </c>
      <c r="AB8" s="38" cm="1">
        <f t="array" ref="AB8">_xlfn.XLOOKUP($A8,Tolls!$A$2:$A$46,_xlfn.XLOOKUP(AB$1,Tolls!$C$1:$AU$1,Tolls!$C$2:$AU$46,,0,1),,0,1)</f>
        <v>64.099999999999994</v>
      </c>
      <c r="AC8" s="38" cm="1">
        <f t="array" ref="AC8">_xlfn.XLOOKUP($A8,Tolls!$A$2:$A$46,_xlfn.XLOOKUP(AC$1,Tolls!$C$1:$AU$1,Tolls!$C$2:$AU$46,,0,1),,0,1)</f>
        <v>66</v>
      </c>
      <c r="AD8" s="38" t="str" cm="1">
        <f t="array" ref="AD8">_xlfn.XLOOKUP($A8,Tolls!$A$2:$A$46,_xlfn.XLOOKUP(AD$1,Tolls!$C$1:$AU$1,Tolls!$C$2:$AU$46,,0,1),,0,1)</f>
        <v>N/A</v>
      </c>
      <c r="AE8" s="38" cm="1">
        <f t="array" ref="AE8">_xlfn.XLOOKUP($A8,Tolls!$A$2:$A$46,_xlfn.XLOOKUP(AE$1,Tolls!$C$1:$AU$1,Tolls!$C$2:$AU$46,,0,1),,0,1)</f>
        <v>69.2</v>
      </c>
      <c r="AF8" s="38" cm="1">
        <f t="array" ref="AF8">_xlfn.XLOOKUP($A8,Tolls!$A$2:$A$46,_xlfn.XLOOKUP(AF$1,Tolls!$C$1:$AU$1,Tolls!$C$2:$AU$46,,0,1),,0,1)</f>
        <v>72.099999999999994</v>
      </c>
      <c r="AG8" s="38" cm="1">
        <f t="array" ref="AG8">_xlfn.XLOOKUP($A8,Tolls!$A$2:$A$46,_xlfn.XLOOKUP(AG$1,Tolls!$C$1:$AU$1,Tolls!$C$2:$AU$46,,0,1),,0,1)</f>
        <v>74.400000000000006</v>
      </c>
      <c r="AH8" s="38" cm="1">
        <f t="array" ref="AH8">_xlfn.XLOOKUP($A8,Tolls!$A$2:$A$46,_xlfn.XLOOKUP(AH$1,Tolls!$C$1:$AU$1,Tolls!$C$2:$AU$46,,0,1),,0,1)</f>
        <v>79.400000000000006</v>
      </c>
      <c r="AI8" s="38" cm="1">
        <f t="array" ref="AI8">_xlfn.XLOOKUP($A8,Tolls!$A$2:$A$46,_xlfn.XLOOKUP(AI$1,Tolls!$C$1:$AU$1,Tolls!$C$2:$AU$46,,0,1),,0,1)</f>
        <v>81.400000000000006</v>
      </c>
      <c r="AJ8" s="38" cm="1">
        <f t="array" ref="AJ8">_xlfn.XLOOKUP($A8,Tolls!$A$2:$A$46,_xlfn.XLOOKUP(AJ$1,Tolls!$C$1:$AU$1,Tolls!$C$2:$AU$46,,0,1),,0,1)</f>
        <v>82.3</v>
      </c>
      <c r="AK8" s="38" cm="1">
        <f t="array" ref="AK8">_xlfn.XLOOKUP($A8,Tolls!$A$2:$A$46,_xlfn.XLOOKUP(AK$1,Tolls!$C$1:$AU$1,Tolls!$C$2:$AU$46,,0,1),,0,1)</f>
        <v>85.7</v>
      </c>
      <c r="AL8" s="38" cm="1">
        <f t="array" ref="AL8">_xlfn.XLOOKUP($A8,Tolls!$A$2:$A$46,_xlfn.XLOOKUP(AL$1,Tolls!$C$1:$AU$1,Tolls!$C$2:$AU$46,,0,1),,0,1)</f>
        <v>86.6</v>
      </c>
      <c r="AM8" s="38" cm="1">
        <f t="array" ref="AM8">_xlfn.XLOOKUP($A8,Tolls!$A$2:$A$46,_xlfn.XLOOKUP(AM$1,Tolls!$C$1:$AU$1,Tolls!$C$2:$AU$46,,0,1),,0,1)</f>
        <v>89.199999999999989</v>
      </c>
      <c r="AN8" s="38" cm="1">
        <f t="array" ref="AN8">_xlfn.XLOOKUP($A8,Tolls!$A$2:$A$46,_xlfn.XLOOKUP(AN$1,Tolls!$C$1:$AU$1,Tolls!$C$2:$AU$46,,0,1),,0,1)</f>
        <v>91.799999999999983</v>
      </c>
    </row>
    <row r="9" spans="1:40" x14ac:dyDescent="0.2">
      <c r="A9">
        <v>67</v>
      </c>
      <c r="B9" t="str">
        <v>Irwin Toll Plaza</v>
      </c>
      <c r="C9" s="38" cm="1">
        <f t="array" ref="C9">_xlfn.XLOOKUP($A9,Tolls!$A$2:$A$46,_xlfn.XLOOKUP(C$1,Tolls!$C$1:$AU$1,Tolls!$C$2:$AU$46,,0,1),,0,1)</f>
        <v>12</v>
      </c>
      <c r="D9" s="38" cm="1">
        <f t="array" ref="D9">_xlfn.XLOOKUP($A9,Tolls!$A$2:$A$46,_xlfn.XLOOKUP(D$1,Tolls!$C$1:$AU$1,Tolls!$C$2:$AU$46,,0,1),,0,1)</f>
        <v>12</v>
      </c>
      <c r="E9" s="38" cm="1">
        <f t="array" ref="E9">_xlfn.XLOOKUP($A9,Tolls!$A$2:$A$46,_xlfn.XLOOKUP(E$1,Tolls!$C$1:$AU$1,Tolls!$C$2:$AU$46,,0,1),,0,1)</f>
        <v>12</v>
      </c>
      <c r="F9" s="38" cm="1">
        <f t="array" ref="F9">_xlfn.XLOOKUP($A9,Tolls!$A$2:$A$46,_xlfn.XLOOKUP(F$1,Tolls!$C$1:$AU$1,Tolls!$C$2:$AU$46,,0,1),,0,1)</f>
        <v>12</v>
      </c>
      <c r="G9" s="38" cm="1">
        <f t="array" ref="G9">_xlfn.XLOOKUP($A9,Tolls!$A$2:$A$46,_xlfn.XLOOKUP(G$1,Tolls!$C$1:$AU$1,Tolls!$C$2:$AU$46,,0,1),,0,1)</f>
        <v>8</v>
      </c>
      <c r="H9" s="38" cm="1">
        <f t="array" ref="H9">_xlfn.XLOOKUP($A9,Tolls!$A$2:$A$46,_xlfn.XLOOKUP(H$1,Tolls!$C$1:$AU$1,Tolls!$C$2:$AU$46,,0,1),,0,1)</f>
        <v>6</v>
      </c>
      <c r="I9" s="38" cm="1">
        <f t="array" ref="I9">_xlfn.XLOOKUP($A9,Tolls!$A$2:$A$46,_xlfn.XLOOKUP(I$1,Tolls!$C$1:$AU$1,Tolls!$C$2:$AU$46,,0,1),,0,1)</f>
        <v>3.9</v>
      </c>
      <c r="J9" s="38" t="str" cm="1">
        <f t="array" ref="J9">_xlfn.XLOOKUP($A9,Tolls!$A$2:$A$46,_xlfn.XLOOKUP(J$1,Tolls!$C$1:$AU$1,Tolls!$C$2:$AU$46,,0,1),,0,1)</f>
        <v>N/A</v>
      </c>
      <c r="K9" s="38" cm="1">
        <f t="array" ref="K9">_xlfn.XLOOKUP($A9,Tolls!$A$2:$A$46,_xlfn.XLOOKUP(K$1,Tolls!$C$1:$AU$1,Tolls!$C$2:$AU$46,,0,1),,0,1)</f>
        <v>3.9</v>
      </c>
      <c r="L9" s="38" cm="1">
        <f t="array" ref="L9">_xlfn.XLOOKUP($A9,Tolls!$A$2:$A$46,_xlfn.XLOOKUP(L$1,Tolls!$C$1:$AU$1,Tolls!$C$2:$AU$46,,0,1),,0,1)</f>
        <v>6.8</v>
      </c>
      <c r="M9" s="38" cm="1">
        <f t="array" ref="M9">_xlfn.XLOOKUP($A9,Tolls!$A$2:$A$46,_xlfn.XLOOKUP(M$1,Tolls!$C$1:$AU$1,Tolls!$C$2:$AU$46,,0,1),,0,1)</f>
        <v>11</v>
      </c>
      <c r="N9" s="38" cm="1">
        <f t="array" ref="N9">_xlfn.XLOOKUP($A9,Tolls!$A$2:$A$46,_xlfn.XLOOKUP(N$1,Tolls!$C$1:$AU$1,Tolls!$C$2:$AU$46,,0,1),,0,1)</f>
        <v>20.3</v>
      </c>
      <c r="O9" s="38" cm="1">
        <f t="array" ref="O9">_xlfn.XLOOKUP($A9,Tolls!$A$2:$A$46,_xlfn.XLOOKUP(O$1,Tolls!$C$1:$AU$1,Tolls!$C$2:$AU$46,,0,1),,0,1)</f>
        <v>24.5</v>
      </c>
      <c r="P9" s="38" cm="1">
        <f t="array" ref="P9">_xlfn.XLOOKUP($A9,Tolls!$A$2:$A$46,_xlfn.XLOOKUP(P$1,Tolls!$C$1:$AU$1,Tolls!$C$2:$AU$46,,0,1),,0,1)</f>
        <v>27.6</v>
      </c>
      <c r="Q9" s="38" cm="1">
        <f t="array" ref="Q9">_xlfn.XLOOKUP($A9,Tolls!$A$2:$A$46,_xlfn.XLOOKUP(Q$1,Tolls!$C$1:$AU$1,Tolls!$C$2:$AU$46,,0,1),,0,1)</f>
        <v>28.2</v>
      </c>
      <c r="R9" s="38" cm="1">
        <f t="array" ref="R9">_xlfn.XLOOKUP($A9,Tolls!$A$2:$A$46,_xlfn.XLOOKUP(R$1,Tolls!$C$1:$AU$1,Tolls!$C$2:$AU$46,,0,1),,0,1)</f>
        <v>33.700000000000003</v>
      </c>
      <c r="S9" s="38" cm="1">
        <f t="array" ref="S9">_xlfn.XLOOKUP($A9,Tolls!$A$2:$A$46,_xlfn.XLOOKUP(S$1,Tolls!$C$1:$AU$1,Tolls!$C$2:$AU$46,,0,1),,0,1)</f>
        <v>40.200000000000003</v>
      </c>
      <c r="T9" s="38" cm="1">
        <f t="array" ref="T9">_xlfn.XLOOKUP($A9,Tolls!$A$2:$A$46,_xlfn.XLOOKUP(T$1,Tolls!$C$1:$AU$1,Tolls!$C$2:$AU$46,,0,1),,0,1)</f>
        <v>42.2</v>
      </c>
      <c r="U9" s="38" cm="1">
        <f t="array" ref="U9">_xlfn.XLOOKUP($A9,Tolls!$A$2:$A$46,_xlfn.XLOOKUP(U$1,Tolls!$C$1:$AU$1,Tolls!$C$2:$AU$46,,0,1),,0,1)</f>
        <v>42.2</v>
      </c>
      <c r="V9" s="38" cm="1">
        <f t="array" ref="V9">_xlfn.XLOOKUP($A9,Tolls!$A$2:$A$46,_xlfn.XLOOKUP(V$1,Tolls!$C$1:$AU$1,Tolls!$C$2:$AU$46,,0,1),,0,1)</f>
        <v>43.2</v>
      </c>
      <c r="W9" s="38" cm="1">
        <f t="array" ref="W9">_xlfn.XLOOKUP($A9,Tolls!$A$2:$A$46,_xlfn.XLOOKUP(W$1,Tolls!$C$1:$AU$1,Tolls!$C$2:$AU$46,,0,1),,0,1)</f>
        <v>47.5</v>
      </c>
      <c r="X9" s="38" cm="1">
        <f t="array" ref="X9">_xlfn.XLOOKUP($A9,Tolls!$A$2:$A$46,_xlfn.XLOOKUP(X$1,Tolls!$C$1:$AU$1,Tolls!$C$2:$AU$46,,0,1),,0,1)</f>
        <v>51.4</v>
      </c>
      <c r="Y9" s="38" cm="1">
        <f t="array" ref="Y9">_xlfn.XLOOKUP($A9,Tolls!$A$2:$A$46,_xlfn.XLOOKUP(Y$1,Tolls!$C$1:$AU$1,Tolls!$C$2:$AU$46,,0,1),,0,1)</f>
        <v>54.3</v>
      </c>
      <c r="Z9" s="38" cm="1">
        <f t="array" ref="Z9">_xlfn.XLOOKUP($A9,Tolls!$A$2:$A$46,_xlfn.XLOOKUP(Z$1,Tolls!$C$1:$AU$1,Tolls!$C$2:$AU$46,,0,1),,0,1)</f>
        <v>56.6</v>
      </c>
      <c r="AA9" s="38" cm="1">
        <f t="array" ref="AA9">_xlfn.XLOOKUP($A9,Tolls!$A$2:$A$46,_xlfn.XLOOKUP(AA$1,Tolls!$C$1:$AU$1,Tolls!$C$2:$AU$46,,0,1),,0,1)</f>
        <v>59.2</v>
      </c>
      <c r="AB9" s="38" cm="1">
        <f t="array" ref="AB9">_xlfn.XLOOKUP($A9,Tolls!$A$2:$A$46,_xlfn.XLOOKUP(AB$1,Tolls!$C$1:$AU$1,Tolls!$C$2:$AU$46,,0,1),,0,1)</f>
        <v>60.9</v>
      </c>
      <c r="AC9" s="38" cm="1">
        <f t="array" ref="AC9">_xlfn.XLOOKUP($A9,Tolls!$A$2:$A$46,_xlfn.XLOOKUP(AC$1,Tolls!$C$1:$AU$1,Tolls!$C$2:$AU$46,,0,1),,0,1)</f>
        <v>64.099999999999994</v>
      </c>
      <c r="AD9" s="38" t="str" cm="1">
        <f t="array" ref="AD9">_xlfn.XLOOKUP($A9,Tolls!$A$2:$A$46,_xlfn.XLOOKUP(AD$1,Tolls!$C$1:$AU$1,Tolls!$C$2:$AU$46,,0,1),,0,1)</f>
        <v>N/A</v>
      </c>
      <c r="AE9" s="38" cm="1">
        <f t="array" ref="AE9">_xlfn.XLOOKUP($A9,Tolls!$A$2:$A$46,_xlfn.XLOOKUP(AE$1,Tolls!$C$1:$AU$1,Tolls!$C$2:$AU$46,,0,1),,0,1)</f>
        <v>66</v>
      </c>
      <c r="AF9" s="38" cm="1">
        <f t="array" ref="AF9">_xlfn.XLOOKUP($A9,Tolls!$A$2:$A$46,_xlfn.XLOOKUP(AF$1,Tolls!$C$1:$AU$1,Tolls!$C$2:$AU$46,,0,1),,0,1)</f>
        <v>69.2</v>
      </c>
      <c r="AG9" s="38" cm="1">
        <f t="array" ref="AG9">_xlfn.XLOOKUP($A9,Tolls!$A$2:$A$46,_xlfn.XLOOKUP(AG$1,Tolls!$C$1:$AU$1,Tolls!$C$2:$AU$46,,0,1),,0,1)</f>
        <v>71.2</v>
      </c>
      <c r="AH9" s="38" cm="1">
        <f t="array" ref="AH9">_xlfn.XLOOKUP($A9,Tolls!$A$2:$A$46,_xlfn.XLOOKUP(AH$1,Tolls!$C$1:$AU$1,Tolls!$C$2:$AU$46,,0,1),,0,1)</f>
        <v>76.599999999999994</v>
      </c>
      <c r="AI9" s="38" cm="1">
        <f t="array" ref="AI9">_xlfn.XLOOKUP($A9,Tolls!$A$2:$A$46,_xlfn.XLOOKUP(AI$1,Tolls!$C$1:$AU$1,Tolls!$C$2:$AU$46,,0,1),,0,1)</f>
        <v>78.900000000000006</v>
      </c>
      <c r="AJ9" s="38" cm="1">
        <f t="array" ref="AJ9">_xlfn.XLOOKUP($A9,Tolls!$A$2:$A$46,_xlfn.XLOOKUP(AJ$1,Tolls!$C$1:$AU$1,Tolls!$C$2:$AU$46,,0,1),,0,1)</f>
        <v>80.599999999999994</v>
      </c>
      <c r="AK9" s="38" cm="1">
        <f t="array" ref="AK9">_xlfn.XLOOKUP($A9,Tolls!$A$2:$A$46,_xlfn.XLOOKUP(AK$1,Tolls!$C$1:$AU$1,Tolls!$C$2:$AU$46,,0,1),,0,1)</f>
        <v>82.3</v>
      </c>
      <c r="AL9" s="38" cm="1">
        <f t="array" ref="AL9">_xlfn.XLOOKUP($A9,Tolls!$A$2:$A$46,_xlfn.XLOOKUP(AL$1,Tolls!$C$1:$AU$1,Tolls!$C$2:$AU$46,,0,1),,0,1)</f>
        <v>84.9</v>
      </c>
      <c r="AM9" s="38" cm="1">
        <f t="array" ref="AM9">_xlfn.XLOOKUP($A9,Tolls!$A$2:$A$46,_xlfn.XLOOKUP(AM$1,Tolls!$C$1:$AU$1,Tolls!$C$2:$AU$46,,0,1),,0,1)</f>
        <v>87.5</v>
      </c>
      <c r="AN9" s="38" cm="1">
        <f t="array" ref="AN9">_xlfn.XLOOKUP($A9,Tolls!$A$2:$A$46,_xlfn.XLOOKUP(AN$1,Tolls!$C$1:$AU$1,Tolls!$C$2:$AU$46,,0,1),,0,1)</f>
        <v>90.1</v>
      </c>
    </row>
    <row r="10" spans="1:40" x14ac:dyDescent="0.2">
      <c r="A10">
        <v>75</v>
      </c>
      <c r="B10" t="str">
        <v>New Stanton Toll Plaza</v>
      </c>
      <c r="C10" s="38" cm="1">
        <f t="array" ref="C10">_xlfn.XLOOKUP($A10,Tolls!$A$2:$A$46,_xlfn.XLOOKUP(C$1,Tolls!$C$1:$AU$1,Tolls!$C$2:$AU$46,,0,1),,0,1)</f>
        <v>13</v>
      </c>
      <c r="D10" s="38" cm="1">
        <f t="array" ref="D10">_xlfn.XLOOKUP($A10,Tolls!$A$2:$A$46,_xlfn.XLOOKUP(D$1,Tolls!$C$1:$AU$1,Tolls!$C$2:$AU$46,,0,1),,0,1)</f>
        <v>13</v>
      </c>
      <c r="E10" s="38" cm="1">
        <f t="array" ref="E10">_xlfn.XLOOKUP($A10,Tolls!$A$2:$A$46,_xlfn.XLOOKUP(E$1,Tolls!$C$1:$AU$1,Tolls!$C$2:$AU$46,,0,1),,0,1)</f>
        <v>13</v>
      </c>
      <c r="F10" s="38" cm="1">
        <f t="array" ref="F10">_xlfn.XLOOKUP($A10,Tolls!$A$2:$A$46,_xlfn.XLOOKUP(F$1,Tolls!$C$1:$AU$1,Tolls!$C$2:$AU$46,,0,1),,0,1)</f>
        <v>13</v>
      </c>
      <c r="G10" s="38" cm="1">
        <f t="array" ref="G10">_xlfn.XLOOKUP($A10,Tolls!$A$2:$A$46,_xlfn.XLOOKUP(G$1,Tolls!$C$1:$AU$1,Tolls!$C$2:$AU$46,,0,1),,0,1)</f>
        <v>10</v>
      </c>
      <c r="H10" s="38" cm="1">
        <f t="array" ref="H10">_xlfn.XLOOKUP($A10,Tolls!$A$2:$A$46,_xlfn.XLOOKUP(H$1,Tolls!$C$1:$AU$1,Tolls!$C$2:$AU$46,,0,1),,0,1)</f>
        <v>8</v>
      </c>
      <c r="I10" s="38" cm="1">
        <f t="array" ref="I10">_xlfn.XLOOKUP($A10,Tolls!$A$2:$A$46,_xlfn.XLOOKUP(I$1,Tolls!$C$1:$AU$1,Tolls!$C$2:$AU$46,,0,1),,0,1)</f>
        <v>6</v>
      </c>
      <c r="J10" s="38" cm="1">
        <f t="array" ref="J10">_xlfn.XLOOKUP($A10,Tolls!$A$2:$A$46,_xlfn.XLOOKUP(J$1,Tolls!$C$1:$AU$1,Tolls!$C$2:$AU$46,,0,1),,0,1)</f>
        <v>3.9</v>
      </c>
      <c r="K10" s="38" t="str" cm="1">
        <f t="array" ref="K10">_xlfn.XLOOKUP($A10,Tolls!$A$2:$A$46,_xlfn.XLOOKUP(K$1,Tolls!$C$1:$AU$1,Tolls!$C$2:$AU$46,,0,1),,0,1)</f>
        <v>N/A</v>
      </c>
      <c r="L10" s="38" cm="1">
        <f t="array" ref="L10">_xlfn.XLOOKUP($A10,Tolls!$A$2:$A$46,_xlfn.XLOOKUP(L$1,Tolls!$C$1:$AU$1,Tolls!$C$2:$AU$46,,0,1),,0,1)</f>
        <v>4.7</v>
      </c>
      <c r="M10" s="38" cm="1">
        <f t="array" ref="M10">_xlfn.XLOOKUP($A10,Tolls!$A$2:$A$46,_xlfn.XLOOKUP(M$1,Tolls!$C$1:$AU$1,Tolls!$C$2:$AU$46,,0,1),,0,1)</f>
        <v>10</v>
      </c>
      <c r="N10" s="38" cm="1">
        <f t="array" ref="N10">_xlfn.XLOOKUP($A10,Tolls!$A$2:$A$46,_xlfn.XLOOKUP(N$1,Tolls!$C$1:$AU$1,Tolls!$C$2:$AU$46,,0,1),,0,1)</f>
        <v>18.5</v>
      </c>
      <c r="O10" s="38" cm="1">
        <f t="array" ref="O10">_xlfn.XLOOKUP($A10,Tolls!$A$2:$A$46,_xlfn.XLOOKUP(O$1,Tolls!$C$1:$AU$1,Tolls!$C$2:$AU$46,,0,1),,0,1)</f>
        <v>22.5</v>
      </c>
      <c r="P10" s="38" cm="1">
        <f t="array" ref="P10">_xlfn.XLOOKUP($A10,Tolls!$A$2:$A$46,_xlfn.XLOOKUP(P$1,Tolls!$C$1:$AU$1,Tolls!$C$2:$AU$46,,0,1),,0,1)</f>
        <v>26.6</v>
      </c>
      <c r="Q10" s="38" cm="1">
        <f t="array" ref="Q10">_xlfn.XLOOKUP($A10,Tolls!$A$2:$A$46,_xlfn.XLOOKUP(Q$1,Tolls!$C$1:$AU$1,Tolls!$C$2:$AU$46,,0,1),,0,1)</f>
        <v>26.3</v>
      </c>
      <c r="R10" s="38" cm="1">
        <f t="array" ref="R10">_xlfn.XLOOKUP($A10,Tolls!$A$2:$A$46,_xlfn.XLOOKUP(R$1,Tolls!$C$1:$AU$1,Tolls!$C$2:$AU$46,,0,1),,0,1)</f>
        <v>30.8</v>
      </c>
      <c r="S10" s="38" cm="1">
        <f t="array" ref="S10">_xlfn.XLOOKUP($A10,Tolls!$A$2:$A$46,_xlfn.XLOOKUP(S$1,Tolls!$C$1:$AU$1,Tolls!$C$2:$AU$46,,0,1),,0,1)</f>
        <v>36.9</v>
      </c>
      <c r="T10" s="38" cm="1">
        <f t="array" ref="T10">_xlfn.XLOOKUP($A10,Tolls!$A$2:$A$46,_xlfn.XLOOKUP(T$1,Tolls!$C$1:$AU$1,Tolls!$C$2:$AU$46,,0,1),,0,1)</f>
        <v>38.9</v>
      </c>
      <c r="U10" s="38" cm="1">
        <f t="array" ref="U10">_xlfn.XLOOKUP($A10,Tolls!$A$2:$A$46,_xlfn.XLOOKUP(U$1,Tolls!$C$1:$AU$1,Tolls!$C$2:$AU$46,,0,1),,0,1)</f>
        <v>40.200000000000003</v>
      </c>
      <c r="V10" s="38" cm="1">
        <f t="array" ref="V10">_xlfn.XLOOKUP($A10,Tolls!$A$2:$A$46,_xlfn.XLOOKUP(V$1,Tolls!$C$1:$AU$1,Tolls!$C$2:$AU$46,,0,1),,0,1)</f>
        <v>42.2</v>
      </c>
      <c r="W10" s="38" cm="1">
        <f t="array" ref="W10">_xlfn.XLOOKUP($A10,Tolls!$A$2:$A$46,_xlfn.XLOOKUP(W$1,Tolls!$C$1:$AU$1,Tolls!$C$2:$AU$46,,0,1),,0,1)</f>
        <v>46.3</v>
      </c>
      <c r="X10" s="38" cm="1">
        <f t="array" ref="X10">_xlfn.XLOOKUP($A10,Tolls!$A$2:$A$46,_xlfn.XLOOKUP(X$1,Tolls!$C$1:$AU$1,Tolls!$C$2:$AU$46,,0,1),,0,1)</f>
        <v>49.5</v>
      </c>
      <c r="Y10" s="38" cm="1">
        <f t="array" ref="Y10">_xlfn.XLOOKUP($A10,Tolls!$A$2:$A$46,_xlfn.XLOOKUP(Y$1,Tolls!$C$1:$AU$1,Tolls!$C$2:$AU$46,,0,1),,0,1)</f>
        <v>51.4</v>
      </c>
      <c r="Z10" s="38" cm="1">
        <f t="array" ref="Z10">_xlfn.XLOOKUP($A10,Tolls!$A$2:$A$46,_xlfn.XLOOKUP(Z$1,Tolls!$C$1:$AU$1,Tolls!$C$2:$AU$46,,0,1),,0,1)</f>
        <v>54.3</v>
      </c>
      <c r="AA10" s="38" cm="1">
        <f t="array" ref="AA10">_xlfn.XLOOKUP($A10,Tolls!$A$2:$A$46,_xlfn.XLOOKUP(AA$1,Tolls!$C$1:$AU$1,Tolls!$C$2:$AU$46,,0,1),,0,1)</f>
        <v>57.1</v>
      </c>
      <c r="AB10" s="38" cm="1">
        <f t="array" ref="AB10">_xlfn.XLOOKUP($A10,Tolls!$A$2:$A$46,_xlfn.XLOOKUP(AB$1,Tolls!$C$1:$AU$1,Tolls!$C$2:$AU$46,,0,1),,0,1)</f>
        <v>58.6</v>
      </c>
      <c r="AC10" s="38" cm="1">
        <f t="array" ref="AC10">_xlfn.XLOOKUP($A10,Tolls!$A$2:$A$46,_xlfn.XLOOKUP(AC$1,Tolls!$C$1:$AU$1,Tolls!$C$2:$AU$46,,0,1),,0,1)</f>
        <v>61.5</v>
      </c>
      <c r="AD10" s="38" t="str" cm="1">
        <f t="array" ref="AD10">_xlfn.XLOOKUP($A10,Tolls!$A$2:$A$46,_xlfn.XLOOKUP(AD$1,Tolls!$C$1:$AU$1,Tolls!$C$2:$AU$46,,0,1),,0,1)</f>
        <v>N/A</v>
      </c>
      <c r="AE10" s="38" cm="1">
        <f t="array" ref="AE10">_xlfn.XLOOKUP($A10,Tolls!$A$2:$A$46,_xlfn.XLOOKUP(AE$1,Tolls!$C$1:$AU$1,Tolls!$C$2:$AU$46,,0,1),,0,1)</f>
        <v>64.099999999999994</v>
      </c>
      <c r="AF10" s="38" cm="1">
        <f t="array" ref="AF10">_xlfn.XLOOKUP($A10,Tolls!$A$2:$A$46,_xlfn.XLOOKUP(AF$1,Tolls!$C$1:$AU$1,Tolls!$C$2:$AU$46,,0,1),,0,1)</f>
        <v>68.3</v>
      </c>
      <c r="AG10" s="38" cm="1">
        <f t="array" ref="AG10">_xlfn.XLOOKUP($A10,Tolls!$A$2:$A$46,_xlfn.XLOOKUP(AG$1,Tolls!$C$1:$AU$1,Tolls!$C$2:$AU$46,,0,1),,0,1)</f>
        <v>70.099999999999994</v>
      </c>
      <c r="AH10" s="38" cm="1">
        <f t="array" ref="AH10">_xlfn.XLOOKUP($A10,Tolls!$A$2:$A$46,_xlfn.XLOOKUP(AH$1,Tolls!$C$1:$AU$1,Tolls!$C$2:$AU$46,,0,1),,0,1)</f>
        <v>74.400000000000006</v>
      </c>
      <c r="AI10" s="38" cm="1">
        <f t="array" ref="AI10">_xlfn.XLOOKUP($A10,Tolls!$A$2:$A$46,_xlfn.XLOOKUP(AI$1,Tolls!$C$1:$AU$1,Tolls!$C$2:$AU$46,,0,1),,0,1)</f>
        <v>77</v>
      </c>
      <c r="AJ10" s="38" cm="1">
        <f t="array" ref="AJ10">_xlfn.XLOOKUP($A10,Tolls!$A$2:$A$46,_xlfn.XLOOKUP(AJ$1,Tolls!$C$1:$AU$1,Tolls!$C$2:$AU$46,,0,1),,0,1)</f>
        <v>78.400000000000006</v>
      </c>
      <c r="AK10" s="38" cm="1">
        <f t="array" ref="AK10">_xlfn.XLOOKUP($A10,Tolls!$A$2:$A$46,_xlfn.XLOOKUP(AK$1,Tolls!$C$1:$AU$1,Tolls!$C$2:$AU$46,,0,1),,0,1)</f>
        <v>80.599999999999994</v>
      </c>
      <c r="AL10" s="38" cm="1">
        <f t="array" ref="AL10">_xlfn.XLOOKUP($A10,Tolls!$A$2:$A$46,_xlfn.XLOOKUP(AL$1,Tolls!$C$1:$AU$1,Tolls!$C$2:$AU$46,,0,1),,0,1)</f>
        <v>82.3</v>
      </c>
      <c r="AM10" s="38" cm="1">
        <f t="array" ref="AM10">_xlfn.XLOOKUP($A10,Tolls!$A$2:$A$46,_xlfn.XLOOKUP(AM$1,Tolls!$C$1:$AU$1,Tolls!$C$2:$AU$46,,0,1),,0,1)</f>
        <v>84.899999999999991</v>
      </c>
      <c r="AN10" s="38" cm="1">
        <f t="array" ref="AN10">_xlfn.XLOOKUP($A10,Tolls!$A$2:$A$46,_xlfn.XLOOKUP(AN$1,Tolls!$C$1:$AU$1,Tolls!$C$2:$AU$46,,0,1),,0,1)</f>
        <v>87.499999999999986</v>
      </c>
    </row>
    <row r="11" spans="1:40" x14ac:dyDescent="0.2">
      <c r="A11">
        <v>91</v>
      </c>
      <c r="B11" t="str">
        <v>Donegal Toll Plaza</v>
      </c>
      <c r="C11" s="38" cm="1">
        <f t="array" ref="C11">_xlfn.XLOOKUP($A11,Tolls!$A$2:$A$46,_xlfn.XLOOKUP(C$1,Tolls!$C$1:$AU$1,Tolls!$C$2:$AU$46,,0,1),,0,1)</f>
        <v>17.3</v>
      </c>
      <c r="D11" s="38" cm="1">
        <f t="array" ref="D11">_xlfn.XLOOKUP($A11,Tolls!$A$2:$A$46,_xlfn.XLOOKUP(D$1,Tolls!$C$1:$AU$1,Tolls!$C$2:$AU$46,,0,1),,0,1)</f>
        <v>17.3</v>
      </c>
      <c r="E11" s="38" cm="1">
        <f t="array" ref="E11">_xlfn.XLOOKUP($A11,Tolls!$A$2:$A$46,_xlfn.XLOOKUP(E$1,Tolls!$C$1:$AU$1,Tolls!$C$2:$AU$46,,0,1),,0,1)</f>
        <v>17.3</v>
      </c>
      <c r="F11" s="38" cm="1">
        <f t="array" ref="F11">_xlfn.XLOOKUP($A11,Tolls!$A$2:$A$46,_xlfn.XLOOKUP(F$1,Tolls!$C$1:$AU$1,Tolls!$C$2:$AU$46,,0,1),,0,1)</f>
        <v>17.3</v>
      </c>
      <c r="G11" s="38" cm="1">
        <f t="array" ref="G11">_xlfn.XLOOKUP($A11,Tolls!$A$2:$A$46,_xlfn.XLOOKUP(G$1,Tolls!$C$1:$AU$1,Tolls!$C$2:$AU$46,,0,1),,0,1)</f>
        <v>14.3</v>
      </c>
      <c r="H11" s="38" cm="1">
        <f t="array" ref="H11">_xlfn.XLOOKUP($A11,Tolls!$A$2:$A$46,_xlfn.XLOOKUP(H$1,Tolls!$C$1:$AU$1,Tolls!$C$2:$AU$46,,0,1),,0,1)</f>
        <v>11</v>
      </c>
      <c r="I11" s="38" cm="1">
        <f t="array" ref="I11">_xlfn.XLOOKUP($A11,Tolls!$A$2:$A$46,_xlfn.XLOOKUP(I$1,Tolls!$C$1:$AU$1,Tolls!$C$2:$AU$46,,0,1),,0,1)</f>
        <v>10</v>
      </c>
      <c r="J11" s="38" cm="1">
        <f t="array" ref="J11">_xlfn.XLOOKUP($A11,Tolls!$A$2:$A$46,_xlfn.XLOOKUP(J$1,Tolls!$C$1:$AU$1,Tolls!$C$2:$AU$46,,0,1),,0,1)</f>
        <v>6.8</v>
      </c>
      <c r="K11" s="38" cm="1">
        <f t="array" ref="K11">_xlfn.XLOOKUP($A11,Tolls!$A$2:$A$46,_xlfn.XLOOKUP(K$1,Tolls!$C$1:$AU$1,Tolls!$C$2:$AU$46,,0,1),,0,1)</f>
        <v>4.7</v>
      </c>
      <c r="L11" s="38" t="str" cm="1">
        <f t="array" ref="L11">_xlfn.XLOOKUP($A11,Tolls!$A$2:$A$46,_xlfn.XLOOKUP(L$1,Tolls!$C$1:$AU$1,Tolls!$C$2:$AU$46,,0,1),,0,1)</f>
        <v>N/A</v>
      </c>
      <c r="M11" s="38" cm="1">
        <f t="array" ref="M11">_xlfn.XLOOKUP($A11,Tolls!$A$2:$A$46,_xlfn.XLOOKUP(M$1,Tolls!$C$1:$AU$1,Tolls!$C$2:$AU$46,,0,1),,0,1)</f>
        <v>6</v>
      </c>
      <c r="N11" s="38" cm="1">
        <f t="array" ref="N11">_xlfn.XLOOKUP($A11,Tolls!$A$2:$A$46,_xlfn.XLOOKUP(N$1,Tolls!$C$1:$AU$1,Tolls!$C$2:$AU$46,,0,1),,0,1)</f>
        <v>14.3</v>
      </c>
      <c r="O11" s="38" cm="1">
        <f t="array" ref="O11">_xlfn.XLOOKUP($A11,Tolls!$A$2:$A$46,_xlfn.XLOOKUP(O$1,Tolls!$C$1:$AU$1,Tolls!$C$2:$AU$46,,0,1),,0,1)</f>
        <v>19.399999999999999</v>
      </c>
      <c r="P11" s="38" cm="1">
        <f t="array" ref="P11">_xlfn.XLOOKUP($A11,Tolls!$A$2:$A$46,_xlfn.XLOOKUP(P$1,Tolls!$C$1:$AU$1,Tolls!$C$2:$AU$46,,0,1),,0,1)</f>
        <v>23.6</v>
      </c>
      <c r="Q11" s="38" cm="1">
        <f t="array" ref="Q11">_xlfn.XLOOKUP($A11,Tolls!$A$2:$A$46,_xlfn.XLOOKUP(Q$1,Tolls!$C$1:$AU$1,Tolls!$C$2:$AU$46,,0,1),,0,1)</f>
        <v>23.6</v>
      </c>
      <c r="R11" s="38" cm="1">
        <f t="array" ref="R11">_xlfn.XLOOKUP($A11,Tolls!$A$2:$A$46,_xlfn.XLOOKUP(R$1,Tolls!$C$1:$AU$1,Tolls!$C$2:$AU$46,,0,1),,0,1)</f>
        <v>27.6</v>
      </c>
      <c r="S11" s="38" cm="1">
        <f t="array" ref="S11">_xlfn.XLOOKUP($A11,Tolls!$A$2:$A$46,_xlfn.XLOOKUP(S$1,Tolls!$C$1:$AU$1,Tolls!$C$2:$AU$46,,0,1),,0,1)</f>
        <v>33.700000000000003</v>
      </c>
      <c r="T11" s="38" cm="1">
        <f t="array" ref="T11">_xlfn.XLOOKUP($A11,Tolls!$A$2:$A$46,_xlfn.XLOOKUP(T$1,Tolls!$C$1:$AU$1,Tolls!$C$2:$AU$46,,0,1),,0,1)</f>
        <v>36</v>
      </c>
      <c r="U11" s="38" cm="1">
        <f t="array" ref="U11">_xlfn.XLOOKUP($A11,Tolls!$A$2:$A$46,_xlfn.XLOOKUP(U$1,Tolls!$C$1:$AU$1,Tolls!$C$2:$AU$46,,0,1),,0,1)</f>
        <v>36.9</v>
      </c>
      <c r="V11" s="38" cm="1">
        <f t="array" ref="V11">_xlfn.XLOOKUP($A11,Tolls!$A$2:$A$46,_xlfn.XLOOKUP(V$1,Tolls!$C$1:$AU$1,Tolls!$C$2:$AU$46,,0,1),,0,1)</f>
        <v>38</v>
      </c>
      <c r="W11" s="38" cm="1">
        <f t="array" ref="W11">_xlfn.XLOOKUP($A11,Tolls!$A$2:$A$46,_xlfn.XLOOKUP(W$1,Tolls!$C$1:$AU$1,Tolls!$C$2:$AU$46,,0,1),,0,1)</f>
        <v>42.2</v>
      </c>
      <c r="X11" s="38" cm="1">
        <f t="array" ref="X11">_xlfn.XLOOKUP($A11,Tolls!$A$2:$A$46,_xlfn.XLOOKUP(X$1,Tolls!$C$1:$AU$1,Tolls!$C$2:$AU$46,,0,1),,0,1)</f>
        <v>46.3</v>
      </c>
      <c r="Y11" s="38" cm="1">
        <f t="array" ref="Y11">_xlfn.XLOOKUP($A11,Tolls!$A$2:$A$46,_xlfn.XLOOKUP(Y$1,Tolls!$C$1:$AU$1,Tolls!$C$2:$AU$46,,0,1),,0,1)</f>
        <v>48.3</v>
      </c>
      <c r="Z11" s="38" cm="1">
        <f t="array" ref="Z11">_xlfn.XLOOKUP($A11,Tolls!$A$2:$A$46,_xlfn.XLOOKUP(Z$1,Tolls!$C$1:$AU$1,Tolls!$C$2:$AU$46,,0,1),,0,1)</f>
        <v>51.4</v>
      </c>
      <c r="AA11" s="38" cm="1">
        <f t="array" ref="AA11">_xlfn.XLOOKUP($A11,Tolls!$A$2:$A$46,_xlfn.XLOOKUP(AA$1,Tolls!$C$1:$AU$1,Tolls!$C$2:$AU$46,,0,1),,0,1)</f>
        <v>54</v>
      </c>
      <c r="AB11" s="38" cm="1">
        <f t="array" ref="AB11">_xlfn.XLOOKUP($A11,Tolls!$A$2:$A$46,_xlfn.XLOOKUP(AB$1,Tolls!$C$1:$AU$1,Tolls!$C$2:$AU$46,,0,1),,0,1)</f>
        <v>55.7</v>
      </c>
      <c r="AC11" s="38" cm="1">
        <f t="array" ref="AC11">_xlfn.XLOOKUP($A11,Tolls!$A$2:$A$46,_xlfn.XLOOKUP(AC$1,Tolls!$C$1:$AU$1,Tolls!$C$2:$AU$46,,0,1),,0,1)</f>
        <v>57.8</v>
      </c>
      <c r="AD11" s="38" t="str" cm="1">
        <f t="array" ref="AD11">_xlfn.XLOOKUP($A11,Tolls!$A$2:$A$46,_xlfn.XLOOKUP(AD$1,Tolls!$C$1:$AU$1,Tolls!$C$2:$AU$46,,0,1),,0,1)</f>
        <v>N/A</v>
      </c>
      <c r="AE11" s="38" cm="1">
        <f t="array" ref="AE11">_xlfn.XLOOKUP($A11,Tolls!$A$2:$A$46,_xlfn.XLOOKUP(AE$1,Tolls!$C$1:$AU$1,Tolls!$C$2:$AU$46,,0,1),,0,1)</f>
        <v>60.9</v>
      </c>
      <c r="AF11" s="38" cm="1">
        <f t="array" ref="AF11">_xlfn.XLOOKUP($A11,Tolls!$A$2:$A$46,_xlfn.XLOOKUP(AF$1,Tolls!$C$1:$AU$1,Tolls!$C$2:$AU$46,,0,1),,0,1)</f>
        <v>64.099999999999994</v>
      </c>
      <c r="AG11" s="38" cm="1">
        <f t="array" ref="AG11">_xlfn.XLOOKUP($A11,Tolls!$A$2:$A$46,_xlfn.XLOOKUP(AG$1,Tolls!$C$1:$AU$1,Tolls!$C$2:$AU$46,,0,1),,0,1)</f>
        <v>66</v>
      </c>
      <c r="AH11" s="38" cm="1">
        <f t="array" ref="AH11">_xlfn.XLOOKUP($A11,Tolls!$A$2:$A$46,_xlfn.XLOOKUP(AH$1,Tolls!$C$1:$AU$1,Tolls!$C$2:$AU$46,,0,1),,0,1)</f>
        <v>71.2</v>
      </c>
      <c r="AI11" s="38" cm="1">
        <f t="array" ref="AI11">_xlfn.XLOOKUP($A11,Tolls!$A$2:$A$46,_xlfn.XLOOKUP(AI$1,Tolls!$C$1:$AU$1,Tolls!$C$2:$AU$46,,0,1),,0,1)</f>
        <v>73.2</v>
      </c>
      <c r="AJ11" s="38" cm="1">
        <f t="array" ref="AJ11">_xlfn.XLOOKUP($A11,Tolls!$A$2:$A$46,_xlfn.XLOOKUP(AJ$1,Tolls!$C$1:$AU$1,Tolls!$C$2:$AU$46,,0,1),,0,1)</f>
        <v>74.400000000000006</v>
      </c>
      <c r="AK11" s="38" cm="1">
        <f t="array" ref="AK11">_xlfn.XLOOKUP($A11,Tolls!$A$2:$A$46,_xlfn.XLOOKUP(AK$1,Tolls!$C$1:$AU$1,Tolls!$C$2:$AU$46,,0,1),,0,1)</f>
        <v>77.400000000000006</v>
      </c>
      <c r="AL11" s="38" cm="1">
        <f t="array" ref="AL11">_xlfn.XLOOKUP($A11,Tolls!$A$2:$A$46,_xlfn.XLOOKUP(AL$1,Tolls!$C$1:$AU$1,Tolls!$C$2:$AU$46,,0,1),,0,1)</f>
        <v>79.400000000000006</v>
      </c>
      <c r="AM11" s="38" cm="1">
        <f t="array" ref="AM11">_xlfn.XLOOKUP($A11,Tolls!$A$2:$A$46,_xlfn.XLOOKUP(AM$1,Tolls!$C$1:$AU$1,Tolls!$C$2:$AU$46,,0,1),,0,1)</f>
        <v>82</v>
      </c>
      <c r="AN11" s="38" cm="1">
        <f t="array" ref="AN11">_xlfn.XLOOKUP($A11,Tolls!$A$2:$A$46,_xlfn.XLOOKUP(AN$1,Tolls!$C$1:$AU$1,Tolls!$C$2:$AU$46,,0,1),,0,1)</f>
        <v>84.6</v>
      </c>
    </row>
    <row r="12" spans="1:40" x14ac:dyDescent="0.2">
      <c r="A12">
        <v>110</v>
      </c>
      <c r="B12" t="str">
        <v>Somerset Toll Plaza</v>
      </c>
      <c r="C12" s="38" cm="1">
        <f t="array" ref="C12">_xlfn.XLOOKUP($A12,Tolls!$A$2:$A$46,_xlfn.XLOOKUP(C$1,Tolls!$C$1:$AU$1,Tolls!$C$2:$AU$46,,0,1),,0,1)</f>
        <v>21.3</v>
      </c>
      <c r="D12" s="38" cm="1">
        <f t="array" ref="D12">_xlfn.XLOOKUP($A12,Tolls!$A$2:$A$46,_xlfn.XLOOKUP(D$1,Tolls!$C$1:$AU$1,Tolls!$C$2:$AU$46,,0,1),,0,1)</f>
        <v>21.3</v>
      </c>
      <c r="E12" s="38" cm="1">
        <f t="array" ref="E12">_xlfn.XLOOKUP($A12,Tolls!$A$2:$A$46,_xlfn.XLOOKUP(E$1,Tolls!$C$1:$AU$1,Tolls!$C$2:$AU$46,,0,1),,0,1)</f>
        <v>21.3</v>
      </c>
      <c r="F12" s="38" cm="1">
        <f t="array" ref="F12">_xlfn.XLOOKUP($A12,Tolls!$A$2:$A$46,_xlfn.XLOOKUP(F$1,Tolls!$C$1:$AU$1,Tolls!$C$2:$AU$46,,0,1),,0,1)</f>
        <v>21.3</v>
      </c>
      <c r="G12" s="38" cm="1">
        <f t="array" ref="G12">_xlfn.XLOOKUP($A12,Tolls!$A$2:$A$46,_xlfn.XLOOKUP(G$1,Tolls!$C$1:$AU$1,Tolls!$C$2:$AU$46,,0,1),,0,1)</f>
        <v>18.5</v>
      </c>
      <c r="H12" s="38" cm="1">
        <f t="array" ref="H12">_xlfn.XLOOKUP($A12,Tolls!$A$2:$A$46,_xlfn.XLOOKUP(H$1,Tolls!$C$1:$AU$1,Tolls!$C$2:$AU$46,,0,1),,0,1)</f>
        <v>16.2</v>
      </c>
      <c r="I12" s="38" cm="1">
        <f t="array" ref="I12">_xlfn.XLOOKUP($A12,Tolls!$A$2:$A$46,_xlfn.XLOOKUP(I$1,Tolls!$C$1:$AU$1,Tolls!$C$2:$AU$46,,0,1),,0,1)</f>
        <v>14.3</v>
      </c>
      <c r="J12" s="38" cm="1">
        <f t="array" ref="J12">_xlfn.XLOOKUP($A12,Tolls!$A$2:$A$46,_xlfn.XLOOKUP(J$1,Tolls!$C$1:$AU$1,Tolls!$C$2:$AU$46,,0,1),,0,1)</f>
        <v>11</v>
      </c>
      <c r="K12" s="38" cm="1">
        <f t="array" ref="K12">_xlfn.XLOOKUP($A12,Tolls!$A$2:$A$46,_xlfn.XLOOKUP(K$1,Tolls!$C$1:$AU$1,Tolls!$C$2:$AU$46,,0,1),,0,1)</f>
        <v>10</v>
      </c>
      <c r="L12" s="38" cm="1">
        <f t="array" ref="L12">_xlfn.XLOOKUP($A12,Tolls!$A$2:$A$46,_xlfn.XLOOKUP(L$1,Tolls!$C$1:$AU$1,Tolls!$C$2:$AU$46,,0,1),,0,1)</f>
        <v>6</v>
      </c>
      <c r="M12" s="38" t="str" cm="1">
        <f t="array" ref="M12">_xlfn.XLOOKUP($A12,Tolls!$A$2:$A$46,_xlfn.XLOOKUP(M$1,Tolls!$C$1:$AU$1,Tolls!$C$2:$AU$46,,0,1),,0,1)</f>
        <v>N/A</v>
      </c>
      <c r="N12" s="38" cm="1">
        <f t="array" ref="N12">_xlfn.XLOOKUP($A12,Tolls!$A$2:$A$46,_xlfn.XLOOKUP(N$1,Tolls!$C$1:$AU$1,Tolls!$C$2:$AU$46,,0,1),,0,1)</f>
        <v>10</v>
      </c>
      <c r="O12" s="38" cm="1">
        <f t="array" ref="O12">_xlfn.XLOOKUP($A12,Tolls!$A$2:$A$46,_xlfn.XLOOKUP(O$1,Tolls!$C$1:$AU$1,Tolls!$C$2:$AU$46,,0,1),,0,1)</f>
        <v>14.3</v>
      </c>
      <c r="P12" s="38" cm="1">
        <f t="array" ref="P12">_xlfn.XLOOKUP($A12,Tolls!$A$2:$A$46,_xlfn.XLOOKUP(P$1,Tolls!$C$1:$AU$1,Tolls!$C$2:$AU$46,,0,1),,0,1)</f>
        <v>18.5</v>
      </c>
      <c r="Q12" s="38" cm="1">
        <f t="array" ref="Q12">_xlfn.XLOOKUP($A12,Tolls!$A$2:$A$46,_xlfn.XLOOKUP(Q$1,Tolls!$C$1:$AU$1,Tolls!$C$2:$AU$46,,0,1),,0,1)</f>
        <v>19.600000000000001</v>
      </c>
      <c r="R12" s="38" cm="1">
        <f t="array" ref="R12">_xlfn.XLOOKUP($A12,Tolls!$A$2:$A$46,_xlfn.XLOOKUP(R$1,Tolls!$C$1:$AU$1,Tolls!$C$2:$AU$46,,0,1),,0,1)</f>
        <v>23.6</v>
      </c>
      <c r="S12" s="38" cm="1">
        <f t="array" ref="S12">_xlfn.XLOOKUP($A12,Tolls!$A$2:$A$46,_xlfn.XLOOKUP(S$1,Tolls!$C$1:$AU$1,Tolls!$C$2:$AU$46,,0,1),,0,1)</f>
        <v>29.7</v>
      </c>
      <c r="T12" s="38" cm="1">
        <f t="array" ref="T12">_xlfn.XLOOKUP($A12,Tolls!$A$2:$A$46,_xlfn.XLOOKUP(T$1,Tolls!$C$1:$AU$1,Tolls!$C$2:$AU$46,,0,1),,0,1)</f>
        <v>30.8</v>
      </c>
      <c r="U12" s="38" cm="1">
        <f t="array" ref="U12">_xlfn.XLOOKUP($A12,Tolls!$A$2:$A$46,_xlfn.XLOOKUP(U$1,Tolls!$C$1:$AU$1,Tolls!$C$2:$AU$46,,0,1),,0,1)</f>
        <v>32.5</v>
      </c>
      <c r="V12" s="38" cm="1">
        <f t="array" ref="V12">_xlfn.XLOOKUP($A12,Tolls!$A$2:$A$46,_xlfn.XLOOKUP(V$1,Tolls!$C$1:$AU$1,Tolls!$C$2:$AU$46,,0,1),,0,1)</f>
        <v>33.700000000000003</v>
      </c>
      <c r="W12" s="38" cm="1">
        <f t="array" ref="W12">_xlfn.XLOOKUP($A12,Tolls!$A$2:$A$46,_xlfn.XLOOKUP(W$1,Tolls!$C$1:$AU$1,Tolls!$C$2:$AU$46,,0,1),,0,1)</f>
        <v>36.9</v>
      </c>
      <c r="X12" s="38" cm="1">
        <f t="array" ref="X12">_xlfn.XLOOKUP($A12,Tolls!$A$2:$A$46,_xlfn.XLOOKUP(X$1,Tolls!$C$1:$AU$1,Tolls!$C$2:$AU$46,,0,1),,0,1)</f>
        <v>42.2</v>
      </c>
      <c r="Y12" s="38" cm="1">
        <f t="array" ref="Y12">_xlfn.XLOOKUP($A12,Tolls!$A$2:$A$46,_xlfn.XLOOKUP(Y$1,Tolls!$C$1:$AU$1,Tolls!$C$2:$AU$46,,0,1),,0,1)</f>
        <v>44.3</v>
      </c>
      <c r="Z12" s="38" cm="1">
        <f t="array" ref="Z12">_xlfn.XLOOKUP($A12,Tolls!$A$2:$A$46,_xlfn.XLOOKUP(Z$1,Tolls!$C$1:$AU$1,Tolls!$C$2:$AU$46,,0,1),,0,1)</f>
        <v>46.3</v>
      </c>
      <c r="AA12" s="38" cm="1">
        <f t="array" ref="AA12">_xlfn.XLOOKUP($A12,Tolls!$A$2:$A$46,_xlfn.XLOOKUP(AA$1,Tolls!$C$1:$AU$1,Tolls!$C$2:$AU$46,,0,1),,0,1)</f>
        <v>49.5</v>
      </c>
      <c r="AB12" s="38" cm="1">
        <f t="array" ref="AB12">_xlfn.XLOOKUP($A12,Tolls!$A$2:$A$46,_xlfn.XLOOKUP(AB$1,Tolls!$C$1:$AU$1,Tolls!$C$2:$AU$46,,0,1),,0,1)</f>
        <v>51.4</v>
      </c>
      <c r="AC12" s="38" cm="1">
        <f t="array" ref="AC12">_xlfn.XLOOKUP($A12,Tolls!$A$2:$A$46,_xlfn.XLOOKUP(AC$1,Tolls!$C$1:$AU$1,Tolls!$C$2:$AU$46,,0,1),,0,1)</f>
        <v>53.4</v>
      </c>
      <c r="AD12" s="38" t="str" cm="1">
        <f t="array" ref="AD12">_xlfn.XLOOKUP($A12,Tolls!$A$2:$A$46,_xlfn.XLOOKUP(AD$1,Tolls!$C$1:$AU$1,Tolls!$C$2:$AU$46,,0,1),,0,1)</f>
        <v>N/A</v>
      </c>
      <c r="AE12" s="38" cm="1">
        <f t="array" ref="AE12">_xlfn.XLOOKUP($A12,Tolls!$A$2:$A$46,_xlfn.XLOOKUP(AE$1,Tolls!$C$1:$AU$1,Tolls!$C$2:$AU$46,,0,1),,0,1)</f>
        <v>56.6</v>
      </c>
      <c r="AF12" s="38" cm="1">
        <f t="array" ref="AF12">_xlfn.XLOOKUP($A12,Tolls!$A$2:$A$46,_xlfn.XLOOKUP(AF$1,Tolls!$C$1:$AU$1,Tolls!$C$2:$AU$46,,0,1),,0,1)</f>
        <v>58.6</v>
      </c>
      <c r="AG12" s="38" cm="1">
        <f t="array" ref="AG12">_xlfn.XLOOKUP($A12,Tolls!$A$2:$A$46,_xlfn.XLOOKUP(AG$1,Tolls!$C$1:$AU$1,Tolls!$C$2:$AU$46,,0,1),,0,1)</f>
        <v>61.5</v>
      </c>
      <c r="AH12" s="38" cm="1">
        <f t="array" ref="AH12">_xlfn.XLOOKUP($A12,Tolls!$A$2:$A$46,_xlfn.XLOOKUP(AH$1,Tolls!$C$1:$AU$1,Tolls!$C$2:$AU$46,,0,1),,0,1)</f>
        <v>66</v>
      </c>
      <c r="AI12" s="38" cm="1">
        <f t="array" ref="AI12">_xlfn.XLOOKUP($A12,Tolls!$A$2:$A$46,_xlfn.XLOOKUP(AI$1,Tolls!$C$1:$AU$1,Tolls!$C$2:$AU$46,,0,1),,0,1)</f>
        <v>68.599999999999994</v>
      </c>
      <c r="AJ12" s="38" cm="1">
        <f t="array" ref="AJ12">_xlfn.XLOOKUP($A12,Tolls!$A$2:$A$46,_xlfn.XLOOKUP(AJ$1,Tolls!$C$1:$AU$1,Tolls!$C$2:$AU$46,,0,1),,0,1)</f>
        <v>70.099999999999994</v>
      </c>
      <c r="AK12" s="38" cm="1">
        <f t="array" ref="AK12">_xlfn.XLOOKUP($A12,Tolls!$A$2:$A$46,_xlfn.XLOOKUP(AK$1,Tolls!$C$1:$AU$1,Tolls!$C$2:$AU$46,,0,1),,0,1)</f>
        <v>72.099999999999994</v>
      </c>
      <c r="AL12" s="38" cm="1">
        <f t="array" ref="AL12">_xlfn.XLOOKUP($A12,Tolls!$A$2:$A$46,_xlfn.XLOOKUP(AL$1,Tolls!$C$1:$AU$1,Tolls!$C$2:$AU$46,,0,1),,0,1)</f>
        <v>74.400000000000006</v>
      </c>
      <c r="AM12" s="38" cm="1">
        <f t="array" ref="AM12">_xlfn.XLOOKUP($A12,Tolls!$A$2:$A$46,_xlfn.XLOOKUP(AM$1,Tolls!$C$1:$AU$1,Tolls!$C$2:$AU$46,,0,1),,0,1)</f>
        <v>77</v>
      </c>
      <c r="AN12" s="38" cm="1">
        <f t="array" ref="AN12">_xlfn.XLOOKUP($A12,Tolls!$A$2:$A$46,_xlfn.XLOOKUP(AN$1,Tolls!$C$1:$AU$1,Tolls!$C$2:$AU$46,,0,1),,0,1)</f>
        <v>79.599999999999994</v>
      </c>
    </row>
    <row r="13" spans="1:40" x14ac:dyDescent="0.2">
      <c r="A13">
        <v>146</v>
      </c>
      <c r="B13" t="str">
        <v>Bedford Toll Plaza</v>
      </c>
      <c r="C13" s="38" cm="1">
        <f t="array" ref="C13">_xlfn.XLOOKUP($A13,Tolls!$A$2:$A$46,_xlfn.XLOOKUP(C$1,Tolls!$C$1:$AU$1,Tolls!$C$2:$AU$46,,0,1),,0,1)</f>
        <v>29.7</v>
      </c>
      <c r="D13" s="38" cm="1">
        <f t="array" ref="D13">_xlfn.XLOOKUP($A13,Tolls!$A$2:$A$46,_xlfn.XLOOKUP(D$1,Tolls!$C$1:$AU$1,Tolls!$C$2:$AU$46,,0,1),,0,1)</f>
        <v>29.7</v>
      </c>
      <c r="E13" s="38" cm="1">
        <f t="array" ref="E13">_xlfn.XLOOKUP($A13,Tolls!$A$2:$A$46,_xlfn.XLOOKUP(E$1,Tolls!$C$1:$AU$1,Tolls!$C$2:$AU$46,,0,1),,0,1)</f>
        <v>29.7</v>
      </c>
      <c r="F13" s="38" cm="1">
        <f t="array" ref="F13">_xlfn.XLOOKUP($A13,Tolls!$A$2:$A$46,_xlfn.XLOOKUP(F$1,Tolls!$C$1:$AU$1,Tolls!$C$2:$AU$46,,0,1),,0,1)</f>
        <v>29.7</v>
      </c>
      <c r="G13" s="38" cm="1">
        <f t="array" ref="G13">_xlfn.XLOOKUP($A13,Tolls!$A$2:$A$46,_xlfn.XLOOKUP(G$1,Tolls!$C$1:$AU$1,Tolls!$C$2:$AU$46,,0,1),,0,1)</f>
        <v>27.6</v>
      </c>
      <c r="H13" s="38" cm="1">
        <f t="array" ref="H13">_xlfn.XLOOKUP($A13,Tolls!$A$2:$A$46,_xlfn.XLOOKUP(H$1,Tolls!$C$1:$AU$1,Tolls!$C$2:$AU$46,,0,1),,0,1)</f>
        <v>24.5</v>
      </c>
      <c r="I13" s="38" cm="1">
        <f t="array" ref="I13">_xlfn.XLOOKUP($A13,Tolls!$A$2:$A$46,_xlfn.XLOOKUP(I$1,Tolls!$C$1:$AU$1,Tolls!$C$2:$AU$46,,0,1),,0,1)</f>
        <v>23.6</v>
      </c>
      <c r="J13" s="38" cm="1">
        <f t="array" ref="J13">_xlfn.XLOOKUP($A13,Tolls!$A$2:$A$46,_xlfn.XLOOKUP(J$1,Tolls!$C$1:$AU$1,Tolls!$C$2:$AU$46,,0,1),,0,1)</f>
        <v>20.3</v>
      </c>
      <c r="K13" s="38" cm="1">
        <f t="array" ref="K13">_xlfn.XLOOKUP($A13,Tolls!$A$2:$A$46,_xlfn.XLOOKUP(K$1,Tolls!$C$1:$AU$1,Tolls!$C$2:$AU$46,,0,1),,0,1)</f>
        <v>18.5</v>
      </c>
      <c r="L13" s="38" cm="1">
        <f t="array" ref="L13">_xlfn.XLOOKUP($A13,Tolls!$A$2:$A$46,_xlfn.XLOOKUP(L$1,Tolls!$C$1:$AU$1,Tolls!$C$2:$AU$46,,0,1),,0,1)</f>
        <v>14.3</v>
      </c>
      <c r="M13" s="38" cm="1">
        <f t="array" ref="M13">_xlfn.XLOOKUP($A13,Tolls!$A$2:$A$46,_xlfn.XLOOKUP(M$1,Tolls!$C$1:$AU$1,Tolls!$C$2:$AU$46,,0,1),,0,1)</f>
        <v>10</v>
      </c>
      <c r="N13" s="38" t="str" cm="1">
        <f t="array" ref="N13">_xlfn.XLOOKUP($A13,Tolls!$A$2:$A$46,_xlfn.XLOOKUP(N$1,Tolls!$C$1:$AU$1,Tolls!$C$2:$AU$46,,0,1),,0,1)</f>
        <v>N/A</v>
      </c>
      <c r="O13" s="38" cm="1">
        <f t="array" ref="O13">_xlfn.XLOOKUP($A13,Tolls!$A$2:$A$46,_xlfn.XLOOKUP(O$1,Tolls!$C$1:$AU$1,Tolls!$C$2:$AU$46,,0,1),,0,1)</f>
        <v>6</v>
      </c>
      <c r="P13" s="38" cm="1">
        <f t="array" ref="P13">_xlfn.XLOOKUP($A13,Tolls!$A$2:$A$46,_xlfn.XLOOKUP(P$1,Tolls!$C$1:$AU$1,Tolls!$C$2:$AU$46,,0,1),,0,1)</f>
        <v>10</v>
      </c>
      <c r="Q13" s="38" cm="1">
        <f t="array" ref="Q13">_xlfn.XLOOKUP($A13,Tolls!$A$2:$A$46,_xlfn.XLOOKUP(Q$1,Tolls!$C$1:$AU$1,Tolls!$C$2:$AU$46,,0,1),,0,1)</f>
        <v>10.7</v>
      </c>
      <c r="R13" s="38" cm="1">
        <f t="array" ref="R13">_xlfn.XLOOKUP($A13,Tolls!$A$2:$A$46,_xlfn.XLOOKUP(R$1,Tolls!$C$1:$AU$1,Tolls!$C$2:$AU$46,,0,1),,0,1)</f>
        <v>14.3</v>
      </c>
      <c r="S13" s="38" cm="1">
        <f t="array" ref="S13">_xlfn.XLOOKUP($A13,Tolls!$A$2:$A$46,_xlfn.XLOOKUP(S$1,Tolls!$C$1:$AU$1,Tolls!$C$2:$AU$46,,0,1),,0,1)</f>
        <v>20.3</v>
      </c>
      <c r="T13" s="38" cm="1">
        <f t="array" ref="T13">_xlfn.XLOOKUP($A13,Tolls!$A$2:$A$46,_xlfn.XLOOKUP(T$1,Tolls!$C$1:$AU$1,Tolls!$C$2:$AU$46,,0,1),,0,1)</f>
        <v>23.6</v>
      </c>
      <c r="U13" s="38" cm="1">
        <f t="array" ref="U13">_xlfn.XLOOKUP($A13,Tolls!$A$2:$A$46,_xlfn.XLOOKUP(U$1,Tolls!$C$1:$AU$1,Tolls!$C$2:$AU$46,,0,1),,0,1)</f>
        <v>24.5</v>
      </c>
      <c r="V13" s="38" cm="1">
        <f t="array" ref="V13">_xlfn.XLOOKUP($A13,Tolls!$A$2:$A$46,_xlfn.XLOOKUP(V$1,Tolls!$C$1:$AU$1,Tolls!$C$2:$AU$46,,0,1),,0,1)</f>
        <v>26</v>
      </c>
      <c r="W13" s="38" cm="1">
        <f t="array" ref="W13">_xlfn.XLOOKUP($A13,Tolls!$A$2:$A$46,_xlfn.XLOOKUP(W$1,Tolls!$C$1:$AU$1,Tolls!$C$2:$AU$46,,0,1),,0,1)</f>
        <v>29.7</v>
      </c>
      <c r="X13" s="38" cm="1">
        <f t="array" ref="X13">_xlfn.XLOOKUP($A13,Tolls!$A$2:$A$46,_xlfn.XLOOKUP(X$1,Tolls!$C$1:$AU$1,Tolls!$C$2:$AU$46,,0,1),,0,1)</f>
        <v>32.5</v>
      </c>
      <c r="Y13" s="38" cm="1">
        <f t="array" ref="Y13">_xlfn.XLOOKUP($A13,Tolls!$A$2:$A$46,_xlfn.XLOOKUP(Y$1,Tolls!$C$1:$AU$1,Tolls!$C$2:$AU$46,,0,1),,0,1)</f>
        <v>36</v>
      </c>
      <c r="Z13" s="38" cm="1">
        <f t="array" ref="Z13">_xlfn.XLOOKUP($A13,Tolls!$A$2:$A$46,_xlfn.XLOOKUP(Z$1,Tolls!$C$1:$AU$1,Tolls!$C$2:$AU$46,,0,1),,0,1)</f>
        <v>38</v>
      </c>
      <c r="AA13" s="38" cm="1">
        <f t="array" ref="AA13">_xlfn.XLOOKUP($A13,Tolls!$A$2:$A$46,_xlfn.XLOOKUP(AA$1,Tolls!$C$1:$AU$1,Tolls!$C$2:$AU$46,,0,1),,0,1)</f>
        <v>40.299999999999997</v>
      </c>
      <c r="AB13" s="38" cm="1">
        <f t="array" ref="AB13">_xlfn.XLOOKUP($A13,Tolls!$A$2:$A$46,_xlfn.XLOOKUP(AB$1,Tolls!$C$1:$AU$1,Tolls!$C$2:$AU$46,,0,1),,0,1)</f>
        <v>42.2</v>
      </c>
      <c r="AC13" s="38" cm="1">
        <f t="array" ref="AC13">_xlfn.XLOOKUP($A13,Tolls!$A$2:$A$46,_xlfn.XLOOKUP(AC$1,Tolls!$C$1:$AU$1,Tolls!$C$2:$AU$46,,0,1),,0,1)</f>
        <v>45.2</v>
      </c>
      <c r="AD13" s="38" t="str" cm="1">
        <f t="array" ref="AD13">_xlfn.XLOOKUP($A13,Tolls!$A$2:$A$46,_xlfn.XLOOKUP(AD$1,Tolls!$C$1:$AU$1,Tolls!$C$2:$AU$46,,0,1),,0,1)</f>
        <v>N/A</v>
      </c>
      <c r="AE13" s="38" cm="1">
        <f t="array" ref="AE13">_xlfn.XLOOKUP($A13,Tolls!$A$2:$A$46,_xlfn.XLOOKUP(AE$1,Tolls!$C$1:$AU$1,Tolls!$C$2:$AU$46,,0,1),,0,1)</f>
        <v>47.5</v>
      </c>
      <c r="AF13" s="38" cm="1">
        <f t="array" ref="AF13">_xlfn.XLOOKUP($A13,Tolls!$A$2:$A$46,_xlfn.XLOOKUP(AF$1,Tolls!$C$1:$AU$1,Tolls!$C$2:$AU$46,,0,1),,0,1)</f>
        <v>50.3</v>
      </c>
      <c r="AG13" s="38" cm="1">
        <f t="array" ref="AG13">_xlfn.XLOOKUP($A13,Tolls!$A$2:$A$46,_xlfn.XLOOKUP(AG$1,Tolls!$C$1:$AU$1,Tolls!$C$2:$AU$46,,0,1),,0,1)</f>
        <v>53.4</v>
      </c>
      <c r="AH13" s="38" cm="1">
        <f t="array" ref="AH13">_xlfn.XLOOKUP($A13,Tolls!$A$2:$A$46,_xlfn.XLOOKUP(AH$1,Tolls!$C$1:$AU$1,Tolls!$C$2:$AU$46,,0,1),,0,1)</f>
        <v>57.8</v>
      </c>
      <c r="AI13" s="38" cm="1">
        <f t="array" ref="AI13">_xlfn.XLOOKUP($A13,Tolls!$A$2:$A$46,_xlfn.XLOOKUP(AI$1,Tolls!$C$1:$AU$1,Tolls!$C$2:$AU$46,,0,1),,0,1)</f>
        <v>60.1</v>
      </c>
      <c r="AJ13" s="38" cm="1">
        <f t="array" ref="AJ13">_xlfn.XLOOKUP($A13,Tolls!$A$2:$A$46,_xlfn.XLOOKUP(AJ$1,Tolls!$C$1:$AU$1,Tolls!$C$2:$AU$46,,0,1),,0,1)</f>
        <v>61.5</v>
      </c>
      <c r="AK13" s="38" cm="1">
        <f t="array" ref="AK13">_xlfn.XLOOKUP($A13,Tolls!$A$2:$A$46,_xlfn.XLOOKUP(AK$1,Tolls!$C$1:$AU$1,Tolls!$C$2:$AU$46,,0,1),,0,1)</f>
        <v>64.099999999999994</v>
      </c>
      <c r="AL13" s="38" cm="1">
        <f t="array" ref="AL13">_xlfn.XLOOKUP($A13,Tolls!$A$2:$A$46,_xlfn.XLOOKUP(AL$1,Tolls!$C$1:$AU$1,Tolls!$C$2:$AU$46,,0,1),,0,1)</f>
        <v>66</v>
      </c>
      <c r="AM13" s="38" cm="1">
        <f t="array" ref="AM13">_xlfn.XLOOKUP($A13,Tolls!$A$2:$A$46,_xlfn.XLOOKUP(AM$1,Tolls!$C$1:$AU$1,Tolls!$C$2:$AU$46,,0,1),,0,1)</f>
        <v>68.599999999999994</v>
      </c>
      <c r="AN13" s="38" cm="1">
        <f t="array" ref="AN13">_xlfn.XLOOKUP($A13,Tolls!$A$2:$A$46,_xlfn.XLOOKUP(AN$1,Tolls!$C$1:$AU$1,Tolls!$C$2:$AU$46,,0,1),,0,1)</f>
        <v>71.199999999999989</v>
      </c>
    </row>
    <row r="14" spans="1:40" x14ac:dyDescent="0.2">
      <c r="A14">
        <v>161</v>
      </c>
      <c r="B14" t="str">
        <v>Breezewood Toll Plaza</v>
      </c>
      <c r="C14" s="38" cm="1">
        <f t="array" ref="C14">_xlfn.XLOOKUP($A14,Tolls!$A$2:$A$46,_xlfn.XLOOKUP(C$1,Tolls!$C$1:$AU$1,Tolls!$C$2:$AU$46,,0,1),,0,1)</f>
        <v>33.700000000000003</v>
      </c>
      <c r="D14" s="38" cm="1">
        <f t="array" ref="D14">_xlfn.XLOOKUP($A14,Tolls!$A$2:$A$46,_xlfn.XLOOKUP(D$1,Tolls!$C$1:$AU$1,Tolls!$C$2:$AU$46,,0,1),,0,1)</f>
        <v>33.700000000000003</v>
      </c>
      <c r="E14" s="38" cm="1">
        <f t="array" ref="E14">_xlfn.XLOOKUP($A14,Tolls!$A$2:$A$46,_xlfn.XLOOKUP(E$1,Tolls!$C$1:$AU$1,Tolls!$C$2:$AU$46,,0,1),,0,1)</f>
        <v>33.700000000000003</v>
      </c>
      <c r="F14" s="38" cm="1">
        <f t="array" ref="F14">_xlfn.XLOOKUP($A14,Tolls!$A$2:$A$46,_xlfn.XLOOKUP(F$1,Tolls!$C$1:$AU$1,Tolls!$C$2:$AU$46,,0,1),,0,1)</f>
        <v>33.700000000000003</v>
      </c>
      <c r="G14" s="38" cm="1">
        <f t="array" ref="G14">_xlfn.XLOOKUP($A14,Tolls!$A$2:$A$46,_xlfn.XLOOKUP(G$1,Tolls!$C$1:$AU$1,Tolls!$C$2:$AU$46,,0,1),,0,1)</f>
        <v>30.8</v>
      </c>
      <c r="H14" s="38" cm="1">
        <f t="array" ref="H14">_xlfn.XLOOKUP($A14,Tolls!$A$2:$A$46,_xlfn.XLOOKUP(H$1,Tolls!$C$1:$AU$1,Tolls!$C$2:$AU$46,,0,1),,0,1)</f>
        <v>29.7</v>
      </c>
      <c r="I14" s="38" cm="1">
        <f t="array" ref="I14">_xlfn.XLOOKUP($A14,Tolls!$A$2:$A$46,_xlfn.XLOOKUP(I$1,Tolls!$C$1:$AU$1,Tolls!$C$2:$AU$46,,0,1),,0,1)</f>
        <v>27.6</v>
      </c>
      <c r="J14" s="38" cm="1">
        <f t="array" ref="J14">_xlfn.XLOOKUP($A14,Tolls!$A$2:$A$46,_xlfn.XLOOKUP(J$1,Tolls!$C$1:$AU$1,Tolls!$C$2:$AU$46,,0,1),,0,1)</f>
        <v>24.5</v>
      </c>
      <c r="K14" s="38" cm="1">
        <f t="array" ref="K14">_xlfn.XLOOKUP($A14,Tolls!$A$2:$A$46,_xlfn.XLOOKUP(K$1,Tolls!$C$1:$AU$1,Tolls!$C$2:$AU$46,,0,1),,0,1)</f>
        <v>22.5</v>
      </c>
      <c r="L14" s="38" cm="1">
        <f t="array" ref="L14">_xlfn.XLOOKUP($A14,Tolls!$A$2:$A$46,_xlfn.XLOOKUP(L$1,Tolls!$C$1:$AU$1,Tolls!$C$2:$AU$46,,0,1),,0,1)</f>
        <v>19.399999999999999</v>
      </c>
      <c r="M14" s="38" cm="1">
        <f t="array" ref="M14">_xlfn.XLOOKUP($A14,Tolls!$A$2:$A$46,_xlfn.XLOOKUP(M$1,Tolls!$C$1:$AU$1,Tolls!$C$2:$AU$46,,0,1),,0,1)</f>
        <v>14.3</v>
      </c>
      <c r="N14" s="38" cm="1">
        <f t="array" ref="N14">_xlfn.XLOOKUP($A14,Tolls!$A$2:$A$46,_xlfn.XLOOKUP(N$1,Tolls!$C$1:$AU$1,Tolls!$C$2:$AU$46,,0,1),,0,1)</f>
        <v>6</v>
      </c>
      <c r="O14" s="38" t="str" cm="1">
        <f t="array" ref="O14">_xlfn.XLOOKUP($A14,Tolls!$A$2:$A$46,_xlfn.XLOOKUP(O$1,Tolls!$C$1:$AU$1,Tolls!$C$2:$AU$46,,0,1),,0,1)</f>
        <v>N/A</v>
      </c>
      <c r="P14" s="38" cm="1">
        <f t="array" ref="P14">_xlfn.XLOOKUP($A14,Tolls!$A$2:$A$46,_xlfn.XLOOKUP(P$1,Tolls!$C$1:$AU$1,Tolls!$C$2:$AU$46,,0,1),,0,1)</f>
        <v>6</v>
      </c>
      <c r="Q14" s="38" cm="1">
        <f t="array" ref="Q14">_xlfn.XLOOKUP($A14,Tolls!$A$2:$A$46,_xlfn.XLOOKUP(Q$1,Tolls!$C$1:$AU$1,Tolls!$C$2:$AU$46,,0,1),,0,1)</f>
        <v>6.7</v>
      </c>
      <c r="R14" s="38" cm="1">
        <f t="array" ref="R14">_xlfn.XLOOKUP($A14,Tolls!$A$2:$A$46,_xlfn.XLOOKUP(R$1,Tolls!$C$1:$AU$1,Tolls!$C$2:$AU$46,,0,1),,0,1)</f>
        <v>10</v>
      </c>
      <c r="S14" s="38" cm="1">
        <f t="array" ref="S14">_xlfn.XLOOKUP($A14,Tolls!$A$2:$A$46,_xlfn.XLOOKUP(S$1,Tolls!$C$1:$AU$1,Tolls!$C$2:$AU$46,,0,1),,0,1)</f>
        <v>16.2</v>
      </c>
      <c r="T14" s="38" cm="1">
        <f t="array" ref="T14">_xlfn.XLOOKUP($A14,Tolls!$A$2:$A$46,_xlfn.XLOOKUP(T$1,Tolls!$C$1:$AU$1,Tolls!$C$2:$AU$46,,0,1),,0,1)</f>
        <v>19.399999999999999</v>
      </c>
      <c r="U14" s="38" cm="1">
        <f t="array" ref="U14">_xlfn.XLOOKUP($A14,Tolls!$A$2:$A$46,_xlfn.XLOOKUP(U$1,Tolls!$C$1:$AU$1,Tolls!$C$2:$AU$46,,0,1),,0,1)</f>
        <v>20.3</v>
      </c>
      <c r="V14" s="38" cm="1">
        <f t="array" ref="V14">_xlfn.XLOOKUP($A14,Tolls!$A$2:$A$46,_xlfn.XLOOKUP(V$1,Tolls!$C$1:$AU$1,Tolls!$C$2:$AU$46,,0,1),,0,1)</f>
        <v>21.7</v>
      </c>
      <c r="W14" s="38" cm="1">
        <f t="array" ref="W14">_xlfn.XLOOKUP($A14,Tolls!$A$2:$A$46,_xlfn.XLOOKUP(W$1,Tolls!$C$1:$AU$1,Tolls!$C$2:$AU$46,,0,1),,0,1)</f>
        <v>24.5</v>
      </c>
      <c r="X14" s="38" cm="1">
        <f t="array" ref="X14">_xlfn.XLOOKUP($A14,Tolls!$A$2:$A$46,_xlfn.XLOOKUP(X$1,Tolls!$C$1:$AU$1,Tolls!$C$2:$AU$46,,0,1),,0,1)</f>
        <v>27.6</v>
      </c>
      <c r="Y14" s="38" cm="1">
        <f t="array" ref="Y14">_xlfn.XLOOKUP($A14,Tolls!$A$2:$A$46,_xlfn.XLOOKUP(Y$1,Tolls!$C$1:$AU$1,Tolls!$C$2:$AU$46,,0,1),,0,1)</f>
        <v>30.8</v>
      </c>
      <c r="Z14" s="38" cm="1">
        <f t="array" ref="Z14">_xlfn.XLOOKUP($A14,Tolls!$A$2:$A$46,_xlfn.XLOOKUP(Z$1,Tolls!$C$1:$AU$1,Tolls!$C$2:$AU$46,,0,1),,0,1)</f>
        <v>33.700000000000003</v>
      </c>
      <c r="AA14" s="38" cm="1">
        <f t="array" ref="AA14">_xlfn.XLOOKUP($A14,Tolls!$A$2:$A$46,_xlfn.XLOOKUP(AA$1,Tolls!$C$1:$AU$1,Tolls!$C$2:$AU$46,,0,1),,0,1)</f>
        <v>36.200000000000003</v>
      </c>
      <c r="AB14" s="38" cm="1">
        <f t="array" ref="AB14">_xlfn.XLOOKUP($A14,Tolls!$A$2:$A$46,_xlfn.XLOOKUP(AB$1,Tolls!$C$1:$AU$1,Tolls!$C$2:$AU$46,,0,1),,0,1)</f>
        <v>38</v>
      </c>
      <c r="AC14" s="38" cm="1">
        <f t="array" ref="AC14">_xlfn.XLOOKUP($A14,Tolls!$A$2:$A$46,_xlfn.XLOOKUP(AC$1,Tolls!$C$1:$AU$1,Tolls!$C$2:$AU$46,,0,1),,0,1)</f>
        <v>41.2</v>
      </c>
      <c r="AD14" s="38" t="str" cm="1">
        <f t="array" ref="AD14">_xlfn.XLOOKUP($A14,Tolls!$A$2:$A$46,_xlfn.XLOOKUP(AD$1,Tolls!$C$1:$AU$1,Tolls!$C$2:$AU$46,,0,1),,0,1)</f>
        <v>N/A</v>
      </c>
      <c r="AE14" s="38" cm="1">
        <f t="array" ref="AE14">_xlfn.XLOOKUP($A14,Tolls!$A$2:$A$46,_xlfn.XLOOKUP(AE$1,Tolls!$C$1:$AU$1,Tolls!$C$2:$AU$46,,0,1),,0,1)</f>
        <v>44.3</v>
      </c>
      <c r="AF14" s="38" cm="1">
        <f t="array" ref="AF14">_xlfn.XLOOKUP($A14,Tolls!$A$2:$A$46,_xlfn.XLOOKUP(AF$1,Tolls!$C$1:$AU$1,Tolls!$C$2:$AU$46,,0,1),,0,1)</f>
        <v>46.3</v>
      </c>
      <c r="AG14" s="38" cm="1">
        <f t="array" ref="AG14">_xlfn.XLOOKUP($A14,Tolls!$A$2:$A$46,_xlfn.XLOOKUP(AG$1,Tolls!$C$1:$AU$1,Tolls!$C$2:$AU$46,,0,1),,0,1)</f>
        <v>49.5</v>
      </c>
      <c r="AH14" s="38" cm="1">
        <f t="array" ref="AH14">_xlfn.XLOOKUP($A14,Tolls!$A$2:$A$46,_xlfn.XLOOKUP(AH$1,Tolls!$C$1:$AU$1,Tolls!$C$2:$AU$46,,0,1),,0,1)</f>
        <v>53.4</v>
      </c>
      <c r="AI14" s="38" cm="1">
        <f t="array" ref="AI14">_xlfn.XLOOKUP($A14,Tolls!$A$2:$A$46,_xlfn.XLOOKUP(AI$1,Tolls!$C$1:$AU$1,Tolls!$C$2:$AU$46,,0,1),,0,1)</f>
        <v>56.1</v>
      </c>
      <c r="AJ14" s="38" cm="1">
        <f t="array" ref="AJ14">_xlfn.XLOOKUP($A14,Tolls!$A$2:$A$46,_xlfn.XLOOKUP(AJ$1,Tolls!$C$1:$AU$1,Tolls!$C$2:$AU$46,,0,1),,0,1)</f>
        <v>57.8</v>
      </c>
      <c r="AK14" s="38" cm="1">
        <f t="array" ref="AK14">_xlfn.XLOOKUP($A14,Tolls!$A$2:$A$46,_xlfn.XLOOKUP(AK$1,Tolls!$C$1:$AU$1,Tolls!$C$2:$AU$46,,0,1),,0,1)</f>
        <v>59.7</v>
      </c>
      <c r="AL14" s="38" cm="1">
        <f t="array" ref="AL14">_xlfn.XLOOKUP($A14,Tolls!$A$2:$A$46,_xlfn.XLOOKUP(AL$1,Tolls!$C$1:$AU$1,Tolls!$C$2:$AU$46,,0,1),,0,1)</f>
        <v>61.5</v>
      </c>
      <c r="AM14" s="38" cm="1">
        <f t="array" ref="AM14">_xlfn.XLOOKUP($A14,Tolls!$A$2:$A$46,_xlfn.XLOOKUP(AM$1,Tolls!$C$1:$AU$1,Tolls!$C$2:$AU$46,,0,1),,0,1)</f>
        <v>64.099999999999994</v>
      </c>
      <c r="AN14" s="38" cm="1">
        <f t="array" ref="AN14">_xlfn.XLOOKUP($A14,Tolls!$A$2:$A$46,_xlfn.XLOOKUP(AN$1,Tolls!$C$1:$AU$1,Tolls!$C$2:$AU$46,,0,1),,0,1)</f>
        <v>66.699999999999989</v>
      </c>
    </row>
    <row r="15" spans="1:40" x14ac:dyDescent="0.2">
      <c r="A15">
        <v>180</v>
      </c>
      <c r="B15" t="str">
        <v>Fort Littleton Toll Plaza</v>
      </c>
      <c r="C15" s="38" cm="1">
        <f t="array" ref="C15">_xlfn.XLOOKUP($A15,Tolls!$A$2:$A$46,_xlfn.XLOOKUP(C$1,Tolls!$C$1:$AU$1,Tolls!$C$2:$AU$46,,0,1),,0,1)</f>
        <v>38</v>
      </c>
      <c r="D15" s="38" cm="1">
        <f t="array" ref="D15">_xlfn.XLOOKUP($A15,Tolls!$A$2:$A$46,_xlfn.XLOOKUP(D$1,Tolls!$C$1:$AU$1,Tolls!$C$2:$AU$46,,0,1),,0,1)</f>
        <v>38</v>
      </c>
      <c r="E15" s="38" cm="1">
        <f t="array" ref="E15">_xlfn.XLOOKUP($A15,Tolls!$A$2:$A$46,_xlfn.XLOOKUP(E$1,Tolls!$C$1:$AU$1,Tolls!$C$2:$AU$46,,0,1),,0,1)</f>
        <v>38</v>
      </c>
      <c r="F15" s="38" cm="1">
        <f t="array" ref="F15">_xlfn.XLOOKUP($A15,Tolls!$A$2:$A$46,_xlfn.XLOOKUP(F$1,Tolls!$C$1:$AU$1,Tolls!$C$2:$AU$46,,0,1),,0,1)</f>
        <v>38</v>
      </c>
      <c r="G15" s="38" cm="1">
        <f t="array" ref="G15">_xlfn.XLOOKUP($A15,Tolls!$A$2:$A$46,_xlfn.XLOOKUP(G$1,Tolls!$C$1:$AU$1,Tolls!$C$2:$AU$46,,0,1),,0,1)</f>
        <v>34.9</v>
      </c>
      <c r="H15" s="38" cm="1">
        <f t="array" ref="H15">_xlfn.XLOOKUP($A15,Tolls!$A$2:$A$46,_xlfn.XLOOKUP(H$1,Tolls!$C$1:$AU$1,Tolls!$C$2:$AU$46,,0,1),,0,1)</f>
        <v>32.5</v>
      </c>
      <c r="I15" s="38" cm="1">
        <f t="array" ref="I15">_xlfn.XLOOKUP($A15,Tolls!$A$2:$A$46,_xlfn.XLOOKUP(I$1,Tolls!$C$1:$AU$1,Tolls!$C$2:$AU$46,,0,1),,0,1)</f>
        <v>30.8</v>
      </c>
      <c r="J15" s="38" cm="1">
        <f t="array" ref="J15">_xlfn.XLOOKUP($A15,Tolls!$A$2:$A$46,_xlfn.XLOOKUP(J$1,Tolls!$C$1:$AU$1,Tolls!$C$2:$AU$46,,0,1),,0,1)</f>
        <v>27.6</v>
      </c>
      <c r="K15" s="38" cm="1">
        <f t="array" ref="K15">_xlfn.XLOOKUP($A15,Tolls!$A$2:$A$46,_xlfn.XLOOKUP(K$1,Tolls!$C$1:$AU$1,Tolls!$C$2:$AU$46,,0,1),,0,1)</f>
        <v>26.6</v>
      </c>
      <c r="L15" s="38" cm="1">
        <f t="array" ref="L15">_xlfn.XLOOKUP($A15,Tolls!$A$2:$A$46,_xlfn.XLOOKUP(L$1,Tolls!$C$1:$AU$1,Tolls!$C$2:$AU$46,,0,1),,0,1)</f>
        <v>23.6</v>
      </c>
      <c r="M15" s="38" cm="1">
        <f t="array" ref="M15">_xlfn.XLOOKUP($A15,Tolls!$A$2:$A$46,_xlfn.XLOOKUP(M$1,Tolls!$C$1:$AU$1,Tolls!$C$2:$AU$46,,0,1),,0,1)</f>
        <v>18.5</v>
      </c>
      <c r="N15" s="38" cm="1">
        <f t="array" ref="N15">_xlfn.XLOOKUP($A15,Tolls!$A$2:$A$46,_xlfn.XLOOKUP(N$1,Tolls!$C$1:$AU$1,Tolls!$C$2:$AU$46,,0,1),,0,1)</f>
        <v>10</v>
      </c>
      <c r="O15" s="38" cm="1">
        <f t="array" ref="O15">_xlfn.XLOOKUP($A15,Tolls!$A$2:$A$46,_xlfn.XLOOKUP(O$1,Tolls!$C$1:$AU$1,Tolls!$C$2:$AU$46,,0,1),,0,1)</f>
        <v>6</v>
      </c>
      <c r="P15" s="38" t="str" cm="1">
        <f t="array" ref="P15">_xlfn.XLOOKUP($A15,Tolls!$A$2:$A$46,_xlfn.XLOOKUP(P$1,Tolls!$C$1:$AU$1,Tolls!$C$2:$AU$46,,0,1),,0,1)</f>
        <v>N/A</v>
      </c>
      <c r="Q15" s="38" cm="1">
        <f t="array" ref="Q15">_xlfn.XLOOKUP($A15,Tolls!$A$2:$A$46,_xlfn.XLOOKUP(Q$1,Tolls!$C$1:$AU$1,Tolls!$C$2:$AU$46,,0,1),,0,1)</f>
        <v>3.9</v>
      </c>
      <c r="R15" s="38" cm="1">
        <f t="array" ref="R15">_xlfn.XLOOKUP($A15,Tolls!$A$2:$A$46,_xlfn.XLOOKUP(R$1,Tolls!$C$1:$AU$1,Tolls!$C$2:$AU$46,,0,1),,0,1)</f>
        <v>6.8</v>
      </c>
      <c r="S15" s="38" cm="1">
        <f t="array" ref="S15">_xlfn.XLOOKUP($A15,Tolls!$A$2:$A$46,_xlfn.XLOOKUP(S$1,Tolls!$C$1:$AU$1,Tolls!$C$2:$AU$46,,0,1),,0,1)</f>
        <v>13</v>
      </c>
      <c r="T15" s="38" cm="1">
        <f t="array" ref="T15">_xlfn.XLOOKUP($A15,Tolls!$A$2:$A$46,_xlfn.XLOOKUP(T$1,Tolls!$C$1:$AU$1,Tolls!$C$2:$AU$46,,0,1),,0,1)</f>
        <v>14.3</v>
      </c>
      <c r="U15" s="38" cm="1">
        <f t="array" ref="U15">_xlfn.XLOOKUP($A15,Tolls!$A$2:$A$46,_xlfn.XLOOKUP(U$1,Tolls!$C$1:$AU$1,Tolls!$C$2:$AU$46,,0,1),,0,1)</f>
        <v>15.3</v>
      </c>
      <c r="V15" s="38" cm="1">
        <f t="array" ref="V15">_xlfn.XLOOKUP($A15,Tolls!$A$2:$A$46,_xlfn.XLOOKUP(V$1,Tolls!$C$1:$AU$1,Tolls!$C$2:$AU$46,,0,1),,0,1)</f>
        <v>17.3</v>
      </c>
      <c r="W15" s="38" cm="1">
        <f t="array" ref="W15">_xlfn.XLOOKUP($A15,Tolls!$A$2:$A$46,_xlfn.XLOOKUP(W$1,Tolls!$C$1:$AU$1,Tolls!$C$2:$AU$46,,0,1),,0,1)</f>
        <v>20.3</v>
      </c>
      <c r="X15" s="38" cm="1">
        <f t="array" ref="X15">_xlfn.XLOOKUP($A15,Tolls!$A$2:$A$46,_xlfn.XLOOKUP(X$1,Tolls!$C$1:$AU$1,Tolls!$C$2:$AU$46,,0,1),,0,1)</f>
        <v>24.5</v>
      </c>
      <c r="Y15" s="38" cm="1">
        <f t="array" ref="Y15">_xlfn.XLOOKUP($A15,Tolls!$A$2:$A$46,_xlfn.XLOOKUP(Y$1,Tolls!$C$1:$AU$1,Tolls!$C$2:$AU$46,,0,1),,0,1)</f>
        <v>27.6</v>
      </c>
      <c r="Z15" s="38" cm="1">
        <f t="array" ref="Z15">_xlfn.XLOOKUP($A15,Tolls!$A$2:$A$46,_xlfn.XLOOKUP(Z$1,Tolls!$C$1:$AU$1,Tolls!$C$2:$AU$46,,0,1),,0,1)</f>
        <v>29.7</v>
      </c>
      <c r="AA15" s="38" cm="1">
        <f t="array" ref="AA15">_xlfn.XLOOKUP($A15,Tolls!$A$2:$A$46,_xlfn.XLOOKUP(AA$1,Tolls!$C$1:$AU$1,Tolls!$C$2:$AU$46,,0,1),,0,1)</f>
        <v>32.9</v>
      </c>
      <c r="AB15" s="38" cm="1">
        <f t="array" ref="AB15">_xlfn.XLOOKUP($A15,Tolls!$A$2:$A$46,_xlfn.XLOOKUP(AB$1,Tolls!$C$1:$AU$1,Tolls!$C$2:$AU$46,,0,1),,0,1)</f>
        <v>34.9</v>
      </c>
      <c r="AC15" s="38" cm="1">
        <f t="array" ref="AC15">_xlfn.XLOOKUP($A15,Tolls!$A$2:$A$46,_xlfn.XLOOKUP(AC$1,Tolls!$C$1:$AU$1,Tolls!$C$2:$AU$46,,0,1),,0,1)</f>
        <v>36.9</v>
      </c>
      <c r="AD15" s="38" t="str" cm="1">
        <f t="array" ref="AD15">_xlfn.XLOOKUP($A15,Tolls!$A$2:$A$46,_xlfn.XLOOKUP(AD$1,Tolls!$C$1:$AU$1,Tolls!$C$2:$AU$46,,0,1),,0,1)</f>
        <v>N/A</v>
      </c>
      <c r="AE15" s="38" cm="1">
        <f t="array" ref="AE15">_xlfn.XLOOKUP($A15,Tolls!$A$2:$A$46,_xlfn.XLOOKUP(AE$1,Tolls!$C$1:$AU$1,Tolls!$C$2:$AU$46,,0,1),,0,1)</f>
        <v>40.200000000000003</v>
      </c>
      <c r="AF15" s="38" cm="1">
        <f t="array" ref="AF15">_xlfn.XLOOKUP($A15,Tolls!$A$2:$A$46,_xlfn.XLOOKUP(AF$1,Tolls!$C$1:$AU$1,Tolls!$C$2:$AU$46,,0,1),,0,1)</f>
        <v>43.2</v>
      </c>
      <c r="AG15" s="38" cm="1">
        <f t="array" ref="AG15">_xlfn.XLOOKUP($A15,Tolls!$A$2:$A$46,_xlfn.XLOOKUP(AG$1,Tolls!$C$1:$AU$1,Tolls!$C$2:$AU$46,,0,1),,0,1)</f>
        <v>45.2</v>
      </c>
      <c r="AH15" s="38" cm="1">
        <f t="array" ref="AH15">_xlfn.XLOOKUP($A15,Tolls!$A$2:$A$46,_xlfn.XLOOKUP(AH$1,Tolls!$C$1:$AU$1,Tolls!$C$2:$AU$46,,0,1),,0,1)</f>
        <v>50.3</v>
      </c>
      <c r="AI15" s="38" cm="1">
        <f t="array" ref="AI15">_xlfn.XLOOKUP($A15,Tolls!$A$2:$A$46,_xlfn.XLOOKUP(AI$1,Tolls!$C$1:$AU$1,Tolls!$C$2:$AU$46,,0,1),,0,1)</f>
        <v>52.5</v>
      </c>
      <c r="AJ15" s="38" cm="1">
        <f t="array" ref="AJ15">_xlfn.XLOOKUP($A15,Tolls!$A$2:$A$46,_xlfn.XLOOKUP(AJ$1,Tolls!$C$1:$AU$1,Tolls!$C$2:$AU$46,,0,1),,0,1)</f>
        <v>53.4</v>
      </c>
      <c r="AK15" s="38" cm="1">
        <f t="array" ref="AK15">_xlfn.XLOOKUP($A15,Tolls!$A$2:$A$46,_xlfn.XLOOKUP(AK$1,Tolls!$C$1:$AU$1,Tolls!$C$2:$AU$46,,0,1),,0,1)</f>
        <v>56.6</v>
      </c>
      <c r="AL15" s="38" cm="1">
        <f t="array" ref="AL15">_xlfn.XLOOKUP($A15,Tolls!$A$2:$A$46,_xlfn.XLOOKUP(AL$1,Tolls!$C$1:$AU$1,Tolls!$C$2:$AU$46,,0,1),,0,1)</f>
        <v>57.8</v>
      </c>
      <c r="AM15" s="38" cm="1">
        <f t="array" ref="AM15">_xlfn.XLOOKUP($A15,Tolls!$A$2:$A$46,_xlfn.XLOOKUP(AM$1,Tolls!$C$1:$AU$1,Tolls!$C$2:$AU$46,,0,1),,0,1)</f>
        <v>60.4</v>
      </c>
      <c r="AN15" s="38" cm="1">
        <f t="array" ref="AN15">_xlfn.XLOOKUP($A15,Tolls!$A$2:$A$46,_xlfn.XLOOKUP(AN$1,Tolls!$C$1:$AU$1,Tolls!$C$2:$AU$46,,0,1),,0,1)</f>
        <v>63</v>
      </c>
    </row>
    <row r="16" spans="1:40" x14ac:dyDescent="0.2">
      <c r="A16">
        <v>189</v>
      </c>
      <c r="B16" t="str">
        <v>Willow Hill Toll Plaza</v>
      </c>
      <c r="C16" s="38" cm="1">
        <f t="array" ref="C16">_xlfn.XLOOKUP($A16,Tolls!$A$2:$A$46,_xlfn.XLOOKUP(C$1,Tolls!$C$1:$AU$1,Tolls!$C$2:$AU$46,,0,1),,0,1)</f>
        <v>38.200000000000003</v>
      </c>
      <c r="D16" s="38" cm="1">
        <f t="array" ref="D16">_xlfn.XLOOKUP($A16,Tolls!$A$2:$A$46,_xlfn.XLOOKUP(D$1,Tolls!$C$1:$AU$1,Tolls!$C$2:$AU$46,,0,1),,0,1)</f>
        <v>38.200000000000003</v>
      </c>
      <c r="E16" s="38" cm="1">
        <f t="array" ref="E16">_xlfn.XLOOKUP($A16,Tolls!$A$2:$A$46,_xlfn.XLOOKUP(E$1,Tolls!$C$1:$AU$1,Tolls!$C$2:$AU$46,,0,1),,0,1)</f>
        <v>38.200000000000003</v>
      </c>
      <c r="F16" s="38" cm="1">
        <f t="array" ref="F16">_xlfn.XLOOKUP($A16,Tolls!$A$2:$A$46,_xlfn.XLOOKUP(F$1,Tolls!$C$1:$AU$1,Tolls!$C$2:$AU$46,,0,1),,0,1)</f>
        <v>38.200000000000003</v>
      </c>
      <c r="G16" s="38" cm="1">
        <f t="array" ref="G16">_xlfn.XLOOKUP($A16,Tolls!$A$2:$A$46,_xlfn.XLOOKUP(G$1,Tolls!$C$1:$AU$1,Tolls!$C$2:$AU$46,,0,1),,0,1)</f>
        <v>34.9</v>
      </c>
      <c r="H16" s="38" cm="1">
        <f t="array" ref="H16">_xlfn.XLOOKUP($A16,Tolls!$A$2:$A$46,_xlfn.XLOOKUP(H$1,Tolls!$C$1:$AU$1,Tolls!$C$2:$AU$46,,0,1),,0,1)</f>
        <v>33.200000000000003</v>
      </c>
      <c r="I16" s="38" cm="1">
        <f t="array" ref="I16">_xlfn.XLOOKUP($A16,Tolls!$A$2:$A$46,_xlfn.XLOOKUP(I$1,Tolls!$C$1:$AU$1,Tolls!$C$2:$AU$46,,0,1),,0,1)</f>
        <v>30.9</v>
      </c>
      <c r="J16" s="38" cm="1">
        <f t="array" ref="J16">_xlfn.XLOOKUP($A16,Tolls!$A$2:$A$46,_xlfn.XLOOKUP(J$1,Tolls!$C$1:$AU$1,Tolls!$C$2:$AU$46,,0,1),,0,1)</f>
        <v>28.2</v>
      </c>
      <c r="K16" s="38" cm="1">
        <f t="array" ref="K16">_xlfn.XLOOKUP($A16,Tolls!$A$2:$A$46,_xlfn.XLOOKUP(K$1,Tolls!$C$1:$AU$1,Tolls!$C$2:$AU$46,,0,1),,0,1)</f>
        <v>26.3</v>
      </c>
      <c r="L16" s="38" cm="1">
        <f t="array" ref="L16">_xlfn.XLOOKUP($A16,Tolls!$A$2:$A$46,_xlfn.XLOOKUP(L$1,Tolls!$C$1:$AU$1,Tolls!$C$2:$AU$46,,0,1),,0,1)</f>
        <v>23.6</v>
      </c>
      <c r="M16" s="38" cm="1">
        <f t="array" ref="M16">_xlfn.XLOOKUP($A16,Tolls!$A$2:$A$46,_xlfn.XLOOKUP(M$1,Tolls!$C$1:$AU$1,Tolls!$C$2:$AU$46,,0,1),,0,1)</f>
        <v>19.600000000000001</v>
      </c>
      <c r="N16" s="38" cm="1">
        <f t="array" ref="N16">_xlfn.XLOOKUP($A16,Tolls!$A$2:$A$46,_xlfn.XLOOKUP(N$1,Tolls!$C$1:$AU$1,Tolls!$C$2:$AU$46,,0,1),,0,1)</f>
        <v>10.7</v>
      </c>
      <c r="O16" s="38" cm="1">
        <f t="array" ref="O16">_xlfn.XLOOKUP($A16,Tolls!$A$2:$A$46,_xlfn.XLOOKUP(O$1,Tolls!$C$1:$AU$1,Tolls!$C$2:$AU$46,,0,1),,0,1)</f>
        <v>6.7</v>
      </c>
      <c r="P16" s="38" cm="1">
        <f t="array" ref="P16">_xlfn.XLOOKUP($A16,Tolls!$A$2:$A$46,_xlfn.XLOOKUP(P$1,Tolls!$C$1:$AU$1,Tolls!$C$2:$AU$46,,0,1),,0,1)</f>
        <v>3.9</v>
      </c>
      <c r="Q16" s="38" t="str" cm="1">
        <f t="array" ref="Q16">_xlfn.XLOOKUP($A16,Tolls!$A$2:$A$46,_xlfn.XLOOKUP(Q$1,Tolls!$C$1:$AU$1,Tolls!$C$2:$AU$46,,0,1),,0,1)</f>
        <v>N/A</v>
      </c>
      <c r="R16" s="38" cm="1">
        <f t="array" ref="R16">_xlfn.XLOOKUP($A16,Tolls!$A$2:$A$46,_xlfn.XLOOKUP(R$1,Tolls!$C$1:$AU$1,Tolls!$C$2:$AU$46,,0,1),,0,1)</f>
        <v>3.9</v>
      </c>
      <c r="S16" s="38" cm="1">
        <f t="array" ref="S16">_xlfn.XLOOKUP($A16,Tolls!$A$2:$A$46,_xlfn.XLOOKUP(S$1,Tolls!$C$1:$AU$1,Tolls!$C$2:$AU$46,,0,1),,0,1)</f>
        <v>9.9</v>
      </c>
      <c r="T16" s="38" cm="1">
        <f t="array" ref="T16">_xlfn.XLOOKUP($A16,Tolls!$A$2:$A$46,_xlfn.XLOOKUP(T$1,Tolls!$C$1:$AU$1,Tolls!$C$2:$AU$46,,0,1),,0,1)</f>
        <v>11.7</v>
      </c>
      <c r="U16" s="38" cm="1">
        <f t="array" ref="U16">_xlfn.XLOOKUP($A16,Tolls!$A$2:$A$46,_xlfn.XLOOKUP(U$1,Tolls!$C$1:$AU$1,Tolls!$C$2:$AU$46,,0,1),,0,1)</f>
        <v>12.6</v>
      </c>
      <c r="V16" s="38" cm="1">
        <f t="array" ref="V16">_xlfn.XLOOKUP($A16,Tolls!$A$2:$A$46,_xlfn.XLOOKUP(V$1,Tolls!$C$1:$AU$1,Tolls!$C$2:$AU$46,,0,1),,0,1)</f>
        <v>13.4</v>
      </c>
      <c r="W16" s="38" cm="1">
        <f t="array" ref="W16">_xlfn.XLOOKUP($A16,Tolls!$A$2:$A$46,_xlfn.XLOOKUP(W$1,Tolls!$C$1:$AU$1,Tolls!$C$2:$AU$46,,0,1),,0,1)</f>
        <v>18.5</v>
      </c>
      <c r="X16" s="38" cm="1">
        <f t="array" ref="X16">_xlfn.XLOOKUP($A16,Tolls!$A$2:$A$46,_xlfn.XLOOKUP(X$1,Tolls!$C$1:$AU$1,Tolls!$C$2:$AU$46,,0,1),,0,1)</f>
        <v>21.3</v>
      </c>
      <c r="Y16" s="38" cm="1">
        <f t="array" ref="Y16">_xlfn.XLOOKUP($A16,Tolls!$A$2:$A$46,_xlfn.XLOOKUP(Y$1,Tolls!$C$1:$AU$1,Tolls!$C$2:$AU$46,,0,1),,0,1)</f>
        <v>23.6</v>
      </c>
      <c r="Z16" s="38" cm="1">
        <f t="array" ref="Z16">_xlfn.XLOOKUP($A16,Tolls!$A$2:$A$46,_xlfn.XLOOKUP(Z$1,Tolls!$C$1:$AU$1,Tolls!$C$2:$AU$46,,0,1),,0,1)</f>
        <v>26.3</v>
      </c>
      <c r="AA16" s="38" cm="1">
        <f t="array" ref="AA16">_xlfn.XLOOKUP($A16,Tolls!$A$2:$A$46,_xlfn.XLOOKUP(AA$1,Tolls!$C$1:$AU$1,Tolls!$C$2:$AU$46,,0,1),,0,1)</f>
        <v>28.6</v>
      </c>
      <c r="AB16" s="38" cm="1">
        <f t="array" ref="AB16">_xlfn.XLOOKUP($A16,Tolls!$A$2:$A$46,_xlfn.XLOOKUP(AB$1,Tolls!$C$1:$AU$1,Tolls!$C$2:$AU$46,,0,1),,0,1)</f>
        <v>30.5</v>
      </c>
      <c r="AC16" s="38" cm="1">
        <f t="array" ref="AC16">_xlfn.XLOOKUP($A16,Tolls!$A$2:$A$46,_xlfn.XLOOKUP(AC$1,Tolls!$C$1:$AU$1,Tolls!$C$2:$AU$46,,0,1),,0,1)</f>
        <v>33.200000000000003</v>
      </c>
      <c r="AD16" s="38" t="str" cm="1">
        <f t="array" ref="AD16">_xlfn.XLOOKUP($A16,Tolls!$A$2:$A$46,_xlfn.XLOOKUP(AD$1,Tolls!$C$1:$AU$1,Tolls!$C$2:$AU$46,,0,1),,0,1)</f>
        <v>N/A</v>
      </c>
      <c r="AE16" s="38" cm="1">
        <f t="array" ref="AE16">_xlfn.XLOOKUP($A16,Tolls!$A$2:$A$46,_xlfn.XLOOKUP(AE$1,Tolls!$C$1:$AU$1,Tolls!$C$2:$AU$46,,0,1),,0,1)</f>
        <v>36</v>
      </c>
      <c r="AF16" s="38" cm="1">
        <f t="array" ref="AF16">_xlfn.XLOOKUP($A16,Tolls!$A$2:$A$46,_xlfn.XLOOKUP(AF$1,Tolls!$C$1:$AU$1,Tolls!$C$2:$AU$46,,0,1),,0,1)</f>
        <v>39.1</v>
      </c>
      <c r="AG16" s="38" cm="1">
        <f t="array" ref="AG16">_xlfn.XLOOKUP($A16,Tolls!$A$2:$A$46,_xlfn.XLOOKUP(AG$1,Tolls!$C$1:$AU$1,Tolls!$C$2:$AU$46,,0,1),,0,1)</f>
        <v>41.1</v>
      </c>
      <c r="AH16" s="38" cm="1">
        <f t="array" ref="AH16">_xlfn.XLOOKUP($A16,Tolls!$A$2:$A$46,_xlfn.XLOOKUP(AH$1,Tolls!$C$1:$AU$1,Tolls!$C$2:$AU$46,,0,1),,0,1)</f>
        <v>45.1</v>
      </c>
      <c r="AI16" s="38" cm="1">
        <f t="array" ref="AI16">_xlfn.XLOOKUP($A16,Tolls!$A$2:$A$46,_xlfn.XLOOKUP(AI$1,Tolls!$C$1:$AU$1,Tolls!$C$2:$AU$46,,0,1),,0,1)</f>
        <v>47.4</v>
      </c>
      <c r="AJ16" s="38" cm="1">
        <f t="array" ref="AJ16">_xlfn.XLOOKUP($A16,Tolls!$A$2:$A$46,_xlfn.XLOOKUP(AJ$1,Tolls!$C$1:$AU$1,Tolls!$C$2:$AU$46,,0,1),,0,1)</f>
        <v>48.6</v>
      </c>
      <c r="AK16" s="38" cm="1">
        <f t="array" ref="AK16">_xlfn.XLOOKUP($A16,Tolls!$A$2:$A$46,_xlfn.XLOOKUP(AK$1,Tolls!$C$1:$AU$1,Tolls!$C$2:$AU$46,,0,1),,0,1)</f>
        <v>50.5</v>
      </c>
      <c r="AL16" s="38" cm="1">
        <f t="array" ref="AL16">_xlfn.XLOOKUP($A16,Tolls!$A$2:$A$46,_xlfn.XLOOKUP(AL$1,Tolls!$C$1:$AU$1,Tolls!$C$2:$AU$46,,0,1),,0,1)</f>
        <v>52.9</v>
      </c>
      <c r="AM16" s="38" cm="1">
        <f t="array" ref="AM16">_xlfn.XLOOKUP($A16,Tolls!$A$2:$A$46,_xlfn.XLOOKUP(AM$1,Tolls!$C$1:$AU$1,Tolls!$C$2:$AU$46,,0,1),,0,1)</f>
        <v>55.5</v>
      </c>
      <c r="AN16" s="38" cm="1">
        <f t="array" ref="AN16">_xlfn.XLOOKUP($A16,Tolls!$A$2:$A$46,_xlfn.XLOOKUP(AN$1,Tolls!$C$1:$AU$1,Tolls!$C$2:$AU$46,,0,1),,0,1)</f>
        <v>58.1</v>
      </c>
    </row>
    <row r="17" spans="1:40" x14ac:dyDescent="0.2">
      <c r="A17">
        <v>201</v>
      </c>
      <c r="B17" t="str">
        <v>Blue Mountain Toll Plaza</v>
      </c>
      <c r="C17" s="38" cm="1">
        <f t="array" ref="C17">_xlfn.XLOOKUP($A17,Tolls!$A$2:$A$46,_xlfn.XLOOKUP(C$1,Tolls!$C$1:$AU$1,Tolls!$C$2:$AU$46,,0,1),,0,1)</f>
        <v>43.2</v>
      </c>
      <c r="D17" s="38" cm="1">
        <f t="array" ref="D17">_xlfn.XLOOKUP($A17,Tolls!$A$2:$A$46,_xlfn.XLOOKUP(D$1,Tolls!$C$1:$AU$1,Tolls!$C$2:$AU$46,,0,1),,0,1)</f>
        <v>43.2</v>
      </c>
      <c r="E17" s="38" cm="1">
        <f t="array" ref="E17">_xlfn.XLOOKUP($A17,Tolls!$A$2:$A$46,_xlfn.XLOOKUP(E$1,Tolls!$C$1:$AU$1,Tolls!$C$2:$AU$46,,0,1),,0,1)</f>
        <v>43.2</v>
      </c>
      <c r="F17" s="38" cm="1">
        <f t="array" ref="F17">_xlfn.XLOOKUP($A17,Tolls!$A$2:$A$46,_xlfn.XLOOKUP(F$1,Tolls!$C$1:$AU$1,Tolls!$C$2:$AU$46,,0,1),,0,1)</f>
        <v>43.2</v>
      </c>
      <c r="G17" s="38" cm="1">
        <f t="array" ref="G17">_xlfn.XLOOKUP($A17,Tolls!$A$2:$A$46,_xlfn.XLOOKUP(G$1,Tolls!$C$1:$AU$1,Tolls!$C$2:$AU$46,,0,1),,0,1)</f>
        <v>40.200000000000003</v>
      </c>
      <c r="H17" s="38" cm="1">
        <f t="array" ref="H17">_xlfn.XLOOKUP($A17,Tolls!$A$2:$A$46,_xlfn.XLOOKUP(H$1,Tolls!$C$1:$AU$1,Tolls!$C$2:$AU$46,,0,1),,0,1)</f>
        <v>38</v>
      </c>
      <c r="I17" s="38" cm="1">
        <f t="array" ref="I17">_xlfn.XLOOKUP($A17,Tolls!$A$2:$A$46,_xlfn.XLOOKUP(I$1,Tolls!$C$1:$AU$1,Tolls!$C$2:$AU$46,,0,1),,0,1)</f>
        <v>36</v>
      </c>
      <c r="J17" s="38" cm="1">
        <f t="array" ref="J17">_xlfn.XLOOKUP($A17,Tolls!$A$2:$A$46,_xlfn.XLOOKUP(J$1,Tolls!$C$1:$AU$1,Tolls!$C$2:$AU$46,,0,1),,0,1)</f>
        <v>33.700000000000003</v>
      </c>
      <c r="K17" s="38" cm="1">
        <f t="array" ref="K17">_xlfn.XLOOKUP($A17,Tolls!$A$2:$A$46,_xlfn.XLOOKUP(K$1,Tolls!$C$1:$AU$1,Tolls!$C$2:$AU$46,,0,1),,0,1)</f>
        <v>30.8</v>
      </c>
      <c r="L17" s="38" cm="1">
        <f t="array" ref="L17">_xlfn.XLOOKUP($A17,Tolls!$A$2:$A$46,_xlfn.XLOOKUP(L$1,Tolls!$C$1:$AU$1,Tolls!$C$2:$AU$46,,0,1),,0,1)</f>
        <v>27.6</v>
      </c>
      <c r="M17" s="38" cm="1">
        <f t="array" ref="M17">_xlfn.XLOOKUP($A17,Tolls!$A$2:$A$46,_xlfn.XLOOKUP(M$1,Tolls!$C$1:$AU$1,Tolls!$C$2:$AU$46,,0,1),,0,1)</f>
        <v>23.6</v>
      </c>
      <c r="N17" s="38" cm="1">
        <f t="array" ref="N17">_xlfn.XLOOKUP($A17,Tolls!$A$2:$A$46,_xlfn.XLOOKUP(N$1,Tolls!$C$1:$AU$1,Tolls!$C$2:$AU$46,,0,1),,0,1)</f>
        <v>14.3</v>
      </c>
      <c r="O17" s="38" cm="1">
        <f t="array" ref="O17">_xlfn.XLOOKUP($A17,Tolls!$A$2:$A$46,_xlfn.XLOOKUP(O$1,Tolls!$C$1:$AU$1,Tolls!$C$2:$AU$46,,0,1),,0,1)</f>
        <v>10</v>
      </c>
      <c r="P17" s="38" cm="1">
        <f t="array" ref="P17">_xlfn.XLOOKUP($A17,Tolls!$A$2:$A$46,_xlfn.XLOOKUP(P$1,Tolls!$C$1:$AU$1,Tolls!$C$2:$AU$46,,0,1),,0,1)</f>
        <v>6.8</v>
      </c>
      <c r="Q17" s="38" cm="1">
        <f t="array" ref="Q17">_xlfn.XLOOKUP($A17,Tolls!$A$2:$A$46,_xlfn.XLOOKUP(Q$1,Tolls!$C$1:$AU$1,Tolls!$C$2:$AU$46,,0,1),,0,1)</f>
        <v>3.9</v>
      </c>
      <c r="R17" s="38" t="str" cm="1">
        <f t="array" ref="R17">_xlfn.XLOOKUP($A17,Tolls!$A$2:$A$46,_xlfn.XLOOKUP(R$1,Tolls!$C$1:$AU$1,Tolls!$C$2:$AU$46,,0,1),,0,1)</f>
        <v>N/A</v>
      </c>
      <c r="S17" s="38" cm="1">
        <f t="array" ref="S17">_xlfn.XLOOKUP($A17,Tolls!$A$2:$A$46,_xlfn.XLOOKUP(S$1,Tolls!$C$1:$AU$1,Tolls!$C$2:$AU$46,,0,1),,0,1)</f>
        <v>6.8</v>
      </c>
      <c r="T17" s="38" cm="1">
        <f t="array" ref="T17">_xlfn.XLOOKUP($A17,Tolls!$A$2:$A$46,_xlfn.XLOOKUP(T$1,Tolls!$C$1:$AU$1,Tolls!$C$2:$AU$46,,0,1),,0,1)</f>
        <v>9</v>
      </c>
      <c r="U17" s="38" cm="1">
        <f t="array" ref="U17">_xlfn.XLOOKUP($A17,Tolls!$A$2:$A$46,_xlfn.XLOOKUP(U$1,Tolls!$C$1:$AU$1,Tolls!$C$2:$AU$46,,0,1),,0,1)</f>
        <v>10</v>
      </c>
      <c r="V17" s="38" cm="1">
        <f t="array" ref="V17">_xlfn.XLOOKUP($A17,Tolls!$A$2:$A$46,_xlfn.XLOOKUP(V$1,Tolls!$C$1:$AU$1,Tolls!$C$2:$AU$46,,0,1),,0,1)</f>
        <v>11</v>
      </c>
      <c r="W17" s="38" cm="1">
        <f t="array" ref="W17">_xlfn.XLOOKUP($A17,Tolls!$A$2:$A$46,_xlfn.XLOOKUP(W$1,Tolls!$C$1:$AU$1,Tolls!$C$2:$AU$46,,0,1),,0,1)</f>
        <v>15.3</v>
      </c>
      <c r="X17" s="38" cm="1">
        <f t="array" ref="X17">_xlfn.XLOOKUP($A17,Tolls!$A$2:$A$46,_xlfn.XLOOKUP(X$1,Tolls!$C$1:$AU$1,Tolls!$C$2:$AU$46,,0,1),,0,1)</f>
        <v>19.399999999999999</v>
      </c>
      <c r="Y17" s="38" cm="1">
        <f t="array" ref="Y17">_xlfn.XLOOKUP($A17,Tolls!$A$2:$A$46,_xlfn.XLOOKUP(Y$1,Tolls!$C$1:$AU$1,Tolls!$C$2:$AU$46,,0,1),,0,1)</f>
        <v>21.3</v>
      </c>
      <c r="Z17" s="38" cm="1">
        <f t="array" ref="Z17">_xlfn.XLOOKUP($A17,Tolls!$A$2:$A$46,_xlfn.XLOOKUP(Z$1,Tolls!$C$1:$AU$1,Tolls!$C$2:$AU$46,,0,1),,0,1)</f>
        <v>23.6</v>
      </c>
      <c r="AA17" s="38" cm="1">
        <f t="array" ref="AA17">_xlfn.XLOOKUP($A17,Tolls!$A$2:$A$46,_xlfn.XLOOKUP(AA$1,Tolls!$C$1:$AU$1,Tolls!$C$2:$AU$46,,0,1),,0,1)</f>
        <v>25.9</v>
      </c>
      <c r="AB17" s="38" cm="1">
        <f t="array" ref="AB17">_xlfn.XLOOKUP($A17,Tolls!$A$2:$A$46,_xlfn.XLOOKUP(AB$1,Tolls!$C$1:$AU$1,Tolls!$C$2:$AU$46,,0,1),,0,1)</f>
        <v>27.6</v>
      </c>
      <c r="AC17" s="38" cm="1">
        <f t="array" ref="AC17">_xlfn.XLOOKUP($A17,Tolls!$A$2:$A$46,_xlfn.XLOOKUP(AC$1,Tolls!$C$1:$AU$1,Tolls!$C$2:$AU$46,,0,1),,0,1)</f>
        <v>30.8</v>
      </c>
      <c r="AD17" s="38" t="str" cm="1">
        <f t="array" ref="AD17">_xlfn.XLOOKUP($A17,Tolls!$A$2:$A$46,_xlfn.XLOOKUP(AD$1,Tolls!$C$1:$AU$1,Tolls!$C$2:$AU$46,,0,1),,0,1)</f>
        <v>N/A</v>
      </c>
      <c r="AE17" s="38" cm="1">
        <f t="array" ref="AE17">_xlfn.XLOOKUP($A17,Tolls!$A$2:$A$46,_xlfn.XLOOKUP(AE$1,Tolls!$C$1:$AU$1,Tolls!$C$2:$AU$46,,0,1),,0,1)</f>
        <v>32.5</v>
      </c>
      <c r="AF17" s="38" cm="1">
        <f t="array" ref="AF17">_xlfn.XLOOKUP($A17,Tolls!$A$2:$A$46,_xlfn.XLOOKUP(AF$1,Tolls!$C$1:$AU$1,Tolls!$C$2:$AU$46,,0,1),,0,1)</f>
        <v>36</v>
      </c>
      <c r="AG17" s="38" cm="1">
        <f t="array" ref="AG17">_xlfn.XLOOKUP($A17,Tolls!$A$2:$A$46,_xlfn.XLOOKUP(AG$1,Tolls!$C$1:$AU$1,Tolls!$C$2:$AU$46,,0,1),,0,1)</f>
        <v>38.9</v>
      </c>
      <c r="AH17" s="38" cm="1">
        <f t="array" ref="AH17">_xlfn.XLOOKUP($A17,Tolls!$A$2:$A$46,_xlfn.XLOOKUP(AH$1,Tolls!$C$1:$AU$1,Tolls!$C$2:$AU$46,,0,1),,0,1)</f>
        <v>44.3</v>
      </c>
      <c r="AI17" s="38" cm="1">
        <f t="array" ref="AI17">_xlfn.XLOOKUP($A17,Tolls!$A$2:$A$46,_xlfn.XLOOKUP(AI$1,Tolls!$C$1:$AU$1,Tolls!$C$2:$AU$46,,0,1),,0,1)</f>
        <v>46.3</v>
      </c>
      <c r="AJ17" s="38" cm="1">
        <f t="array" ref="AJ17">_xlfn.XLOOKUP($A17,Tolls!$A$2:$A$46,_xlfn.XLOOKUP(AJ$1,Tolls!$C$1:$AU$1,Tolls!$C$2:$AU$46,,0,1),,0,1)</f>
        <v>47.5</v>
      </c>
      <c r="AK17" s="38" cm="1">
        <f t="array" ref="AK17">_xlfn.XLOOKUP($A17,Tolls!$A$2:$A$46,_xlfn.XLOOKUP(AK$1,Tolls!$C$1:$AU$1,Tolls!$C$2:$AU$46,,0,1),,0,1)</f>
        <v>49.5</v>
      </c>
      <c r="AL17" s="38" cm="1">
        <f t="array" ref="AL17">_xlfn.XLOOKUP($A17,Tolls!$A$2:$A$46,_xlfn.XLOOKUP(AL$1,Tolls!$C$1:$AU$1,Tolls!$C$2:$AU$46,,0,1),,0,1)</f>
        <v>51.4</v>
      </c>
      <c r="AM17" s="38" cm="1">
        <f t="array" ref="AM17">_xlfn.XLOOKUP($A17,Tolls!$A$2:$A$46,_xlfn.XLOOKUP(AM$1,Tolls!$C$1:$AU$1,Tolls!$C$2:$AU$46,,0,1),,0,1)</f>
        <v>54</v>
      </c>
      <c r="AN17" s="38" cm="1">
        <f t="array" ref="AN17">_xlfn.XLOOKUP($A17,Tolls!$A$2:$A$46,_xlfn.XLOOKUP(AN$1,Tolls!$C$1:$AU$1,Tolls!$C$2:$AU$46,,0,1),,0,1)</f>
        <v>56.6</v>
      </c>
    </row>
    <row r="18" spans="1:40" x14ac:dyDescent="0.2">
      <c r="A18">
        <v>226</v>
      </c>
      <c r="B18" t="str">
        <v>Carlisle Toll Plaza</v>
      </c>
      <c r="C18" s="38" cm="1">
        <f t="array" ref="C18">_xlfn.XLOOKUP($A18,Tolls!$A$2:$A$46,_xlfn.XLOOKUP(C$1,Tolls!$C$1:$AU$1,Tolls!$C$2:$AU$46,,0,1),,0,1)</f>
        <v>49.5</v>
      </c>
      <c r="D18" s="38" cm="1">
        <f t="array" ref="D18">_xlfn.XLOOKUP($A18,Tolls!$A$2:$A$46,_xlfn.XLOOKUP(D$1,Tolls!$C$1:$AU$1,Tolls!$C$2:$AU$46,,0,1),,0,1)</f>
        <v>49.5</v>
      </c>
      <c r="E18" s="38" cm="1">
        <f t="array" ref="E18">_xlfn.XLOOKUP($A18,Tolls!$A$2:$A$46,_xlfn.XLOOKUP(E$1,Tolls!$C$1:$AU$1,Tolls!$C$2:$AU$46,,0,1),,0,1)</f>
        <v>49.5</v>
      </c>
      <c r="F18" s="38" cm="1">
        <f t="array" ref="F18">_xlfn.XLOOKUP($A18,Tolls!$A$2:$A$46,_xlfn.XLOOKUP(F$1,Tolls!$C$1:$AU$1,Tolls!$C$2:$AU$46,,0,1),,0,1)</f>
        <v>49.5</v>
      </c>
      <c r="G18" s="38" cm="1">
        <f t="array" ref="G18">_xlfn.XLOOKUP($A18,Tolls!$A$2:$A$46,_xlfn.XLOOKUP(G$1,Tolls!$C$1:$AU$1,Tolls!$C$2:$AU$46,,0,1),,0,1)</f>
        <v>46.3</v>
      </c>
      <c r="H18" s="38" cm="1">
        <f t="array" ref="H18">_xlfn.XLOOKUP($A18,Tolls!$A$2:$A$46,_xlfn.XLOOKUP(H$1,Tolls!$C$1:$AU$1,Tolls!$C$2:$AU$46,,0,1),,0,1)</f>
        <v>44.3</v>
      </c>
      <c r="I18" s="38" cm="1">
        <f t="array" ref="I18">_xlfn.XLOOKUP($A18,Tolls!$A$2:$A$46,_xlfn.XLOOKUP(I$1,Tolls!$C$1:$AU$1,Tolls!$C$2:$AU$46,,0,1),,0,1)</f>
        <v>42.2</v>
      </c>
      <c r="J18" s="38" cm="1">
        <f t="array" ref="J18">_xlfn.XLOOKUP($A18,Tolls!$A$2:$A$46,_xlfn.XLOOKUP(J$1,Tolls!$C$1:$AU$1,Tolls!$C$2:$AU$46,,0,1),,0,1)</f>
        <v>40.200000000000003</v>
      </c>
      <c r="K18" s="38" cm="1">
        <f t="array" ref="K18">_xlfn.XLOOKUP($A18,Tolls!$A$2:$A$46,_xlfn.XLOOKUP(K$1,Tolls!$C$1:$AU$1,Tolls!$C$2:$AU$46,,0,1),,0,1)</f>
        <v>36.9</v>
      </c>
      <c r="L18" s="38" cm="1">
        <f t="array" ref="L18">_xlfn.XLOOKUP($A18,Tolls!$A$2:$A$46,_xlfn.XLOOKUP(L$1,Tolls!$C$1:$AU$1,Tolls!$C$2:$AU$46,,0,1),,0,1)</f>
        <v>33.700000000000003</v>
      </c>
      <c r="M18" s="38" cm="1">
        <f t="array" ref="M18">_xlfn.XLOOKUP($A18,Tolls!$A$2:$A$46,_xlfn.XLOOKUP(M$1,Tolls!$C$1:$AU$1,Tolls!$C$2:$AU$46,,0,1),,0,1)</f>
        <v>29.7</v>
      </c>
      <c r="N18" s="38" cm="1">
        <f t="array" ref="N18">_xlfn.XLOOKUP($A18,Tolls!$A$2:$A$46,_xlfn.XLOOKUP(N$1,Tolls!$C$1:$AU$1,Tolls!$C$2:$AU$46,,0,1),,0,1)</f>
        <v>20.3</v>
      </c>
      <c r="O18" s="38" cm="1">
        <f t="array" ref="O18">_xlfn.XLOOKUP($A18,Tolls!$A$2:$A$46,_xlfn.XLOOKUP(O$1,Tolls!$C$1:$AU$1,Tolls!$C$2:$AU$46,,0,1),,0,1)</f>
        <v>16.2</v>
      </c>
      <c r="P18" s="38" cm="1">
        <f t="array" ref="P18">_xlfn.XLOOKUP($A18,Tolls!$A$2:$A$46,_xlfn.XLOOKUP(P$1,Tolls!$C$1:$AU$1,Tolls!$C$2:$AU$46,,0,1),,0,1)</f>
        <v>13</v>
      </c>
      <c r="Q18" s="38" cm="1">
        <f t="array" ref="Q18">_xlfn.XLOOKUP($A18,Tolls!$A$2:$A$46,_xlfn.XLOOKUP(Q$1,Tolls!$C$1:$AU$1,Tolls!$C$2:$AU$46,,0,1),,0,1)</f>
        <v>9.9</v>
      </c>
      <c r="R18" s="38" cm="1">
        <f t="array" ref="R18">_xlfn.XLOOKUP($A18,Tolls!$A$2:$A$46,_xlfn.XLOOKUP(R$1,Tolls!$C$1:$AU$1,Tolls!$C$2:$AU$46,,0,1),,0,1)</f>
        <v>6.8</v>
      </c>
      <c r="S18" s="38" t="str" cm="1">
        <f t="array" ref="S18">_xlfn.XLOOKUP($A18,Tolls!$A$2:$A$46,_xlfn.XLOOKUP(S$1,Tolls!$C$1:$AU$1,Tolls!$C$2:$AU$46,,0,1),,0,1)</f>
        <v>N/A</v>
      </c>
      <c r="T18" s="38" cm="1">
        <f t="array" ref="T18">_xlfn.XLOOKUP($A18,Tolls!$A$2:$A$46,_xlfn.XLOOKUP(T$1,Tolls!$C$1:$AU$1,Tolls!$C$2:$AU$46,,0,1),,0,1)</f>
        <v>3.9</v>
      </c>
      <c r="U18" s="38" cm="1">
        <f t="array" ref="U18">_xlfn.XLOOKUP($A18,Tolls!$A$2:$A$46,_xlfn.XLOOKUP(U$1,Tolls!$C$1:$AU$1,Tolls!$C$2:$AU$46,,0,1),,0,1)</f>
        <v>4.7</v>
      </c>
      <c r="V18" s="38" cm="1">
        <f t="array" ref="V18">_xlfn.XLOOKUP($A18,Tolls!$A$2:$A$46,_xlfn.XLOOKUP(V$1,Tolls!$C$1:$AU$1,Tolls!$C$2:$AU$46,,0,1),,0,1)</f>
        <v>6</v>
      </c>
      <c r="W18" s="38" cm="1">
        <f t="array" ref="W18">_xlfn.XLOOKUP($A18,Tolls!$A$2:$A$46,_xlfn.XLOOKUP(W$1,Tolls!$C$1:$AU$1,Tolls!$C$2:$AU$46,,0,1),,0,1)</f>
        <v>10</v>
      </c>
      <c r="X18" s="38" cm="1">
        <f t="array" ref="X18">_xlfn.XLOOKUP($A18,Tolls!$A$2:$A$46,_xlfn.XLOOKUP(X$1,Tolls!$C$1:$AU$1,Tolls!$C$2:$AU$46,,0,1),,0,1)</f>
        <v>13</v>
      </c>
      <c r="Y18" s="38" cm="1">
        <f t="array" ref="Y18">_xlfn.XLOOKUP($A18,Tolls!$A$2:$A$46,_xlfn.XLOOKUP(Y$1,Tolls!$C$1:$AU$1,Tolls!$C$2:$AU$46,,0,1),,0,1)</f>
        <v>15.3</v>
      </c>
      <c r="Z18" s="38" cm="1">
        <f t="array" ref="Z18">_xlfn.XLOOKUP($A18,Tolls!$A$2:$A$46,_xlfn.XLOOKUP(Z$1,Tolls!$C$1:$AU$1,Tolls!$C$2:$AU$46,,0,1),,0,1)</f>
        <v>19.399999999999999</v>
      </c>
      <c r="AA18" s="38" cm="1">
        <f t="array" ref="AA18">_xlfn.XLOOKUP($A18,Tolls!$A$2:$A$46,_xlfn.XLOOKUP(AA$1,Tolls!$C$1:$AU$1,Tolls!$C$2:$AU$46,,0,1),,0,1)</f>
        <v>21.9</v>
      </c>
      <c r="AB18" s="38" cm="1">
        <f t="array" ref="AB18">_xlfn.XLOOKUP($A18,Tolls!$A$2:$A$46,_xlfn.XLOOKUP(AB$1,Tolls!$C$1:$AU$1,Tolls!$C$2:$AU$46,,0,1),,0,1)</f>
        <v>23.6</v>
      </c>
      <c r="AC18" s="38" cm="1">
        <f t="array" ref="AC18">_xlfn.XLOOKUP($A18,Tolls!$A$2:$A$46,_xlfn.XLOOKUP(AC$1,Tolls!$C$1:$AU$1,Tolls!$C$2:$AU$46,,0,1),,0,1)</f>
        <v>26.6</v>
      </c>
      <c r="AD18" s="38" t="str" cm="1">
        <f t="array" ref="AD18">_xlfn.XLOOKUP($A18,Tolls!$A$2:$A$46,_xlfn.XLOOKUP(AD$1,Tolls!$C$1:$AU$1,Tolls!$C$2:$AU$46,,0,1),,0,1)</f>
        <v>N/A</v>
      </c>
      <c r="AE18" s="38" cm="1">
        <f t="array" ref="AE18">_xlfn.XLOOKUP($A18,Tolls!$A$2:$A$46,_xlfn.XLOOKUP(AE$1,Tolls!$C$1:$AU$1,Tolls!$C$2:$AU$46,,0,1),,0,1)</f>
        <v>28.6</v>
      </c>
      <c r="AF18" s="38" cm="1">
        <f t="array" ref="AF18">_xlfn.XLOOKUP($A18,Tolls!$A$2:$A$46,_xlfn.XLOOKUP(AF$1,Tolls!$C$1:$AU$1,Tolls!$C$2:$AU$46,,0,1),,0,1)</f>
        <v>31.9</v>
      </c>
      <c r="AG18" s="38" cm="1">
        <f t="array" ref="AG18">_xlfn.XLOOKUP($A18,Tolls!$A$2:$A$46,_xlfn.XLOOKUP(AG$1,Tolls!$C$1:$AU$1,Tolls!$C$2:$AU$46,,0,1),,0,1)</f>
        <v>33.700000000000003</v>
      </c>
      <c r="AH18" s="38" cm="1">
        <f t="array" ref="AH18">_xlfn.XLOOKUP($A18,Tolls!$A$2:$A$46,_xlfn.XLOOKUP(AH$1,Tolls!$C$1:$AU$1,Tolls!$C$2:$AU$46,,0,1),,0,1)</f>
        <v>38.9</v>
      </c>
      <c r="AI18" s="38" cm="1">
        <f t="array" ref="AI18">_xlfn.XLOOKUP($A18,Tolls!$A$2:$A$46,_xlfn.XLOOKUP(AI$1,Tolls!$C$1:$AU$1,Tolls!$C$2:$AU$46,,0,1),,0,1)</f>
        <v>41.2</v>
      </c>
      <c r="AJ18" s="38" cm="1">
        <f t="array" ref="AJ18">_xlfn.XLOOKUP($A18,Tolls!$A$2:$A$46,_xlfn.XLOOKUP(AJ$1,Tolls!$C$1:$AU$1,Tolls!$C$2:$AU$46,,0,1),,0,1)</f>
        <v>42.2</v>
      </c>
      <c r="AK18" s="38" cm="1">
        <f t="array" ref="AK18">_xlfn.XLOOKUP($A18,Tolls!$A$2:$A$46,_xlfn.XLOOKUP(AK$1,Tolls!$C$1:$AU$1,Tolls!$C$2:$AU$46,,0,1),,0,1)</f>
        <v>44.3</v>
      </c>
      <c r="AL18" s="38" cm="1">
        <f t="array" ref="AL18">_xlfn.XLOOKUP($A18,Tolls!$A$2:$A$46,_xlfn.XLOOKUP(AL$1,Tolls!$C$1:$AU$1,Tolls!$C$2:$AU$46,,0,1),,0,1)</f>
        <v>46.3</v>
      </c>
      <c r="AM18" s="38" cm="1">
        <f t="array" ref="AM18">_xlfn.XLOOKUP($A18,Tolls!$A$2:$A$46,_xlfn.XLOOKUP(AM$1,Tolls!$C$1:$AU$1,Tolls!$C$2:$AU$46,,0,1),,0,1)</f>
        <v>48.9</v>
      </c>
      <c r="AN18" s="38" cm="1">
        <f t="array" ref="AN18">_xlfn.XLOOKUP($A18,Tolls!$A$2:$A$46,_xlfn.XLOOKUP(AN$1,Tolls!$C$1:$AU$1,Tolls!$C$2:$AU$46,,0,1),,0,1)</f>
        <v>51.5</v>
      </c>
    </row>
    <row r="19" spans="1:40" x14ac:dyDescent="0.2">
      <c r="A19">
        <v>236</v>
      </c>
      <c r="B19" t="str">
        <v>Gettysburg Pike Toll Plaza</v>
      </c>
      <c r="C19" s="38" cm="1">
        <f t="array" ref="C19">_xlfn.XLOOKUP($A19,Tolls!$A$2:$A$46,_xlfn.XLOOKUP(C$1,Tolls!$C$1:$AU$1,Tolls!$C$2:$AU$46,,0,1),,0,1)</f>
        <v>51.4</v>
      </c>
      <c r="D19" s="38" cm="1">
        <f t="array" ref="D19">_xlfn.XLOOKUP($A19,Tolls!$A$2:$A$46,_xlfn.XLOOKUP(D$1,Tolls!$C$1:$AU$1,Tolls!$C$2:$AU$46,,0,1),,0,1)</f>
        <v>51.4</v>
      </c>
      <c r="E19" s="38" cm="1">
        <f t="array" ref="E19">_xlfn.XLOOKUP($A19,Tolls!$A$2:$A$46,_xlfn.XLOOKUP(E$1,Tolls!$C$1:$AU$1,Tolls!$C$2:$AU$46,,0,1),,0,1)</f>
        <v>51.4</v>
      </c>
      <c r="F19" s="38" cm="1">
        <f t="array" ref="F19">_xlfn.XLOOKUP($A19,Tolls!$A$2:$A$46,_xlfn.XLOOKUP(F$1,Tolls!$C$1:$AU$1,Tolls!$C$2:$AU$46,,0,1),,0,1)</f>
        <v>51.4</v>
      </c>
      <c r="G19" s="38" cm="1">
        <f t="array" ref="G19">_xlfn.XLOOKUP($A19,Tolls!$A$2:$A$46,_xlfn.XLOOKUP(G$1,Tolls!$C$1:$AU$1,Tolls!$C$2:$AU$46,,0,1),,0,1)</f>
        <v>48.3</v>
      </c>
      <c r="H19" s="38" cm="1">
        <f t="array" ref="H19">_xlfn.XLOOKUP($A19,Tolls!$A$2:$A$46,_xlfn.XLOOKUP(H$1,Tolls!$C$1:$AU$1,Tolls!$C$2:$AU$46,,0,1),,0,1)</f>
        <v>46.3</v>
      </c>
      <c r="I19" s="38" cm="1">
        <f t="array" ref="I19">_xlfn.XLOOKUP($A19,Tolls!$A$2:$A$46,_xlfn.XLOOKUP(I$1,Tolls!$C$1:$AU$1,Tolls!$C$2:$AU$46,,0,1),,0,1)</f>
        <v>44.3</v>
      </c>
      <c r="J19" s="38" cm="1">
        <f t="array" ref="J19">_xlfn.XLOOKUP($A19,Tolls!$A$2:$A$46,_xlfn.XLOOKUP(J$1,Tolls!$C$1:$AU$1,Tolls!$C$2:$AU$46,,0,1),,0,1)</f>
        <v>42.2</v>
      </c>
      <c r="K19" s="38" cm="1">
        <f t="array" ref="K19">_xlfn.XLOOKUP($A19,Tolls!$A$2:$A$46,_xlfn.XLOOKUP(K$1,Tolls!$C$1:$AU$1,Tolls!$C$2:$AU$46,,0,1),,0,1)</f>
        <v>38.9</v>
      </c>
      <c r="L19" s="38" cm="1">
        <f t="array" ref="L19">_xlfn.XLOOKUP($A19,Tolls!$A$2:$A$46,_xlfn.XLOOKUP(L$1,Tolls!$C$1:$AU$1,Tolls!$C$2:$AU$46,,0,1),,0,1)</f>
        <v>36</v>
      </c>
      <c r="M19" s="38" cm="1">
        <f t="array" ref="M19">_xlfn.XLOOKUP($A19,Tolls!$A$2:$A$46,_xlfn.XLOOKUP(M$1,Tolls!$C$1:$AU$1,Tolls!$C$2:$AU$46,,0,1),,0,1)</f>
        <v>30.8</v>
      </c>
      <c r="N19" s="38" cm="1">
        <f t="array" ref="N19">_xlfn.XLOOKUP($A19,Tolls!$A$2:$A$46,_xlfn.XLOOKUP(N$1,Tolls!$C$1:$AU$1,Tolls!$C$2:$AU$46,,0,1),,0,1)</f>
        <v>23.6</v>
      </c>
      <c r="O19" s="38" cm="1">
        <f t="array" ref="O19">_xlfn.XLOOKUP($A19,Tolls!$A$2:$A$46,_xlfn.XLOOKUP(O$1,Tolls!$C$1:$AU$1,Tolls!$C$2:$AU$46,,0,1),,0,1)</f>
        <v>19.399999999999999</v>
      </c>
      <c r="P19" s="38" cm="1">
        <f t="array" ref="P19">_xlfn.XLOOKUP($A19,Tolls!$A$2:$A$46,_xlfn.XLOOKUP(P$1,Tolls!$C$1:$AU$1,Tolls!$C$2:$AU$46,,0,1),,0,1)</f>
        <v>14.3</v>
      </c>
      <c r="Q19" s="38" cm="1">
        <f t="array" ref="Q19">_xlfn.XLOOKUP($A19,Tolls!$A$2:$A$46,_xlfn.XLOOKUP(Q$1,Tolls!$C$1:$AU$1,Tolls!$C$2:$AU$46,,0,1),,0,1)</f>
        <v>11.7</v>
      </c>
      <c r="R19" s="38" cm="1">
        <f t="array" ref="R19">_xlfn.XLOOKUP($A19,Tolls!$A$2:$A$46,_xlfn.XLOOKUP(R$1,Tolls!$C$1:$AU$1,Tolls!$C$2:$AU$46,,0,1),,0,1)</f>
        <v>9</v>
      </c>
      <c r="S19" s="38" cm="1">
        <f t="array" ref="S19">_xlfn.XLOOKUP($A19,Tolls!$A$2:$A$46,_xlfn.XLOOKUP(S$1,Tolls!$C$1:$AU$1,Tolls!$C$2:$AU$46,,0,1),,0,1)</f>
        <v>3.9</v>
      </c>
      <c r="T19" s="38" t="str" cm="1">
        <f t="array" ref="T19">_xlfn.XLOOKUP($A19,Tolls!$A$2:$A$46,_xlfn.XLOOKUP(T$1,Tolls!$C$1:$AU$1,Tolls!$C$2:$AU$46,,0,1),,0,1)</f>
        <v>N/A</v>
      </c>
      <c r="U19" s="38" cm="1">
        <f t="array" ref="U19">_xlfn.XLOOKUP($A19,Tolls!$A$2:$A$46,_xlfn.XLOOKUP(U$1,Tolls!$C$1:$AU$1,Tolls!$C$2:$AU$46,,0,1),,0,1)</f>
        <v>3.9</v>
      </c>
      <c r="V19" s="38" cm="1">
        <f t="array" ref="V19">_xlfn.XLOOKUP($A19,Tolls!$A$2:$A$46,_xlfn.XLOOKUP(V$1,Tolls!$C$1:$AU$1,Tolls!$C$2:$AU$46,,0,1),,0,1)</f>
        <v>4.7</v>
      </c>
      <c r="W19" s="38" cm="1">
        <f t="array" ref="W19">_xlfn.XLOOKUP($A19,Tolls!$A$2:$A$46,_xlfn.XLOOKUP(W$1,Tolls!$C$1:$AU$1,Tolls!$C$2:$AU$46,,0,1),,0,1)</f>
        <v>6.8</v>
      </c>
      <c r="X19" s="38" cm="1">
        <f t="array" ref="X19">_xlfn.XLOOKUP($A19,Tolls!$A$2:$A$46,_xlfn.XLOOKUP(X$1,Tolls!$C$1:$AU$1,Tolls!$C$2:$AU$46,,0,1),,0,1)</f>
        <v>11</v>
      </c>
      <c r="Y19" s="38" cm="1">
        <f t="array" ref="Y19">_xlfn.XLOOKUP($A19,Tolls!$A$2:$A$46,_xlfn.XLOOKUP(Y$1,Tolls!$C$1:$AU$1,Tolls!$C$2:$AU$46,,0,1),,0,1)</f>
        <v>14.3</v>
      </c>
      <c r="Z19" s="38" cm="1">
        <f t="array" ref="Z19">_xlfn.XLOOKUP($A19,Tolls!$A$2:$A$46,_xlfn.XLOOKUP(Z$1,Tolls!$C$1:$AU$1,Tolls!$C$2:$AU$46,,0,1),,0,1)</f>
        <v>17.3</v>
      </c>
      <c r="AA19" s="38" cm="1">
        <f t="array" ref="AA19">_xlfn.XLOOKUP($A19,Tolls!$A$2:$A$46,_xlfn.XLOOKUP(AA$1,Tolls!$C$1:$AU$1,Tolls!$C$2:$AU$46,,0,1),,0,1)</f>
        <v>19.600000000000001</v>
      </c>
      <c r="AB19" s="38" cm="1">
        <f t="array" ref="AB19">_xlfn.XLOOKUP($A19,Tolls!$A$2:$A$46,_xlfn.XLOOKUP(AB$1,Tolls!$C$1:$AU$1,Tolls!$C$2:$AU$46,,0,1),,0,1)</f>
        <v>21.3</v>
      </c>
      <c r="AC19" s="38" cm="1">
        <f t="array" ref="AC19">_xlfn.XLOOKUP($A19,Tolls!$A$2:$A$46,_xlfn.XLOOKUP(AC$1,Tolls!$C$1:$AU$1,Tolls!$C$2:$AU$46,,0,1),,0,1)</f>
        <v>24.5</v>
      </c>
      <c r="AD19" s="38" t="str" cm="1">
        <f t="array" ref="AD19">_xlfn.XLOOKUP($A19,Tolls!$A$2:$A$46,_xlfn.XLOOKUP(AD$1,Tolls!$C$1:$AU$1,Tolls!$C$2:$AU$46,,0,1),,0,1)</f>
        <v>N/A</v>
      </c>
      <c r="AE19" s="38" cm="1">
        <f t="array" ref="AE19">_xlfn.XLOOKUP($A19,Tolls!$A$2:$A$46,_xlfn.XLOOKUP(AE$1,Tolls!$C$1:$AU$1,Tolls!$C$2:$AU$46,,0,1),,0,1)</f>
        <v>26.6</v>
      </c>
      <c r="AF19" s="38" cm="1">
        <f t="array" ref="AF19">_xlfn.XLOOKUP($A19,Tolls!$A$2:$A$46,_xlfn.XLOOKUP(AF$1,Tolls!$C$1:$AU$1,Tolls!$C$2:$AU$46,,0,1),,0,1)</f>
        <v>29.7</v>
      </c>
      <c r="AG19" s="38" cm="1">
        <f t="array" ref="AG19">_xlfn.XLOOKUP($A19,Tolls!$A$2:$A$46,_xlfn.XLOOKUP(AG$1,Tolls!$C$1:$AU$1,Tolls!$C$2:$AU$46,,0,1),,0,1)</f>
        <v>31.9</v>
      </c>
      <c r="AH19" s="38" cm="1">
        <f t="array" ref="AH19">_xlfn.XLOOKUP($A19,Tolls!$A$2:$A$46,_xlfn.XLOOKUP(AH$1,Tolls!$C$1:$AU$1,Tolls!$C$2:$AU$46,,0,1),,0,1)</f>
        <v>36.9</v>
      </c>
      <c r="AI19" s="38" cm="1">
        <f t="array" ref="AI19">_xlfn.XLOOKUP($A19,Tolls!$A$2:$A$46,_xlfn.XLOOKUP(AI$1,Tolls!$C$1:$AU$1,Tolls!$C$2:$AU$46,,0,1),,0,1)</f>
        <v>39.5</v>
      </c>
      <c r="AJ19" s="38" cm="1">
        <f t="array" ref="AJ19">_xlfn.XLOOKUP($A19,Tolls!$A$2:$A$46,_xlfn.XLOOKUP(AJ$1,Tolls!$C$1:$AU$1,Tolls!$C$2:$AU$46,,0,1),,0,1)</f>
        <v>41.2</v>
      </c>
      <c r="AK19" s="38" cm="1">
        <f t="array" ref="AK19">_xlfn.XLOOKUP($A19,Tolls!$A$2:$A$46,_xlfn.XLOOKUP(AK$1,Tolls!$C$1:$AU$1,Tolls!$C$2:$AU$46,,0,1),,0,1)</f>
        <v>43.2</v>
      </c>
      <c r="AL19" s="38" cm="1">
        <f t="array" ref="AL19">_xlfn.XLOOKUP($A19,Tolls!$A$2:$A$46,_xlfn.XLOOKUP(AL$1,Tolls!$C$1:$AU$1,Tolls!$C$2:$AU$46,,0,1),,0,1)</f>
        <v>44.3</v>
      </c>
      <c r="AM19" s="38" cm="1">
        <f t="array" ref="AM19">_xlfn.XLOOKUP($A19,Tolls!$A$2:$A$46,_xlfn.XLOOKUP(AM$1,Tolls!$C$1:$AU$1,Tolls!$C$2:$AU$46,,0,1),,0,1)</f>
        <v>46.9</v>
      </c>
      <c r="AN19" s="38" cm="1">
        <f t="array" ref="AN19">_xlfn.XLOOKUP($A19,Tolls!$A$2:$A$46,_xlfn.XLOOKUP(AN$1,Tolls!$C$1:$AU$1,Tolls!$C$2:$AU$46,,0,1),,0,1)</f>
        <v>49.5</v>
      </c>
    </row>
    <row r="20" spans="1:40" x14ac:dyDescent="0.2">
      <c r="A20">
        <v>242</v>
      </c>
      <c r="B20" t="str">
        <v>Harrisburg West Toll Plaza</v>
      </c>
      <c r="C20" s="38" cm="1">
        <f t="array" ref="C20">_xlfn.XLOOKUP($A20,Tolls!$A$2:$A$46,_xlfn.XLOOKUP(C$1,Tolls!$C$1:$AU$1,Tolls!$C$2:$AU$46,,0,1),,0,1)</f>
        <v>52.8</v>
      </c>
      <c r="D20" s="38" cm="1">
        <f t="array" ref="D20">_xlfn.XLOOKUP($A20,Tolls!$A$2:$A$46,_xlfn.XLOOKUP(D$1,Tolls!$C$1:$AU$1,Tolls!$C$2:$AU$46,,0,1),,0,1)</f>
        <v>52.8</v>
      </c>
      <c r="E20" s="38" cm="1">
        <f t="array" ref="E20">_xlfn.XLOOKUP($A20,Tolls!$A$2:$A$46,_xlfn.XLOOKUP(E$1,Tolls!$C$1:$AU$1,Tolls!$C$2:$AU$46,,0,1),,0,1)</f>
        <v>52.8</v>
      </c>
      <c r="F20" s="38" cm="1">
        <f t="array" ref="F20">_xlfn.XLOOKUP($A20,Tolls!$A$2:$A$46,_xlfn.XLOOKUP(F$1,Tolls!$C$1:$AU$1,Tolls!$C$2:$AU$46,,0,1),,0,1)</f>
        <v>52.8</v>
      </c>
      <c r="G20" s="38" cm="1">
        <f t="array" ref="G20">_xlfn.XLOOKUP($A20,Tolls!$A$2:$A$46,_xlfn.XLOOKUP(G$1,Tolls!$C$1:$AU$1,Tolls!$C$2:$AU$46,,0,1),,0,1)</f>
        <v>49.5</v>
      </c>
      <c r="H20" s="38" cm="1">
        <f t="array" ref="H20">_xlfn.XLOOKUP($A20,Tolls!$A$2:$A$46,_xlfn.XLOOKUP(H$1,Tolls!$C$1:$AU$1,Tolls!$C$2:$AU$46,,0,1),,0,1)</f>
        <v>47.5</v>
      </c>
      <c r="I20" s="38" cm="1">
        <f t="array" ref="I20">_xlfn.XLOOKUP($A20,Tolls!$A$2:$A$46,_xlfn.XLOOKUP(I$1,Tolls!$C$1:$AU$1,Tolls!$C$2:$AU$46,,0,1),,0,1)</f>
        <v>45.2</v>
      </c>
      <c r="J20" s="38" cm="1">
        <f t="array" ref="J20">_xlfn.XLOOKUP($A20,Tolls!$A$2:$A$46,_xlfn.XLOOKUP(J$1,Tolls!$C$1:$AU$1,Tolls!$C$2:$AU$46,,0,1),,0,1)</f>
        <v>42.2</v>
      </c>
      <c r="K20" s="38" cm="1">
        <f t="array" ref="K20">_xlfn.XLOOKUP($A20,Tolls!$A$2:$A$46,_xlfn.XLOOKUP(K$1,Tolls!$C$1:$AU$1,Tolls!$C$2:$AU$46,,0,1),,0,1)</f>
        <v>40.200000000000003</v>
      </c>
      <c r="L20" s="38" cm="1">
        <f t="array" ref="L20">_xlfn.XLOOKUP($A20,Tolls!$A$2:$A$46,_xlfn.XLOOKUP(L$1,Tolls!$C$1:$AU$1,Tolls!$C$2:$AU$46,,0,1),,0,1)</f>
        <v>36.9</v>
      </c>
      <c r="M20" s="38" cm="1">
        <f t="array" ref="M20">_xlfn.XLOOKUP($A20,Tolls!$A$2:$A$46,_xlfn.XLOOKUP(M$1,Tolls!$C$1:$AU$1,Tolls!$C$2:$AU$46,,0,1),,0,1)</f>
        <v>32.5</v>
      </c>
      <c r="N20" s="38" cm="1">
        <f t="array" ref="N20">_xlfn.XLOOKUP($A20,Tolls!$A$2:$A$46,_xlfn.XLOOKUP(N$1,Tolls!$C$1:$AU$1,Tolls!$C$2:$AU$46,,0,1),,0,1)</f>
        <v>24.5</v>
      </c>
      <c r="O20" s="38" cm="1">
        <f t="array" ref="O20">_xlfn.XLOOKUP($A20,Tolls!$A$2:$A$46,_xlfn.XLOOKUP(O$1,Tolls!$C$1:$AU$1,Tolls!$C$2:$AU$46,,0,1),,0,1)</f>
        <v>20.3</v>
      </c>
      <c r="P20" s="38" cm="1">
        <f t="array" ref="P20">_xlfn.XLOOKUP($A20,Tolls!$A$2:$A$46,_xlfn.XLOOKUP(P$1,Tolls!$C$1:$AU$1,Tolls!$C$2:$AU$46,,0,1),,0,1)</f>
        <v>15.3</v>
      </c>
      <c r="Q20" s="38" cm="1">
        <f t="array" ref="Q20">_xlfn.XLOOKUP($A20,Tolls!$A$2:$A$46,_xlfn.XLOOKUP(Q$1,Tolls!$C$1:$AU$1,Tolls!$C$2:$AU$46,,0,1),,0,1)</f>
        <v>12.6</v>
      </c>
      <c r="R20" s="38" cm="1">
        <f t="array" ref="R20">_xlfn.XLOOKUP($A20,Tolls!$A$2:$A$46,_xlfn.XLOOKUP(R$1,Tolls!$C$1:$AU$1,Tolls!$C$2:$AU$46,,0,1),,0,1)</f>
        <v>10</v>
      </c>
      <c r="S20" s="38" cm="1">
        <f t="array" ref="S20">_xlfn.XLOOKUP($A20,Tolls!$A$2:$A$46,_xlfn.XLOOKUP(S$1,Tolls!$C$1:$AU$1,Tolls!$C$2:$AU$46,,0,1),,0,1)</f>
        <v>4.7</v>
      </c>
      <c r="T20" s="38" cm="1">
        <f t="array" ref="T20">_xlfn.XLOOKUP($A20,Tolls!$A$2:$A$46,_xlfn.XLOOKUP(T$1,Tolls!$C$1:$AU$1,Tolls!$C$2:$AU$46,,0,1),,0,1)</f>
        <v>3.9</v>
      </c>
      <c r="U20" s="38" t="str" cm="1">
        <f t="array" ref="U20">_xlfn.XLOOKUP($A20,Tolls!$A$2:$A$46,_xlfn.XLOOKUP(U$1,Tolls!$C$1:$AU$1,Tolls!$C$2:$AU$46,,0,1),,0,1)</f>
        <v>N/A</v>
      </c>
      <c r="V20" s="38" cm="1">
        <f t="array" ref="V20">_xlfn.XLOOKUP($A20,Tolls!$A$2:$A$46,_xlfn.XLOOKUP(V$1,Tolls!$C$1:$AU$1,Tolls!$C$2:$AU$46,,0,1),,0,1)</f>
        <v>3.9</v>
      </c>
      <c r="W20" s="38" cm="1">
        <f t="array" ref="W20">_xlfn.XLOOKUP($A20,Tolls!$A$2:$A$46,_xlfn.XLOOKUP(W$1,Tolls!$C$1:$AU$1,Tolls!$C$2:$AU$46,,0,1),,0,1)</f>
        <v>6</v>
      </c>
      <c r="X20" s="38" cm="1">
        <f t="array" ref="X20">_xlfn.XLOOKUP($A20,Tolls!$A$2:$A$46,_xlfn.XLOOKUP(X$1,Tolls!$C$1:$AU$1,Tolls!$C$2:$AU$46,,0,1),,0,1)</f>
        <v>10</v>
      </c>
      <c r="Y20" s="38" cm="1">
        <f t="array" ref="Y20">_xlfn.XLOOKUP($A20,Tolls!$A$2:$A$46,_xlfn.XLOOKUP(Y$1,Tolls!$C$1:$AU$1,Tolls!$C$2:$AU$46,,0,1),,0,1)</f>
        <v>13</v>
      </c>
      <c r="Z20" s="38" cm="1">
        <f t="array" ref="Z20">_xlfn.XLOOKUP($A20,Tolls!$A$2:$A$46,_xlfn.XLOOKUP(Z$1,Tolls!$C$1:$AU$1,Tolls!$C$2:$AU$46,,0,1),,0,1)</f>
        <v>15.3</v>
      </c>
      <c r="AA20" s="38" cm="1">
        <f t="array" ref="AA20">_xlfn.XLOOKUP($A20,Tolls!$A$2:$A$46,_xlfn.XLOOKUP(AA$1,Tolls!$C$1:$AU$1,Tolls!$C$2:$AU$46,,0,1),,0,1)</f>
        <v>18.3</v>
      </c>
      <c r="AB20" s="38" cm="1">
        <f t="array" ref="AB20">_xlfn.XLOOKUP($A20,Tolls!$A$2:$A$46,_xlfn.XLOOKUP(AB$1,Tolls!$C$1:$AU$1,Tolls!$C$2:$AU$46,,0,1),,0,1)</f>
        <v>20.3</v>
      </c>
      <c r="AC20" s="38" cm="1">
        <f t="array" ref="AC20">_xlfn.XLOOKUP($A20,Tolls!$A$2:$A$46,_xlfn.XLOOKUP(AC$1,Tolls!$C$1:$AU$1,Tolls!$C$2:$AU$46,,0,1),,0,1)</f>
        <v>23.6</v>
      </c>
      <c r="AD20" s="38" t="str" cm="1">
        <f t="array" ref="AD20">_xlfn.XLOOKUP($A20,Tolls!$A$2:$A$46,_xlfn.XLOOKUP(AD$1,Tolls!$C$1:$AU$1,Tolls!$C$2:$AU$46,,0,1),,0,1)</f>
        <v>N/A</v>
      </c>
      <c r="AE20" s="38" cm="1">
        <f t="array" ref="AE20">_xlfn.XLOOKUP($A20,Tolls!$A$2:$A$46,_xlfn.XLOOKUP(AE$1,Tolls!$C$1:$AU$1,Tolls!$C$2:$AU$46,,0,1),,0,1)</f>
        <v>25.6</v>
      </c>
      <c r="AF20" s="38" cm="1">
        <f t="array" ref="AF20">_xlfn.XLOOKUP($A20,Tolls!$A$2:$A$46,_xlfn.XLOOKUP(AF$1,Tolls!$C$1:$AU$1,Tolls!$C$2:$AU$46,,0,1),,0,1)</f>
        <v>28.6</v>
      </c>
      <c r="AG20" s="38" cm="1">
        <f t="array" ref="AG20">_xlfn.XLOOKUP($A20,Tolls!$A$2:$A$46,_xlfn.XLOOKUP(AG$1,Tolls!$C$1:$AU$1,Tolls!$C$2:$AU$46,,0,1),,0,1)</f>
        <v>30.8</v>
      </c>
      <c r="AH20" s="38" cm="1">
        <f t="array" ref="AH20">_xlfn.XLOOKUP($A20,Tolls!$A$2:$A$46,_xlfn.XLOOKUP(AH$1,Tolls!$C$1:$AU$1,Tolls!$C$2:$AU$46,,0,1),,0,1)</f>
        <v>36</v>
      </c>
      <c r="AI20" s="38" cm="1">
        <f t="array" ref="AI20">_xlfn.XLOOKUP($A20,Tolls!$A$2:$A$46,_xlfn.XLOOKUP(AI$1,Tolls!$C$1:$AU$1,Tolls!$C$2:$AU$46,,0,1),,0,1)</f>
        <v>38</v>
      </c>
      <c r="AJ20" s="38" cm="1">
        <f t="array" ref="AJ20">_xlfn.XLOOKUP($A20,Tolls!$A$2:$A$46,_xlfn.XLOOKUP(AJ$1,Tolls!$C$1:$AU$1,Tolls!$C$2:$AU$46,,0,1),,0,1)</f>
        <v>38.9</v>
      </c>
      <c r="AK20" s="38" cm="1">
        <f t="array" ref="AK20">_xlfn.XLOOKUP($A20,Tolls!$A$2:$A$46,_xlfn.XLOOKUP(AK$1,Tolls!$C$1:$AU$1,Tolls!$C$2:$AU$46,,0,1),,0,1)</f>
        <v>42.2</v>
      </c>
      <c r="AL20" s="38" cm="1">
        <f t="array" ref="AL20">_xlfn.XLOOKUP($A20,Tolls!$A$2:$A$46,_xlfn.XLOOKUP(AL$1,Tolls!$C$1:$AU$1,Tolls!$C$2:$AU$46,,0,1),,0,1)</f>
        <v>44.3</v>
      </c>
      <c r="AM20" s="38" cm="1">
        <f t="array" ref="AM20">_xlfn.XLOOKUP($A20,Tolls!$A$2:$A$46,_xlfn.XLOOKUP(AM$1,Tolls!$C$1:$AU$1,Tolls!$C$2:$AU$46,,0,1),,0,1)</f>
        <v>46.9</v>
      </c>
      <c r="AN20" s="38" cm="1">
        <f t="array" ref="AN20">_xlfn.XLOOKUP($A20,Tolls!$A$2:$A$46,_xlfn.XLOOKUP(AN$1,Tolls!$C$1:$AU$1,Tolls!$C$2:$AU$46,,0,1),,0,1)</f>
        <v>49.5</v>
      </c>
    </row>
    <row r="21" spans="1:40" x14ac:dyDescent="0.2">
      <c r="A21">
        <v>247</v>
      </c>
      <c r="B21" t="str">
        <v>Harrisburg East Toll Plaza</v>
      </c>
      <c r="C21" s="38" cm="1">
        <f t="array" ref="C21">_xlfn.XLOOKUP($A21,Tolls!$A$2:$A$46,_xlfn.XLOOKUP(C$1,Tolls!$C$1:$AU$1,Tolls!$C$2:$AU$46,,0,1),,0,1)</f>
        <v>53.4</v>
      </c>
      <c r="D21" s="38" cm="1">
        <f t="array" ref="D21">_xlfn.XLOOKUP($A21,Tolls!$A$2:$A$46,_xlfn.XLOOKUP(D$1,Tolls!$C$1:$AU$1,Tolls!$C$2:$AU$46,,0,1),,0,1)</f>
        <v>53.4</v>
      </c>
      <c r="E21" s="38" cm="1">
        <f t="array" ref="E21">_xlfn.XLOOKUP($A21,Tolls!$A$2:$A$46,_xlfn.XLOOKUP(E$1,Tolls!$C$1:$AU$1,Tolls!$C$2:$AU$46,,0,1),,0,1)</f>
        <v>53.4</v>
      </c>
      <c r="F21" s="38" cm="1">
        <f t="array" ref="F21">_xlfn.XLOOKUP($A21,Tolls!$A$2:$A$46,_xlfn.XLOOKUP(F$1,Tolls!$C$1:$AU$1,Tolls!$C$2:$AU$46,,0,1),,0,1)</f>
        <v>53.4</v>
      </c>
      <c r="G21" s="38" cm="1">
        <f t="array" ref="G21">_xlfn.XLOOKUP($A21,Tolls!$A$2:$A$46,_xlfn.XLOOKUP(G$1,Tolls!$C$1:$AU$1,Tolls!$C$2:$AU$46,,0,1),,0,1)</f>
        <v>50.3</v>
      </c>
      <c r="H21" s="38" cm="1">
        <f t="array" ref="H21">_xlfn.XLOOKUP($A21,Tolls!$A$2:$A$46,_xlfn.XLOOKUP(H$1,Tolls!$C$1:$AU$1,Tolls!$C$2:$AU$46,,0,1),,0,1)</f>
        <v>48.3</v>
      </c>
      <c r="I21" s="38" cm="1">
        <f t="array" ref="I21">_xlfn.XLOOKUP($A21,Tolls!$A$2:$A$46,_xlfn.XLOOKUP(I$1,Tolls!$C$1:$AU$1,Tolls!$C$2:$AU$46,,0,1),,0,1)</f>
        <v>46.3</v>
      </c>
      <c r="J21" s="38" cm="1">
        <f t="array" ref="J21">_xlfn.XLOOKUP($A21,Tolls!$A$2:$A$46,_xlfn.XLOOKUP(J$1,Tolls!$C$1:$AU$1,Tolls!$C$2:$AU$46,,0,1),,0,1)</f>
        <v>43.2</v>
      </c>
      <c r="K21" s="38" cm="1">
        <f t="array" ref="K21">_xlfn.XLOOKUP($A21,Tolls!$A$2:$A$46,_xlfn.XLOOKUP(K$1,Tolls!$C$1:$AU$1,Tolls!$C$2:$AU$46,,0,1),,0,1)</f>
        <v>42.2</v>
      </c>
      <c r="L21" s="38" cm="1">
        <f t="array" ref="L21">_xlfn.XLOOKUP($A21,Tolls!$A$2:$A$46,_xlfn.XLOOKUP(L$1,Tolls!$C$1:$AU$1,Tolls!$C$2:$AU$46,,0,1),,0,1)</f>
        <v>38</v>
      </c>
      <c r="M21" s="38" cm="1">
        <f t="array" ref="M21">_xlfn.XLOOKUP($A21,Tolls!$A$2:$A$46,_xlfn.XLOOKUP(M$1,Tolls!$C$1:$AU$1,Tolls!$C$2:$AU$46,,0,1),,0,1)</f>
        <v>33.700000000000003</v>
      </c>
      <c r="N21" s="38" cm="1">
        <f t="array" ref="N21">_xlfn.XLOOKUP($A21,Tolls!$A$2:$A$46,_xlfn.XLOOKUP(N$1,Tolls!$C$1:$AU$1,Tolls!$C$2:$AU$46,,0,1),,0,1)</f>
        <v>26</v>
      </c>
      <c r="O21" s="38" cm="1">
        <f t="array" ref="O21">_xlfn.XLOOKUP($A21,Tolls!$A$2:$A$46,_xlfn.XLOOKUP(O$1,Tolls!$C$1:$AU$1,Tolls!$C$2:$AU$46,,0,1),,0,1)</f>
        <v>21.7</v>
      </c>
      <c r="P21" s="38" cm="1">
        <f t="array" ref="P21">_xlfn.XLOOKUP($A21,Tolls!$A$2:$A$46,_xlfn.XLOOKUP(P$1,Tolls!$C$1:$AU$1,Tolls!$C$2:$AU$46,,0,1),,0,1)</f>
        <v>17.3</v>
      </c>
      <c r="Q21" s="38" cm="1">
        <f t="array" ref="Q21">_xlfn.XLOOKUP($A21,Tolls!$A$2:$A$46,_xlfn.XLOOKUP(Q$1,Tolls!$C$1:$AU$1,Tolls!$C$2:$AU$46,,0,1),,0,1)</f>
        <v>13.4</v>
      </c>
      <c r="R21" s="38" cm="1">
        <f t="array" ref="R21">_xlfn.XLOOKUP($A21,Tolls!$A$2:$A$46,_xlfn.XLOOKUP(R$1,Tolls!$C$1:$AU$1,Tolls!$C$2:$AU$46,,0,1),,0,1)</f>
        <v>11</v>
      </c>
      <c r="S21" s="38" cm="1">
        <f t="array" ref="S21">_xlfn.XLOOKUP($A21,Tolls!$A$2:$A$46,_xlfn.XLOOKUP(S$1,Tolls!$C$1:$AU$1,Tolls!$C$2:$AU$46,,0,1),,0,1)</f>
        <v>6</v>
      </c>
      <c r="T21" s="38" cm="1">
        <f t="array" ref="T21">_xlfn.XLOOKUP($A21,Tolls!$A$2:$A$46,_xlfn.XLOOKUP(T$1,Tolls!$C$1:$AU$1,Tolls!$C$2:$AU$46,,0,1),,0,1)</f>
        <v>4.7</v>
      </c>
      <c r="U21" s="38" cm="1">
        <f t="array" ref="U21">_xlfn.XLOOKUP($A21,Tolls!$A$2:$A$46,_xlfn.XLOOKUP(U$1,Tolls!$C$1:$AU$1,Tolls!$C$2:$AU$46,,0,1),,0,1)</f>
        <v>3.9</v>
      </c>
      <c r="V21" s="38" t="str" cm="1">
        <f t="array" ref="V21">_xlfn.XLOOKUP($A21,Tolls!$A$2:$A$46,_xlfn.XLOOKUP(V$1,Tolls!$C$1:$AU$1,Tolls!$C$2:$AU$46,,0,1),,0,1)</f>
        <v>N/A</v>
      </c>
      <c r="W21" s="38" cm="1">
        <f t="array" ref="W21">_xlfn.XLOOKUP($A21,Tolls!$A$2:$A$46,_xlfn.XLOOKUP(W$1,Tolls!$C$1:$AU$1,Tolls!$C$2:$AU$46,,0,1),,0,1)</f>
        <v>4.7</v>
      </c>
      <c r="X21" s="38" cm="1">
        <f t="array" ref="X21">_xlfn.XLOOKUP($A21,Tolls!$A$2:$A$46,_xlfn.XLOOKUP(X$1,Tolls!$C$1:$AU$1,Tolls!$C$2:$AU$46,,0,1),,0,1)</f>
        <v>9</v>
      </c>
      <c r="Y21" s="38" cm="1">
        <f t="array" ref="Y21">_xlfn.XLOOKUP($A21,Tolls!$A$2:$A$46,_xlfn.XLOOKUP(Y$1,Tolls!$C$1:$AU$1,Tolls!$C$2:$AU$46,,0,1),,0,1)</f>
        <v>11</v>
      </c>
      <c r="Z21" s="38" cm="1">
        <f t="array" ref="Z21">_xlfn.XLOOKUP($A21,Tolls!$A$2:$A$46,_xlfn.XLOOKUP(Z$1,Tolls!$C$1:$AU$1,Tolls!$C$2:$AU$46,,0,1),,0,1)</f>
        <v>14.3</v>
      </c>
      <c r="AA21" s="38" cm="1">
        <f t="array" ref="AA21">_xlfn.XLOOKUP($A21,Tolls!$A$2:$A$46,_xlfn.XLOOKUP(AA$1,Tolls!$C$1:$AU$1,Tolls!$C$2:$AU$46,,0,1),,0,1)</f>
        <v>17.3</v>
      </c>
      <c r="AB21" s="38" cm="1">
        <f t="array" ref="AB21">_xlfn.XLOOKUP($A21,Tolls!$A$2:$A$46,_xlfn.XLOOKUP(AB$1,Tolls!$C$1:$AU$1,Tolls!$C$2:$AU$46,,0,1),,0,1)</f>
        <v>19.399999999999999</v>
      </c>
      <c r="AC21" s="38" cm="1">
        <f t="array" ref="AC21">_xlfn.XLOOKUP($A21,Tolls!$A$2:$A$46,_xlfn.XLOOKUP(AC$1,Tolls!$C$1:$AU$1,Tolls!$C$2:$AU$46,,0,1),,0,1)</f>
        <v>21.3</v>
      </c>
      <c r="AD21" s="38" t="str" cm="1">
        <f t="array" ref="AD21">_xlfn.XLOOKUP($A21,Tolls!$A$2:$A$46,_xlfn.XLOOKUP(AD$1,Tolls!$C$1:$AU$1,Tolls!$C$2:$AU$46,,0,1),,0,1)</f>
        <v>N/A</v>
      </c>
      <c r="AE21" s="38" cm="1">
        <f t="array" ref="AE21">_xlfn.XLOOKUP($A21,Tolls!$A$2:$A$46,_xlfn.XLOOKUP(AE$1,Tolls!$C$1:$AU$1,Tolls!$C$2:$AU$46,,0,1),,0,1)</f>
        <v>24.5</v>
      </c>
      <c r="AF21" s="38" cm="1">
        <f t="array" ref="AF21">_xlfn.XLOOKUP($A21,Tolls!$A$2:$A$46,_xlfn.XLOOKUP(AF$1,Tolls!$C$1:$AU$1,Tolls!$C$2:$AU$46,,0,1),,0,1)</f>
        <v>27.6</v>
      </c>
      <c r="AG21" s="38" cm="1">
        <f t="array" ref="AG21">_xlfn.XLOOKUP($A21,Tolls!$A$2:$A$46,_xlfn.XLOOKUP(AG$1,Tolls!$C$1:$AU$1,Tolls!$C$2:$AU$46,,0,1),,0,1)</f>
        <v>29.7</v>
      </c>
      <c r="AH21" s="38" cm="1">
        <f t="array" ref="AH21">_xlfn.XLOOKUP($A21,Tolls!$A$2:$A$46,_xlfn.XLOOKUP(AH$1,Tolls!$C$1:$AU$1,Tolls!$C$2:$AU$46,,0,1),,0,1)</f>
        <v>34.9</v>
      </c>
      <c r="AI21" s="38" cm="1">
        <f t="array" ref="AI21">_xlfn.XLOOKUP($A21,Tolls!$A$2:$A$46,_xlfn.XLOOKUP(AI$1,Tolls!$C$1:$AU$1,Tolls!$C$2:$AU$46,,0,1),,0,1)</f>
        <v>37.1</v>
      </c>
      <c r="AJ21" s="38" cm="1">
        <f t="array" ref="AJ21">_xlfn.XLOOKUP($A21,Tolls!$A$2:$A$46,_xlfn.XLOOKUP(AJ$1,Tolls!$C$1:$AU$1,Tolls!$C$2:$AU$46,,0,1),,0,1)</f>
        <v>38</v>
      </c>
      <c r="AK21" s="38" cm="1">
        <f t="array" ref="AK21">_xlfn.XLOOKUP($A21,Tolls!$A$2:$A$46,_xlfn.XLOOKUP(AK$1,Tolls!$C$1:$AU$1,Tolls!$C$2:$AU$46,,0,1),,0,1)</f>
        <v>41.2</v>
      </c>
      <c r="AL21" s="38" cm="1">
        <f t="array" ref="AL21">_xlfn.XLOOKUP($A21,Tolls!$A$2:$A$46,_xlfn.XLOOKUP(AL$1,Tolls!$C$1:$AU$1,Tolls!$C$2:$AU$46,,0,1),,0,1)</f>
        <v>42.2</v>
      </c>
      <c r="AM21" s="38" cm="1">
        <f t="array" ref="AM21">_xlfn.XLOOKUP($A21,Tolls!$A$2:$A$46,_xlfn.XLOOKUP(AM$1,Tolls!$C$1:$AU$1,Tolls!$C$2:$AU$46,,0,1),,0,1)</f>
        <v>44.800000000000004</v>
      </c>
      <c r="AN21" s="38" cm="1">
        <f t="array" ref="AN21">_xlfn.XLOOKUP($A21,Tolls!$A$2:$A$46,_xlfn.XLOOKUP(AN$1,Tolls!$C$1:$AU$1,Tolls!$C$2:$AU$46,,0,1),,0,1)</f>
        <v>47.400000000000006</v>
      </c>
    </row>
    <row r="22" spans="1:40" x14ac:dyDescent="0.2">
      <c r="A22">
        <v>266</v>
      </c>
      <c r="B22" t="str">
        <v>Lebanon-Lancaster Toll Plaza</v>
      </c>
      <c r="C22" s="38" cm="1">
        <f t="array" ref="C22">_xlfn.XLOOKUP($A22,Tolls!$A$2:$A$46,_xlfn.XLOOKUP(C$1,Tolls!$C$1:$AU$1,Tolls!$C$2:$AU$46,,0,1),,0,1)</f>
        <v>56.6</v>
      </c>
      <c r="D22" s="38" cm="1">
        <f t="array" ref="D22">_xlfn.XLOOKUP($A22,Tolls!$A$2:$A$46,_xlfn.XLOOKUP(D$1,Tolls!$C$1:$AU$1,Tolls!$C$2:$AU$46,,0,1),,0,1)</f>
        <v>56.6</v>
      </c>
      <c r="E22" s="38" cm="1">
        <f t="array" ref="E22">_xlfn.XLOOKUP($A22,Tolls!$A$2:$A$46,_xlfn.XLOOKUP(E$1,Tolls!$C$1:$AU$1,Tolls!$C$2:$AU$46,,0,1),,0,1)</f>
        <v>56.6</v>
      </c>
      <c r="F22" s="38" cm="1">
        <f t="array" ref="F22">_xlfn.XLOOKUP($A22,Tolls!$A$2:$A$46,_xlfn.XLOOKUP(F$1,Tolls!$C$1:$AU$1,Tolls!$C$2:$AU$46,,0,1),,0,1)</f>
        <v>56.6</v>
      </c>
      <c r="G22" s="38" cm="1">
        <f t="array" ref="G22">_xlfn.XLOOKUP($A22,Tolls!$A$2:$A$46,_xlfn.XLOOKUP(G$1,Tolls!$C$1:$AU$1,Tolls!$C$2:$AU$46,,0,1),,0,1)</f>
        <v>54.3</v>
      </c>
      <c r="H22" s="38" cm="1">
        <f t="array" ref="H22">_xlfn.XLOOKUP($A22,Tolls!$A$2:$A$46,_xlfn.XLOOKUP(H$1,Tolls!$C$1:$AU$1,Tolls!$C$2:$AU$46,,0,1),,0,1)</f>
        <v>52.8</v>
      </c>
      <c r="I22" s="38" cm="1">
        <f t="array" ref="I22">_xlfn.XLOOKUP($A22,Tolls!$A$2:$A$46,_xlfn.XLOOKUP(I$1,Tolls!$C$1:$AU$1,Tolls!$C$2:$AU$46,,0,1),,0,1)</f>
        <v>50.3</v>
      </c>
      <c r="J22" s="38" cm="1">
        <f t="array" ref="J22">_xlfn.XLOOKUP($A22,Tolls!$A$2:$A$46,_xlfn.XLOOKUP(J$1,Tolls!$C$1:$AU$1,Tolls!$C$2:$AU$46,,0,1),,0,1)</f>
        <v>47.5</v>
      </c>
      <c r="K22" s="38" cm="1">
        <f t="array" ref="K22">_xlfn.XLOOKUP($A22,Tolls!$A$2:$A$46,_xlfn.XLOOKUP(K$1,Tolls!$C$1:$AU$1,Tolls!$C$2:$AU$46,,0,1),,0,1)</f>
        <v>46.3</v>
      </c>
      <c r="L22" s="38" cm="1">
        <f t="array" ref="L22">_xlfn.XLOOKUP($A22,Tolls!$A$2:$A$46,_xlfn.XLOOKUP(L$1,Tolls!$C$1:$AU$1,Tolls!$C$2:$AU$46,,0,1),,0,1)</f>
        <v>42.2</v>
      </c>
      <c r="M22" s="38" cm="1">
        <f t="array" ref="M22">_xlfn.XLOOKUP($A22,Tolls!$A$2:$A$46,_xlfn.XLOOKUP(M$1,Tolls!$C$1:$AU$1,Tolls!$C$2:$AU$46,,0,1),,0,1)</f>
        <v>36.9</v>
      </c>
      <c r="N22" s="38" cm="1">
        <f t="array" ref="N22">_xlfn.XLOOKUP($A22,Tolls!$A$2:$A$46,_xlfn.XLOOKUP(N$1,Tolls!$C$1:$AU$1,Tolls!$C$2:$AU$46,,0,1),,0,1)</f>
        <v>29.7</v>
      </c>
      <c r="O22" s="38" cm="1">
        <f t="array" ref="O22">_xlfn.XLOOKUP($A22,Tolls!$A$2:$A$46,_xlfn.XLOOKUP(O$1,Tolls!$C$1:$AU$1,Tolls!$C$2:$AU$46,,0,1),,0,1)</f>
        <v>24.5</v>
      </c>
      <c r="P22" s="38" cm="1">
        <f t="array" ref="P22">_xlfn.XLOOKUP($A22,Tolls!$A$2:$A$46,_xlfn.XLOOKUP(P$1,Tolls!$C$1:$AU$1,Tolls!$C$2:$AU$46,,0,1),,0,1)</f>
        <v>20.3</v>
      </c>
      <c r="Q22" s="38" cm="1">
        <f t="array" ref="Q22">_xlfn.XLOOKUP($A22,Tolls!$A$2:$A$46,_xlfn.XLOOKUP(Q$1,Tolls!$C$1:$AU$1,Tolls!$C$2:$AU$46,,0,1),,0,1)</f>
        <v>18.5</v>
      </c>
      <c r="R22" s="38" cm="1">
        <f t="array" ref="R22">_xlfn.XLOOKUP($A22,Tolls!$A$2:$A$46,_xlfn.XLOOKUP(R$1,Tolls!$C$1:$AU$1,Tolls!$C$2:$AU$46,,0,1),,0,1)</f>
        <v>15.3</v>
      </c>
      <c r="S22" s="38" cm="1">
        <f t="array" ref="S22">_xlfn.XLOOKUP($A22,Tolls!$A$2:$A$46,_xlfn.XLOOKUP(S$1,Tolls!$C$1:$AU$1,Tolls!$C$2:$AU$46,,0,1),,0,1)</f>
        <v>10</v>
      </c>
      <c r="T22" s="38" cm="1">
        <f t="array" ref="T22">_xlfn.XLOOKUP($A22,Tolls!$A$2:$A$46,_xlfn.XLOOKUP(T$1,Tolls!$C$1:$AU$1,Tolls!$C$2:$AU$46,,0,1),,0,1)</f>
        <v>6.8</v>
      </c>
      <c r="U22" s="38" cm="1">
        <f t="array" ref="U22">_xlfn.XLOOKUP($A22,Tolls!$A$2:$A$46,_xlfn.XLOOKUP(U$1,Tolls!$C$1:$AU$1,Tolls!$C$2:$AU$46,,0,1),,0,1)</f>
        <v>6</v>
      </c>
      <c r="V22" s="38" cm="1">
        <f t="array" ref="V22">_xlfn.XLOOKUP($A22,Tolls!$A$2:$A$46,_xlfn.XLOOKUP(V$1,Tolls!$C$1:$AU$1,Tolls!$C$2:$AU$46,,0,1),,0,1)</f>
        <v>4.7</v>
      </c>
      <c r="W22" s="38" t="str" cm="1">
        <f t="array" ref="W22">_xlfn.XLOOKUP($A22,Tolls!$A$2:$A$46,_xlfn.XLOOKUP(W$1,Tolls!$C$1:$AU$1,Tolls!$C$2:$AU$46,,0,1),,0,1)</f>
        <v>N/A</v>
      </c>
      <c r="X22" s="38" cm="1">
        <f t="array" ref="X22">_xlfn.XLOOKUP($A22,Tolls!$A$2:$A$46,_xlfn.XLOOKUP(X$1,Tolls!$C$1:$AU$1,Tolls!$C$2:$AU$46,,0,1),,0,1)</f>
        <v>6</v>
      </c>
      <c r="Y22" s="38" cm="1">
        <f t="array" ref="Y22">_xlfn.XLOOKUP($A22,Tolls!$A$2:$A$46,_xlfn.XLOOKUP(Y$1,Tolls!$C$1:$AU$1,Tolls!$C$2:$AU$46,,0,1),,0,1)</f>
        <v>8</v>
      </c>
      <c r="Z22" s="38" cm="1">
        <f t="array" ref="Z22">_xlfn.XLOOKUP($A22,Tolls!$A$2:$A$46,_xlfn.XLOOKUP(Z$1,Tolls!$C$1:$AU$1,Tolls!$C$2:$AU$46,,0,1),,0,1)</f>
        <v>11</v>
      </c>
      <c r="AA22" s="38" cm="1">
        <f t="array" ref="AA22">_xlfn.XLOOKUP($A22,Tolls!$A$2:$A$46,_xlfn.XLOOKUP(AA$1,Tolls!$C$1:$AU$1,Tolls!$C$2:$AU$46,,0,1),,0,1)</f>
        <v>13.6</v>
      </c>
      <c r="AB22" s="38" cm="1">
        <f t="array" ref="AB22">_xlfn.XLOOKUP($A22,Tolls!$A$2:$A$46,_xlfn.XLOOKUP(AB$1,Tolls!$C$1:$AU$1,Tolls!$C$2:$AU$46,,0,1),,0,1)</f>
        <v>15.3</v>
      </c>
      <c r="AC22" s="38" cm="1">
        <f t="array" ref="AC22">_xlfn.XLOOKUP($A22,Tolls!$A$2:$A$46,_xlfn.XLOOKUP(AC$1,Tolls!$C$1:$AU$1,Tolls!$C$2:$AU$46,,0,1),,0,1)</f>
        <v>18.5</v>
      </c>
      <c r="AD22" s="38" t="str" cm="1">
        <f t="array" ref="AD22">_xlfn.XLOOKUP($A22,Tolls!$A$2:$A$46,_xlfn.XLOOKUP(AD$1,Tolls!$C$1:$AU$1,Tolls!$C$2:$AU$46,,0,1),,0,1)</f>
        <v>N/A</v>
      </c>
      <c r="AE22" s="38" cm="1">
        <f t="array" ref="AE22">_xlfn.XLOOKUP($A22,Tolls!$A$2:$A$46,_xlfn.XLOOKUP(AE$1,Tolls!$C$1:$AU$1,Tolls!$C$2:$AU$46,,0,1),,0,1)</f>
        <v>20.3</v>
      </c>
      <c r="AF22" s="38" cm="1">
        <f t="array" ref="AF22">_xlfn.XLOOKUP($A22,Tolls!$A$2:$A$46,_xlfn.XLOOKUP(AF$1,Tolls!$C$1:$AU$1,Tolls!$C$2:$AU$46,,0,1),,0,1)</f>
        <v>23.6</v>
      </c>
      <c r="AG22" s="38" cm="1">
        <f t="array" ref="AG22">_xlfn.XLOOKUP($A22,Tolls!$A$2:$A$46,_xlfn.XLOOKUP(AG$1,Tolls!$C$1:$AU$1,Tolls!$C$2:$AU$46,,0,1),,0,1)</f>
        <v>26.6</v>
      </c>
      <c r="AH22" s="38" cm="1">
        <f t="array" ref="AH22">_xlfn.XLOOKUP($A22,Tolls!$A$2:$A$46,_xlfn.XLOOKUP(AH$1,Tolls!$C$1:$AU$1,Tolls!$C$2:$AU$46,,0,1),,0,1)</f>
        <v>30.8</v>
      </c>
      <c r="AI22" s="38" cm="1">
        <f t="array" ref="AI22">_xlfn.XLOOKUP($A22,Tolls!$A$2:$A$46,_xlfn.XLOOKUP(AI$1,Tolls!$C$1:$AU$1,Tolls!$C$2:$AU$46,,0,1),,0,1)</f>
        <v>33.6</v>
      </c>
      <c r="AJ22" s="38" cm="1">
        <f t="array" ref="AJ22">_xlfn.XLOOKUP($A22,Tolls!$A$2:$A$46,_xlfn.XLOOKUP(AJ$1,Tolls!$C$1:$AU$1,Tolls!$C$2:$AU$46,,0,1),,0,1)</f>
        <v>34.9</v>
      </c>
      <c r="AK22" s="38" cm="1">
        <f t="array" ref="AK22">_xlfn.XLOOKUP($A22,Tolls!$A$2:$A$46,_xlfn.XLOOKUP(AK$1,Tolls!$C$1:$AU$1,Tolls!$C$2:$AU$46,,0,1),,0,1)</f>
        <v>36.9</v>
      </c>
      <c r="AL22" s="38" cm="1">
        <f t="array" ref="AL22">_xlfn.XLOOKUP($A22,Tolls!$A$2:$A$46,_xlfn.XLOOKUP(AL$1,Tolls!$C$1:$AU$1,Tolls!$C$2:$AU$46,,0,1),,0,1)</f>
        <v>38.9</v>
      </c>
      <c r="AM22" s="38" cm="1">
        <f t="array" ref="AM22">_xlfn.XLOOKUP($A22,Tolls!$A$2:$A$46,_xlfn.XLOOKUP(AM$1,Tolls!$C$1:$AU$1,Tolls!$C$2:$AU$46,,0,1),,0,1)</f>
        <v>41.5</v>
      </c>
      <c r="AN22" s="38" cm="1">
        <f t="array" ref="AN22">_xlfn.XLOOKUP($A22,Tolls!$A$2:$A$46,_xlfn.XLOOKUP(AN$1,Tolls!$C$1:$AU$1,Tolls!$C$2:$AU$46,,0,1),,0,1)</f>
        <v>44.1</v>
      </c>
    </row>
    <row r="23" spans="1:40" x14ac:dyDescent="0.2">
      <c r="A23">
        <v>286</v>
      </c>
      <c r="B23" t="str">
        <v>Reading Toll Plaza</v>
      </c>
      <c r="C23" s="38" cm="1">
        <f t="array" ref="C23">_xlfn.XLOOKUP($A23,Tolls!$A$2:$A$46,_xlfn.XLOOKUP(C$1,Tolls!$C$1:$AU$1,Tolls!$C$2:$AU$46,,0,1),,0,1)</f>
        <v>61.5</v>
      </c>
      <c r="D23" s="38" cm="1">
        <f t="array" ref="D23">_xlfn.XLOOKUP($A23,Tolls!$A$2:$A$46,_xlfn.XLOOKUP(D$1,Tolls!$C$1:$AU$1,Tolls!$C$2:$AU$46,,0,1),,0,1)</f>
        <v>61.5</v>
      </c>
      <c r="E23" s="38" cm="1">
        <f t="array" ref="E23">_xlfn.XLOOKUP($A23,Tolls!$A$2:$A$46,_xlfn.XLOOKUP(E$1,Tolls!$C$1:$AU$1,Tolls!$C$2:$AU$46,,0,1),,0,1)</f>
        <v>61.5</v>
      </c>
      <c r="F23" s="38" cm="1">
        <f t="array" ref="F23">_xlfn.XLOOKUP($A23,Tolls!$A$2:$A$46,_xlfn.XLOOKUP(F$1,Tolls!$C$1:$AU$1,Tolls!$C$2:$AU$46,,0,1),,0,1)</f>
        <v>61.5</v>
      </c>
      <c r="G23" s="38" cm="1">
        <f t="array" ref="G23">_xlfn.XLOOKUP($A23,Tolls!$A$2:$A$46,_xlfn.XLOOKUP(G$1,Tolls!$C$1:$AU$1,Tolls!$C$2:$AU$46,,0,1),,0,1)</f>
        <v>57.8</v>
      </c>
      <c r="H23" s="38" cm="1">
        <f t="array" ref="H23">_xlfn.XLOOKUP($A23,Tolls!$A$2:$A$46,_xlfn.XLOOKUP(H$1,Tolls!$C$1:$AU$1,Tolls!$C$2:$AU$46,,0,1),,0,1)</f>
        <v>56.6</v>
      </c>
      <c r="I23" s="38" cm="1">
        <f t="array" ref="I23">_xlfn.XLOOKUP($A23,Tolls!$A$2:$A$46,_xlfn.XLOOKUP(I$1,Tolls!$C$1:$AU$1,Tolls!$C$2:$AU$46,,0,1),,0,1)</f>
        <v>54.3</v>
      </c>
      <c r="J23" s="38" cm="1">
        <f t="array" ref="J23">_xlfn.XLOOKUP($A23,Tolls!$A$2:$A$46,_xlfn.XLOOKUP(J$1,Tolls!$C$1:$AU$1,Tolls!$C$2:$AU$46,,0,1),,0,1)</f>
        <v>51.4</v>
      </c>
      <c r="K23" s="38" cm="1">
        <f t="array" ref="K23">_xlfn.XLOOKUP($A23,Tolls!$A$2:$A$46,_xlfn.XLOOKUP(K$1,Tolls!$C$1:$AU$1,Tolls!$C$2:$AU$46,,0,1),,0,1)</f>
        <v>49.5</v>
      </c>
      <c r="L23" s="38" cm="1">
        <f t="array" ref="L23">_xlfn.XLOOKUP($A23,Tolls!$A$2:$A$46,_xlfn.XLOOKUP(L$1,Tolls!$C$1:$AU$1,Tolls!$C$2:$AU$46,,0,1),,0,1)</f>
        <v>46.3</v>
      </c>
      <c r="M23" s="38" cm="1">
        <f t="array" ref="M23">_xlfn.XLOOKUP($A23,Tolls!$A$2:$A$46,_xlfn.XLOOKUP(M$1,Tolls!$C$1:$AU$1,Tolls!$C$2:$AU$46,,0,1),,0,1)</f>
        <v>42.2</v>
      </c>
      <c r="N23" s="38" cm="1">
        <f t="array" ref="N23">_xlfn.XLOOKUP($A23,Tolls!$A$2:$A$46,_xlfn.XLOOKUP(N$1,Tolls!$C$1:$AU$1,Tolls!$C$2:$AU$46,,0,1),,0,1)</f>
        <v>32.5</v>
      </c>
      <c r="O23" s="38" cm="1">
        <f t="array" ref="O23">_xlfn.XLOOKUP($A23,Tolls!$A$2:$A$46,_xlfn.XLOOKUP(O$1,Tolls!$C$1:$AU$1,Tolls!$C$2:$AU$46,,0,1),,0,1)</f>
        <v>27.6</v>
      </c>
      <c r="P23" s="38" cm="1">
        <f t="array" ref="P23">_xlfn.XLOOKUP($A23,Tolls!$A$2:$A$46,_xlfn.XLOOKUP(P$1,Tolls!$C$1:$AU$1,Tolls!$C$2:$AU$46,,0,1),,0,1)</f>
        <v>24.5</v>
      </c>
      <c r="Q23" s="38" cm="1">
        <f t="array" ref="Q23">_xlfn.XLOOKUP($A23,Tolls!$A$2:$A$46,_xlfn.XLOOKUP(Q$1,Tolls!$C$1:$AU$1,Tolls!$C$2:$AU$46,,0,1),,0,1)</f>
        <v>21.3</v>
      </c>
      <c r="R23" s="38" cm="1">
        <f t="array" ref="R23">_xlfn.XLOOKUP($A23,Tolls!$A$2:$A$46,_xlfn.XLOOKUP(R$1,Tolls!$C$1:$AU$1,Tolls!$C$2:$AU$46,,0,1),,0,1)</f>
        <v>19.399999999999999</v>
      </c>
      <c r="S23" s="38" cm="1">
        <f t="array" ref="S23">_xlfn.XLOOKUP($A23,Tolls!$A$2:$A$46,_xlfn.XLOOKUP(S$1,Tolls!$C$1:$AU$1,Tolls!$C$2:$AU$46,,0,1),,0,1)</f>
        <v>13</v>
      </c>
      <c r="T23" s="38" cm="1">
        <f t="array" ref="T23">_xlfn.XLOOKUP($A23,Tolls!$A$2:$A$46,_xlfn.XLOOKUP(T$1,Tolls!$C$1:$AU$1,Tolls!$C$2:$AU$46,,0,1),,0,1)</f>
        <v>11</v>
      </c>
      <c r="U23" s="38" cm="1">
        <f t="array" ref="U23">_xlfn.XLOOKUP($A23,Tolls!$A$2:$A$46,_xlfn.XLOOKUP(U$1,Tolls!$C$1:$AU$1,Tolls!$C$2:$AU$46,,0,1),,0,1)</f>
        <v>10</v>
      </c>
      <c r="V23" s="38" cm="1">
        <f t="array" ref="V23">_xlfn.XLOOKUP($A23,Tolls!$A$2:$A$46,_xlfn.XLOOKUP(V$1,Tolls!$C$1:$AU$1,Tolls!$C$2:$AU$46,,0,1),,0,1)</f>
        <v>9</v>
      </c>
      <c r="W23" s="38" cm="1">
        <f t="array" ref="W23">_xlfn.XLOOKUP($A23,Tolls!$A$2:$A$46,_xlfn.XLOOKUP(W$1,Tolls!$C$1:$AU$1,Tolls!$C$2:$AU$46,,0,1),,0,1)</f>
        <v>6</v>
      </c>
      <c r="X23" s="38" t="str" cm="1">
        <f t="array" ref="X23">_xlfn.XLOOKUP($A23,Tolls!$A$2:$A$46,_xlfn.XLOOKUP(X$1,Tolls!$C$1:$AU$1,Tolls!$C$2:$AU$46,,0,1),,0,1)</f>
        <v>N/A</v>
      </c>
      <c r="Y23" s="38" cm="1">
        <f t="array" ref="Y23">_xlfn.XLOOKUP($A23,Tolls!$A$2:$A$46,_xlfn.XLOOKUP(Y$1,Tolls!$C$1:$AU$1,Tolls!$C$2:$AU$46,,0,1),,0,1)</f>
        <v>3.9</v>
      </c>
      <c r="Z23" s="38" cm="1">
        <f t="array" ref="Z23">_xlfn.XLOOKUP($A23,Tolls!$A$2:$A$46,_xlfn.XLOOKUP(Z$1,Tolls!$C$1:$AU$1,Tolls!$C$2:$AU$46,,0,1),,0,1)</f>
        <v>6.8</v>
      </c>
      <c r="AA23" s="38" cm="1">
        <f t="array" ref="AA23">_xlfn.XLOOKUP($A23,Tolls!$A$2:$A$46,_xlfn.XLOOKUP(AA$1,Tolls!$C$1:$AU$1,Tolls!$C$2:$AU$46,,0,1),,0,1)</f>
        <v>9.4</v>
      </c>
      <c r="AB23" s="38" cm="1">
        <f t="array" ref="AB23">_xlfn.XLOOKUP($A23,Tolls!$A$2:$A$46,_xlfn.XLOOKUP(AB$1,Tolls!$C$1:$AU$1,Tolls!$C$2:$AU$46,,0,1),,0,1)</f>
        <v>11</v>
      </c>
      <c r="AC23" s="38" cm="1">
        <f t="array" ref="AC23">_xlfn.XLOOKUP($A23,Tolls!$A$2:$A$46,_xlfn.XLOOKUP(AC$1,Tolls!$C$1:$AU$1,Tolls!$C$2:$AU$46,,0,1),,0,1)</f>
        <v>14.3</v>
      </c>
      <c r="AD23" s="38" t="str" cm="1">
        <f t="array" ref="AD23">_xlfn.XLOOKUP($A23,Tolls!$A$2:$A$46,_xlfn.XLOOKUP(AD$1,Tolls!$C$1:$AU$1,Tolls!$C$2:$AU$46,,0,1),,0,1)</f>
        <v>N/A</v>
      </c>
      <c r="AE23" s="38" cm="1">
        <f t="array" ref="AE23">_xlfn.XLOOKUP($A23,Tolls!$A$2:$A$46,_xlfn.XLOOKUP(AE$1,Tolls!$C$1:$AU$1,Tolls!$C$2:$AU$46,,0,1),,0,1)</f>
        <v>16.2</v>
      </c>
      <c r="AF23" s="38" cm="1">
        <f t="array" ref="AF23">_xlfn.XLOOKUP($A23,Tolls!$A$2:$A$46,_xlfn.XLOOKUP(AF$1,Tolls!$C$1:$AU$1,Tolls!$C$2:$AU$46,,0,1),,0,1)</f>
        <v>19.399999999999999</v>
      </c>
      <c r="AG23" s="38" cm="1">
        <f t="array" ref="AG23">_xlfn.XLOOKUP($A23,Tolls!$A$2:$A$46,_xlfn.XLOOKUP(AG$1,Tolls!$C$1:$AU$1,Tolls!$C$2:$AU$46,,0,1),,0,1)</f>
        <v>22.5</v>
      </c>
      <c r="AH23" s="38" cm="1">
        <f t="array" ref="AH23">_xlfn.XLOOKUP($A23,Tolls!$A$2:$A$46,_xlfn.XLOOKUP(AH$1,Tolls!$C$1:$AU$1,Tolls!$C$2:$AU$46,,0,1),,0,1)</f>
        <v>26.6</v>
      </c>
      <c r="AI23" s="38" cm="1">
        <f t="array" ref="AI23">_xlfn.XLOOKUP($A23,Tolls!$A$2:$A$46,_xlfn.XLOOKUP(AI$1,Tolls!$C$1:$AU$1,Tolls!$C$2:$AU$46,,0,1),,0,1)</f>
        <v>28.6</v>
      </c>
      <c r="AJ23" s="38" cm="1">
        <f t="array" ref="AJ23">_xlfn.XLOOKUP($A23,Tolls!$A$2:$A$46,_xlfn.XLOOKUP(AJ$1,Tolls!$C$1:$AU$1,Tolls!$C$2:$AU$46,,0,1),,0,1)</f>
        <v>29.7</v>
      </c>
      <c r="AK23" s="38" cm="1">
        <f t="array" ref="AK23">_xlfn.XLOOKUP($A23,Tolls!$A$2:$A$46,_xlfn.XLOOKUP(AK$1,Tolls!$C$1:$AU$1,Tolls!$C$2:$AU$46,,0,1),,0,1)</f>
        <v>32.5</v>
      </c>
      <c r="AL23" s="38" cm="1">
        <f t="array" ref="AL23">_xlfn.XLOOKUP($A23,Tolls!$A$2:$A$46,_xlfn.XLOOKUP(AL$1,Tolls!$C$1:$AU$1,Tolls!$C$2:$AU$46,,0,1),,0,1)</f>
        <v>34.9</v>
      </c>
      <c r="AM23" s="38" cm="1">
        <f t="array" ref="AM23">_xlfn.XLOOKUP($A23,Tolls!$A$2:$A$46,_xlfn.XLOOKUP(AM$1,Tolls!$C$1:$AU$1,Tolls!$C$2:$AU$46,,0,1),,0,1)</f>
        <v>37.5</v>
      </c>
      <c r="AN23" s="38" cm="1">
        <f t="array" ref="AN23">_xlfn.XLOOKUP($A23,Tolls!$A$2:$A$46,_xlfn.XLOOKUP(AN$1,Tolls!$C$1:$AU$1,Tolls!$C$2:$AU$46,,0,1),,0,1)</f>
        <v>40.1</v>
      </c>
    </row>
    <row r="24" spans="1:40" x14ac:dyDescent="0.2">
      <c r="A24">
        <v>298</v>
      </c>
      <c r="B24" t="str">
        <v>Morgantown Toll Plaza</v>
      </c>
      <c r="C24" s="38" cm="1">
        <f t="array" ref="C24">_xlfn.XLOOKUP($A24,Tolls!$A$2:$A$46,_xlfn.XLOOKUP(C$1,Tolls!$C$1:$AU$1,Tolls!$C$2:$AU$46,,0,1),,0,1)</f>
        <v>64.099999999999994</v>
      </c>
      <c r="D24" s="38" cm="1">
        <f t="array" ref="D24">_xlfn.XLOOKUP($A24,Tolls!$A$2:$A$46,_xlfn.XLOOKUP(D$1,Tolls!$C$1:$AU$1,Tolls!$C$2:$AU$46,,0,1),,0,1)</f>
        <v>64.099999999999994</v>
      </c>
      <c r="E24" s="38" cm="1">
        <f t="array" ref="E24">_xlfn.XLOOKUP($A24,Tolls!$A$2:$A$46,_xlfn.XLOOKUP(E$1,Tolls!$C$1:$AU$1,Tolls!$C$2:$AU$46,,0,1),,0,1)</f>
        <v>64.099999999999994</v>
      </c>
      <c r="F24" s="38" cm="1">
        <f t="array" ref="F24">_xlfn.XLOOKUP($A24,Tolls!$A$2:$A$46,_xlfn.XLOOKUP(F$1,Tolls!$C$1:$AU$1,Tolls!$C$2:$AU$46,,0,1),,0,1)</f>
        <v>64.099999999999994</v>
      </c>
      <c r="G24" s="38" cm="1">
        <f t="array" ref="G24">_xlfn.XLOOKUP($A24,Tolls!$A$2:$A$46,_xlfn.XLOOKUP(G$1,Tolls!$C$1:$AU$1,Tolls!$C$2:$AU$46,,0,1),,0,1)</f>
        <v>60.9</v>
      </c>
      <c r="H24" s="38" cm="1">
        <f t="array" ref="H24">_xlfn.XLOOKUP($A24,Tolls!$A$2:$A$46,_xlfn.XLOOKUP(H$1,Tolls!$C$1:$AU$1,Tolls!$C$2:$AU$46,,0,1),,0,1)</f>
        <v>58.6</v>
      </c>
      <c r="I24" s="38" cm="1">
        <f t="array" ref="I24">_xlfn.XLOOKUP($A24,Tolls!$A$2:$A$46,_xlfn.XLOOKUP(I$1,Tolls!$C$1:$AU$1,Tolls!$C$2:$AU$46,,0,1),,0,1)</f>
        <v>56.6</v>
      </c>
      <c r="J24" s="38" cm="1">
        <f t="array" ref="J24">_xlfn.XLOOKUP($A24,Tolls!$A$2:$A$46,_xlfn.XLOOKUP(J$1,Tolls!$C$1:$AU$1,Tolls!$C$2:$AU$46,,0,1),,0,1)</f>
        <v>54.3</v>
      </c>
      <c r="K24" s="38" cm="1">
        <f t="array" ref="K24">_xlfn.XLOOKUP($A24,Tolls!$A$2:$A$46,_xlfn.XLOOKUP(K$1,Tolls!$C$1:$AU$1,Tolls!$C$2:$AU$46,,0,1),,0,1)</f>
        <v>51.4</v>
      </c>
      <c r="L24" s="38" cm="1">
        <f t="array" ref="L24">_xlfn.XLOOKUP($A24,Tolls!$A$2:$A$46,_xlfn.XLOOKUP(L$1,Tolls!$C$1:$AU$1,Tolls!$C$2:$AU$46,,0,1),,0,1)</f>
        <v>48.3</v>
      </c>
      <c r="M24" s="38" cm="1">
        <f t="array" ref="M24">_xlfn.XLOOKUP($A24,Tolls!$A$2:$A$46,_xlfn.XLOOKUP(M$1,Tolls!$C$1:$AU$1,Tolls!$C$2:$AU$46,,0,1),,0,1)</f>
        <v>44.3</v>
      </c>
      <c r="N24" s="38" cm="1">
        <f t="array" ref="N24">_xlfn.XLOOKUP($A24,Tolls!$A$2:$A$46,_xlfn.XLOOKUP(N$1,Tolls!$C$1:$AU$1,Tolls!$C$2:$AU$46,,0,1),,0,1)</f>
        <v>36</v>
      </c>
      <c r="O24" s="38" cm="1">
        <f t="array" ref="O24">_xlfn.XLOOKUP($A24,Tolls!$A$2:$A$46,_xlfn.XLOOKUP(O$1,Tolls!$C$1:$AU$1,Tolls!$C$2:$AU$46,,0,1),,0,1)</f>
        <v>30.8</v>
      </c>
      <c r="P24" s="38" cm="1">
        <f t="array" ref="P24">_xlfn.XLOOKUP($A24,Tolls!$A$2:$A$46,_xlfn.XLOOKUP(P$1,Tolls!$C$1:$AU$1,Tolls!$C$2:$AU$46,,0,1),,0,1)</f>
        <v>27.6</v>
      </c>
      <c r="Q24" s="38" cm="1">
        <f t="array" ref="Q24">_xlfn.XLOOKUP($A24,Tolls!$A$2:$A$46,_xlfn.XLOOKUP(Q$1,Tolls!$C$1:$AU$1,Tolls!$C$2:$AU$46,,0,1),,0,1)</f>
        <v>23.6</v>
      </c>
      <c r="R24" s="38" cm="1">
        <f t="array" ref="R24">_xlfn.XLOOKUP($A24,Tolls!$A$2:$A$46,_xlfn.XLOOKUP(R$1,Tolls!$C$1:$AU$1,Tolls!$C$2:$AU$46,,0,1),,0,1)</f>
        <v>21.3</v>
      </c>
      <c r="S24" s="38" cm="1">
        <f t="array" ref="S24">_xlfn.XLOOKUP($A24,Tolls!$A$2:$A$46,_xlfn.XLOOKUP(S$1,Tolls!$C$1:$AU$1,Tolls!$C$2:$AU$46,,0,1),,0,1)</f>
        <v>15.3</v>
      </c>
      <c r="T24" s="38" cm="1">
        <f t="array" ref="T24">_xlfn.XLOOKUP($A24,Tolls!$A$2:$A$46,_xlfn.XLOOKUP(T$1,Tolls!$C$1:$AU$1,Tolls!$C$2:$AU$46,,0,1),,0,1)</f>
        <v>14.3</v>
      </c>
      <c r="U24" s="38" cm="1">
        <f t="array" ref="U24">_xlfn.XLOOKUP($A24,Tolls!$A$2:$A$46,_xlfn.XLOOKUP(U$1,Tolls!$C$1:$AU$1,Tolls!$C$2:$AU$46,,0,1),,0,1)</f>
        <v>13</v>
      </c>
      <c r="V24" s="38" cm="1">
        <f t="array" ref="V24">_xlfn.XLOOKUP($A24,Tolls!$A$2:$A$46,_xlfn.XLOOKUP(V$1,Tolls!$C$1:$AU$1,Tolls!$C$2:$AU$46,,0,1),,0,1)</f>
        <v>11</v>
      </c>
      <c r="W24" s="38" cm="1">
        <f t="array" ref="W24">_xlfn.XLOOKUP($A24,Tolls!$A$2:$A$46,_xlfn.XLOOKUP(W$1,Tolls!$C$1:$AU$1,Tolls!$C$2:$AU$46,,0,1),,0,1)</f>
        <v>8</v>
      </c>
      <c r="X24" s="38" cm="1">
        <f t="array" ref="X24">_xlfn.XLOOKUP($A24,Tolls!$A$2:$A$46,_xlfn.XLOOKUP(X$1,Tolls!$C$1:$AU$1,Tolls!$C$2:$AU$46,,0,1),,0,1)</f>
        <v>3.9</v>
      </c>
      <c r="Y24" s="38" t="str" cm="1">
        <f t="array" ref="Y24">_xlfn.XLOOKUP($A24,Tolls!$A$2:$A$46,_xlfn.XLOOKUP(Y$1,Tolls!$C$1:$AU$1,Tolls!$C$2:$AU$46,,0,1),,0,1)</f>
        <v>N/A</v>
      </c>
      <c r="Z24" s="38" cm="1">
        <f t="array" ref="Z24">_xlfn.XLOOKUP($A24,Tolls!$A$2:$A$46,_xlfn.XLOOKUP(Z$1,Tolls!$C$1:$AU$1,Tolls!$C$2:$AU$46,,0,1),,0,1)</f>
        <v>3.9</v>
      </c>
      <c r="AA24" s="38" cm="1">
        <f t="array" ref="AA24">_xlfn.XLOOKUP($A24,Tolls!$A$2:$A$46,_xlfn.XLOOKUP(AA$1,Tolls!$C$1:$AU$1,Tolls!$C$2:$AU$46,,0,1),,0,1)</f>
        <v>6.8</v>
      </c>
      <c r="AB24" s="38" cm="1">
        <f t="array" ref="AB24">_xlfn.XLOOKUP($A24,Tolls!$A$2:$A$46,_xlfn.XLOOKUP(AB$1,Tolls!$C$1:$AU$1,Tolls!$C$2:$AU$46,,0,1),,0,1)</f>
        <v>9</v>
      </c>
      <c r="AC24" s="38" cm="1">
        <f t="array" ref="AC24">_xlfn.XLOOKUP($A24,Tolls!$A$2:$A$46,_xlfn.XLOOKUP(AC$1,Tolls!$C$1:$AU$1,Tolls!$C$2:$AU$46,,0,1),,0,1)</f>
        <v>11</v>
      </c>
      <c r="AD24" s="38" t="str" cm="1">
        <f t="array" ref="AD24">_xlfn.XLOOKUP($A24,Tolls!$A$2:$A$46,_xlfn.XLOOKUP(AD$1,Tolls!$C$1:$AU$1,Tolls!$C$2:$AU$46,,0,1),,0,1)</f>
        <v>N/A</v>
      </c>
      <c r="AE24" s="38" cm="1">
        <f t="array" ref="AE24">_xlfn.XLOOKUP($A24,Tolls!$A$2:$A$46,_xlfn.XLOOKUP(AE$1,Tolls!$C$1:$AU$1,Tolls!$C$2:$AU$46,,0,1),,0,1)</f>
        <v>14.3</v>
      </c>
      <c r="AF24" s="38" cm="1">
        <f t="array" ref="AF24">_xlfn.XLOOKUP($A24,Tolls!$A$2:$A$46,_xlfn.XLOOKUP(AF$1,Tolls!$C$1:$AU$1,Tolls!$C$2:$AU$46,,0,1),,0,1)</f>
        <v>17.3</v>
      </c>
      <c r="AG24" s="38" cm="1">
        <f t="array" ref="AG24">_xlfn.XLOOKUP($A24,Tolls!$A$2:$A$46,_xlfn.XLOOKUP(AG$1,Tolls!$C$1:$AU$1,Tolls!$C$2:$AU$46,,0,1),,0,1)</f>
        <v>19.399999999999999</v>
      </c>
      <c r="AH24" s="38" cm="1">
        <f t="array" ref="AH24">_xlfn.XLOOKUP($A24,Tolls!$A$2:$A$46,_xlfn.XLOOKUP(AH$1,Tolls!$C$1:$AU$1,Tolls!$C$2:$AU$46,,0,1),,0,1)</f>
        <v>24.5</v>
      </c>
      <c r="AI24" s="38" cm="1">
        <f t="array" ref="AI24">_xlfn.XLOOKUP($A24,Tolls!$A$2:$A$46,_xlfn.XLOOKUP(AI$1,Tolls!$C$1:$AU$1,Tolls!$C$2:$AU$46,,0,1),,0,1)</f>
        <v>26.6</v>
      </c>
      <c r="AJ24" s="38" cm="1">
        <f t="array" ref="AJ24">_xlfn.XLOOKUP($A24,Tolls!$A$2:$A$46,_xlfn.XLOOKUP(AJ$1,Tolls!$C$1:$AU$1,Tolls!$C$2:$AU$46,,0,1),,0,1)</f>
        <v>27.6</v>
      </c>
      <c r="AK24" s="38" cm="1">
        <f t="array" ref="AK24">_xlfn.XLOOKUP($A24,Tolls!$A$2:$A$46,_xlfn.XLOOKUP(AK$1,Tolls!$C$1:$AU$1,Tolls!$C$2:$AU$46,,0,1),,0,1)</f>
        <v>29.7</v>
      </c>
      <c r="AL24" s="38" cm="1">
        <f t="array" ref="AL24">_xlfn.XLOOKUP($A24,Tolls!$A$2:$A$46,_xlfn.XLOOKUP(AL$1,Tolls!$C$1:$AU$1,Tolls!$C$2:$AU$46,,0,1),,0,1)</f>
        <v>31.9</v>
      </c>
      <c r="AM24" s="38" cm="1">
        <f t="array" ref="AM24">_xlfn.XLOOKUP($A24,Tolls!$A$2:$A$46,_xlfn.XLOOKUP(AM$1,Tolls!$C$1:$AU$1,Tolls!$C$2:$AU$46,,0,1),,0,1)</f>
        <v>34.5</v>
      </c>
      <c r="AN24" s="38" cm="1">
        <f t="array" ref="AN24">_xlfn.XLOOKUP($A24,Tolls!$A$2:$A$46,_xlfn.XLOOKUP(AN$1,Tolls!$C$1:$AU$1,Tolls!$C$2:$AU$46,,0,1),,0,1)</f>
        <v>37.1</v>
      </c>
    </row>
    <row r="25" spans="1:40" x14ac:dyDescent="0.2">
      <c r="A25">
        <v>312</v>
      </c>
      <c r="B25" t="str">
        <v>Downingtown Toll Plaza</v>
      </c>
      <c r="C25" s="38" cm="1">
        <f t="array" ref="C25">_xlfn.XLOOKUP($A25,Tolls!$A$2:$A$46,_xlfn.XLOOKUP(C$1,Tolls!$C$1:$AU$1,Tolls!$C$2:$AU$46,,0,1),,0,1)</f>
        <v>66.900000000000006</v>
      </c>
      <c r="D25" s="38" cm="1">
        <f t="array" ref="D25">_xlfn.XLOOKUP($A25,Tolls!$A$2:$A$46,_xlfn.XLOOKUP(D$1,Tolls!$C$1:$AU$1,Tolls!$C$2:$AU$46,,0,1),,0,1)</f>
        <v>66.900000000000006</v>
      </c>
      <c r="E25" s="38" cm="1">
        <f t="array" ref="E25">_xlfn.XLOOKUP($A25,Tolls!$A$2:$A$46,_xlfn.XLOOKUP(E$1,Tolls!$C$1:$AU$1,Tolls!$C$2:$AU$46,,0,1),,0,1)</f>
        <v>66.900000000000006</v>
      </c>
      <c r="F25" s="38" cm="1">
        <f t="array" ref="F25">_xlfn.XLOOKUP($A25,Tolls!$A$2:$A$46,_xlfn.XLOOKUP(F$1,Tolls!$C$1:$AU$1,Tolls!$C$2:$AU$46,,0,1),,0,1)</f>
        <v>66.900000000000006</v>
      </c>
      <c r="G25" s="38" cm="1">
        <f t="array" ref="G25">_xlfn.XLOOKUP($A25,Tolls!$A$2:$A$46,_xlfn.XLOOKUP(G$1,Tolls!$C$1:$AU$1,Tolls!$C$2:$AU$46,,0,1),,0,1)</f>
        <v>64.099999999999994</v>
      </c>
      <c r="H25" s="38" cm="1">
        <f t="array" ref="H25">_xlfn.XLOOKUP($A25,Tolls!$A$2:$A$46,_xlfn.XLOOKUP(H$1,Tolls!$C$1:$AU$1,Tolls!$C$2:$AU$46,,0,1),,0,1)</f>
        <v>60.9</v>
      </c>
      <c r="I25" s="38" cm="1">
        <f t="array" ref="I25">_xlfn.XLOOKUP($A25,Tolls!$A$2:$A$46,_xlfn.XLOOKUP(I$1,Tolls!$C$1:$AU$1,Tolls!$C$2:$AU$46,,0,1),,0,1)</f>
        <v>59.7</v>
      </c>
      <c r="J25" s="38" cm="1">
        <f t="array" ref="J25">_xlfn.XLOOKUP($A25,Tolls!$A$2:$A$46,_xlfn.XLOOKUP(J$1,Tolls!$C$1:$AU$1,Tolls!$C$2:$AU$46,,0,1),,0,1)</f>
        <v>56.6</v>
      </c>
      <c r="K25" s="38" cm="1">
        <f t="array" ref="K25">_xlfn.XLOOKUP($A25,Tolls!$A$2:$A$46,_xlfn.XLOOKUP(K$1,Tolls!$C$1:$AU$1,Tolls!$C$2:$AU$46,,0,1),,0,1)</f>
        <v>54.3</v>
      </c>
      <c r="L25" s="38" cm="1">
        <f t="array" ref="L25">_xlfn.XLOOKUP($A25,Tolls!$A$2:$A$46,_xlfn.XLOOKUP(L$1,Tolls!$C$1:$AU$1,Tolls!$C$2:$AU$46,,0,1),,0,1)</f>
        <v>51.4</v>
      </c>
      <c r="M25" s="38" cm="1">
        <f t="array" ref="M25">_xlfn.XLOOKUP($A25,Tolls!$A$2:$A$46,_xlfn.XLOOKUP(M$1,Tolls!$C$1:$AU$1,Tolls!$C$2:$AU$46,,0,1),,0,1)</f>
        <v>46.3</v>
      </c>
      <c r="N25" s="38" cm="1">
        <f t="array" ref="N25">_xlfn.XLOOKUP($A25,Tolls!$A$2:$A$46,_xlfn.XLOOKUP(N$1,Tolls!$C$1:$AU$1,Tolls!$C$2:$AU$46,,0,1),,0,1)</f>
        <v>38</v>
      </c>
      <c r="O25" s="38" cm="1">
        <f t="array" ref="O25">_xlfn.XLOOKUP($A25,Tolls!$A$2:$A$46,_xlfn.XLOOKUP(O$1,Tolls!$C$1:$AU$1,Tolls!$C$2:$AU$46,,0,1),,0,1)</f>
        <v>33.700000000000003</v>
      </c>
      <c r="P25" s="38" cm="1">
        <f t="array" ref="P25">_xlfn.XLOOKUP($A25,Tolls!$A$2:$A$46,_xlfn.XLOOKUP(P$1,Tolls!$C$1:$AU$1,Tolls!$C$2:$AU$46,,0,1),,0,1)</f>
        <v>29.7</v>
      </c>
      <c r="Q25" s="38" cm="1">
        <f t="array" ref="Q25">_xlfn.XLOOKUP($A25,Tolls!$A$2:$A$46,_xlfn.XLOOKUP(Q$1,Tolls!$C$1:$AU$1,Tolls!$C$2:$AU$46,,0,1),,0,1)</f>
        <v>26.3</v>
      </c>
      <c r="R25" s="38" cm="1">
        <f t="array" ref="R25">_xlfn.XLOOKUP($A25,Tolls!$A$2:$A$46,_xlfn.XLOOKUP(R$1,Tolls!$C$1:$AU$1,Tolls!$C$2:$AU$46,,0,1),,0,1)</f>
        <v>23.6</v>
      </c>
      <c r="S25" s="38" cm="1">
        <f t="array" ref="S25">_xlfn.XLOOKUP($A25,Tolls!$A$2:$A$46,_xlfn.XLOOKUP(S$1,Tolls!$C$1:$AU$1,Tolls!$C$2:$AU$46,,0,1),,0,1)</f>
        <v>19.399999999999999</v>
      </c>
      <c r="T25" s="38" cm="1">
        <f t="array" ref="T25">_xlfn.XLOOKUP($A25,Tolls!$A$2:$A$46,_xlfn.XLOOKUP(T$1,Tolls!$C$1:$AU$1,Tolls!$C$2:$AU$46,,0,1),,0,1)</f>
        <v>17.3</v>
      </c>
      <c r="U25" s="38" cm="1">
        <f t="array" ref="U25">_xlfn.XLOOKUP($A25,Tolls!$A$2:$A$46,_xlfn.XLOOKUP(U$1,Tolls!$C$1:$AU$1,Tolls!$C$2:$AU$46,,0,1),,0,1)</f>
        <v>15.3</v>
      </c>
      <c r="V25" s="38" cm="1">
        <f t="array" ref="V25">_xlfn.XLOOKUP($A25,Tolls!$A$2:$A$46,_xlfn.XLOOKUP(V$1,Tolls!$C$1:$AU$1,Tolls!$C$2:$AU$46,,0,1),,0,1)</f>
        <v>14.3</v>
      </c>
      <c r="W25" s="38" cm="1">
        <f t="array" ref="W25">_xlfn.XLOOKUP($A25,Tolls!$A$2:$A$46,_xlfn.XLOOKUP(W$1,Tolls!$C$1:$AU$1,Tolls!$C$2:$AU$46,,0,1),,0,1)</f>
        <v>11</v>
      </c>
      <c r="X25" s="38" cm="1">
        <f t="array" ref="X25">_xlfn.XLOOKUP($A25,Tolls!$A$2:$A$46,_xlfn.XLOOKUP(X$1,Tolls!$C$1:$AU$1,Tolls!$C$2:$AU$46,,0,1),,0,1)</f>
        <v>6.8</v>
      </c>
      <c r="Y25" s="38" cm="1">
        <f t="array" ref="Y25">_xlfn.XLOOKUP($A25,Tolls!$A$2:$A$46,_xlfn.XLOOKUP(Y$1,Tolls!$C$1:$AU$1,Tolls!$C$2:$AU$46,,0,1),,0,1)</f>
        <v>3.9</v>
      </c>
      <c r="Z25" s="38" t="str" cm="1">
        <f t="array" ref="Z25">_xlfn.XLOOKUP($A25,Tolls!$A$2:$A$46,_xlfn.XLOOKUP(Z$1,Tolls!$C$1:$AU$1,Tolls!$C$2:$AU$46,,0,1),,0,1)</f>
        <v>N/A</v>
      </c>
      <c r="AA25" s="38" cm="1">
        <f t="array" ref="AA25">_xlfn.XLOOKUP($A25,Tolls!$A$2:$A$46,_xlfn.XLOOKUP(AA$1,Tolls!$C$1:$AU$1,Tolls!$C$2:$AU$46,,0,1),,0,1)</f>
        <v>3.7</v>
      </c>
      <c r="AB25" s="38" cm="1">
        <f t="array" ref="AB25">_xlfn.XLOOKUP($A25,Tolls!$A$2:$A$46,_xlfn.XLOOKUP(AB$1,Tolls!$C$1:$AU$1,Tolls!$C$2:$AU$46,,0,1),,0,1)</f>
        <v>6</v>
      </c>
      <c r="AC25" s="38" cm="1">
        <f t="array" ref="AC25">_xlfn.XLOOKUP($A25,Tolls!$A$2:$A$46,_xlfn.XLOOKUP(AC$1,Tolls!$C$1:$AU$1,Tolls!$C$2:$AU$46,,0,1),,0,1)</f>
        <v>9</v>
      </c>
      <c r="AD25" s="38" t="str" cm="1">
        <f t="array" ref="AD25">_xlfn.XLOOKUP($A25,Tolls!$A$2:$A$46,_xlfn.XLOOKUP(AD$1,Tolls!$C$1:$AU$1,Tolls!$C$2:$AU$46,,0,1),,0,1)</f>
        <v>N/A</v>
      </c>
      <c r="AE25" s="38" cm="1">
        <f t="array" ref="AE25">_xlfn.XLOOKUP($A25,Tolls!$A$2:$A$46,_xlfn.XLOOKUP(AE$1,Tolls!$C$1:$AU$1,Tolls!$C$2:$AU$46,,0,1),,0,1)</f>
        <v>11</v>
      </c>
      <c r="AF25" s="38" cm="1">
        <f t="array" ref="AF25">_xlfn.XLOOKUP($A25,Tolls!$A$2:$A$46,_xlfn.XLOOKUP(AF$1,Tolls!$C$1:$AU$1,Tolls!$C$2:$AU$46,,0,1),,0,1)</f>
        <v>14.3</v>
      </c>
      <c r="AG25" s="38" cm="1">
        <f t="array" ref="AG25">_xlfn.XLOOKUP($A25,Tolls!$A$2:$A$46,_xlfn.XLOOKUP(AG$1,Tolls!$C$1:$AU$1,Tolls!$C$2:$AU$46,,0,1),,0,1)</f>
        <v>16.2</v>
      </c>
      <c r="AH25" s="38" cm="1">
        <f t="array" ref="AH25">_xlfn.XLOOKUP($A25,Tolls!$A$2:$A$46,_xlfn.XLOOKUP(AH$1,Tolls!$C$1:$AU$1,Tolls!$C$2:$AU$46,,0,1),,0,1)</f>
        <v>21.3</v>
      </c>
      <c r="AI25" s="38" cm="1">
        <f t="array" ref="AI25">_xlfn.XLOOKUP($A25,Tolls!$A$2:$A$46,_xlfn.XLOOKUP(AI$1,Tolls!$C$1:$AU$1,Tolls!$C$2:$AU$46,,0,1),,0,1)</f>
        <v>23.9</v>
      </c>
      <c r="AJ25" s="38" cm="1">
        <f t="array" ref="AJ25">_xlfn.XLOOKUP($A25,Tolls!$A$2:$A$46,_xlfn.XLOOKUP(AJ$1,Tolls!$C$1:$AU$1,Tolls!$C$2:$AU$46,,0,1),,0,1)</f>
        <v>25.6</v>
      </c>
      <c r="AK25" s="38" cm="1">
        <f t="array" ref="AK25">_xlfn.XLOOKUP($A25,Tolls!$A$2:$A$46,_xlfn.XLOOKUP(AK$1,Tolls!$C$1:$AU$1,Tolls!$C$2:$AU$46,,0,1),,0,1)</f>
        <v>27.6</v>
      </c>
      <c r="AL25" s="38" cm="1">
        <f t="array" ref="AL25">_xlfn.XLOOKUP($A25,Tolls!$A$2:$A$46,_xlfn.XLOOKUP(AL$1,Tolls!$C$1:$AU$1,Tolls!$C$2:$AU$46,,0,1),,0,1)</f>
        <v>29.7</v>
      </c>
      <c r="AM25" s="38" cm="1">
        <f t="array" ref="AM25">_xlfn.XLOOKUP($A25,Tolls!$A$2:$A$46,_xlfn.XLOOKUP(AM$1,Tolls!$C$1:$AU$1,Tolls!$C$2:$AU$46,,0,1),,0,1)</f>
        <v>32.299999999999997</v>
      </c>
      <c r="AN25" s="38" cm="1">
        <f t="array" ref="AN25">_xlfn.XLOOKUP($A25,Tolls!$A$2:$A$46,_xlfn.XLOOKUP(AN$1,Tolls!$C$1:$AU$1,Tolls!$C$2:$AU$46,,0,1),,0,1)</f>
        <v>34.9</v>
      </c>
    </row>
    <row r="26" spans="1:40" x14ac:dyDescent="0.2">
      <c r="A26">
        <v>320</v>
      </c>
      <c r="B26" t="str">
        <v>S.R. 29</v>
      </c>
      <c r="C26" s="38" cm="1">
        <f t="array" ref="C26">_xlfn.XLOOKUP($A26,Tolls!$A$2:$A$46,_xlfn.XLOOKUP(C$1,Tolls!$C$1:$AU$1,Tolls!$C$2:$AU$46,,0,1),,0,1)</f>
        <v>69.400000000000006</v>
      </c>
      <c r="D26" s="38" cm="1">
        <f t="array" ref="D26">_xlfn.XLOOKUP($A26,Tolls!$A$2:$A$46,_xlfn.XLOOKUP(D$1,Tolls!$C$1:$AU$1,Tolls!$C$2:$AU$46,,0,1),,0,1)</f>
        <v>69.400000000000006</v>
      </c>
      <c r="E26" s="38" cm="1">
        <f t="array" ref="E26">_xlfn.XLOOKUP($A26,Tolls!$A$2:$A$46,_xlfn.XLOOKUP(E$1,Tolls!$C$1:$AU$1,Tolls!$C$2:$AU$46,,0,1),,0,1)</f>
        <v>69.400000000000006</v>
      </c>
      <c r="F26" s="38" cm="1">
        <f t="array" ref="F26">_xlfn.XLOOKUP($A26,Tolls!$A$2:$A$46,_xlfn.XLOOKUP(F$1,Tolls!$C$1:$AU$1,Tolls!$C$2:$AU$46,,0,1),,0,1)</f>
        <v>69.400000000000006</v>
      </c>
      <c r="G26" s="38" cm="1">
        <f t="array" ref="G26">_xlfn.XLOOKUP($A26,Tolls!$A$2:$A$46,_xlfn.XLOOKUP(G$1,Tolls!$C$1:$AU$1,Tolls!$C$2:$AU$46,,0,1),,0,1)</f>
        <v>66.400000000000006</v>
      </c>
      <c r="H26" s="38" cm="1">
        <f t="array" ref="H26">_xlfn.XLOOKUP($A26,Tolls!$A$2:$A$46,_xlfn.XLOOKUP(H$1,Tolls!$C$1:$AU$1,Tolls!$C$2:$AU$46,,0,1),,0,1)</f>
        <v>63.8</v>
      </c>
      <c r="I26" s="38" cm="1">
        <f t="array" ref="I26">_xlfn.XLOOKUP($A26,Tolls!$A$2:$A$46,_xlfn.XLOOKUP(I$1,Tolls!$C$1:$AU$1,Tolls!$C$2:$AU$46,,0,1),,0,1)</f>
        <v>62.3</v>
      </c>
      <c r="J26" s="38" cm="1">
        <f t="array" ref="J26">_xlfn.XLOOKUP($A26,Tolls!$A$2:$A$46,_xlfn.XLOOKUP(J$1,Tolls!$C$1:$AU$1,Tolls!$C$2:$AU$46,,0,1),,0,1)</f>
        <v>59.2</v>
      </c>
      <c r="K26" s="38" cm="1">
        <f t="array" ref="K26">_xlfn.XLOOKUP($A26,Tolls!$A$2:$A$46,_xlfn.XLOOKUP(K$1,Tolls!$C$1:$AU$1,Tolls!$C$2:$AU$46,,0,1),,0,1)</f>
        <v>57.1</v>
      </c>
      <c r="L26" s="38" cm="1">
        <f t="array" ref="L26">_xlfn.XLOOKUP($A26,Tolls!$A$2:$A$46,_xlfn.XLOOKUP(L$1,Tolls!$C$1:$AU$1,Tolls!$C$2:$AU$46,,0,1),,0,1)</f>
        <v>54</v>
      </c>
      <c r="M26" s="38" cm="1">
        <f t="array" ref="M26">_xlfn.XLOOKUP($A26,Tolls!$A$2:$A$46,_xlfn.XLOOKUP(M$1,Tolls!$C$1:$AU$1,Tolls!$C$2:$AU$46,,0,1),,0,1)</f>
        <v>49.5</v>
      </c>
      <c r="N26" s="38" cm="1">
        <f t="array" ref="N26">_xlfn.XLOOKUP($A26,Tolls!$A$2:$A$46,_xlfn.XLOOKUP(N$1,Tolls!$C$1:$AU$1,Tolls!$C$2:$AU$46,,0,1),,0,1)</f>
        <v>40.299999999999997</v>
      </c>
      <c r="O26" s="38" cm="1">
        <f t="array" ref="O26">_xlfn.XLOOKUP($A26,Tolls!$A$2:$A$46,_xlfn.XLOOKUP(O$1,Tolls!$C$1:$AU$1,Tolls!$C$2:$AU$46,,0,1),,0,1)</f>
        <v>36.200000000000003</v>
      </c>
      <c r="P26" s="38" cm="1">
        <f t="array" ref="P26">_xlfn.XLOOKUP($A26,Tolls!$A$2:$A$46,_xlfn.XLOOKUP(P$1,Tolls!$C$1:$AU$1,Tolls!$C$2:$AU$46,,0,1),,0,1)</f>
        <v>32.9</v>
      </c>
      <c r="Q26" s="38" cm="1">
        <f t="array" ref="Q26">_xlfn.XLOOKUP($A26,Tolls!$A$2:$A$46,_xlfn.XLOOKUP(Q$1,Tolls!$C$1:$AU$1,Tolls!$C$2:$AU$46,,0,1),,0,1)</f>
        <v>28.6</v>
      </c>
      <c r="R26" s="38" cm="1">
        <f t="array" ref="R26">_xlfn.XLOOKUP($A26,Tolls!$A$2:$A$46,_xlfn.XLOOKUP(R$1,Tolls!$C$1:$AU$1,Tolls!$C$2:$AU$46,,0,1),,0,1)</f>
        <v>25.9</v>
      </c>
      <c r="S26" s="38" cm="1">
        <f t="array" ref="S26">_xlfn.XLOOKUP($A26,Tolls!$A$2:$A$46,_xlfn.XLOOKUP(S$1,Tolls!$C$1:$AU$1,Tolls!$C$2:$AU$46,,0,1),,0,1)</f>
        <v>21.9</v>
      </c>
      <c r="T26" s="38" cm="1">
        <f t="array" ref="T26">_xlfn.XLOOKUP($A26,Tolls!$A$2:$A$46,_xlfn.XLOOKUP(T$1,Tolls!$C$1:$AU$1,Tolls!$C$2:$AU$46,,0,1),,0,1)</f>
        <v>19.600000000000001</v>
      </c>
      <c r="U26" s="38" cm="1">
        <f t="array" ref="U26">_xlfn.XLOOKUP($A26,Tolls!$A$2:$A$46,_xlfn.XLOOKUP(U$1,Tolls!$C$1:$AU$1,Tolls!$C$2:$AU$46,,0,1),,0,1)</f>
        <v>18.3</v>
      </c>
      <c r="V26" s="38" cm="1">
        <f t="array" ref="V26">_xlfn.XLOOKUP($A26,Tolls!$A$2:$A$46,_xlfn.XLOOKUP(V$1,Tolls!$C$1:$AU$1,Tolls!$C$2:$AU$46,,0,1),,0,1)</f>
        <v>17.3</v>
      </c>
      <c r="W26" s="38" cm="1">
        <f t="array" ref="W26">_xlfn.XLOOKUP($A26,Tolls!$A$2:$A$46,_xlfn.XLOOKUP(W$1,Tolls!$C$1:$AU$1,Tolls!$C$2:$AU$46,,0,1),,0,1)</f>
        <v>13.6</v>
      </c>
      <c r="X26" s="38" cm="1">
        <f t="array" ref="X26">_xlfn.XLOOKUP($A26,Tolls!$A$2:$A$46,_xlfn.XLOOKUP(X$1,Tolls!$C$1:$AU$1,Tolls!$C$2:$AU$46,,0,1),,0,1)</f>
        <v>9.4</v>
      </c>
      <c r="Y26" s="38" cm="1">
        <f t="array" ref="Y26">_xlfn.XLOOKUP($A26,Tolls!$A$2:$A$46,_xlfn.XLOOKUP(Y$1,Tolls!$C$1:$AU$1,Tolls!$C$2:$AU$46,,0,1),,0,1)</f>
        <v>6.8</v>
      </c>
      <c r="Z26" s="38" cm="1">
        <f t="array" ref="Z26">_xlfn.XLOOKUP($A26,Tolls!$A$2:$A$46,_xlfn.XLOOKUP(Z$1,Tolls!$C$1:$AU$1,Tolls!$C$2:$AU$46,,0,1),,0,1)</f>
        <v>3.7</v>
      </c>
      <c r="AA26" s="38" t="str" cm="1">
        <f t="array" ref="AA26">_xlfn.XLOOKUP($A26,Tolls!$A$2:$A$46,_xlfn.XLOOKUP(AA$1,Tolls!$C$1:$AU$1,Tolls!$C$2:$AU$46,,0,1),,0,1)</f>
        <v>N/A</v>
      </c>
      <c r="AB26" s="38" cm="1">
        <f t="array" ref="AB26">_xlfn.XLOOKUP($A26,Tolls!$A$2:$A$46,_xlfn.XLOOKUP(AB$1,Tolls!$C$1:$AU$1,Tolls!$C$2:$AU$46,,0,1),,0,1)</f>
        <v>3.1</v>
      </c>
      <c r="AC26" s="38" cm="1">
        <f t="array" ref="AC26">_xlfn.XLOOKUP($A26,Tolls!$A$2:$A$46,_xlfn.XLOOKUP(AC$1,Tolls!$C$1:$AU$1,Tolls!$C$2:$AU$46,,0,1),,0,1)</f>
        <v>6.7</v>
      </c>
      <c r="AD26" s="38" t="str" cm="1">
        <f t="array" ref="AD26">_xlfn.XLOOKUP($A26,Tolls!$A$2:$A$46,_xlfn.XLOOKUP(AD$1,Tolls!$C$1:$AU$1,Tolls!$C$2:$AU$46,,0,1),,0,1)</f>
        <v>N/A</v>
      </c>
      <c r="AE26" s="38" cm="1">
        <f t="array" ref="AE26">_xlfn.XLOOKUP($A26,Tolls!$A$2:$A$46,_xlfn.XLOOKUP(AE$1,Tolls!$C$1:$AU$1,Tolls!$C$2:$AU$46,,0,1),,0,1)</f>
        <v>8.8000000000000007</v>
      </c>
      <c r="AF26" s="38" cm="1">
        <f t="array" ref="AF26">_xlfn.XLOOKUP($A26,Tolls!$A$2:$A$46,_xlfn.XLOOKUP(AF$1,Tolls!$C$1:$AU$1,Tolls!$C$2:$AU$46,,0,1),,0,1)</f>
        <v>12</v>
      </c>
      <c r="AG26" s="38" cm="1">
        <f t="array" ref="AG26">_xlfn.XLOOKUP($A26,Tolls!$A$2:$A$46,_xlfn.XLOOKUP(AG$1,Tolls!$C$1:$AU$1,Tolls!$C$2:$AU$46,,0,1),,0,1)</f>
        <v>14</v>
      </c>
      <c r="AH26" s="38" cm="1">
        <f t="array" ref="AH26">_xlfn.XLOOKUP($A26,Tolls!$A$2:$A$46,_xlfn.XLOOKUP(AH$1,Tolls!$C$1:$AU$1,Tolls!$C$2:$AU$46,,0,1),,0,1)</f>
        <v>18.3</v>
      </c>
      <c r="AI26" s="38" cm="1">
        <f t="array" ref="AI26">_xlfn.XLOOKUP($A26,Tolls!$A$2:$A$46,_xlfn.XLOOKUP(AI$1,Tolls!$C$1:$AU$1,Tolls!$C$2:$AU$46,,0,1),,0,1)</f>
        <v>21.7</v>
      </c>
      <c r="AJ26" s="38" cm="1">
        <f t="array" ref="AJ26">_xlfn.XLOOKUP($A26,Tolls!$A$2:$A$46,_xlfn.XLOOKUP(AJ$1,Tolls!$C$1:$AU$1,Tolls!$C$2:$AU$46,,0,1),,0,1)</f>
        <v>22.6</v>
      </c>
      <c r="AK26" s="38" cm="1">
        <f t="array" ref="AK26">_xlfn.XLOOKUP($A26,Tolls!$A$2:$A$46,_xlfn.XLOOKUP(AK$1,Tolls!$C$1:$AU$1,Tolls!$C$2:$AU$46,,0,1),,0,1)</f>
        <v>24.9</v>
      </c>
      <c r="AL26" s="38" cm="1">
        <f t="array" ref="AL26">_xlfn.XLOOKUP($A26,Tolls!$A$2:$A$46,_xlfn.XLOOKUP(AL$1,Tolls!$C$1:$AU$1,Tolls!$C$2:$AU$46,,0,1),,0,1)</f>
        <v>26.8</v>
      </c>
      <c r="AM26" s="38" cm="1">
        <f t="array" ref="AM26">_xlfn.XLOOKUP($A26,Tolls!$A$2:$A$46,_xlfn.XLOOKUP(AM$1,Tolls!$C$1:$AU$1,Tolls!$C$2:$AU$46,,0,1),,0,1)</f>
        <v>29.400000000000002</v>
      </c>
      <c r="AN26" s="38" cm="1">
        <f t="array" ref="AN26">_xlfn.XLOOKUP($A26,Tolls!$A$2:$A$46,_xlfn.XLOOKUP(AN$1,Tolls!$C$1:$AU$1,Tolls!$C$2:$AU$46,,0,1),,0,1)</f>
        <v>32</v>
      </c>
    </row>
    <row r="27" spans="1:40" x14ac:dyDescent="0.2">
      <c r="A27">
        <v>326</v>
      </c>
      <c r="B27" t="str">
        <v>Valley Forge Toll Plaza</v>
      </c>
      <c r="C27" s="38" cm="1">
        <f t="array" ref="C27">_xlfn.XLOOKUP($A27,Tolls!$A$2:$A$46,_xlfn.XLOOKUP(C$1,Tolls!$C$1:$AU$1,Tolls!$C$2:$AU$46,,0,1),,0,1)</f>
        <v>71.2</v>
      </c>
      <c r="D27" s="38" cm="1">
        <f t="array" ref="D27">_xlfn.XLOOKUP($A27,Tolls!$A$2:$A$46,_xlfn.XLOOKUP(D$1,Tolls!$C$1:$AU$1,Tolls!$C$2:$AU$46,,0,1),,0,1)</f>
        <v>71.2</v>
      </c>
      <c r="E27" s="38" cm="1">
        <f t="array" ref="E27">_xlfn.XLOOKUP($A27,Tolls!$A$2:$A$46,_xlfn.XLOOKUP(E$1,Tolls!$C$1:$AU$1,Tolls!$C$2:$AU$46,,0,1),,0,1)</f>
        <v>71.2</v>
      </c>
      <c r="F27" s="38" cm="1">
        <f t="array" ref="F27">_xlfn.XLOOKUP($A27,Tolls!$A$2:$A$46,_xlfn.XLOOKUP(F$1,Tolls!$C$1:$AU$1,Tolls!$C$2:$AU$46,,0,1),,0,1)</f>
        <v>71.2</v>
      </c>
      <c r="G27" s="38" cm="1">
        <f t="array" ref="G27">_xlfn.XLOOKUP($A27,Tolls!$A$2:$A$46,_xlfn.XLOOKUP(G$1,Tolls!$C$1:$AU$1,Tolls!$C$2:$AU$46,,0,1),,0,1)</f>
        <v>68.3</v>
      </c>
      <c r="H27" s="38" cm="1">
        <f t="array" ref="H27">_xlfn.XLOOKUP($A27,Tolls!$A$2:$A$46,_xlfn.XLOOKUP(H$1,Tolls!$C$1:$AU$1,Tolls!$C$2:$AU$46,,0,1),,0,1)</f>
        <v>66</v>
      </c>
      <c r="I27" s="38" cm="1">
        <f t="array" ref="I27">_xlfn.XLOOKUP($A27,Tolls!$A$2:$A$46,_xlfn.XLOOKUP(I$1,Tolls!$C$1:$AU$1,Tolls!$C$2:$AU$46,,0,1),,0,1)</f>
        <v>64.099999999999994</v>
      </c>
      <c r="J27" s="38" cm="1">
        <f t="array" ref="J27">_xlfn.XLOOKUP($A27,Tolls!$A$2:$A$46,_xlfn.XLOOKUP(J$1,Tolls!$C$1:$AU$1,Tolls!$C$2:$AU$46,,0,1),,0,1)</f>
        <v>60.9</v>
      </c>
      <c r="K27" s="38" cm="1">
        <f t="array" ref="K27">_xlfn.XLOOKUP($A27,Tolls!$A$2:$A$46,_xlfn.XLOOKUP(K$1,Tolls!$C$1:$AU$1,Tolls!$C$2:$AU$46,,0,1),,0,1)</f>
        <v>58.6</v>
      </c>
      <c r="L27" s="38" cm="1">
        <f t="array" ref="L27">_xlfn.XLOOKUP($A27,Tolls!$A$2:$A$46,_xlfn.XLOOKUP(L$1,Tolls!$C$1:$AU$1,Tolls!$C$2:$AU$46,,0,1),,0,1)</f>
        <v>55.7</v>
      </c>
      <c r="M27" s="38" cm="1">
        <f t="array" ref="M27">_xlfn.XLOOKUP($A27,Tolls!$A$2:$A$46,_xlfn.XLOOKUP(M$1,Tolls!$C$1:$AU$1,Tolls!$C$2:$AU$46,,0,1),,0,1)</f>
        <v>51.4</v>
      </c>
      <c r="N27" s="38" cm="1">
        <f t="array" ref="N27">_xlfn.XLOOKUP($A27,Tolls!$A$2:$A$46,_xlfn.XLOOKUP(N$1,Tolls!$C$1:$AU$1,Tolls!$C$2:$AU$46,,0,1),,0,1)</f>
        <v>42.2</v>
      </c>
      <c r="O27" s="38" cm="1">
        <f t="array" ref="O27">_xlfn.XLOOKUP($A27,Tolls!$A$2:$A$46,_xlfn.XLOOKUP(O$1,Tolls!$C$1:$AU$1,Tolls!$C$2:$AU$46,,0,1),,0,1)</f>
        <v>38</v>
      </c>
      <c r="P27" s="38" cm="1">
        <f t="array" ref="P27">_xlfn.XLOOKUP($A27,Tolls!$A$2:$A$46,_xlfn.XLOOKUP(P$1,Tolls!$C$1:$AU$1,Tolls!$C$2:$AU$46,,0,1),,0,1)</f>
        <v>34.9</v>
      </c>
      <c r="Q27" s="38" cm="1">
        <f t="array" ref="Q27">_xlfn.XLOOKUP($A27,Tolls!$A$2:$A$46,_xlfn.XLOOKUP(Q$1,Tolls!$C$1:$AU$1,Tolls!$C$2:$AU$46,,0,1),,0,1)</f>
        <v>30.5</v>
      </c>
      <c r="R27" s="38" cm="1">
        <f t="array" ref="R27">_xlfn.XLOOKUP($A27,Tolls!$A$2:$A$46,_xlfn.XLOOKUP(R$1,Tolls!$C$1:$AU$1,Tolls!$C$2:$AU$46,,0,1),,0,1)</f>
        <v>27.6</v>
      </c>
      <c r="S27" s="38" cm="1">
        <f t="array" ref="S27">_xlfn.XLOOKUP($A27,Tolls!$A$2:$A$46,_xlfn.XLOOKUP(S$1,Tolls!$C$1:$AU$1,Tolls!$C$2:$AU$46,,0,1),,0,1)</f>
        <v>23.6</v>
      </c>
      <c r="T27" s="38" cm="1">
        <f t="array" ref="T27">_xlfn.XLOOKUP($A27,Tolls!$A$2:$A$46,_xlfn.XLOOKUP(T$1,Tolls!$C$1:$AU$1,Tolls!$C$2:$AU$46,,0,1),,0,1)</f>
        <v>21.3</v>
      </c>
      <c r="U27" s="38" cm="1">
        <f t="array" ref="U27">_xlfn.XLOOKUP($A27,Tolls!$A$2:$A$46,_xlfn.XLOOKUP(U$1,Tolls!$C$1:$AU$1,Tolls!$C$2:$AU$46,,0,1),,0,1)</f>
        <v>20.3</v>
      </c>
      <c r="V27" s="38" cm="1">
        <f t="array" ref="V27">_xlfn.XLOOKUP($A27,Tolls!$A$2:$A$46,_xlfn.XLOOKUP(V$1,Tolls!$C$1:$AU$1,Tolls!$C$2:$AU$46,,0,1),,0,1)</f>
        <v>19.399999999999999</v>
      </c>
      <c r="W27" s="38" cm="1">
        <f t="array" ref="W27">_xlfn.XLOOKUP($A27,Tolls!$A$2:$A$46,_xlfn.XLOOKUP(W$1,Tolls!$C$1:$AU$1,Tolls!$C$2:$AU$46,,0,1),,0,1)</f>
        <v>15.3</v>
      </c>
      <c r="X27" s="38" cm="1">
        <f t="array" ref="X27">_xlfn.XLOOKUP($A27,Tolls!$A$2:$A$46,_xlfn.XLOOKUP(X$1,Tolls!$C$1:$AU$1,Tolls!$C$2:$AU$46,,0,1),,0,1)</f>
        <v>11</v>
      </c>
      <c r="Y27" s="38" cm="1">
        <f t="array" ref="Y27">_xlfn.XLOOKUP($A27,Tolls!$A$2:$A$46,_xlfn.XLOOKUP(Y$1,Tolls!$C$1:$AU$1,Tolls!$C$2:$AU$46,,0,1),,0,1)</f>
        <v>9</v>
      </c>
      <c r="Z27" s="38" cm="1">
        <f t="array" ref="Z27">_xlfn.XLOOKUP($A27,Tolls!$A$2:$A$46,_xlfn.XLOOKUP(Z$1,Tolls!$C$1:$AU$1,Tolls!$C$2:$AU$46,,0,1),,0,1)</f>
        <v>6</v>
      </c>
      <c r="AA27" s="38" cm="1">
        <f t="array" ref="AA27">_xlfn.XLOOKUP($A27,Tolls!$A$2:$A$46,_xlfn.XLOOKUP(AA$1,Tolls!$C$1:$AU$1,Tolls!$C$2:$AU$46,,0,1),,0,1)</f>
        <v>3.1</v>
      </c>
      <c r="AB27" s="38" t="str" cm="1">
        <f t="array" ref="AB27">_xlfn.XLOOKUP($A27,Tolls!$A$2:$A$46,_xlfn.XLOOKUP(AB$1,Tolls!$C$1:$AU$1,Tolls!$C$2:$AU$46,,0,1),,0,1)</f>
        <v>N/A</v>
      </c>
      <c r="AC27" s="38" cm="1">
        <f t="array" ref="AC27">_xlfn.XLOOKUP($A27,Tolls!$A$2:$A$46,_xlfn.XLOOKUP(AC$1,Tolls!$C$1:$AU$1,Tolls!$C$2:$AU$46,,0,1),,0,1)</f>
        <v>4.7</v>
      </c>
      <c r="AD27" s="38" t="str" cm="1">
        <f t="array" ref="AD27">_xlfn.XLOOKUP($A27,Tolls!$A$2:$A$46,_xlfn.XLOOKUP(AD$1,Tolls!$C$1:$AU$1,Tolls!$C$2:$AU$46,,0,1),,0,1)</f>
        <v>N/A</v>
      </c>
      <c r="AE27" s="38" cm="1">
        <f t="array" ref="AE27">_xlfn.XLOOKUP($A27,Tolls!$A$2:$A$46,_xlfn.XLOOKUP(AE$1,Tolls!$C$1:$AU$1,Tolls!$C$2:$AU$46,,0,1),,0,1)</f>
        <v>6.8</v>
      </c>
      <c r="AF27" s="38" cm="1">
        <f t="array" ref="AF27">_xlfn.XLOOKUP($A27,Tolls!$A$2:$A$46,_xlfn.XLOOKUP(AF$1,Tolls!$C$1:$AU$1,Tolls!$C$2:$AU$46,,0,1),,0,1)</f>
        <v>10</v>
      </c>
      <c r="AG27" s="38" cm="1">
        <f t="array" ref="AG27">_xlfn.XLOOKUP($A27,Tolls!$A$2:$A$46,_xlfn.XLOOKUP(AG$1,Tolls!$C$1:$AU$1,Tolls!$C$2:$AU$46,,0,1),,0,1)</f>
        <v>12</v>
      </c>
      <c r="AH27" s="38" cm="1">
        <f t="array" ref="AH27">_xlfn.XLOOKUP($A27,Tolls!$A$2:$A$46,_xlfn.XLOOKUP(AH$1,Tolls!$C$1:$AU$1,Tolls!$C$2:$AU$46,,0,1),,0,1)</f>
        <v>16.2</v>
      </c>
      <c r="AI27" s="38" cm="1">
        <f t="array" ref="AI27">_xlfn.XLOOKUP($A27,Tolls!$A$2:$A$46,_xlfn.XLOOKUP(AI$1,Tolls!$C$1:$AU$1,Tolls!$C$2:$AU$46,,0,1),,0,1)</f>
        <v>18.8</v>
      </c>
      <c r="AJ27" s="38" cm="1">
        <f t="array" ref="AJ27">_xlfn.XLOOKUP($A27,Tolls!$A$2:$A$46,_xlfn.XLOOKUP(AJ$1,Tolls!$C$1:$AU$1,Tolls!$C$2:$AU$46,,0,1),,0,1)</f>
        <v>20.3</v>
      </c>
      <c r="AK27" s="38" cm="1">
        <f t="array" ref="AK27">_xlfn.XLOOKUP($A27,Tolls!$A$2:$A$46,_xlfn.XLOOKUP(AK$1,Tolls!$C$1:$AU$1,Tolls!$C$2:$AU$46,,0,1),,0,1)</f>
        <v>22.5</v>
      </c>
      <c r="AL27" s="38" cm="1">
        <f t="array" ref="AL27">_xlfn.XLOOKUP($A27,Tolls!$A$2:$A$46,_xlfn.XLOOKUP(AL$1,Tolls!$C$1:$AU$1,Tolls!$C$2:$AU$46,,0,1),,0,1)</f>
        <v>24.5</v>
      </c>
      <c r="AM27" s="38" cm="1">
        <f t="array" ref="AM27">_xlfn.XLOOKUP($A27,Tolls!$A$2:$A$46,_xlfn.XLOOKUP(AM$1,Tolls!$C$1:$AU$1,Tolls!$C$2:$AU$46,,0,1),,0,1)</f>
        <v>27.1</v>
      </c>
      <c r="AN27" s="38" cm="1">
        <f t="array" ref="AN27">_xlfn.XLOOKUP($A27,Tolls!$A$2:$A$46,_xlfn.XLOOKUP(AN$1,Tolls!$C$1:$AU$1,Tolls!$C$2:$AU$46,,0,1),,0,1)</f>
        <v>29.700000000000003</v>
      </c>
    </row>
    <row r="28" spans="1:40" x14ac:dyDescent="0.2">
      <c r="A28">
        <v>333</v>
      </c>
      <c r="B28" t="str">
        <v>Norristown Toll Plaza</v>
      </c>
      <c r="C28" s="38" cm="1">
        <f t="array" ref="C28">_xlfn.XLOOKUP($A28,Tolls!$A$2:$A$46,_xlfn.XLOOKUP(C$1,Tolls!$C$1:$AU$1,Tolls!$C$2:$AU$46,,0,1),,0,1)</f>
        <v>73.2</v>
      </c>
      <c r="D28" s="38" cm="1">
        <f t="array" ref="D28">_xlfn.XLOOKUP($A28,Tolls!$A$2:$A$46,_xlfn.XLOOKUP(D$1,Tolls!$C$1:$AU$1,Tolls!$C$2:$AU$46,,0,1),,0,1)</f>
        <v>73.2</v>
      </c>
      <c r="E28" s="38" cm="1">
        <f t="array" ref="E28">_xlfn.XLOOKUP($A28,Tolls!$A$2:$A$46,_xlfn.XLOOKUP(E$1,Tolls!$C$1:$AU$1,Tolls!$C$2:$AU$46,,0,1),,0,1)</f>
        <v>73.2</v>
      </c>
      <c r="F28" s="38" cm="1">
        <f t="array" ref="F28">_xlfn.XLOOKUP($A28,Tolls!$A$2:$A$46,_xlfn.XLOOKUP(F$1,Tolls!$C$1:$AU$1,Tolls!$C$2:$AU$46,,0,1),,0,1)</f>
        <v>73.2</v>
      </c>
      <c r="G28" s="38" cm="1">
        <f t="array" ref="G28">_xlfn.XLOOKUP($A28,Tolls!$A$2:$A$46,_xlfn.XLOOKUP(G$1,Tolls!$C$1:$AU$1,Tolls!$C$2:$AU$46,,0,1),,0,1)</f>
        <v>71.2</v>
      </c>
      <c r="H28" s="38" cm="1">
        <f t="array" ref="H28">_xlfn.XLOOKUP($A28,Tolls!$A$2:$A$46,_xlfn.XLOOKUP(H$1,Tolls!$C$1:$AU$1,Tolls!$C$2:$AU$46,,0,1),,0,1)</f>
        <v>69.2</v>
      </c>
      <c r="I28" s="38" cm="1">
        <f t="array" ref="I28">_xlfn.XLOOKUP($A28,Tolls!$A$2:$A$46,_xlfn.XLOOKUP(I$1,Tolls!$C$1:$AU$1,Tolls!$C$2:$AU$46,,0,1),,0,1)</f>
        <v>66</v>
      </c>
      <c r="J28" s="38" cm="1">
        <f t="array" ref="J28">_xlfn.XLOOKUP($A28,Tolls!$A$2:$A$46,_xlfn.XLOOKUP(J$1,Tolls!$C$1:$AU$1,Tolls!$C$2:$AU$46,,0,1),,0,1)</f>
        <v>64.099999999999994</v>
      </c>
      <c r="K28" s="38" cm="1">
        <f t="array" ref="K28">_xlfn.XLOOKUP($A28,Tolls!$A$2:$A$46,_xlfn.XLOOKUP(K$1,Tolls!$C$1:$AU$1,Tolls!$C$2:$AU$46,,0,1),,0,1)</f>
        <v>61.5</v>
      </c>
      <c r="L28" s="38" cm="1">
        <f t="array" ref="L28">_xlfn.XLOOKUP($A28,Tolls!$A$2:$A$46,_xlfn.XLOOKUP(L$1,Tolls!$C$1:$AU$1,Tolls!$C$2:$AU$46,,0,1),,0,1)</f>
        <v>57.8</v>
      </c>
      <c r="M28" s="38" cm="1">
        <f t="array" ref="M28">_xlfn.XLOOKUP($A28,Tolls!$A$2:$A$46,_xlfn.XLOOKUP(M$1,Tolls!$C$1:$AU$1,Tolls!$C$2:$AU$46,,0,1),,0,1)</f>
        <v>53.4</v>
      </c>
      <c r="N28" s="38" cm="1">
        <f t="array" ref="N28">_xlfn.XLOOKUP($A28,Tolls!$A$2:$A$46,_xlfn.XLOOKUP(N$1,Tolls!$C$1:$AU$1,Tolls!$C$2:$AU$46,,0,1),,0,1)</f>
        <v>45.2</v>
      </c>
      <c r="O28" s="38" cm="1">
        <f t="array" ref="O28">_xlfn.XLOOKUP($A28,Tolls!$A$2:$A$46,_xlfn.XLOOKUP(O$1,Tolls!$C$1:$AU$1,Tolls!$C$2:$AU$46,,0,1),,0,1)</f>
        <v>41.2</v>
      </c>
      <c r="P28" s="38" cm="1">
        <f t="array" ref="P28">_xlfn.XLOOKUP($A28,Tolls!$A$2:$A$46,_xlfn.XLOOKUP(P$1,Tolls!$C$1:$AU$1,Tolls!$C$2:$AU$46,,0,1),,0,1)</f>
        <v>36.9</v>
      </c>
      <c r="Q28" s="38" cm="1">
        <f t="array" ref="Q28">_xlfn.XLOOKUP($A28,Tolls!$A$2:$A$46,_xlfn.XLOOKUP(Q$1,Tolls!$C$1:$AU$1,Tolls!$C$2:$AU$46,,0,1),,0,1)</f>
        <v>33.200000000000003</v>
      </c>
      <c r="R28" s="38" cm="1">
        <f t="array" ref="R28">_xlfn.XLOOKUP($A28,Tolls!$A$2:$A$46,_xlfn.XLOOKUP(R$1,Tolls!$C$1:$AU$1,Tolls!$C$2:$AU$46,,0,1),,0,1)</f>
        <v>30.8</v>
      </c>
      <c r="S28" s="38" cm="1">
        <f t="array" ref="S28">_xlfn.XLOOKUP($A28,Tolls!$A$2:$A$46,_xlfn.XLOOKUP(S$1,Tolls!$C$1:$AU$1,Tolls!$C$2:$AU$46,,0,1),,0,1)</f>
        <v>26.6</v>
      </c>
      <c r="T28" s="38" cm="1">
        <f t="array" ref="T28">_xlfn.XLOOKUP($A28,Tolls!$A$2:$A$46,_xlfn.XLOOKUP(T$1,Tolls!$C$1:$AU$1,Tolls!$C$2:$AU$46,,0,1),,0,1)</f>
        <v>24.5</v>
      </c>
      <c r="U28" s="38" cm="1">
        <f t="array" ref="U28">_xlfn.XLOOKUP($A28,Tolls!$A$2:$A$46,_xlfn.XLOOKUP(U$1,Tolls!$C$1:$AU$1,Tolls!$C$2:$AU$46,,0,1),,0,1)</f>
        <v>23.6</v>
      </c>
      <c r="V28" s="38" cm="1">
        <f t="array" ref="V28">_xlfn.XLOOKUP($A28,Tolls!$A$2:$A$46,_xlfn.XLOOKUP(V$1,Tolls!$C$1:$AU$1,Tolls!$C$2:$AU$46,,0,1),,0,1)</f>
        <v>21.3</v>
      </c>
      <c r="W28" s="38" cm="1">
        <f t="array" ref="W28">_xlfn.XLOOKUP($A28,Tolls!$A$2:$A$46,_xlfn.XLOOKUP(W$1,Tolls!$C$1:$AU$1,Tolls!$C$2:$AU$46,,0,1),,0,1)</f>
        <v>18.5</v>
      </c>
      <c r="X28" s="38" cm="1">
        <f t="array" ref="X28">_xlfn.XLOOKUP($A28,Tolls!$A$2:$A$46,_xlfn.XLOOKUP(X$1,Tolls!$C$1:$AU$1,Tolls!$C$2:$AU$46,,0,1),,0,1)</f>
        <v>14.3</v>
      </c>
      <c r="Y28" s="38" cm="1">
        <f t="array" ref="Y28">_xlfn.XLOOKUP($A28,Tolls!$A$2:$A$46,_xlfn.XLOOKUP(Y$1,Tolls!$C$1:$AU$1,Tolls!$C$2:$AU$46,,0,1),,0,1)</f>
        <v>11</v>
      </c>
      <c r="Z28" s="38" cm="1">
        <f t="array" ref="Z28">_xlfn.XLOOKUP($A28,Tolls!$A$2:$A$46,_xlfn.XLOOKUP(Z$1,Tolls!$C$1:$AU$1,Tolls!$C$2:$AU$46,,0,1),,0,1)</f>
        <v>9</v>
      </c>
      <c r="AA28" s="38" cm="1">
        <f t="array" ref="AA28">_xlfn.XLOOKUP($A28,Tolls!$A$2:$A$46,_xlfn.XLOOKUP(AA$1,Tolls!$C$1:$AU$1,Tolls!$C$2:$AU$46,,0,1),,0,1)</f>
        <v>6.7</v>
      </c>
      <c r="AB28" s="38" cm="1">
        <f t="array" ref="AB28">_xlfn.XLOOKUP($A28,Tolls!$A$2:$A$46,_xlfn.XLOOKUP(AB$1,Tolls!$C$1:$AU$1,Tolls!$C$2:$AU$46,,0,1),,0,1)</f>
        <v>4.7</v>
      </c>
      <c r="AC28" s="38" t="str" cm="1">
        <f t="array" ref="AC28">_xlfn.XLOOKUP($A28,Tolls!$A$2:$A$46,_xlfn.XLOOKUP(AC$1,Tolls!$C$1:$AU$1,Tolls!$C$2:$AU$46,,0,1),,0,1)</f>
        <v>N/A</v>
      </c>
      <c r="AD28" s="38" t="str" cm="1">
        <f t="array" ref="AD28">_xlfn.XLOOKUP($A28,Tolls!$A$2:$A$46,_xlfn.XLOOKUP(AD$1,Tolls!$C$1:$AU$1,Tolls!$C$2:$AU$46,,0,1),,0,1)</f>
        <v>N/A</v>
      </c>
      <c r="AE28" s="38" cm="1">
        <f t="array" ref="AE28">_xlfn.XLOOKUP($A28,Tolls!$A$2:$A$46,_xlfn.XLOOKUP(AE$1,Tolls!$C$1:$AU$1,Tolls!$C$2:$AU$46,,0,1),,0,1)</f>
        <v>3.9</v>
      </c>
      <c r="AF28" s="38" cm="1">
        <f t="array" ref="AF28">_xlfn.XLOOKUP($A28,Tolls!$A$2:$A$46,_xlfn.XLOOKUP(AF$1,Tolls!$C$1:$AU$1,Tolls!$C$2:$AU$46,,0,1),,0,1)</f>
        <v>6.8</v>
      </c>
      <c r="AG28" s="38" cm="1">
        <f t="array" ref="AG28">_xlfn.XLOOKUP($A28,Tolls!$A$2:$A$46,_xlfn.XLOOKUP(AG$1,Tolls!$C$1:$AU$1,Tolls!$C$2:$AU$46,,0,1),,0,1)</f>
        <v>10</v>
      </c>
      <c r="AH28" s="38" cm="1">
        <f t="array" ref="AH28">_xlfn.XLOOKUP($A28,Tolls!$A$2:$A$46,_xlfn.XLOOKUP(AH$1,Tolls!$C$1:$AU$1,Tolls!$C$2:$AU$46,,0,1),,0,1)</f>
        <v>14.3</v>
      </c>
      <c r="AI28" s="38" cm="1">
        <f t="array" ref="AI28">_xlfn.XLOOKUP($A28,Tolls!$A$2:$A$46,_xlfn.XLOOKUP(AI$1,Tolls!$C$1:$AU$1,Tolls!$C$2:$AU$46,,0,1),,0,1)</f>
        <v>16.3</v>
      </c>
      <c r="AJ28" s="38" cm="1">
        <f t="array" ref="AJ28">_xlfn.XLOOKUP($A28,Tolls!$A$2:$A$46,_xlfn.XLOOKUP(AJ$1,Tolls!$C$1:$AU$1,Tolls!$C$2:$AU$46,,0,1),,0,1)</f>
        <v>17.3</v>
      </c>
      <c r="AK28" s="38" cm="1">
        <f t="array" ref="AK28">_xlfn.XLOOKUP($A28,Tolls!$A$2:$A$46,_xlfn.XLOOKUP(AK$1,Tolls!$C$1:$AU$1,Tolls!$C$2:$AU$46,,0,1),,0,1)</f>
        <v>20.3</v>
      </c>
      <c r="AL28" s="38" cm="1">
        <f t="array" ref="AL28">_xlfn.XLOOKUP($A28,Tolls!$A$2:$A$46,_xlfn.XLOOKUP(AL$1,Tolls!$C$1:$AU$1,Tolls!$C$2:$AU$46,,0,1),,0,1)</f>
        <v>22.5</v>
      </c>
      <c r="AM28" s="38" cm="1">
        <f t="array" ref="AM28">_xlfn.XLOOKUP($A28,Tolls!$A$2:$A$46,_xlfn.XLOOKUP(AM$1,Tolls!$C$1:$AU$1,Tolls!$C$2:$AU$46,,0,1),,0,1)</f>
        <v>25.1</v>
      </c>
      <c r="AN28" s="38" cm="1">
        <f t="array" ref="AN28">_xlfn.XLOOKUP($A28,Tolls!$A$2:$A$46,_xlfn.XLOOKUP(AN$1,Tolls!$C$1:$AU$1,Tolls!$C$2:$AU$46,,0,1),,0,1)</f>
        <v>27.700000000000003</v>
      </c>
    </row>
    <row r="29" spans="1:40" x14ac:dyDescent="0.2">
      <c r="A29">
        <v>20</v>
      </c>
      <c r="B29" t="str">
        <v>Mid-County Toll Plaza</v>
      </c>
      <c r="C29" s="38" t="str" cm="1">
        <f t="array" ref="C29">_xlfn.XLOOKUP($A29,Tolls!$A$2:$A$46,_xlfn.XLOOKUP(C$1,Tolls!$C$1:$AU$1,Tolls!$C$2:$AU$46,,0,1),,0,1)</f>
        <v>N/A</v>
      </c>
      <c r="D29" s="38" t="str" cm="1">
        <f t="array" ref="D29">_xlfn.XLOOKUP($A29,Tolls!$A$2:$A$46,_xlfn.XLOOKUP(D$1,Tolls!$C$1:$AU$1,Tolls!$C$2:$AU$46,,0,1),,0,1)</f>
        <v>N/A</v>
      </c>
      <c r="E29" s="38" t="str" cm="1">
        <f t="array" ref="E29">_xlfn.XLOOKUP($A29,Tolls!$A$2:$A$46,_xlfn.XLOOKUP(E$1,Tolls!$C$1:$AU$1,Tolls!$C$2:$AU$46,,0,1),,0,1)</f>
        <v>N/A</v>
      </c>
      <c r="F29" s="38" t="str" cm="1">
        <f t="array" ref="F29">_xlfn.XLOOKUP($A29,Tolls!$A$2:$A$46,_xlfn.XLOOKUP(F$1,Tolls!$C$1:$AU$1,Tolls!$C$2:$AU$46,,0,1),,0,1)</f>
        <v>N/A</v>
      </c>
      <c r="G29" s="38" t="str" cm="1">
        <f t="array" ref="G29">_xlfn.XLOOKUP($A29,Tolls!$A$2:$A$46,_xlfn.XLOOKUP(G$1,Tolls!$C$1:$AU$1,Tolls!$C$2:$AU$46,,0,1),,0,1)</f>
        <v>N/A</v>
      </c>
      <c r="H29" s="38" t="str" cm="1">
        <f t="array" ref="H29">_xlfn.XLOOKUP($A29,Tolls!$A$2:$A$46,_xlfn.XLOOKUP(H$1,Tolls!$C$1:$AU$1,Tolls!$C$2:$AU$46,,0,1),,0,1)</f>
        <v>N/A</v>
      </c>
      <c r="I29" s="38" t="str" cm="1">
        <f t="array" ref="I29">_xlfn.XLOOKUP($A29,Tolls!$A$2:$A$46,_xlfn.XLOOKUP(I$1,Tolls!$C$1:$AU$1,Tolls!$C$2:$AU$46,,0,1),,0,1)</f>
        <v>N/A</v>
      </c>
      <c r="J29" s="38" t="str" cm="1">
        <f t="array" ref="J29">_xlfn.XLOOKUP($A29,Tolls!$A$2:$A$46,_xlfn.XLOOKUP(J$1,Tolls!$C$1:$AU$1,Tolls!$C$2:$AU$46,,0,1),,0,1)</f>
        <v>N/A</v>
      </c>
      <c r="K29" s="38" t="str" cm="1">
        <f t="array" ref="K29">_xlfn.XLOOKUP($A29,Tolls!$A$2:$A$46,_xlfn.XLOOKUP(K$1,Tolls!$C$1:$AU$1,Tolls!$C$2:$AU$46,,0,1),,0,1)</f>
        <v>N/A</v>
      </c>
      <c r="L29" s="38" t="str" cm="1">
        <f t="array" ref="L29">_xlfn.XLOOKUP($A29,Tolls!$A$2:$A$46,_xlfn.XLOOKUP(L$1,Tolls!$C$1:$AU$1,Tolls!$C$2:$AU$46,,0,1),,0,1)</f>
        <v>N/A</v>
      </c>
      <c r="M29" s="38" t="str" cm="1">
        <f t="array" ref="M29">_xlfn.XLOOKUP($A29,Tolls!$A$2:$A$46,_xlfn.XLOOKUP(M$1,Tolls!$C$1:$AU$1,Tolls!$C$2:$AU$46,,0,1),,0,1)</f>
        <v>N/A</v>
      </c>
      <c r="N29" s="38" t="str" cm="1">
        <f t="array" ref="N29">_xlfn.XLOOKUP($A29,Tolls!$A$2:$A$46,_xlfn.XLOOKUP(N$1,Tolls!$C$1:$AU$1,Tolls!$C$2:$AU$46,,0,1),,0,1)</f>
        <v>N/A</v>
      </c>
      <c r="O29" s="38" t="str" cm="1">
        <f t="array" ref="O29">_xlfn.XLOOKUP($A29,Tolls!$A$2:$A$46,_xlfn.XLOOKUP(O$1,Tolls!$C$1:$AU$1,Tolls!$C$2:$AU$46,,0,1),,0,1)</f>
        <v>N/A</v>
      </c>
      <c r="P29" s="38" t="str" cm="1">
        <f t="array" ref="P29">_xlfn.XLOOKUP($A29,Tolls!$A$2:$A$46,_xlfn.XLOOKUP(P$1,Tolls!$C$1:$AU$1,Tolls!$C$2:$AU$46,,0,1),,0,1)</f>
        <v>N/A</v>
      </c>
      <c r="Q29" s="38" t="str" cm="1">
        <f t="array" ref="Q29">_xlfn.XLOOKUP($A29,Tolls!$A$2:$A$46,_xlfn.XLOOKUP(Q$1,Tolls!$C$1:$AU$1,Tolls!$C$2:$AU$46,,0,1),,0,1)</f>
        <v>N/A</v>
      </c>
      <c r="R29" s="38" t="str" cm="1">
        <f t="array" ref="R29">_xlfn.XLOOKUP($A29,Tolls!$A$2:$A$46,_xlfn.XLOOKUP(R$1,Tolls!$C$1:$AU$1,Tolls!$C$2:$AU$46,,0,1),,0,1)</f>
        <v>N/A</v>
      </c>
      <c r="S29" s="38" t="str" cm="1">
        <f t="array" ref="S29">_xlfn.XLOOKUP($A29,Tolls!$A$2:$A$46,_xlfn.XLOOKUP(S$1,Tolls!$C$1:$AU$1,Tolls!$C$2:$AU$46,,0,1),,0,1)</f>
        <v>N/A</v>
      </c>
      <c r="T29" s="38" t="str" cm="1">
        <f t="array" ref="T29">_xlfn.XLOOKUP($A29,Tolls!$A$2:$A$46,_xlfn.XLOOKUP(T$1,Tolls!$C$1:$AU$1,Tolls!$C$2:$AU$46,,0,1),,0,1)</f>
        <v>N/A</v>
      </c>
      <c r="U29" s="38" t="str" cm="1">
        <f t="array" ref="U29">_xlfn.XLOOKUP($A29,Tolls!$A$2:$A$46,_xlfn.XLOOKUP(U$1,Tolls!$C$1:$AU$1,Tolls!$C$2:$AU$46,,0,1),,0,1)</f>
        <v>N/A</v>
      </c>
      <c r="V29" s="38" t="str" cm="1">
        <f t="array" ref="V29">_xlfn.XLOOKUP($A29,Tolls!$A$2:$A$46,_xlfn.XLOOKUP(V$1,Tolls!$C$1:$AU$1,Tolls!$C$2:$AU$46,,0,1),,0,1)</f>
        <v>N/A</v>
      </c>
      <c r="W29" s="38" t="str" cm="1">
        <f t="array" ref="W29">_xlfn.XLOOKUP($A29,Tolls!$A$2:$A$46,_xlfn.XLOOKUP(W$1,Tolls!$C$1:$AU$1,Tolls!$C$2:$AU$46,,0,1),,0,1)</f>
        <v>N/A</v>
      </c>
      <c r="X29" s="38" t="str" cm="1">
        <f t="array" ref="X29">_xlfn.XLOOKUP($A29,Tolls!$A$2:$A$46,_xlfn.XLOOKUP(X$1,Tolls!$C$1:$AU$1,Tolls!$C$2:$AU$46,,0,1),,0,1)</f>
        <v>N/A</v>
      </c>
      <c r="Y29" s="38" t="str" cm="1">
        <f t="array" ref="Y29">_xlfn.XLOOKUP($A29,Tolls!$A$2:$A$46,_xlfn.XLOOKUP(Y$1,Tolls!$C$1:$AU$1,Tolls!$C$2:$AU$46,,0,1),,0,1)</f>
        <v>N/A</v>
      </c>
      <c r="Z29" s="38" t="str" cm="1">
        <f t="array" ref="Z29">_xlfn.XLOOKUP($A29,Tolls!$A$2:$A$46,_xlfn.XLOOKUP(Z$1,Tolls!$C$1:$AU$1,Tolls!$C$2:$AU$46,,0,1),,0,1)</f>
        <v>N/A</v>
      </c>
      <c r="AA29" s="38" t="str" cm="1">
        <f t="array" ref="AA29">_xlfn.XLOOKUP($A29,Tolls!$A$2:$A$46,_xlfn.XLOOKUP(AA$1,Tolls!$C$1:$AU$1,Tolls!$C$2:$AU$46,,0,1),,0,1)</f>
        <v>N/A</v>
      </c>
      <c r="AB29" s="38" t="str" cm="1">
        <f t="array" ref="AB29">_xlfn.XLOOKUP($A29,Tolls!$A$2:$A$46,_xlfn.XLOOKUP(AB$1,Tolls!$C$1:$AU$1,Tolls!$C$2:$AU$46,,0,1),,0,1)</f>
        <v>N/A</v>
      </c>
      <c r="AC29" s="38" t="str" cm="1">
        <f t="array" ref="AC29">_xlfn.XLOOKUP($A29,Tolls!$A$2:$A$46,_xlfn.XLOOKUP(AC$1,Tolls!$C$1:$AU$1,Tolls!$C$2:$AU$46,,0,1),,0,1)</f>
        <v>N/A</v>
      </c>
      <c r="AD29" s="38" t="str" cm="1">
        <f t="array" ref="AD29">_xlfn.XLOOKUP($A29,Tolls!$A$2:$A$46,_xlfn.XLOOKUP(AD$1,Tolls!$C$1:$AU$1,Tolls!$C$2:$AU$46,,0,1),,0,1)</f>
        <v>N/A</v>
      </c>
      <c r="AE29" s="38" cm="1">
        <f t="array" ref="AE29">_xlfn.XLOOKUP($A29,Tolls!$A$2:$A$46,_xlfn.XLOOKUP(AE$1,Tolls!$C$1:$AU$1,Tolls!$C$2:$AU$46,,0,1),,0,1)</f>
        <v>3.9</v>
      </c>
      <c r="AF29" s="38" cm="1">
        <f t="array" ref="AF29">_xlfn.XLOOKUP($A29,Tolls!$A$2:$A$46,_xlfn.XLOOKUP(AF$1,Tolls!$C$1:$AU$1,Tolls!$C$2:$AU$46,,0,1),,0,1)</f>
        <v>6.8</v>
      </c>
      <c r="AG29" s="38" cm="1">
        <f t="array" ref="AG29">_xlfn.XLOOKUP($A29,Tolls!$A$2:$A$46,_xlfn.XLOOKUP(AG$1,Tolls!$C$1:$AU$1,Tolls!$C$2:$AU$46,,0,1),,0,1)</f>
        <v>10</v>
      </c>
      <c r="AH29" s="38" cm="1">
        <f t="array" ref="AH29">_xlfn.XLOOKUP($A29,Tolls!$A$2:$A$46,_xlfn.XLOOKUP(AH$1,Tolls!$C$1:$AU$1,Tolls!$C$2:$AU$46,,0,1),,0,1)</f>
        <v>14.3</v>
      </c>
      <c r="AI29" s="38" cm="1">
        <f t="array" ref="AI29">_xlfn.XLOOKUP($A29,Tolls!$A$2:$A$46,_xlfn.XLOOKUP(AI$1,Tolls!$C$1:$AU$1,Tolls!$C$2:$AU$46,,0,1),,0,1)</f>
        <v>16.3</v>
      </c>
      <c r="AJ29" s="38" cm="1">
        <f t="array" ref="AJ29">_xlfn.XLOOKUP($A29,Tolls!$A$2:$A$46,_xlfn.XLOOKUP(AJ$1,Tolls!$C$1:$AU$1,Tolls!$C$2:$AU$46,,0,1),,0,1)</f>
        <v>17.3</v>
      </c>
      <c r="AK29" s="38" cm="1">
        <f t="array" ref="AK29">_xlfn.XLOOKUP($A29,Tolls!$A$2:$A$46,_xlfn.XLOOKUP(AK$1,Tolls!$C$1:$AU$1,Tolls!$C$2:$AU$46,,0,1),,0,1)</f>
        <v>20.3</v>
      </c>
      <c r="AL29" s="38" cm="1">
        <f t="array" ref="AL29">_xlfn.XLOOKUP($A29,Tolls!$A$2:$A$46,_xlfn.XLOOKUP(AL$1,Tolls!$C$1:$AU$1,Tolls!$C$2:$AU$46,,0,1),,0,1)</f>
        <v>22.5</v>
      </c>
      <c r="AM29" s="38" cm="1">
        <f t="array" ref="AM29">_xlfn.XLOOKUP($A29,Tolls!$A$2:$A$46,_xlfn.XLOOKUP(AM$1,Tolls!$C$1:$AU$1,Tolls!$C$2:$AU$46,,0,1),,0,1)</f>
        <v>25.1</v>
      </c>
      <c r="AN29" s="38" cm="1">
        <f t="array" ref="AN29">_xlfn.XLOOKUP($A29,Tolls!$A$2:$A$46,_xlfn.XLOOKUP(AN$1,Tolls!$C$1:$AU$1,Tolls!$C$2:$AU$46,,0,1),,0,1)</f>
        <v>27.700000000000003</v>
      </c>
    </row>
    <row r="30" spans="1:40" x14ac:dyDescent="0.2">
      <c r="A30">
        <v>31</v>
      </c>
      <c r="B30" t="str">
        <v>Lansdale Toll Plaza</v>
      </c>
      <c r="C30" s="38" cm="1">
        <f t="array" ref="C30">_xlfn.XLOOKUP($A30,Tolls!$A$2:$A$46,_xlfn.XLOOKUP(C$1,Tolls!$C$1:$AU$1,Tolls!$C$2:$AU$46,,0,1),,0,1)</f>
        <v>76.599999999999994</v>
      </c>
      <c r="D30" s="38" cm="1">
        <f t="array" ref="D30">_xlfn.XLOOKUP($A30,Tolls!$A$2:$A$46,_xlfn.XLOOKUP(D$1,Tolls!$C$1:$AU$1,Tolls!$C$2:$AU$46,,0,1),,0,1)</f>
        <v>76.599999999999994</v>
      </c>
      <c r="E30" s="38" cm="1">
        <f t="array" ref="E30">_xlfn.XLOOKUP($A30,Tolls!$A$2:$A$46,_xlfn.XLOOKUP(E$1,Tolls!$C$1:$AU$1,Tolls!$C$2:$AU$46,,0,1),,0,1)</f>
        <v>76.599999999999994</v>
      </c>
      <c r="F30" s="38" cm="1">
        <f t="array" ref="F30">_xlfn.XLOOKUP($A30,Tolls!$A$2:$A$46,_xlfn.XLOOKUP(F$1,Tolls!$C$1:$AU$1,Tolls!$C$2:$AU$46,,0,1),,0,1)</f>
        <v>76.599999999999994</v>
      </c>
      <c r="G30" s="38" cm="1">
        <f t="array" ref="G30">_xlfn.XLOOKUP($A30,Tolls!$A$2:$A$46,_xlfn.XLOOKUP(G$1,Tolls!$C$1:$AU$1,Tolls!$C$2:$AU$46,,0,1),,0,1)</f>
        <v>74.400000000000006</v>
      </c>
      <c r="H30" s="38" cm="1">
        <f t="array" ref="H30">_xlfn.XLOOKUP($A30,Tolls!$A$2:$A$46,_xlfn.XLOOKUP(H$1,Tolls!$C$1:$AU$1,Tolls!$C$2:$AU$46,,0,1),,0,1)</f>
        <v>71.2</v>
      </c>
      <c r="I30" s="38" cm="1">
        <f t="array" ref="I30">_xlfn.XLOOKUP($A30,Tolls!$A$2:$A$46,_xlfn.XLOOKUP(I$1,Tolls!$C$1:$AU$1,Tolls!$C$2:$AU$46,,0,1),,0,1)</f>
        <v>69.2</v>
      </c>
      <c r="J30" s="38" cm="1">
        <f t="array" ref="J30">_xlfn.XLOOKUP($A30,Tolls!$A$2:$A$46,_xlfn.XLOOKUP(J$1,Tolls!$C$1:$AU$1,Tolls!$C$2:$AU$46,,0,1),,0,1)</f>
        <v>66</v>
      </c>
      <c r="K30" s="38" cm="1">
        <f t="array" ref="K30">_xlfn.XLOOKUP($A30,Tolls!$A$2:$A$46,_xlfn.XLOOKUP(K$1,Tolls!$C$1:$AU$1,Tolls!$C$2:$AU$46,,0,1),,0,1)</f>
        <v>64.099999999999994</v>
      </c>
      <c r="L30" s="38" cm="1">
        <f t="array" ref="L30">_xlfn.XLOOKUP($A30,Tolls!$A$2:$A$46,_xlfn.XLOOKUP(L$1,Tolls!$C$1:$AU$1,Tolls!$C$2:$AU$46,,0,1),,0,1)</f>
        <v>60.9</v>
      </c>
      <c r="M30" s="38" cm="1">
        <f t="array" ref="M30">_xlfn.XLOOKUP($A30,Tolls!$A$2:$A$46,_xlfn.XLOOKUP(M$1,Tolls!$C$1:$AU$1,Tolls!$C$2:$AU$46,,0,1),,0,1)</f>
        <v>56.6</v>
      </c>
      <c r="N30" s="38" cm="1">
        <f t="array" ref="N30">_xlfn.XLOOKUP($A30,Tolls!$A$2:$A$46,_xlfn.XLOOKUP(N$1,Tolls!$C$1:$AU$1,Tolls!$C$2:$AU$46,,0,1),,0,1)</f>
        <v>47.5</v>
      </c>
      <c r="O30" s="38" cm="1">
        <f t="array" ref="O30">_xlfn.XLOOKUP($A30,Tolls!$A$2:$A$46,_xlfn.XLOOKUP(O$1,Tolls!$C$1:$AU$1,Tolls!$C$2:$AU$46,,0,1),,0,1)</f>
        <v>44.3</v>
      </c>
      <c r="P30" s="38" cm="1">
        <f t="array" ref="P30">_xlfn.XLOOKUP($A30,Tolls!$A$2:$A$46,_xlfn.XLOOKUP(P$1,Tolls!$C$1:$AU$1,Tolls!$C$2:$AU$46,,0,1),,0,1)</f>
        <v>40.200000000000003</v>
      </c>
      <c r="Q30" s="38" cm="1">
        <f t="array" ref="Q30">_xlfn.XLOOKUP($A30,Tolls!$A$2:$A$46,_xlfn.XLOOKUP(Q$1,Tolls!$C$1:$AU$1,Tolls!$C$2:$AU$46,,0,1),,0,1)</f>
        <v>36</v>
      </c>
      <c r="R30" s="38" cm="1">
        <f t="array" ref="R30">_xlfn.XLOOKUP($A30,Tolls!$A$2:$A$46,_xlfn.XLOOKUP(R$1,Tolls!$C$1:$AU$1,Tolls!$C$2:$AU$46,,0,1),,0,1)</f>
        <v>32.5</v>
      </c>
      <c r="S30" s="38" cm="1">
        <f t="array" ref="S30">_xlfn.XLOOKUP($A30,Tolls!$A$2:$A$46,_xlfn.XLOOKUP(S$1,Tolls!$C$1:$AU$1,Tolls!$C$2:$AU$46,,0,1),,0,1)</f>
        <v>28.6</v>
      </c>
      <c r="T30" s="38" cm="1">
        <f t="array" ref="T30">_xlfn.XLOOKUP($A30,Tolls!$A$2:$A$46,_xlfn.XLOOKUP(T$1,Tolls!$C$1:$AU$1,Tolls!$C$2:$AU$46,,0,1),,0,1)</f>
        <v>26.6</v>
      </c>
      <c r="U30" s="38" cm="1">
        <f t="array" ref="U30">_xlfn.XLOOKUP($A30,Tolls!$A$2:$A$46,_xlfn.XLOOKUP(U$1,Tolls!$C$1:$AU$1,Tolls!$C$2:$AU$46,,0,1),,0,1)</f>
        <v>25.6</v>
      </c>
      <c r="V30" s="38" cm="1">
        <f t="array" ref="V30">_xlfn.XLOOKUP($A30,Tolls!$A$2:$A$46,_xlfn.XLOOKUP(V$1,Tolls!$C$1:$AU$1,Tolls!$C$2:$AU$46,,0,1),,0,1)</f>
        <v>24.5</v>
      </c>
      <c r="W30" s="38" cm="1">
        <f t="array" ref="W30">_xlfn.XLOOKUP($A30,Tolls!$A$2:$A$46,_xlfn.XLOOKUP(W$1,Tolls!$C$1:$AU$1,Tolls!$C$2:$AU$46,,0,1),,0,1)</f>
        <v>20.3</v>
      </c>
      <c r="X30" s="38" cm="1">
        <f t="array" ref="X30">_xlfn.XLOOKUP($A30,Tolls!$A$2:$A$46,_xlfn.XLOOKUP(X$1,Tolls!$C$1:$AU$1,Tolls!$C$2:$AU$46,,0,1),,0,1)</f>
        <v>16.2</v>
      </c>
      <c r="Y30" s="38" cm="1">
        <f t="array" ref="Y30">_xlfn.XLOOKUP($A30,Tolls!$A$2:$A$46,_xlfn.XLOOKUP(Y$1,Tolls!$C$1:$AU$1,Tolls!$C$2:$AU$46,,0,1),,0,1)</f>
        <v>14.3</v>
      </c>
      <c r="Z30" s="38" cm="1">
        <f t="array" ref="Z30">_xlfn.XLOOKUP($A30,Tolls!$A$2:$A$46,_xlfn.XLOOKUP(Z$1,Tolls!$C$1:$AU$1,Tolls!$C$2:$AU$46,,0,1),,0,1)</f>
        <v>11</v>
      </c>
      <c r="AA30" s="38" cm="1">
        <f t="array" ref="AA30">_xlfn.XLOOKUP($A30,Tolls!$A$2:$A$46,_xlfn.XLOOKUP(AA$1,Tolls!$C$1:$AU$1,Tolls!$C$2:$AU$46,,0,1),,0,1)</f>
        <v>8.8000000000000007</v>
      </c>
      <c r="AB30" s="38" cm="1">
        <f t="array" ref="AB30">_xlfn.XLOOKUP($A30,Tolls!$A$2:$A$46,_xlfn.XLOOKUP(AB$1,Tolls!$C$1:$AU$1,Tolls!$C$2:$AU$46,,0,1),,0,1)</f>
        <v>6.8</v>
      </c>
      <c r="AC30" s="38" cm="1">
        <f t="array" ref="AC30">_xlfn.XLOOKUP($A30,Tolls!$A$2:$A$46,_xlfn.XLOOKUP(AC$1,Tolls!$C$1:$AU$1,Tolls!$C$2:$AU$46,,0,1),,0,1)</f>
        <v>3.9</v>
      </c>
      <c r="AD30" s="38" cm="1">
        <f t="array" ref="AD30">_xlfn.XLOOKUP($A30,Tolls!$A$2:$A$46,_xlfn.XLOOKUP(AD$1,Tolls!$C$1:$AU$1,Tolls!$C$2:$AU$46,,0,1),,0,1)</f>
        <v>3.9</v>
      </c>
      <c r="AE30" s="38" t="str" cm="1">
        <f t="array" ref="AE30">_xlfn.XLOOKUP($A30,Tolls!$A$2:$A$46,_xlfn.XLOOKUP(AE$1,Tolls!$C$1:$AU$1,Tolls!$C$2:$AU$46,,0,1),,0,1)</f>
        <v>N/A</v>
      </c>
      <c r="AF30" s="38" cm="1">
        <f t="array" ref="AF30">_xlfn.XLOOKUP($A30,Tolls!$A$2:$A$46,_xlfn.XLOOKUP(AF$1,Tolls!$C$1:$AU$1,Tolls!$C$2:$AU$46,,0,1),,0,1)</f>
        <v>3.9</v>
      </c>
      <c r="AG30" s="38" cm="1">
        <f t="array" ref="AG30">_xlfn.XLOOKUP($A30,Tolls!$A$2:$A$46,_xlfn.XLOOKUP(AG$1,Tolls!$C$1:$AU$1,Tolls!$C$2:$AU$46,,0,1),,0,1)</f>
        <v>6.8</v>
      </c>
      <c r="AH30" s="38" cm="1">
        <f t="array" ref="AH30">_xlfn.XLOOKUP($A30,Tolls!$A$2:$A$46,_xlfn.XLOOKUP(AH$1,Tolls!$C$1:$AU$1,Tolls!$C$2:$AU$46,,0,1),,0,1)</f>
        <v>11</v>
      </c>
      <c r="AI30" s="38" cm="1">
        <f t="array" ref="AI30">_xlfn.XLOOKUP($A30,Tolls!$A$2:$A$46,_xlfn.XLOOKUP(AI$1,Tolls!$C$1:$AU$1,Tolls!$C$2:$AU$46,,0,1),,0,1)</f>
        <v>13.6</v>
      </c>
      <c r="AJ30" s="38" cm="1">
        <f t="array" ref="AJ30">_xlfn.XLOOKUP($A30,Tolls!$A$2:$A$46,_xlfn.XLOOKUP(AJ$1,Tolls!$C$1:$AU$1,Tolls!$C$2:$AU$46,,0,1),,0,1)</f>
        <v>15.3</v>
      </c>
      <c r="AK30" s="38" cm="1">
        <f t="array" ref="AK30">_xlfn.XLOOKUP($A30,Tolls!$A$2:$A$46,_xlfn.XLOOKUP(AK$1,Tolls!$C$1:$AU$1,Tolls!$C$2:$AU$46,,0,1),,0,1)</f>
        <v>17.3</v>
      </c>
      <c r="AL30" s="38" cm="1">
        <f t="array" ref="AL30">_xlfn.XLOOKUP($A30,Tolls!$A$2:$A$46,_xlfn.XLOOKUP(AL$1,Tolls!$C$1:$AU$1,Tolls!$C$2:$AU$46,,0,1),,0,1)</f>
        <v>19.399999999999999</v>
      </c>
      <c r="AM30" s="38" cm="1">
        <f t="array" ref="AM30">_xlfn.XLOOKUP($A30,Tolls!$A$2:$A$46,_xlfn.XLOOKUP(AM$1,Tolls!$C$1:$AU$1,Tolls!$C$2:$AU$46,,0,1),,0,1)</f>
        <v>22</v>
      </c>
      <c r="AN30" s="38" cm="1">
        <f t="array" ref="AN30">_xlfn.XLOOKUP($A30,Tolls!$A$2:$A$46,_xlfn.XLOOKUP(AN$1,Tolls!$C$1:$AU$1,Tolls!$C$2:$AU$46,,0,1),,0,1)</f>
        <v>24.6</v>
      </c>
    </row>
    <row r="31" spans="1:40" x14ac:dyDescent="0.2">
      <c r="A31">
        <v>44</v>
      </c>
      <c r="B31" t="str">
        <v>Quakertown Toll Plaza</v>
      </c>
      <c r="C31" s="38" cm="1">
        <f t="array" ref="C31">_xlfn.XLOOKUP($A31,Tolls!$A$2:$A$46,_xlfn.XLOOKUP(C$1,Tolls!$C$1:$AU$1,Tolls!$C$2:$AU$46,,0,1),,0,1)</f>
        <v>79.400000000000006</v>
      </c>
      <c r="D31" s="38" cm="1">
        <f t="array" ref="D31">_xlfn.XLOOKUP($A31,Tolls!$A$2:$A$46,_xlfn.XLOOKUP(D$1,Tolls!$C$1:$AU$1,Tolls!$C$2:$AU$46,,0,1),,0,1)</f>
        <v>79.400000000000006</v>
      </c>
      <c r="E31" s="38" cm="1">
        <f t="array" ref="E31">_xlfn.XLOOKUP($A31,Tolls!$A$2:$A$46,_xlfn.XLOOKUP(E$1,Tolls!$C$1:$AU$1,Tolls!$C$2:$AU$46,,0,1),,0,1)</f>
        <v>79.400000000000006</v>
      </c>
      <c r="F31" s="38" cm="1">
        <f t="array" ref="F31">_xlfn.XLOOKUP($A31,Tolls!$A$2:$A$46,_xlfn.XLOOKUP(F$1,Tolls!$C$1:$AU$1,Tolls!$C$2:$AU$46,,0,1),,0,1)</f>
        <v>79.400000000000006</v>
      </c>
      <c r="G31" s="38" cm="1">
        <f t="array" ref="G31">_xlfn.XLOOKUP($A31,Tolls!$A$2:$A$46,_xlfn.XLOOKUP(G$1,Tolls!$C$1:$AU$1,Tolls!$C$2:$AU$46,,0,1),,0,1)</f>
        <v>76.599999999999994</v>
      </c>
      <c r="H31" s="38" cm="1">
        <f t="array" ref="H31">_xlfn.XLOOKUP($A31,Tolls!$A$2:$A$46,_xlfn.XLOOKUP(H$1,Tolls!$C$1:$AU$1,Tolls!$C$2:$AU$46,,0,1),,0,1)</f>
        <v>74.400000000000006</v>
      </c>
      <c r="I31" s="38" cm="1">
        <f t="array" ref="I31">_xlfn.XLOOKUP($A31,Tolls!$A$2:$A$46,_xlfn.XLOOKUP(I$1,Tolls!$C$1:$AU$1,Tolls!$C$2:$AU$46,,0,1),,0,1)</f>
        <v>72.099999999999994</v>
      </c>
      <c r="J31" s="38" cm="1">
        <f t="array" ref="J31">_xlfn.XLOOKUP($A31,Tolls!$A$2:$A$46,_xlfn.XLOOKUP(J$1,Tolls!$C$1:$AU$1,Tolls!$C$2:$AU$46,,0,1),,0,1)</f>
        <v>69.2</v>
      </c>
      <c r="K31" s="38" cm="1">
        <f t="array" ref="K31">_xlfn.XLOOKUP($A31,Tolls!$A$2:$A$46,_xlfn.XLOOKUP(K$1,Tolls!$C$1:$AU$1,Tolls!$C$2:$AU$46,,0,1),,0,1)</f>
        <v>68.3</v>
      </c>
      <c r="L31" s="38" cm="1">
        <f t="array" ref="L31">_xlfn.XLOOKUP($A31,Tolls!$A$2:$A$46,_xlfn.XLOOKUP(L$1,Tolls!$C$1:$AU$1,Tolls!$C$2:$AU$46,,0,1),,0,1)</f>
        <v>64.099999999999994</v>
      </c>
      <c r="M31" s="38" cm="1">
        <f t="array" ref="M31">_xlfn.XLOOKUP($A31,Tolls!$A$2:$A$46,_xlfn.XLOOKUP(M$1,Tolls!$C$1:$AU$1,Tolls!$C$2:$AU$46,,0,1),,0,1)</f>
        <v>58.6</v>
      </c>
      <c r="N31" s="38" cm="1">
        <f t="array" ref="N31">_xlfn.XLOOKUP($A31,Tolls!$A$2:$A$46,_xlfn.XLOOKUP(N$1,Tolls!$C$1:$AU$1,Tolls!$C$2:$AU$46,,0,1),,0,1)</f>
        <v>50.3</v>
      </c>
      <c r="O31" s="38" cm="1">
        <f t="array" ref="O31">_xlfn.XLOOKUP($A31,Tolls!$A$2:$A$46,_xlfn.XLOOKUP(O$1,Tolls!$C$1:$AU$1,Tolls!$C$2:$AU$46,,0,1),,0,1)</f>
        <v>46.3</v>
      </c>
      <c r="P31" s="38" cm="1">
        <f t="array" ref="P31">_xlfn.XLOOKUP($A31,Tolls!$A$2:$A$46,_xlfn.XLOOKUP(P$1,Tolls!$C$1:$AU$1,Tolls!$C$2:$AU$46,,0,1),,0,1)</f>
        <v>43.2</v>
      </c>
      <c r="Q31" s="38" cm="1">
        <f t="array" ref="Q31">_xlfn.XLOOKUP($A31,Tolls!$A$2:$A$46,_xlfn.XLOOKUP(Q$1,Tolls!$C$1:$AU$1,Tolls!$C$2:$AU$46,,0,1),,0,1)</f>
        <v>39.1</v>
      </c>
      <c r="R31" s="38" cm="1">
        <f t="array" ref="R31">_xlfn.XLOOKUP($A31,Tolls!$A$2:$A$46,_xlfn.XLOOKUP(R$1,Tolls!$C$1:$AU$1,Tolls!$C$2:$AU$46,,0,1),,0,1)</f>
        <v>36</v>
      </c>
      <c r="S31" s="38" cm="1">
        <f t="array" ref="S31">_xlfn.XLOOKUP($A31,Tolls!$A$2:$A$46,_xlfn.XLOOKUP(S$1,Tolls!$C$1:$AU$1,Tolls!$C$2:$AU$46,,0,1),,0,1)</f>
        <v>31.9</v>
      </c>
      <c r="T31" s="38" cm="1">
        <f t="array" ref="T31">_xlfn.XLOOKUP($A31,Tolls!$A$2:$A$46,_xlfn.XLOOKUP(T$1,Tolls!$C$1:$AU$1,Tolls!$C$2:$AU$46,,0,1),,0,1)</f>
        <v>29.7</v>
      </c>
      <c r="U31" s="38" cm="1">
        <f t="array" ref="U31">_xlfn.XLOOKUP($A31,Tolls!$A$2:$A$46,_xlfn.XLOOKUP(U$1,Tolls!$C$1:$AU$1,Tolls!$C$2:$AU$46,,0,1),,0,1)</f>
        <v>28.6</v>
      </c>
      <c r="V31" s="38" cm="1">
        <f t="array" ref="V31">_xlfn.XLOOKUP($A31,Tolls!$A$2:$A$46,_xlfn.XLOOKUP(V$1,Tolls!$C$1:$AU$1,Tolls!$C$2:$AU$46,,0,1),,0,1)</f>
        <v>27.6</v>
      </c>
      <c r="W31" s="38" cm="1">
        <f t="array" ref="W31">_xlfn.XLOOKUP($A31,Tolls!$A$2:$A$46,_xlfn.XLOOKUP(W$1,Tolls!$C$1:$AU$1,Tolls!$C$2:$AU$46,,0,1),,0,1)</f>
        <v>23.6</v>
      </c>
      <c r="X31" s="38" cm="1">
        <f t="array" ref="X31">_xlfn.XLOOKUP($A31,Tolls!$A$2:$A$46,_xlfn.XLOOKUP(X$1,Tolls!$C$1:$AU$1,Tolls!$C$2:$AU$46,,0,1),,0,1)</f>
        <v>19.399999999999999</v>
      </c>
      <c r="Y31" s="38" cm="1">
        <f t="array" ref="Y31">_xlfn.XLOOKUP($A31,Tolls!$A$2:$A$46,_xlfn.XLOOKUP(Y$1,Tolls!$C$1:$AU$1,Tolls!$C$2:$AU$46,,0,1),,0,1)</f>
        <v>17.3</v>
      </c>
      <c r="Z31" s="38" cm="1">
        <f t="array" ref="Z31">_xlfn.XLOOKUP($A31,Tolls!$A$2:$A$46,_xlfn.XLOOKUP(Z$1,Tolls!$C$1:$AU$1,Tolls!$C$2:$AU$46,,0,1),,0,1)</f>
        <v>14.3</v>
      </c>
      <c r="AA31" s="38" cm="1">
        <f t="array" ref="AA31">_xlfn.XLOOKUP($A31,Tolls!$A$2:$A$46,_xlfn.XLOOKUP(AA$1,Tolls!$C$1:$AU$1,Tolls!$C$2:$AU$46,,0,1),,0,1)</f>
        <v>12</v>
      </c>
      <c r="AB31" s="38" cm="1">
        <f t="array" ref="AB31">_xlfn.XLOOKUP($A31,Tolls!$A$2:$A$46,_xlfn.XLOOKUP(AB$1,Tolls!$C$1:$AU$1,Tolls!$C$2:$AU$46,,0,1),,0,1)</f>
        <v>10</v>
      </c>
      <c r="AC31" s="38" cm="1">
        <f t="array" ref="AC31">_xlfn.XLOOKUP($A31,Tolls!$A$2:$A$46,_xlfn.XLOOKUP(AC$1,Tolls!$C$1:$AU$1,Tolls!$C$2:$AU$46,,0,1),,0,1)</f>
        <v>6.8</v>
      </c>
      <c r="AD31" s="38" cm="1">
        <f t="array" ref="AD31">_xlfn.XLOOKUP($A31,Tolls!$A$2:$A$46,_xlfn.XLOOKUP(AD$1,Tolls!$C$1:$AU$1,Tolls!$C$2:$AU$46,,0,1),,0,1)</f>
        <v>6.8</v>
      </c>
      <c r="AE31" s="38" cm="1">
        <f t="array" ref="AE31">_xlfn.XLOOKUP($A31,Tolls!$A$2:$A$46,_xlfn.XLOOKUP(AE$1,Tolls!$C$1:$AU$1,Tolls!$C$2:$AU$46,,0,1),,0,1)</f>
        <v>3.9</v>
      </c>
      <c r="AF31" s="38" t="str" cm="1">
        <f t="array" ref="AF31">_xlfn.XLOOKUP($A31,Tolls!$A$2:$A$46,_xlfn.XLOOKUP(AF$1,Tolls!$C$1:$AU$1,Tolls!$C$2:$AU$46,,0,1),,0,1)</f>
        <v>N/A</v>
      </c>
      <c r="AG31" s="38" cm="1">
        <f t="array" ref="AG31">_xlfn.XLOOKUP($A31,Tolls!$A$2:$A$46,_xlfn.XLOOKUP(AG$1,Tolls!$C$1:$AU$1,Tolls!$C$2:$AU$46,,0,1),,0,1)</f>
        <v>3.9</v>
      </c>
      <c r="AH31" s="38" cm="1">
        <f t="array" ref="AH31">_xlfn.XLOOKUP($A31,Tolls!$A$2:$A$46,_xlfn.XLOOKUP(AH$1,Tolls!$C$1:$AU$1,Tolls!$C$2:$AU$46,,0,1),,0,1)</f>
        <v>8</v>
      </c>
      <c r="AI31" s="38" cm="1">
        <f t="array" ref="AI31">_xlfn.XLOOKUP($A31,Tolls!$A$2:$A$46,_xlfn.XLOOKUP(AI$1,Tolls!$C$1:$AU$1,Tolls!$C$2:$AU$46,,0,1),,0,1)</f>
        <v>10.5</v>
      </c>
      <c r="AJ31" s="38" cm="1">
        <f t="array" ref="AJ31">_xlfn.XLOOKUP($A31,Tolls!$A$2:$A$46,_xlfn.XLOOKUP(AJ$1,Tolls!$C$1:$AU$1,Tolls!$C$2:$AU$46,,0,1),,0,1)</f>
        <v>12</v>
      </c>
      <c r="AK31" s="38" cm="1">
        <f t="array" ref="AK31">_xlfn.XLOOKUP($A31,Tolls!$A$2:$A$46,_xlfn.XLOOKUP(AK$1,Tolls!$C$1:$AU$1,Tolls!$C$2:$AU$46,,0,1),,0,1)</f>
        <v>14.3</v>
      </c>
      <c r="AL31" s="38" cm="1">
        <f t="array" ref="AL31">_xlfn.XLOOKUP($A31,Tolls!$A$2:$A$46,_xlfn.XLOOKUP(AL$1,Tolls!$C$1:$AU$1,Tolls!$C$2:$AU$46,,0,1),,0,1)</f>
        <v>16.2</v>
      </c>
      <c r="AM31" s="38" cm="1">
        <f t="array" ref="AM31">_xlfn.XLOOKUP($A31,Tolls!$A$2:$A$46,_xlfn.XLOOKUP(AM$1,Tolls!$C$1:$AU$1,Tolls!$C$2:$AU$46,,0,1),,0,1)</f>
        <v>18.8</v>
      </c>
      <c r="AN31" s="38" cm="1">
        <f t="array" ref="AN31">_xlfn.XLOOKUP($A31,Tolls!$A$2:$A$46,_xlfn.XLOOKUP(AN$1,Tolls!$C$1:$AU$1,Tolls!$C$2:$AU$46,,0,1),,0,1)</f>
        <v>21.400000000000002</v>
      </c>
    </row>
    <row r="32" spans="1:40" x14ac:dyDescent="0.2">
      <c r="A32">
        <v>56</v>
      </c>
      <c r="B32" t="str">
        <v>Lehigh Valley Toll Plaza</v>
      </c>
      <c r="C32" s="38" cm="1">
        <f t="array" ref="C32">_xlfn.XLOOKUP($A32,Tolls!$A$2:$A$46,_xlfn.XLOOKUP(C$1,Tolls!$C$1:$AU$1,Tolls!$C$2:$AU$46,,0,1),,0,1)</f>
        <v>81.5</v>
      </c>
      <c r="D32" s="38" cm="1">
        <f t="array" ref="D32">_xlfn.XLOOKUP($A32,Tolls!$A$2:$A$46,_xlfn.XLOOKUP(D$1,Tolls!$C$1:$AU$1,Tolls!$C$2:$AU$46,,0,1),,0,1)</f>
        <v>81.5</v>
      </c>
      <c r="E32" s="38" cm="1">
        <f t="array" ref="E32">_xlfn.XLOOKUP($A32,Tolls!$A$2:$A$46,_xlfn.XLOOKUP(E$1,Tolls!$C$1:$AU$1,Tolls!$C$2:$AU$46,,0,1),,0,1)</f>
        <v>81.5</v>
      </c>
      <c r="F32" s="38" cm="1">
        <f t="array" ref="F32">_xlfn.XLOOKUP($A32,Tolls!$A$2:$A$46,_xlfn.XLOOKUP(F$1,Tolls!$C$1:$AU$1,Tolls!$C$2:$AU$46,,0,1),,0,1)</f>
        <v>81.5</v>
      </c>
      <c r="G32" s="38" cm="1">
        <f t="array" ref="G32">_xlfn.XLOOKUP($A32,Tolls!$A$2:$A$46,_xlfn.XLOOKUP(G$1,Tolls!$C$1:$AU$1,Tolls!$C$2:$AU$46,,0,1),,0,1)</f>
        <v>79.400000000000006</v>
      </c>
      <c r="H32" s="38" cm="1">
        <f t="array" ref="H32">_xlfn.XLOOKUP($A32,Tolls!$A$2:$A$46,_xlfn.XLOOKUP(H$1,Tolls!$C$1:$AU$1,Tolls!$C$2:$AU$46,,0,1),,0,1)</f>
        <v>76.599999999999994</v>
      </c>
      <c r="I32" s="38" cm="1">
        <f t="array" ref="I32">_xlfn.XLOOKUP($A32,Tolls!$A$2:$A$46,_xlfn.XLOOKUP(I$1,Tolls!$C$1:$AU$1,Tolls!$C$2:$AU$46,,0,1),,0,1)</f>
        <v>74.400000000000006</v>
      </c>
      <c r="J32" s="38" cm="1">
        <f t="array" ref="J32">_xlfn.XLOOKUP($A32,Tolls!$A$2:$A$46,_xlfn.XLOOKUP(J$1,Tolls!$C$1:$AU$1,Tolls!$C$2:$AU$46,,0,1),,0,1)</f>
        <v>71.2</v>
      </c>
      <c r="K32" s="38" cm="1">
        <f t="array" ref="K32">_xlfn.XLOOKUP($A32,Tolls!$A$2:$A$46,_xlfn.XLOOKUP(K$1,Tolls!$C$1:$AU$1,Tolls!$C$2:$AU$46,,0,1),,0,1)</f>
        <v>70.099999999999994</v>
      </c>
      <c r="L32" s="38" cm="1">
        <f t="array" ref="L32">_xlfn.XLOOKUP($A32,Tolls!$A$2:$A$46,_xlfn.XLOOKUP(L$1,Tolls!$C$1:$AU$1,Tolls!$C$2:$AU$46,,0,1),,0,1)</f>
        <v>66</v>
      </c>
      <c r="M32" s="38" cm="1">
        <f t="array" ref="M32">_xlfn.XLOOKUP($A32,Tolls!$A$2:$A$46,_xlfn.XLOOKUP(M$1,Tolls!$C$1:$AU$1,Tolls!$C$2:$AU$46,,0,1),,0,1)</f>
        <v>61.5</v>
      </c>
      <c r="N32" s="38" cm="1">
        <f t="array" ref="N32">_xlfn.XLOOKUP($A32,Tolls!$A$2:$A$46,_xlfn.XLOOKUP(N$1,Tolls!$C$1:$AU$1,Tolls!$C$2:$AU$46,,0,1),,0,1)</f>
        <v>53.4</v>
      </c>
      <c r="O32" s="38" cm="1">
        <f t="array" ref="O32">_xlfn.XLOOKUP($A32,Tolls!$A$2:$A$46,_xlfn.XLOOKUP(O$1,Tolls!$C$1:$AU$1,Tolls!$C$2:$AU$46,,0,1),,0,1)</f>
        <v>49.5</v>
      </c>
      <c r="P32" s="38" cm="1">
        <f t="array" ref="P32">_xlfn.XLOOKUP($A32,Tolls!$A$2:$A$46,_xlfn.XLOOKUP(P$1,Tolls!$C$1:$AU$1,Tolls!$C$2:$AU$46,,0,1),,0,1)</f>
        <v>45.2</v>
      </c>
      <c r="Q32" s="38" cm="1">
        <f t="array" ref="Q32">_xlfn.XLOOKUP($A32,Tolls!$A$2:$A$46,_xlfn.XLOOKUP(Q$1,Tolls!$C$1:$AU$1,Tolls!$C$2:$AU$46,,0,1),,0,1)</f>
        <v>41.1</v>
      </c>
      <c r="R32" s="38" cm="1">
        <f t="array" ref="R32">_xlfn.XLOOKUP($A32,Tolls!$A$2:$A$46,_xlfn.XLOOKUP(R$1,Tolls!$C$1:$AU$1,Tolls!$C$2:$AU$46,,0,1),,0,1)</f>
        <v>38.9</v>
      </c>
      <c r="S32" s="38" cm="1">
        <f t="array" ref="S32">_xlfn.XLOOKUP($A32,Tolls!$A$2:$A$46,_xlfn.XLOOKUP(S$1,Tolls!$C$1:$AU$1,Tolls!$C$2:$AU$46,,0,1),,0,1)</f>
        <v>33.700000000000003</v>
      </c>
      <c r="T32" s="38" cm="1">
        <f t="array" ref="T32">_xlfn.XLOOKUP($A32,Tolls!$A$2:$A$46,_xlfn.XLOOKUP(T$1,Tolls!$C$1:$AU$1,Tolls!$C$2:$AU$46,,0,1),,0,1)</f>
        <v>31.9</v>
      </c>
      <c r="U32" s="38" cm="1">
        <f t="array" ref="U32">_xlfn.XLOOKUP($A32,Tolls!$A$2:$A$46,_xlfn.XLOOKUP(U$1,Tolls!$C$1:$AU$1,Tolls!$C$2:$AU$46,,0,1),,0,1)</f>
        <v>30.8</v>
      </c>
      <c r="V32" s="38" cm="1">
        <f t="array" ref="V32">_xlfn.XLOOKUP($A32,Tolls!$A$2:$A$46,_xlfn.XLOOKUP(V$1,Tolls!$C$1:$AU$1,Tolls!$C$2:$AU$46,,0,1),,0,1)</f>
        <v>29.7</v>
      </c>
      <c r="W32" s="38" cm="1">
        <f t="array" ref="W32">_xlfn.XLOOKUP($A32,Tolls!$A$2:$A$46,_xlfn.XLOOKUP(W$1,Tolls!$C$1:$AU$1,Tolls!$C$2:$AU$46,,0,1),,0,1)</f>
        <v>26.6</v>
      </c>
      <c r="X32" s="38" cm="1">
        <f t="array" ref="X32">_xlfn.XLOOKUP($A32,Tolls!$A$2:$A$46,_xlfn.XLOOKUP(X$1,Tolls!$C$1:$AU$1,Tolls!$C$2:$AU$46,,0,1),,0,1)</f>
        <v>22.5</v>
      </c>
      <c r="Y32" s="38" cm="1">
        <f t="array" ref="Y32">_xlfn.XLOOKUP($A32,Tolls!$A$2:$A$46,_xlfn.XLOOKUP(Y$1,Tolls!$C$1:$AU$1,Tolls!$C$2:$AU$46,,0,1),,0,1)</f>
        <v>19.399999999999999</v>
      </c>
      <c r="Z32" s="38" cm="1">
        <f t="array" ref="Z32">_xlfn.XLOOKUP($A32,Tolls!$A$2:$A$46,_xlfn.XLOOKUP(Z$1,Tolls!$C$1:$AU$1,Tolls!$C$2:$AU$46,,0,1),,0,1)</f>
        <v>16.2</v>
      </c>
      <c r="AA32" s="38" cm="1">
        <f t="array" ref="AA32">_xlfn.XLOOKUP($A32,Tolls!$A$2:$A$46,_xlfn.XLOOKUP(AA$1,Tolls!$C$1:$AU$1,Tolls!$C$2:$AU$46,,0,1),,0,1)</f>
        <v>14</v>
      </c>
      <c r="AB32" s="38" cm="1">
        <f t="array" ref="AB32">_xlfn.XLOOKUP($A32,Tolls!$A$2:$A$46,_xlfn.XLOOKUP(AB$1,Tolls!$C$1:$AU$1,Tolls!$C$2:$AU$46,,0,1),,0,1)</f>
        <v>12</v>
      </c>
      <c r="AC32" s="38" cm="1">
        <f t="array" ref="AC32">_xlfn.XLOOKUP($A32,Tolls!$A$2:$A$46,_xlfn.XLOOKUP(AC$1,Tolls!$C$1:$AU$1,Tolls!$C$2:$AU$46,,0,1),,0,1)</f>
        <v>10</v>
      </c>
      <c r="AD32" s="38" cm="1">
        <f t="array" ref="AD32">_xlfn.XLOOKUP($A32,Tolls!$A$2:$A$46,_xlfn.XLOOKUP(AD$1,Tolls!$C$1:$AU$1,Tolls!$C$2:$AU$46,,0,1),,0,1)</f>
        <v>10</v>
      </c>
      <c r="AE32" s="38" cm="1">
        <f t="array" ref="AE32">_xlfn.XLOOKUP($A32,Tolls!$A$2:$A$46,_xlfn.XLOOKUP(AE$1,Tolls!$C$1:$AU$1,Tolls!$C$2:$AU$46,,0,1),,0,1)</f>
        <v>6.8</v>
      </c>
      <c r="AF32" s="38" cm="1">
        <f t="array" ref="AF32">_xlfn.XLOOKUP($A32,Tolls!$A$2:$A$46,_xlfn.XLOOKUP(AF$1,Tolls!$C$1:$AU$1,Tolls!$C$2:$AU$46,,0,1),,0,1)</f>
        <v>3.9</v>
      </c>
      <c r="AG32" s="38" t="str" cm="1">
        <f t="array" ref="AG32">_xlfn.XLOOKUP($A32,Tolls!$A$2:$A$46,_xlfn.XLOOKUP(AG$1,Tolls!$C$1:$AU$1,Tolls!$C$2:$AU$46,,0,1),,0,1)</f>
        <v>N/A</v>
      </c>
      <c r="AH32" s="38" cm="1">
        <f t="array" ref="AH32">_xlfn.XLOOKUP($A32,Tolls!$A$2:$A$46,_xlfn.XLOOKUP(AH$1,Tolls!$C$1:$AU$1,Tolls!$C$2:$AU$46,,0,1),,0,1)</f>
        <v>6</v>
      </c>
      <c r="AI32" s="38" cm="1">
        <f t="array" ref="AI32">_xlfn.XLOOKUP($A32,Tolls!$A$2:$A$46,_xlfn.XLOOKUP(AI$1,Tolls!$C$1:$AU$1,Tolls!$C$2:$AU$46,,0,1),,0,1)</f>
        <v>8.1999999999999993</v>
      </c>
      <c r="AJ32" s="38" cm="1">
        <f t="array" ref="AJ32">_xlfn.XLOOKUP($A32,Tolls!$A$2:$A$46,_xlfn.XLOOKUP(AJ$1,Tolls!$C$1:$AU$1,Tolls!$C$2:$AU$46,,0,1),,0,1)</f>
        <v>9</v>
      </c>
      <c r="AK32" s="38" cm="1">
        <f t="array" ref="AK32">_xlfn.XLOOKUP($A32,Tolls!$A$2:$A$46,_xlfn.XLOOKUP(AK$1,Tolls!$C$1:$AU$1,Tolls!$C$2:$AU$46,,0,1),,0,1)</f>
        <v>11</v>
      </c>
      <c r="AL32" s="38" cm="1">
        <f t="array" ref="AL32">_xlfn.XLOOKUP($A32,Tolls!$A$2:$A$46,_xlfn.XLOOKUP(AL$1,Tolls!$C$1:$AU$1,Tolls!$C$2:$AU$46,,0,1),,0,1)</f>
        <v>14.3</v>
      </c>
      <c r="AM32" s="38" cm="1">
        <f t="array" ref="AM32">_xlfn.XLOOKUP($A32,Tolls!$A$2:$A$46,_xlfn.XLOOKUP(AM$1,Tolls!$C$1:$AU$1,Tolls!$C$2:$AU$46,,0,1),,0,1)</f>
        <v>16.900000000000002</v>
      </c>
      <c r="AN32" s="38" cm="1">
        <f t="array" ref="AN32">_xlfn.XLOOKUP($A32,Tolls!$A$2:$A$46,_xlfn.XLOOKUP(AN$1,Tolls!$C$1:$AU$1,Tolls!$C$2:$AU$46,,0,1),,0,1)</f>
        <v>19.500000000000004</v>
      </c>
    </row>
    <row r="33" spans="1:47" x14ac:dyDescent="0.2">
      <c r="A33">
        <v>74</v>
      </c>
      <c r="B33" t="str">
        <v>Mahoning Valley Toll Plaza</v>
      </c>
      <c r="C33" s="38" cm="1">
        <f t="array" ref="C33">_xlfn.XLOOKUP($A33,Tolls!$A$2:$A$46,_xlfn.XLOOKUP(C$1,Tolls!$C$1:$AU$1,Tolls!$C$2:$AU$46,,0,1),,0,1)</f>
        <v>86.6</v>
      </c>
      <c r="D33" s="38" cm="1">
        <f t="array" ref="D33">_xlfn.XLOOKUP($A33,Tolls!$A$2:$A$46,_xlfn.XLOOKUP(D$1,Tolls!$C$1:$AU$1,Tolls!$C$2:$AU$46,,0,1),,0,1)</f>
        <v>86.6</v>
      </c>
      <c r="E33" s="38" cm="1">
        <f t="array" ref="E33">_xlfn.XLOOKUP($A33,Tolls!$A$2:$A$46,_xlfn.XLOOKUP(E$1,Tolls!$C$1:$AU$1,Tolls!$C$2:$AU$46,,0,1),,0,1)</f>
        <v>86.6</v>
      </c>
      <c r="F33" s="38" cm="1">
        <f t="array" ref="F33">_xlfn.XLOOKUP($A33,Tolls!$A$2:$A$46,_xlfn.XLOOKUP(F$1,Tolls!$C$1:$AU$1,Tolls!$C$2:$AU$46,,0,1),,0,1)</f>
        <v>86.6</v>
      </c>
      <c r="G33" s="38" cm="1">
        <f t="array" ref="G33">_xlfn.XLOOKUP($A33,Tolls!$A$2:$A$46,_xlfn.XLOOKUP(G$1,Tolls!$C$1:$AU$1,Tolls!$C$2:$AU$46,,0,1),,0,1)</f>
        <v>83.5</v>
      </c>
      <c r="H33" s="38" cm="1">
        <f t="array" ref="H33">_xlfn.XLOOKUP($A33,Tolls!$A$2:$A$46,_xlfn.XLOOKUP(H$1,Tolls!$C$1:$AU$1,Tolls!$C$2:$AU$46,,0,1),,0,1)</f>
        <v>80.599999999999994</v>
      </c>
      <c r="I33" s="38" cm="1">
        <f t="array" ref="I33">_xlfn.XLOOKUP($A33,Tolls!$A$2:$A$46,_xlfn.XLOOKUP(I$1,Tolls!$C$1:$AU$1,Tolls!$C$2:$AU$46,,0,1),,0,1)</f>
        <v>79.400000000000006</v>
      </c>
      <c r="J33" s="38" cm="1">
        <f t="array" ref="J33">_xlfn.XLOOKUP($A33,Tolls!$A$2:$A$46,_xlfn.XLOOKUP(J$1,Tolls!$C$1:$AU$1,Tolls!$C$2:$AU$46,,0,1),,0,1)</f>
        <v>76.599999999999994</v>
      </c>
      <c r="K33" s="38" cm="1">
        <f t="array" ref="K33">_xlfn.XLOOKUP($A33,Tolls!$A$2:$A$46,_xlfn.XLOOKUP(K$1,Tolls!$C$1:$AU$1,Tolls!$C$2:$AU$46,,0,1),,0,1)</f>
        <v>74.400000000000006</v>
      </c>
      <c r="L33" s="38" cm="1">
        <f t="array" ref="L33">_xlfn.XLOOKUP($A33,Tolls!$A$2:$A$46,_xlfn.XLOOKUP(L$1,Tolls!$C$1:$AU$1,Tolls!$C$2:$AU$46,,0,1),,0,1)</f>
        <v>71.2</v>
      </c>
      <c r="M33" s="38" cm="1">
        <f t="array" ref="M33">_xlfn.XLOOKUP($A33,Tolls!$A$2:$A$46,_xlfn.XLOOKUP(M$1,Tolls!$C$1:$AU$1,Tolls!$C$2:$AU$46,,0,1),,0,1)</f>
        <v>66</v>
      </c>
      <c r="N33" s="38" cm="1">
        <f t="array" ref="N33">_xlfn.XLOOKUP($A33,Tolls!$A$2:$A$46,_xlfn.XLOOKUP(N$1,Tolls!$C$1:$AU$1,Tolls!$C$2:$AU$46,,0,1),,0,1)</f>
        <v>57.8</v>
      </c>
      <c r="O33" s="38" cm="1">
        <f t="array" ref="O33">_xlfn.XLOOKUP($A33,Tolls!$A$2:$A$46,_xlfn.XLOOKUP(O$1,Tolls!$C$1:$AU$1,Tolls!$C$2:$AU$46,,0,1),,0,1)</f>
        <v>53.4</v>
      </c>
      <c r="P33" s="38" cm="1">
        <f t="array" ref="P33">_xlfn.XLOOKUP($A33,Tolls!$A$2:$A$46,_xlfn.XLOOKUP(P$1,Tolls!$C$1:$AU$1,Tolls!$C$2:$AU$46,,0,1),,0,1)</f>
        <v>50.3</v>
      </c>
      <c r="Q33" s="38" cm="1">
        <f t="array" ref="Q33">_xlfn.XLOOKUP($A33,Tolls!$A$2:$A$46,_xlfn.XLOOKUP(Q$1,Tolls!$C$1:$AU$1,Tolls!$C$2:$AU$46,,0,1),,0,1)</f>
        <v>45.1</v>
      </c>
      <c r="R33" s="38" cm="1">
        <f t="array" ref="R33">_xlfn.XLOOKUP($A33,Tolls!$A$2:$A$46,_xlfn.XLOOKUP(R$1,Tolls!$C$1:$AU$1,Tolls!$C$2:$AU$46,,0,1),,0,1)</f>
        <v>44.3</v>
      </c>
      <c r="S33" s="38" cm="1">
        <f t="array" ref="S33">_xlfn.XLOOKUP($A33,Tolls!$A$2:$A$46,_xlfn.XLOOKUP(S$1,Tolls!$C$1:$AU$1,Tolls!$C$2:$AU$46,,0,1),,0,1)</f>
        <v>38.9</v>
      </c>
      <c r="T33" s="38" cm="1">
        <f t="array" ref="T33">_xlfn.XLOOKUP($A33,Tolls!$A$2:$A$46,_xlfn.XLOOKUP(T$1,Tolls!$C$1:$AU$1,Tolls!$C$2:$AU$46,,0,1),,0,1)</f>
        <v>36.9</v>
      </c>
      <c r="U33" s="38" cm="1">
        <f t="array" ref="U33">_xlfn.XLOOKUP($A33,Tolls!$A$2:$A$46,_xlfn.XLOOKUP(U$1,Tolls!$C$1:$AU$1,Tolls!$C$2:$AU$46,,0,1),,0,1)</f>
        <v>36</v>
      </c>
      <c r="V33" s="38" cm="1">
        <f t="array" ref="V33">_xlfn.XLOOKUP($A33,Tolls!$A$2:$A$46,_xlfn.XLOOKUP(V$1,Tolls!$C$1:$AU$1,Tolls!$C$2:$AU$46,,0,1),,0,1)</f>
        <v>34.9</v>
      </c>
      <c r="W33" s="38" cm="1">
        <f t="array" ref="W33">_xlfn.XLOOKUP($A33,Tolls!$A$2:$A$46,_xlfn.XLOOKUP(W$1,Tolls!$C$1:$AU$1,Tolls!$C$2:$AU$46,,0,1),,0,1)</f>
        <v>30.8</v>
      </c>
      <c r="X33" s="38" cm="1">
        <f t="array" ref="X33">_xlfn.XLOOKUP($A33,Tolls!$A$2:$A$46,_xlfn.XLOOKUP(X$1,Tolls!$C$1:$AU$1,Tolls!$C$2:$AU$46,,0,1),,0,1)</f>
        <v>26.6</v>
      </c>
      <c r="Y33" s="38" cm="1">
        <f t="array" ref="Y33">_xlfn.XLOOKUP($A33,Tolls!$A$2:$A$46,_xlfn.XLOOKUP(Y$1,Tolls!$C$1:$AU$1,Tolls!$C$2:$AU$46,,0,1),,0,1)</f>
        <v>24.5</v>
      </c>
      <c r="Z33" s="38" cm="1">
        <f t="array" ref="Z33">_xlfn.XLOOKUP($A33,Tolls!$A$2:$A$46,_xlfn.XLOOKUP(Z$1,Tolls!$C$1:$AU$1,Tolls!$C$2:$AU$46,,0,1),,0,1)</f>
        <v>21.3</v>
      </c>
      <c r="AA33" s="38" cm="1">
        <f t="array" ref="AA33">_xlfn.XLOOKUP($A33,Tolls!$A$2:$A$46,_xlfn.XLOOKUP(AA$1,Tolls!$C$1:$AU$1,Tolls!$C$2:$AU$46,,0,1),,0,1)</f>
        <v>18.3</v>
      </c>
      <c r="AB33" s="38" cm="1">
        <f t="array" ref="AB33">_xlfn.XLOOKUP($A33,Tolls!$A$2:$A$46,_xlfn.XLOOKUP(AB$1,Tolls!$C$1:$AU$1,Tolls!$C$2:$AU$46,,0,1),,0,1)</f>
        <v>16.2</v>
      </c>
      <c r="AC33" s="38" cm="1">
        <f t="array" ref="AC33">_xlfn.XLOOKUP($A33,Tolls!$A$2:$A$46,_xlfn.XLOOKUP(AC$1,Tolls!$C$1:$AU$1,Tolls!$C$2:$AU$46,,0,1),,0,1)</f>
        <v>14.3</v>
      </c>
      <c r="AD33" s="38" cm="1">
        <f t="array" ref="AD33">_xlfn.XLOOKUP($A33,Tolls!$A$2:$A$46,_xlfn.XLOOKUP(AD$1,Tolls!$C$1:$AU$1,Tolls!$C$2:$AU$46,,0,1),,0,1)</f>
        <v>14.3</v>
      </c>
      <c r="AE33" s="38" cm="1">
        <f t="array" ref="AE33">_xlfn.XLOOKUP($A33,Tolls!$A$2:$A$46,_xlfn.XLOOKUP(AE$1,Tolls!$C$1:$AU$1,Tolls!$C$2:$AU$46,,0,1),,0,1)</f>
        <v>11</v>
      </c>
      <c r="AF33" s="38" cm="1">
        <f t="array" ref="AF33">_xlfn.XLOOKUP($A33,Tolls!$A$2:$A$46,_xlfn.XLOOKUP(AF$1,Tolls!$C$1:$AU$1,Tolls!$C$2:$AU$46,,0,1),,0,1)</f>
        <v>8</v>
      </c>
      <c r="AG33" s="38" cm="1">
        <f t="array" ref="AG33">_xlfn.XLOOKUP($A33,Tolls!$A$2:$A$46,_xlfn.XLOOKUP(AG$1,Tolls!$C$1:$AU$1,Tolls!$C$2:$AU$46,,0,1),,0,1)</f>
        <v>6</v>
      </c>
      <c r="AH33" s="38" t="str" cm="1">
        <f t="array" ref="AH33">_xlfn.XLOOKUP($A33,Tolls!$A$2:$A$46,_xlfn.XLOOKUP(AH$1,Tolls!$C$1:$AU$1,Tolls!$C$2:$AU$46,,0,1),,0,1)</f>
        <v>N/A</v>
      </c>
      <c r="AI33" s="38" cm="1">
        <f t="array" ref="AI33">_xlfn.XLOOKUP($A33,Tolls!$A$2:$A$46,_xlfn.XLOOKUP(AI$1,Tolls!$C$1:$AU$1,Tolls!$C$2:$AU$46,,0,1),,0,1)</f>
        <v>3.7</v>
      </c>
      <c r="AJ33" s="38" cm="1">
        <f t="array" ref="AJ33">_xlfn.XLOOKUP($A33,Tolls!$A$2:$A$46,_xlfn.XLOOKUP(AJ$1,Tolls!$C$1:$AU$1,Tolls!$C$2:$AU$46,,0,1),,0,1)</f>
        <v>6</v>
      </c>
      <c r="AK33" s="38" cm="1">
        <f t="array" ref="AK33">_xlfn.XLOOKUP($A33,Tolls!$A$2:$A$46,_xlfn.XLOOKUP(AK$1,Tolls!$C$1:$AU$1,Tolls!$C$2:$AU$46,,0,1),,0,1)</f>
        <v>8</v>
      </c>
      <c r="AL33" s="38" cm="1">
        <f t="array" ref="AL33">_xlfn.XLOOKUP($A33,Tolls!$A$2:$A$46,_xlfn.XLOOKUP(AL$1,Tolls!$C$1:$AU$1,Tolls!$C$2:$AU$46,,0,1),,0,1)</f>
        <v>10</v>
      </c>
      <c r="AM33" s="38" cm="1">
        <f t="array" ref="AM33">_xlfn.XLOOKUP($A33,Tolls!$A$2:$A$46,_xlfn.XLOOKUP(AM$1,Tolls!$C$1:$AU$1,Tolls!$C$2:$AU$46,,0,1),,0,1)</f>
        <v>12.6</v>
      </c>
      <c r="AN33" s="38" cm="1">
        <f t="array" ref="AN33">_xlfn.XLOOKUP($A33,Tolls!$A$2:$A$46,_xlfn.XLOOKUP(AN$1,Tolls!$C$1:$AU$1,Tolls!$C$2:$AU$46,,0,1),,0,1)</f>
        <v>15.2</v>
      </c>
    </row>
    <row r="34" spans="1:47" x14ac:dyDescent="0.2">
      <c r="A34">
        <v>87</v>
      </c>
      <c r="B34" t="str">
        <v>S.R. 903</v>
      </c>
      <c r="C34" s="38" cm="1">
        <f t="array" ref="C34">_xlfn.XLOOKUP($A34,Tolls!$A$2:$A$46,_xlfn.XLOOKUP(C$1,Tolls!$C$1:$AU$1,Tolls!$C$2:$AU$46,,0,1),,0,1)</f>
        <v>88.7</v>
      </c>
      <c r="D34" s="38" cm="1">
        <f t="array" ref="D34">_xlfn.XLOOKUP($A34,Tolls!$A$2:$A$46,_xlfn.XLOOKUP(D$1,Tolls!$C$1:$AU$1,Tolls!$C$2:$AU$46,,0,1),,0,1)</f>
        <v>88.7</v>
      </c>
      <c r="E34" s="38" cm="1">
        <f t="array" ref="E34">_xlfn.XLOOKUP($A34,Tolls!$A$2:$A$46,_xlfn.XLOOKUP(E$1,Tolls!$C$1:$AU$1,Tolls!$C$2:$AU$46,,0,1),,0,1)</f>
        <v>88.7</v>
      </c>
      <c r="F34" s="38" cm="1">
        <f t="array" ref="F34">_xlfn.XLOOKUP($A34,Tolls!$A$2:$A$46,_xlfn.XLOOKUP(F$1,Tolls!$C$1:$AU$1,Tolls!$C$2:$AU$46,,0,1),,0,1)</f>
        <v>88.7</v>
      </c>
      <c r="G34" s="38" cm="1">
        <f t="array" ref="G34">_xlfn.XLOOKUP($A34,Tolls!$A$2:$A$46,_xlfn.XLOOKUP(G$1,Tolls!$C$1:$AU$1,Tolls!$C$2:$AU$46,,0,1),,0,1)</f>
        <v>85.5</v>
      </c>
      <c r="H34" s="38" cm="1">
        <f t="array" ref="H34">_xlfn.XLOOKUP($A34,Tolls!$A$2:$A$46,_xlfn.XLOOKUP(H$1,Tolls!$C$1:$AU$1,Tolls!$C$2:$AU$46,,0,1),,0,1)</f>
        <v>83.2</v>
      </c>
      <c r="I34" s="38" cm="1">
        <f t="array" ref="I34">_xlfn.XLOOKUP($A34,Tolls!$A$2:$A$46,_xlfn.XLOOKUP(I$1,Tolls!$C$1:$AU$1,Tolls!$C$2:$AU$46,,0,1),,0,1)</f>
        <v>81.400000000000006</v>
      </c>
      <c r="J34" s="38" cm="1">
        <f t="array" ref="J34">_xlfn.XLOOKUP($A34,Tolls!$A$2:$A$46,_xlfn.XLOOKUP(J$1,Tolls!$C$1:$AU$1,Tolls!$C$2:$AU$46,,0,1),,0,1)</f>
        <v>78.900000000000006</v>
      </c>
      <c r="K34" s="38" cm="1">
        <f t="array" ref="K34">_xlfn.XLOOKUP($A34,Tolls!$A$2:$A$46,_xlfn.XLOOKUP(K$1,Tolls!$C$1:$AU$1,Tolls!$C$2:$AU$46,,0,1),,0,1)</f>
        <v>77</v>
      </c>
      <c r="L34" s="38" cm="1">
        <f t="array" ref="L34">_xlfn.XLOOKUP($A34,Tolls!$A$2:$A$46,_xlfn.XLOOKUP(L$1,Tolls!$C$1:$AU$1,Tolls!$C$2:$AU$46,,0,1),,0,1)</f>
        <v>73.2</v>
      </c>
      <c r="M34" s="38" cm="1">
        <f t="array" ref="M34">_xlfn.XLOOKUP($A34,Tolls!$A$2:$A$46,_xlfn.XLOOKUP(M$1,Tolls!$C$1:$AU$1,Tolls!$C$2:$AU$46,,0,1),,0,1)</f>
        <v>68.599999999999994</v>
      </c>
      <c r="N34" s="38" cm="1">
        <f t="array" ref="N34">_xlfn.XLOOKUP($A34,Tolls!$A$2:$A$46,_xlfn.XLOOKUP(N$1,Tolls!$C$1:$AU$1,Tolls!$C$2:$AU$46,,0,1),,0,1)</f>
        <v>60.1</v>
      </c>
      <c r="O34" s="38" cm="1">
        <f t="array" ref="O34">_xlfn.XLOOKUP($A34,Tolls!$A$2:$A$46,_xlfn.XLOOKUP(O$1,Tolls!$C$1:$AU$1,Tolls!$C$2:$AU$46,,0,1),,0,1)</f>
        <v>56.1</v>
      </c>
      <c r="P34" s="38" cm="1">
        <f t="array" ref="P34">_xlfn.XLOOKUP($A34,Tolls!$A$2:$A$46,_xlfn.XLOOKUP(P$1,Tolls!$C$1:$AU$1,Tolls!$C$2:$AU$46,,0,1),,0,1)</f>
        <v>52.5</v>
      </c>
      <c r="Q34" s="38" cm="1">
        <f t="array" ref="Q34">_xlfn.XLOOKUP($A34,Tolls!$A$2:$A$46,_xlfn.XLOOKUP(Q$1,Tolls!$C$1:$AU$1,Tolls!$C$2:$AU$46,,0,1),,0,1)</f>
        <v>47.4</v>
      </c>
      <c r="R34" s="38" cm="1">
        <f t="array" ref="R34">_xlfn.XLOOKUP($A34,Tolls!$A$2:$A$46,_xlfn.XLOOKUP(R$1,Tolls!$C$1:$AU$1,Tolls!$C$2:$AU$46,,0,1),,0,1)</f>
        <v>46.3</v>
      </c>
      <c r="S34" s="38" cm="1">
        <f t="array" ref="S34">_xlfn.XLOOKUP($A34,Tolls!$A$2:$A$46,_xlfn.XLOOKUP(S$1,Tolls!$C$1:$AU$1,Tolls!$C$2:$AU$46,,0,1),,0,1)</f>
        <v>41.2</v>
      </c>
      <c r="T34" s="38" cm="1">
        <f t="array" ref="T34">_xlfn.XLOOKUP($A34,Tolls!$A$2:$A$46,_xlfn.XLOOKUP(T$1,Tolls!$C$1:$AU$1,Tolls!$C$2:$AU$46,,0,1),,0,1)</f>
        <v>39.5</v>
      </c>
      <c r="U34" s="38" cm="1">
        <f t="array" ref="U34">_xlfn.XLOOKUP($A34,Tolls!$A$2:$A$46,_xlfn.XLOOKUP(U$1,Tolls!$C$1:$AU$1,Tolls!$C$2:$AU$46,,0,1),,0,1)</f>
        <v>38</v>
      </c>
      <c r="V34" s="38" cm="1">
        <f t="array" ref="V34">_xlfn.XLOOKUP($A34,Tolls!$A$2:$A$46,_xlfn.XLOOKUP(V$1,Tolls!$C$1:$AU$1,Tolls!$C$2:$AU$46,,0,1),,0,1)</f>
        <v>37.1</v>
      </c>
      <c r="W34" s="38" cm="1">
        <f t="array" ref="W34">_xlfn.XLOOKUP($A34,Tolls!$A$2:$A$46,_xlfn.XLOOKUP(W$1,Tolls!$C$1:$AU$1,Tolls!$C$2:$AU$46,,0,1),,0,1)</f>
        <v>33.6</v>
      </c>
      <c r="X34" s="38" cm="1">
        <f t="array" ref="X34">_xlfn.XLOOKUP($A34,Tolls!$A$2:$A$46,_xlfn.XLOOKUP(X$1,Tolls!$C$1:$AU$1,Tolls!$C$2:$AU$46,,0,1),,0,1)</f>
        <v>28.6</v>
      </c>
      <c r="Y34" s="38" cm="1">
        <f t="array" ref="Y34">_xlfn.XLOOKUP($A34,Tolls!$A$2:$A$46,_xlfn.XLOOKUP(Y$1,Tolls!$C$1:$AU$1,Tolls!$C$2:$AU$46,,0,1),,0,1)</f>
        <v>26.6</v>
      </c>
      <c r="Z34" s="38" cm="1">
        <f t="array" ref="Z34">_xlfn.XLOOKUP($A34,Tolls!$A$2:$A$46,_xlfn.XLOOKUP(Z$1,Tolls!$C$1:$AU$1,Tolls!$C$2:$AU$46,,0,1),,0,1)</f>
        <v>23.9</v>
      </c>
      <c r="AA34" s="38" cm="1">
        <f t="array" ref="AA34">_xlfn.XLOOKUP($A34,Tolls!$A$2:$A$46,_xlfn.XLOOKUP(AA$1,Tolls!$C$1:$AU$1,Tolls!$C$2:$AU$46,,0,1),,0,1)</f>
        <v>21.7</v>
      </c>
      <c r="AB34" s="38" cm="1">
        <f t="array" ref="AB34">_xlfn.XLOOKUP($A34,Tolls!$A$2:$A$46,_xlfn.XLOOKUP(AB$1,Tolls!$C$1:$AU$1,Tolls!$C$2:$AU$46,,0,1),,0,1)</f>
        <v>18.8</v>
      </c>
      <c r="AC34" s="38" cm="1">
        <f t="array" ref="AC34">_xlfn.XLOOKUP($A34,Tolls!$A$2:$A$46,_xlfn.XLOOKUP(AC$1,Tolls!$C$1:$AU$1,Tolls!$C$2:$AU$46,,0,1),,0,1)</f>
        <v>16.3</v>
      </c>
      <c r="AD34" s="38" cm="1">
        <f t="array" ref="AD34">_xlfn.XLOOKUP($A34,Tolls!$A$2:$A$46,_xlfn.XLOOKUP(AD$1,Tolls!$C$1:$AU$1,Tolls!$C$2:$AU$46,,0,1),,0,1)</f>
        <v>16.3</v>
      </c>
      <c r="AE34" s="38" cm="1">
        <f t="array" ref="AE34">_xlfn.XLOOKUP($A34,Tolls!$A$2:$A$46,_xlfn.XLOOKUP(AE$1,Tolls!$C$1:$AU$1,Tolls!$C$2:$AU$46,,0,1),,0,1)</f>
        <v>13.6</v>
      </c>
      <c r="AF34" s="38" cm="1">
        <f t="array" ref="AF34">_xlfn.XLOOKUP($A34,Tolls!$A$2:$A$46,_xlfn.XLOOKUP(AF$1,Tolls!$C$1:$AU$1,Tolls!$C$2:$AU$46,,0,1),,0,1)</f>
        <v>10.5</v>
      </c>
      <c r="AG34" s="38" cm="1">
        <f t="array" ref="AG34">_xlfn.XLOOKUP($A34,Tolls!$A$2:$A$46,_xlfn.XLOOKUP(AG$1,Tolls!$C$1:$AU$1,Tolls!$C$2:$AU$46,,0,1),,0,1)</f>
        <v>8.1999999999999993</v>
      </c>
      <c r="AH34" s="38" cm="1">
        <f t="array" ref="AH34">_xlfn.XLOOKUP($A34,Tolls!$A$2:$A$46,_xlfn.XLOOKUP(AH$1,Tolls!$C$1:$AU$1,Tolls!$C$2:$AU$46,,0,1),,0,1)</f>
        <v>3.7</v>
      </c>
      <c r="AI34" s="38" t="str" cm="1">
        <f t="array" ref="AI34">_xlfn.XLOOKUP($A34,Tolls!$A$2:$A$46,_xlfn.XLOOKUP(AI$1,Tolls!$C$1:$AU$1,Tolls!$C$2:$AU$46,,0,1),,0,1)</f>
        <v>N/A</v>
      </c>
      <c r="AJ34" s="38" cm="1">
        <f t="array" ref="AJ34">_xlfn.XLOOKUP($A34,Tolls!$A$2:$A$46,_xlfn.XLOOKUP(AJ$1,Tolls!$C$1:$AU$1,Tolls!$C$2:$AU$46,,0,1),,0,1)</f>
        <v>2.8</v>
      </c>
      <c r="AK34" s="38" cm="1">
        <f t="array" ref="AK34">_xlfn.XLOOKUP($A34,Tolls!$A$2:$A$46,_xlfn.XLOOKUP(AK$1,Tolls!$C$1:$AU$1,Tolls!$C$2:$AU$46,,0,1),,0,1)</f>
        <v>5.9</v>
      </c>
      <c r="AL34" s="38" cm="1">
        <f t="array" ref="AL34">_xlfn.XLOOKUP($A34,Tolls!$A$2:$A$46,_xlfn.XLOOKUP(AL$1,Tolls!$C$1:$AU$1,Tolls!$C$2:$AU$46,,0,1),,0,1)</f>
        <v>8.1999999999999993</v>
      </c>
      <c r="AM34" s="38" cm="1">
        <f t="array" ref="AM34">_xlfn.XLOOKUP($A34,Tolls!$A$2:$A$46,_xlfn.XLOOKUP(AM$1,Tolls!$C$1:$AU$1,Tolls!$C$2:$AU$46,,0,1),,0,1)</f>
        <v>10.799999999999999</v>
      </c>
      <c r="AN34" s="38" cm="1">
        <f t="array" ref="AN34">_xlfn.XLOOKUP($A34,Tolls!$A$2:$A$46,_xlfn.XLOOKUP(AN$1,Tolls!$C$1:$AU$1,Tolls!$C$2:$AU$46,,0,1),,0,1)</f>
        <v>13.399999999999999</v>
      </c>
    </row>
    <row r="35" spans="1:47" x14ac:dyDescent="0.2">
      <c r="A35">
        <v>95</v>
      </c>
      <c r="B35" t="str">
        <v>Pocono Toll Plaza</v>
      </c>
      <c r="C35" s="38" cm="1">
        <f t="array" ref="C35">_xlfn.XLOOKUP($A35,Tolls!$A$2:$A$46,_xlfn.XLOOKUP(C$1,Tolls!$C$1:$AU$1,Tolls!$C$2:$AU$46,,0,1),,0,1)</f>
        <v>90.1</v>
      </c>
      <c r="D35" s="38" cm="1">
        <f t="array" ref="D35">_xlfn.XLOOKUP($A35,Tolls!$A$2:$A$46,_xlfn.XLOOKUP(D$1,Tolls!$C$1:$AU$1,Tolls!$C$2:$AU$46,,0,1),,0,1)</f>
        <v>90.1</v>
      </c>
      <c r="E35" s="38" cm="1">
        <f t="array" ref="E35">_xlfn.XLOOKUP($A35,Tolls!$A$2:$A$46,_xlfn.XLOOKUP(E$1,Tolls!$C$1:$AU$1,Tolls!$C$2:$AU$46,,0,1),,0,1)</f>
        <v>90.1</v>
      </c>
      <c r="F35" s="38" cm="1">
        <f t="array" ref="F35">_xlfn.XLOOKUP($A35,Tolls!$A$2:$A$46,_xlfn.XLOOKUP(F$1,Tolls!$C$1:$AU$1,Tolls!$C$2:$AU$46,,0,1),,0,1)</f>
        <v>90.1</v>
      </c>
      <c r="G35" s="38" cm="1">
        <f t="array" ref="G35">_xlfn.XLOOKUP($A35,Tolls!$A$2:$A$46,_xlfn.XLOOKUP(G$1,Tolls!$C$1:$AU$1,Tolls!$C$2:$AU$46,,0,1),,0,1)</f>
        <v>86.6</v>
      </c>
      <c r="H35" s="38" cm="1">
        <f t="array" ref="H35">_xlfn.XLOOKUP($A35,Tolls!$A$2:$A$46,_xlfn.XLOOKUP(H$1,Tolls!$C$1:$AU$1,Tolls!$C$2:$AU$46,,0,1),,0,1)</f>
        <v>84.9</v>
      </c>
      <c r="I35" s="38" cm="1">
        <f t="array" ref="I35">_xlfn.XLOOKUP($A35,Tolls!$A$2:$A$46,_xlfn.XLOOKUP(I$1,Tolls!$C$1:$AU$1,Tolls!$C$2:$AU$46,,0,1),,0,1)</f>
        <v>82.3</v>
      </c>
      <c r="J35" s="38" cm="1">
        <f t="array" ref="J35">_xlfn.XLOOKUP($A35,Tolls!$A$2:$A$46,_xlfn.XLOOKUP(J$1,Tolls!$C$1:$AU$1,Tolls!$C$2:$AU$46,,0,1),,0,1)</f>
        <v>80.599999999999994</v>
      </c>
      <c r="K35" s="38" cm="1">
        <f t="array" ref="K35">_xlfn.XLOOKUP($A35,Tolls!$A$2:$A$46,_xlfn.XLOOKUP(K$1,Tolls!$C$1:$AU$1,Tolls!$C$2:$AU$46,,0,1),,0,1)</f>
        <v>78.400000000000006</v>
      </c>
      <c r="L35" s="38" cm="1">
        <f t="array" ref="L35">_xlfn.XLOOKUP($A35,Tolls!$A$2:$A$46,_xlfn.XLOOKUP(L$1,Tolls!$C$1:$AU$1,Tolls!$C$2:$AU$46,,0,1),,0,1)</f>
        <v>74.400000000000006</v>
      </c>
      <c r="M35" s="38" cm="1">
        <f t="array" ref="M35">_xlfn.XLOOKUP($A35,Tolls!$A$2:$A$46,_xlfn.XLOOKUP(M$1,Tolls!$C$1:$AU$1,Tolls!$C$2:$AU$46,,0,1),,0,1)</f>
        <v>70.099999999999994</v>
      </c>
      <c r="N35" s="38" cm="1">
        <f t="array" ref="N35">_xlfn.XLOOKUP($A35,Tolls!$A$2:$A$46,_xlfn.XLOOKUP(N$1,Tolls!$C$1:$AU$1,Tolls!$C$2:$AU$46,,0,1),,0,1)</f>
        <v>61.5</v>
      </c>
      <c r="O35" s="38" cm="1">
        <f t="array" ref="O35">_xlfn.XLOOKUP($A35,Tolls!$A$2:$A$46,_xlfn.XLOOKUP(O$1,Tolls!$C$1:$AU$1,Tolls!$C$2:$AU$46,,0,1),,0,1)</f>
        <v>57.8</v>
      </c>
      <c r="P35" s="38" cm="1">
        <f t="array" ref="P35">_xlfn.XLOOKUP($A35,Tolls!$A$2:$A$46,_xlfn.XLOOKUP(P$1,Tolls!$C$1:$AU$1,Tolls!$C$2:$AU$46,,0,1),,0,1)</f>
        <v>53.4</v>
      </c>
      <c r="Q35" s="38" cm="1">
        <f t="array" ref="Q35">_xlfn.XLOOKUP($A35,Tolls!$A$2:$A$46,_xlfn.XLOOKUP(Q$1,Tolls!$C$1:$AU$1,Tolls!$C$2:$AU$46,,0,1),,0,1)</f>
        <v>48.6</v>
      </c>
      <c r="R35" s="38" cm="1">
        <f t="array" ref="R35">_xlfn.XLOOKUP($A35,Tolls!$A$2:$A$46,_xlfn.XLOOKUP(R$1,Tolls!$C$1:$AU$1,Tolls!$C$2:$AU$46,,0,1),,0,1)</f>
        <v>47.5</v>
      </c>
      <c r="S35" s="38" cm="1">
        <f t="array" ref="S35">_xlfn.XLOOKUP($A35,Tolls!$A$2:$A$46,_xlfn.XLOOKUP(S$1,Tolls!$C$1:$AU$1,Tolls!$C$2:$AU$46,,0,1),,0,1)</f>
        <v>42.2</v>
      </c>
      <c r="T35" s="38" cm="1">
        <f t="array" ref="T35">_xlfn.XLOOKUP($A35,Tolls!$A$2:$A$46,_xlfn.XLOOKUP(T$1,Tolls!$C$1:$AU$1,Tolls!$C$2:$AU$46,,0,1),,0,1)</f>
        <v>41.2</v>
      </c>
      <c r="U35" s="38" cm="1">
        <f t="array" ref="U35">_xlfn.XLOOKUP($A35,Tolls!$A$2:$A$46,_xlfn.XLOOKUP(U$1,Tolls!$C$1:$AU$1,Tolls!$C$2:$AU$46,,0,1),,0,1)</f>
        <v>38.9</v>
      </c>
      <c r="V35" s="38" cm="1">
        <f t="array" ref="V35">_xlfn.XLOOKUP($A35,Tolls!$A$2:$A$46,_xlfn.XLOOKUP(V$1,Tolls!$C$1:$AU$1,Tolls!$C$2:$AU$46,,0,1),,0,1)</f>
        <v>38</v>
      </c>
      <c r="W35" s="38" cm="1">
        <f t="array" ref="W35">_xlfn.XLOOKUP($A35,Tolls!$A$2:$A$46,_xlfn.XLOOKUP(W$1,Tolls!$C$1:$AU$1,Tolls!$C$2:$AU$46,,0,1),,0,1)</f>
        <v>34.9</v>
      </c>
      <c r="X35" s="38" cm="1">
        <f t="array" ref="X35">_xlfn.XLOOKUP($A35,Tolls!$A$2:$A$46,_xlfn.XLOOKUP(X$1,Tolls!$C$1:$AU$1,Tolls!$C$2:$AU$46,,0,1),,0,1)</f>
        <v>29.7</v>
      </c>
      <c r="Y35" s="38" cm="1">
        <f t="array" ref="Y35">_xlfn.XLOOKUP($A35,Tolls!$A$2:$A$46,_xlfn.XLOOKUP(Y$1,Tolls!$C$1:$AU$1,Tolls!$C$2:$AU$46,,0,1),,0,1)</f>
        <v>27.6</v>
      </c>
      <c r="Z35" s="38" cm="1">
        <f t="array" ref="Z35">_xlfn.XLOOKUP($A35,Tolls!$A$2:$A$46,_xlfn.XLOOKUP(Z$1,Tolls!$C$1:$AU$1,Tolls!$C$2:$AU$46,,0,1),,0,1)</f>
        <v>25.6</v>
      </c>
      <c r="AA35" s="38" cm="1">
        <f t="array" ref="AA35">_xlfn.XLOOKUP($A35,Tolls!$A$2:$A$46,_xlfn.XLOOKUP(AA$1,Tolls!$C$1:$AU$1,Tolls!$C$2:$AU$46,,0,1),,0,1)</f>
        <v>22.6</v>
      </c>
      <c r="AB35" s="38" cm="1">
        <f t="array" ref="AB35">_xlfn.XLOOKUP($A35,Tolls!$A$2:$A$46,_xlfn.XLOOKUP(AB$1,Tolls!$C$1:$AU$1,Tolls!$C$2:$AU$46,,0,1),,0,1)</f>
        <v>20.3</v>
      </c>
      <c r="AC35" s="38" cm="1">
        <f t="array" ref="AC35">_xlfn.XLOOKUP($A35,Tolls!$A$2:$A$46,_xlfn.XLOOKUP(AC$1,Tolls!$C$1:$AU$1,Tolls!$C$2:$AU$46,,0,1),,0,1)</f>
        <v>17.3</v>
      </c>
      <c r="AD35" s="38" cm="1">
        <f t="array" ref="AD35">_xlfn.XLOOKUP($A35,Tolls!$A$2:$A$46,_xlfn.XLOOKUP(AD$1,Tolls!$C$1:$AU$1,Tolls!$C$2:$AU$46,,0,1),,0,1)</f>
        <v>17.3</v>
      </c>
      <c r="AE35" s="38" cm="1">
        <f t="array" ref="AE35">_xlfn.XLOOKUP($A35,Tolls!$A$2:$A$46,_xlfn.XLOOKUP(AE$1,Tolls!$C$1:$AU$1,Tolls!$C$2:$AU$46,,0,1),,0,1)</f>
        <v>15.3</v>
      </c>
      <c r="AF35" s="38" cm="1">
        <f t="array" ref="AF35">_xlfn.XLOOKUP($A35,Tolls!$A$2:$A$46,_xlfn.XLOOKUP(AF$1,Tolls!$C$1:$AU$1,Tolls!$C$2:$AU$46,,0,1),,0,1)</f>
        <v>12</v>
      </c>
      <c r="AG35" s="38" cm="1">
        <f t="array" ref="AG35">_xlfn.XLOOKUP($A35,Tolls!$A$2:$A$46,_xlfn.XLOOKUP(AG$1,Tolls!$C$1:$AU$1,Tolls!$C$2:$AU$46,,0,1),,0,1)</f>
        <v>9</v>
      </c>
      <c r="AH35" s="38" cm="1">
        <f t="array" ref="AH35">_xlfn.XLOOKUP($A35,Tolls!$A$2:$A$46,_xlfn.XLOOKUP(AH$1,Tolls!$C$1:$AU$1,Tolls!$C$2:$AU$46,,0,1),,0,1)</f>
        <v>6</v>
      </c>
      <c r="AI35" s="38" cm="1">
        <f t="array" ref="AI35">_xlfn.XLOOKUP($A35,Tolls!$A$2:$A$46,_xlfn.XLOOKUP(AI$1,Tolls!$C$1:$AU$1,Tolls!$C$2:$AU$46,,0,1),,0,1)</f>
        <v>2.8</v>
      </c>
      <c r="AJ35" s="38" t="str" cm="1">
        <f t="array" ref="AJ35">_xlfn.XLOOKUP($A35,Tolls!$A$2:$A$46,_xlfn.XLOOKUP(AJ$1,Tolls!$C$1:$AU$1,Tolls!$C$2:$AU$46,,0,1),,0,1)</f>
        <v>N/A</v>
      </c>
      <c r="AK35" s="38" cm="1">
        <f t="array" ref="AK35">_xlfn.XLOOKUP($A35,Tolls!$A$2:$A$46,_xlfn.XLOOKUP(AK$1,Tolls!$C$1:$AU$1,Tolls!$C$2:$AU$46,,0,1),,0,1)</f>
        <v>3.9</v>
      </c>
      <c r="AL35" s="38" cm="1">
        <f t="array" ref="AL35">_xlfn.XLOOKUP($A35,Tolls!$A$2:$A$46,_xlfn.XLOOKUP(AL$1,Tolls!$C$1:$AU$1,Tolls!$C$2:$AU$46,,0,1),,0,1)</f>
        <v>6</v>
      </c>
      <c r="AM35" s="38" cm="1">
        <f t="array" ref="AM35">_xlfn.XLOOKUP($A35,Tolls!$A$2:$A$46,_xlfn.XLOOKUP(AM$1,Tolls!$C$1:$AU$1,Tolls!$C$2:$AU$46,,0,1),,0,1)</f>
        <v>8.6</v>
      </c>
      <c r="AN35" s="38" cm="1">
        <f t="array" ref="AN35">_xlfn.XLOOKUP($A35,Tolls!$A$2:$A$46,_xlfn.XLOOKUP(AN$1,Tolls!$C$1:$AU$1,Tolls!$C$2:$AU$46,,0,1),,0,1)</f>
        <v>11.2</v>
      </c>
    </row>
    <row r="36" spans="1:47" x14ac:dyDescent="0.2">
      <c r="A36">
        <v>105</v>
      </c>
      <c r="B36" t="str">
        <v>Wilkes-Barre Toll Plaza</v>
      </c>
      <c r="C36" s="38" cm="1">
        <f t="array" ref="C36">_xlfn.XLOOKUP($A36,Tolls!$A$2:$A$46,_xlfn.XLOOKUP(C$1,Tolls!$C$1:$AU$1,Tolls!$C$2:$AU$46,,0,1),,0,1)</f>
        <v>93</v>
      </c>
      <c r="D36" s="38" cm="1">
        <f t="array" ref="D36">_xlfn.XLOOKUP($A36,Tolls!$A$2:$A$46,_xlfn.XLOOKUP(D$1,Tolls!$C$1:$AU$1,Tolls!$C$2:$AU$46,,0,1),,0,1)</f>
        <v>93</v>
      </c>
      <c r="E36" s="38" cm="1">
        <f t="array" ref="E36">_xlfn.XLOOKUP($A36,Tolls!$A$2:$A$46,_xlfn.XLOOKUP(E$1,Tolls!$C$1:$AU$1,Tolls!$C$2:$AU$46,,0,1),,0,1)</f>
        <v>93</v>
      </c>
      <c r="F36" s="38" cm="1">
        <f t="array" ref="F36">_xlfn.XLOOKUP($A36,Tolls!$A$2:$A$46,_xlfn.XLOOKUP(F$1,Tolls!$C$1:$AU$1,Tolls!$C$2:$AU$46,,0,1),,0,1)</f>
        <v>93</v>
      </c>
      <c r="G36" s="38" cm="1">
        <f t="array" ref="G36">_xlfn.XLOOKUP($A36,Tolls!$A$2:$A$46,_xlfn.XLOOKUP(G$1,Tolls!$C$1:$AU$1,Tolls!$C$2:$AU$46,,0,1),,0,1)</f>
        <v>90.1</v>
      </c>
      <c r="H36" s="38" cm="1">
        <f t="array" ref="H36">_xlfn.XLOOKUP($A36,Tolls!$A$2:$A$46,_xlfn.XLOOKUP(H$1,Tolls!$C$1:$AU$1,Tolls!$C$2:$AU$46,,0,1),,0,1)</f>
        <v>86.6</v>
      </c>
      <c r="I36" s="38" cm="1">
        <f t="array" ref="I36">_xlfn.XLOOKUP($A36,Tolls!$A$2:$A$46,_xlfn.XLOOKUP(I$1,Tolls!$C$1:$AU$1,Tolls!$C$2:$AU$46,,0,1),,0,1)</f>
        <v>85.7</v>
      </c>
      <c r="J36" s="38" cm="1">
        <f t="array" ref="J36">_xlfn.XLOOKUP($A36,Tolls!$A$2:$A$46,_xlfn.XLOOKUP(J$1,Tolls!$C$1:$AU$1,Tolls!$C$2:$AU$46,,0,1),,0,1)</f>
        <v>82.3</v>
      </c>
      <c r="K36" s="38" cm="1">
        <f t="array" ref="K36">_xlfn.XLOOKUP($A36,Tolls!$A$2:$A$46,_xlfn.XLOOKUP(K$1,Tolls!$C$1:$AU$1,Tolls!$C$2:$AU$46,,0,1),,0,1)</f>
        <v>80.599999999999994</v>
      </c>
      <c r="L36" s="38" cm="1">
        <f t="array" ref="L36">_xlfn.XLOOKUP($A36,Tolls!$A$2:$A$46,_xlfn.XLOOKUP(L$1,Tolls!$C$1:$AU$1,Tolls!$C$2:$AU$46,,0,1),,0,1)</f>
        <v>77.400000000000006</v>
      </c>
      <c r="M36" s="38" cm="1">
        <f t="array" ref="M36">_xlfn.XLOOKUP($A36,Tolls!$A$2:$A$46,_xlfn.XLOOKUP(M$1,Tolls!$C$1:$AU$1,Tolls!$C$2:$AU$46,,0,1),,0,1)</f>
        <v>72.099999999999994</v>
      </c>
      <c r="N36" s="38" cm="1">
        <f t="array" ref="N36">_xlfn.XLOOKUP($A36,Tolls!$A$2:$A$46,_xlfn.XLOOKUP(N$1,Tolls!$C$1:$AU$1,Tolls!$C$2:$AU$46,,0,1),,0,1)</f>
        <v>64.099999999999994</v>
      </c>
      <c r="O36" s="38" cm="1">
        <f t="array" ref="O36">_xlfn.XLOOKUP($A36,Tolls!$A$2:$A$46,_xlfn.XLOOKUP(O$1,Tolls!$C$1:$AU$1,Tolls!$C$2:$AU$46,,0,1),,0,1)</f>
        <v>59.7</v>
      </c>
      <c r="P36" s="38" cm="1">
        <f t="array" ref="P36">_xlfn.XLOOKUP($A36,Tolls!$A$2:$A$46,_xlfn.XLOOKUP(P$1,Tolls!$C$1:$AU$1,Tolls!$C$2:$AU$46,,0,1),,0,1)</f>
        <v>56.6</v>
      </c>
      <c r="Q36" s="38" cm="1">
        <f t="array" ref="Q36">_xlfn.XLOOKUP($A36,Tolls!$A$2:$A$46,_xlfn.XLOOKUP(Q$1,Tolls!$C$1:$AU$1,Tolls!$C$2:$AU$46,,0,1),,0,1)</f>
        <v>50.5</v>
      </c>
      <c r="R36" s="38" cm="1">
        <f t="array" ref="R36">_xlfn.XLOOKUP($A36,Tolls!$A$2:$A$46,_xlfn.XLOOKUP(R$1,Tolls!$C$1:$AU$1,Tolls!$C$2:$AU$46,,0,1),,0,1)</f>
        <v>49.5</v>
      </c>
      <c r="S36" s="38" cm="1">
        <f t="array" ref="S36">_xlfn.XLOOKUP($A36,Tolls!$A$2:$A$46,_xlfn.XLOOKUP(S$1,Tolls!$C$1:$AU$1,Tolls!$C$2:$AU$46,,0,1),,0,1)</f>
        <v>44.3</v>
      </c>
      <c r="T36" s="38" cm="1">
        <f t="array" ref="T36">_xlfn.XLOOKUP($A36,Tolls!$A$2:$A$46,_xlfn.XLOOKUP(T$1,Tolls!$C$1:$AU$1,Tolls!$C$2:$AU$46,,0,1),,0,1)</f>
        <v>43.2</v>
      </c>
      <c r="U36" s="38" cm="1">
        <f t="array" ref="U36">_xlfn.XLOOKUP($A36,Tolls!$A$2:$A$46,_xlfn.XLOOKUP(U$1,Tolls!$C$1:$AU$1,Tolls!$C$2:$AU$46,,0,1),,0,1)</f>
        <v>42.2</v>
      </c>
      <c r="V36" s="38" cm="1">
        <f t="array" ref="V36">_xlfn.XLOOKUP($A36,Tolls!$A$2:$A$46,_xlfn.XLOOKUP(V$1,Tolls!$C$1:$AU$1,Tolls!$C$2:$AU$46,,0,1),,0,1)</f>
        <v>41.2</v>
      </c>
      <c r="W36" s="38" cm="1">
        <f t="array" ref="W36">_xlfn.XLOOKUP($A36,Tolls!$A$2:$A$46,_xlfn.XLOOKUP(W$1,Tolls!$C$1:$AU$1,Tolls!$C$2:$AU$46,,0,1),,0,1)</f>
        <v>36.9</v>
      </c>
      <c r="X36" s="38" cm="1">
        <f t="array" ref="X36">_xlfn.XLOOKUP($A36,Tolls!$A$2:$A$46,_xlfn.XLOOKUP(X$1,Tolls!$C$1:$AU$1,Tolls!$C$2:$AU$46,,0,1),,0,1)</f>
        <v>32.5</v>
      </c>
      <c r="Y36" s="38" cm="1">
        <f t="array" ref="Y36">_xlfn.XLOOKUP($A36,Tolls!$A$2:$A$46,_xlfn.XLOOKUP(Y$1,Tolls!$C$1:$AU$1,Tolls!$C$2:$AU$46,,0,1),,0,1)</f>
        <v>29.7</v>
      </c>
      <c r="Z36" s="38" cm="1">
        <f t="array" ref="Z36">_xlfn.XLOOKUP($A36,Tolls!$A$2:$A$46,_xlfn.XLOOKUP(Z$1,Tolls!$C$1:$AU$1,Tolls!$C$2:$AU$46,,0,1),,0,1)</f>
        <v>27.6</v>
      </c>
      <c r="AA36" s="38" cm="1">
        <f t="array" ref="AA36">_xlfn.XLOOKUP($A36,Tolls!$A$2:$A$46,_xlfn.XLOOKUP(AA$1,Tolls!$C$1:$AU$1,Tolls!$C$2:$AU$46,,0,1),,0,1)</f>
        <v>24.9</v>
      </c>
      <c r="AB36" s="38" cm="1">
        <f t="array" ref="AB36">_xlfn.XLOOKUP($A36,Tolls!$A$2:$A$46,_xlfn.XLOOKUP(AB$1,Tolls!$C$1:$AU$1,Tolls!$C$2:$AU$46,,0,1),,0,1)</f>
        <v>22.5</v>
      </c>
      <c r="AC36" s="38" cm="1">
        <f t="array" ref="AC36">_xlfn.XLOOKUP($A36,Tolls!$A$2:$A$46,_xlfn.XLOOKUP(AC$1,Tolls!$C$1:$AU$1,Tolls!$C$2:$AU$46,,0,1),,0,1)</f>
        <v>20.3</v>
      </c>
      <c r="AD36" s="38" cm="1">
        <f t="array" ref="AD36">_xlfn.XLOOKUP($A36,Tolls!$A$2:$A$46,_xlfn.XLOOKUP(AD$1,Tolls!$C$1:$AU$1,Tolls!$C$2:$AU$46,,0,1),,0,1)</f>
        <v>20.3</v>
      </c>
      <c r="AE36" s="38" cm="1">
        <f t="array" ref="AE36">_xlfn.XLOOKUP($A36,Tolls!$A$2:$A$46,_xlfn.XLOOKUP(AE$1,Tolls!$C$1:$AU$1,Tolls!$C$2:$AU$46,,0,1),,0,1)</f>
        <v>17.3</v>
      </c>
      <c r="AF36" s="38" cm="1">
        <f t="array" ref="AF36">_xlfn.XLOOKUP($A36,Tolls!$A$2:$A$46,_xlfn.XLOOKUP(AF$1,Tolls!$C$1:$AU$1,Tolls!$C$2:$AU$46,,0,1),,0,1)</f>
        <v>14.3</v>
      </c>
      <c r="AG36" s="38" cm="1">
        <f t="array" ref="AG36">_xlfn.XLOOKUP($A36,Tolls!$A$2:$A$46,_xlfn.XLOOKUP(AG$1,Tolls!$C$1:$AU$1,Tolls!$C$2:$AU$46,,0,1),,0,1)</f>
        <v>11</v>
      </c>
      <c r="AH36" s="38" cm="1">
        <f t="array" ref="AH36">_xlfn.XLOOKUP($A36,Tolls!$A$2:$A$46,_xlfn.XLOOKUP(AH$1,Tolls!$C$1:$AU$1,Tolls!$C$2:$AU$46,,0,1),,0,1)</f>
        <v>8</v>
      </c>
      <c r="AI36" s="38" cm="1">
        <f t="array" ref="AI36">_xlfn.XLOOKUP($A36,Tolls!$A$2:$A$46,_xlfn.XLOOKUP(AI$1,Tolls!$C$1:$AU$1,Tolls!$C$2:$AU$46,,0,1),,0,1)</f>
        <v>5.9</v>
      </c>
      <c r="AJ36" s="38" cm="1">
        <f t="array" ref="AJ36">_xlfn.XLOOKUP($A36,Tolls!$A$2:$A$46,_xlfn.XLOOKUP(AJ$1,Tolls!$C$1:$AU$1,Tolls!$C$2:$AU$46,,0,1),,0,1)</f>
        <v>3.9</v>
      </c>
      <c r="AK36" s="38" t="str" cm="1">
        <f t="array" ref="AK36">_xlfn.XLOOKUP($A36,Tolls!$A$2:$A$46,_xlfn.XLOOKUP(AK$1,Tolls!$C$1:$AU$1,Tolls!$C$2:$AU$46,,0,1),,0,1)</f>
        <v>N/A</v>
      </c>
      <c r="AL36" s="38" cm="1">
        <f t="array" ref="AL36">_xlfn.XLOOKUP($A36,Tolls!$A$2:$A$46,_xlfn.XLOOKUP(AL$1,Tolls!$C$1:$AU$1,Tolls!$C$2:$AU$46,,0,1),,0,1)</f>
        <v>3.9</v>
      </c>
      <c r="AM36" s="38" cm="1">
        <f t="array" ref="AM36">_xlfn.XLOOKUP($A36,Tolls!$A$2:$A$46,_xlfn.XLOOKUP(AM$1,Tolls!$C$1:$AU$1,Tolls!$C$2:$AU$46,,0,1),,0,1)</f>
        <v>6.5</v>
      </c>
      <c r="AN36" s="38" cm="1">
        <f t="array" ref="AN36">_xlfn.XLOOKUP($A36,Tolls!$A$2:$A$46,_xlfn.XLOOKUP(AN$1,Tolls!$C$1:$AU$1,Tolls!$C$2:$AU$46,,0,1),,0,1)</f>
        <v>9.1</v>
      </c>
    </row>
    <row r="37" spans="1:47" x14ac:dyDescent="0.2">
      <c r="A37">
        <v>115</v>
      </c>
      <c r="B37" t="str">
        <v>Wyoming Valley Ramp</v>
      </c>
      <c r="C37" s="38" cm="1">
        <f t="array" ref="C37">_xlfn.XLOOKUP($A37,Tolls!$A$2:$A$46,_xlfn.XLOOKUP(C$1,Tolls!$C$1:$AU$1,Tolls!$C$2:$AU$46,,0,1),,0,1)</f>
        <v>94.7</v>
      </c>
      <c r="D37" s="38" cm="1">
        <f t="array" ref="D37">_xlfn.XLOOKUP($A37,Tolls!$A$2:$A$46,_xlfn.XLOOKUP(D$1,Tolls!$C$1:$AU$1,Tolls!$C$2:$AU$46,,0,1),,0,1)</f>
        <v>94.7</v>
      </c>
      <c r="E37" s="38" cm="1">
        <f t="array" ref="E37">_xlfn.XLOOKUP($A37,Tolls!$A$2:$A$46,_xlfn.XLOOKUP(E$1,Tolls!$C$1:$AU$1,Tolls!$C$2:$AU$46,,0,1),,0,1)</f>
        <v>94.7</v>
      </c>
      <c r="F37" s="38" cm="1">
        <f t="array" ref="F37">_xlfn.XLOOKUP($A37,Tolls!$A$2:$A$46,_xlfn.XLOOKUP(F$1,Tolls!$C$1:$AU$1,Tolls!$C$2:$AU$46,,0,1),,0,1)</f>
        <v>94.7</v>
      </c>
      <c r="G37" s="38" cm="1">
        <f t="array" ref="G37">_xlfn.XLOOKUP($A37,Tolls!$A$2:$A$46,_xlfn.XLOOKUP(G$1,Tolls!$C$1:$AU$1,Tolls!$C$2:$AU$46,,0,1),,0,1)</f>
        <v>91.8</v>
      </c>
      <c r="H37" s="38" cm="1">
        <f t="array" ref="H37">_xlfn.XLOOKUP($A37,Tolls!$A$2:$A$46,_xlfn.XLOOKUP(H$1,Tolls!$C$1:$AU$1,Tolls!$C$2:$AU$46,,0,1),,0,1)</f>
        <v>88.7</v>
      </c>
      <c r="I37" s="38" cm="1">
        <f t="array" ref="I37">_xlfn.XLOOKUP($A37,Tolls!$A$2:$A$46,_xlfn.XLOOKUP(I$1,Tolls!$C$1:$AU$1,Tolls!$C$2:$AU$46,,0,1),,0,1)</f>
        <v>86.6</v>
      </c>
      <c r="J37" s="38" cm="1">
        <f t="array" ref="J37">_xlfn.XLOOKUP($A37,Tolls!$A$2:$A$46,_xlfn.XLOOKUP(J$1,Tolls!$C$1:$AU$1,Tolls!$C$2:$AU$46,,0,1),,0,1)</f>
        <v>84.9</v>
      </c>
      <c r="K37" s="38" cm="1">
        <f t="array" ref="K37">_xlfn.XLOOKUP($A37,Tolls!$A$2:$A$46,_xlfn.XLOOKUP(K$1,Tolls!$C$1:$AU$1,Tolls!$C$2:$AU$46,,0,1),,0,1)</f>
        <v>82.3</v>
      </c>
      <c r="L37" s="38" cm="1">
        <f t="array" ref="L37">_xlfn.XLOOKUP($A37,Tolls!$A$2:$A$46,_xlfn.XLOOKUP(L$1,Tolls!$C$1:$AU$1,Tolls!$C$2:$AU$46,,0,1),,0,1)</f>
        <v>79.400000000000006</v>
      </c>
      <c r="M37" s="38" cm="1">
        <f t="array" ref="M37">_xlfn.XLOOKUP($A37,Tolls!$A$2:$A$46,_xlfn.XLOOKUP(M$1,Tolls!$C$1:$AU$1,Tolls!$C$2:$AU$46,,0,1),,0,1)</f>
        <v>74.400000000000006</v>
      </c>
      <c r="N37" s="38" cm="1">
        <f t="array" ref="N37">_xlfn.XLOOKUP($A37,Tolls!$A$2:$A$46,_xlfn.XLOOKUP(N$1,Tolls!$C$1:$AU$1,Tolls!$C$2:$AU$46,,0,1),,0,1)</f>
        <v>66</v>
      </c>
      <c r="O37" s="38" cm="1">
        <f t="array" ref="O37">_xlfn.XLOOKUP($A37,Tolls!$A$2:$A$46,_xlfn.XLOOKUP(O$1,Tolls!$C$1:$AU$1,Tolls!$C$2:$AU$46,,0,1),,0,1)</f>
        <v>61.5</v>
      </c>
      <c r="P37" s="38" cm="1">
        <f t="array" ref="P37">_xlfn.XLOOKUP($A37,Tolls!$A$2:$A$46,_xlfn.XLOOKUP(P$1,Tolls!$C$1:$AU$1,Tolls!$C$2:$AU$46,,0,1),,0,1)</f>
        <v>57.8</v>
      </c>
      <c r="Q37" s="38" cm="1">
        <f t="array" ref="Q37">_xlfn.XLOOKUP($A37,Tolls!$A$2:$A$46,_xlfn.XLOOKUP(Q$1,Tolls!$C$1:$AU$1,Tolls!$C$2:$AU$46,,0,1),,0,1)</f>
        <v>52.9</v>
      </c>
      <c r="R37" s="38" cm="1">
        <f t="array" ref="R37">_xlfn.XLOOKUP($A37,Tolls!$A$2:$A$46,_xlfn.XLOOKUP(R$1,Tolls!$C$1:$AU$1,Tolls!$C$2:$AU$46,,0,1),,0,1)</f>
        <v>51.4</v>
      </c>
      <c r="S37" s="38" cm="1">
        <f t="array" ref="S37">_xlfn.XLOOKUP($A37,Tolls!$A$2:$A$46,_xlfn.XLOOKUP(S$1,Tolls!$C$1:$AU$1,Tolls!$C$2:$AU$46,,0,1),,0,1)</f>
        <v>46.3</v>
      </c>
      <c r="T37" s="38" cm="1">
        <f t="array" ref="T37">_xlfn.XLOOKUP($A37,Tolls!$A$2:$A$46,_xlfn.XLOOKUP(T$1,Tolls!$C$1:$AU$1,Tolls!$C$2:$AU$46,,0,1),,0,1)</f>
        <v>44.3</v>
      </c>
      <c r="U37" s="38" cm="1">
        <f t="array" ref="U37">_xlfn.XLOOKUP($A37,Tolls!$A$2:$A$46,_xlfn.XLOOKUP(U$1,Tolls!$C$1:$AU$1,Tolls!$C$2:$AU$46,,0,1),,0,1)</f>
        <v>44.3</v>
      </c>
      <c r="V37" s="38" cm="1">
        <f t="array" ref="V37">_xlfn.XLOOKUP($A37,Tolls!$A$2:$A$46,_xlfn.XLOOKUP(V$1,Tolls!$C$1:$AU$1,Tolls!$C$2:$AU$46,,0,1),,0,1)</f>
        <v>42.2</v>
      </c>
      <c r="W37" s="38" cm="1">
        <f t="array" ref="W37">_xlfn.XLOOKUP($A37,Tolls!$A$2:$A$46,_xlfn.XLOOKUP(W$1,Tolls!$C$1:$AU$1,Tolls!$C$2:$AU$46,,0,1),,0,1)</f>
        <v>38.9</v>
      </c>
      <c r="X37" s="38" cm="1">
        <f t="array" ref="X37">_xlfn.XLOOKUP($A37,Tolls!$A$2:$A$46,_xlfn.XLOOKUP(X$1,Tolls!$C$1:$AU$1,Tolls!$C$2:$AU$46,,0,1),,0,1)</f>
        <v>34.9</v>
      </c>
      <c r="Y37" s="38" cm="1">
        <f t="array" ref="Y37">_xlfn.XLOOKUP($A37,Tolls!$A$2:$A$46,_xlfn.XLOOKUP(Y$1,Tolls!$C$1:$AU$1,Tolls!$C$2:$AU$46,,0,1),,0,1)</f>
        <v>31.9</v>
      </c>
      <c r="Z37" s="38" cm="1">
        <f t="array" ref="Z37">_xlfn.XLOOKUP($A37,Tolls!$A$2:$A$46,_xlfn.XLOOKUP(Z$1,Tolls!$C$1:$AU$1,Tolls!$C$2:$AU$46,,0,1),,0,1)</f>
        <v>29.7</v>
      </c>
      <c r="AA37" s="38" cm="1">
        <f t="array" ref="AA37">_xlfn.XLOOKUP($A37,Tolls!$A$2:$A$46,_xlfn.XLOOKUP(AA$1,Tolls!$C$1:$AU$1,Tolls!$C$2:$AU$46,,0,1),,0,1)</f>
        <v>26.8</v>
      </c>
      <c r="AB37" s="38" cm="1">
        <f t="array" ref="AB37">_xlfn.XLOOKUP($A37,Tolls!$A$2:$A$46,_xlfn.XLOOKUP(AB$1,Tolls!$C$1:$AU$1,Tolls!$C$2:$AU$46,,0,1),,0,1)</f>
        <v>24.5</v>
      </c>
      <c r="AC37" s="38" cm="1">
        <f t="array" ref="AC37">_xlfn.XLOOKUP($A37,Tolls!$A$2:$A$46,_xlfn.XLOOKUP(AC$1,Tolls!$C$1:$AU$1,Tolls!$C$2:$AU$46,,0,1),,0,1)</f>
        <v>22.5</v>
      </c>
      <c r="AD37" s="38" cm="1">
        <f t="array" ref="AD37">_xlfn.XLOOKUP($A37,Tolls!$A$2:$A$46,_xlfn.XLOOKUP(AD$1,Tolls!$C$1:$AU$1,Tolls!$C$2:$AU$46,,0,1),,0,1)</f>
        <v>22.5</v>
      </c>
      <c r="AE37" s="38" cm="1">
        <f t="array" ref="AE37">_xlfn.XLOOKUP($A37,Tolls!$A$2:$A$46,_xlfn.XLOOKUP(AE$1,Tolls!$C$1:$AU$1,Tolls!$C$2:$AU$46,,0,1),,0,1)</f>
        <v>19.399999999999999</v>
      </c>
      <c r="AF37" s="38" cm="1">
        <f t="array" ref="AF37">_xlfn.XLOOKUP($A37,Tolls!$A$2:$A$46,_xlfn.XLOOKUP(AF$1,Tolls!$C$1:$AU$1,Tolls!$C$2:$AU$46,,0,1),,0,1)</f>
        <v>16.2</v>
      </c>
      <c r="AG37" s="38" cm="1">
        <f t="array" ref="AG37">_xlfn.XLOOKUP($A37,Tolls!$A$2:$A$46,_xlfn.XLOOKUP(AG$1,Tolls!$C$1:$AU$1,Tolls!$C$2:$AU$46,,0,1),,0,1)</f>
        <v>14.3</v>
      </c>
      <c r="AH37" s="38" cm="1">
        <f t="array" ref="AH37">_xlfn.XLOOKUP($A37,Tolls!$A$2:$A$46,_xlfn.XLOOKUP(AH$1,Tolls!$C$1:$AU$1,Tolls!$C$2:$AU$46,,0,1),,0,1)</f>
        <v>10</v>
      </c>
      <c r="AI37" s="38" cm="1">
        <f t="array" ref="AI37">_xlfn.XLOOKUP($A37,Tolls!$A$2:$A$46,_xlfn.XLOOKUP(AI$1,Tolls!$C$1:$AU$1,Tolls!$C$2:$AU$46,,0,1),,0,1)</f>
        <v>8.1999999999999993</v>
      </c>
      <c r="AJ37" s="38" cm="1">
        <f t="array" ref="AJ37">_xlfn.XLOOKUP($A37,Tolls!$A$2:$A$46,_xlfn.XLOOKUP(AJ$1,Tolls!$C$1:$AU$1,Tolls!$C$2:$AU$46,,0,1),,0,1)</f>
        <v>6</v>
      </c>
      <c r="AK37" s="38" cm="1">
        <f t="array" ref="AK37">_xlfn.XLOOKUP($A37,Tolls!$A$2:$A$46,_xlfn.XLOOKUP(AK$1,Tolls!$C$1:$AU$1,Tolls!$C$2:$AU$46,,0,1),,0,1)</f>
        <v>3.9</v>
      </c>
      <c r="AL37" s="38" t="str" cm="1">
        <f t="array" ref="AL37">_xlfn.XLOOKUP($A37,Tolls!$A$2:$A$46,_xlfn.XLOOKUP(AL$1,Tolls!$C$1:$AU$1,Tolls!$C$2:$AU$46,,0,1),,0,1)</f>
        <v>N/A</v>
      </c>
      <c r="AM37" s="38" cm="1">
        <f t="array" ref="AM37">_xlfn.XLOOKUP($A37,Tolls!$A$2:$A$46,_xlfn.XLOOKUP(AM$1,Tolls!$C$1:$AU$1,Tolls!$C$2:$AU$46,,0,1),,0,1)</f>
        <v>2.6</v>
      </c>
      <c r="AN37" s="38" cm="1">
        <f t="array" ref="AN37">_xlfn.XLOOKUP($A37,Tolls!$A$2:$A$46,_xlfn.XLOOKUP(AN$1,Tolls!$C$1:$AU$1,Tolls!$C$2:$AU$46,,0,1),,0,1)</f>
        <v>5.2</v>
      </c>
    </row>
    <row r="38" spans="1:47" x14ac:dyDescent="0.2">
      <c r="A38">
        <v>122</v>
      </c>
      <c r="B38" t="str">
        <v>Keyser Avenue Ramp</v>
      </c>
      <c r="C38" s="38" cm="1">
        <f t="array" ref="C38">_xlfn.XLOOKUP($A38,Tolls!$A$2:$A$46,_xlfn.XLOOKUP(C$1,Tolls!$C$1:$AU$1,Tolls!$C$2:$AU$46,,0,1),,0,1)</f>
        <v>97.3</v>
      </c>
      <c r="D38" s="38" cm="1">
        <f t="array" ref="D38">_xlfn.XLOOKUP($A38,Tolls!$A$2:$A$46,_xlfn.XLOOKUP(D$1,Tolls!$C$1:$AU$1,Tolls!$C$2:$AU$46,,0,1),,0,1)</f>
        <v>97.3</v>
      </c>
      <c r="E38" s="38" cm="1">
        <f t="array" ref="E38">_xlfn.XLOOKUP($A38,Tolls!$A$2:$A$46,_xlfn.XLOOKUP(E$1,Tolls!$C$1:$AU$1,Tolls!$C$2:$AU$46,,0,1),,0,1)</f>
        <v>97.3</v>
      </c>
      <c r="F38" s="38" cm="1">
        <f t="array" ref="F38">_xlfn.XLOOKUP($A38,Tolls!$A$2:$A$46,_xlfn.XLOOKUP(F$1,Tolls!$C$1:$AU$1,Tolls!$C$2:$AU$46,,0,1),,0,1)</f>
        <v>97.3</v>
      </c>
      <c r="G38" s="38" cm="1">
        <f t="array" ref="G38">_xlfn.XLOOKUP($A38,Tolls!$A$2:$A$46,_xlfn.XLOOKUP(G$1,Tolls!$C$1:$AU$1,Tolls!$C$2:$AU$46,,0,1),,0,1)</f>
        <v>94.399999999999991</v>
      </c>
      <c r="H38" s="38" cm="1">
        <f t="array" ref="H38">_xlfn.XLOOKUP($A38,Tolls!$A$2:$A$46,_xlfn.XLOOKUP(H$1,Tolls!$C$1:$AU$1,Tolls!$C$2:$AU$46,,0,1),,0,1)</f>
        <v>91.3</v>
      </c>
      <c r="I38" s="38" cm="1">
        <f t="array" ref="I38">_xlfn.XLOOKUP($A38,Tolls!$A$2:$A$46,_xlfn.XLOOKUP(I$1,Tolls!$C$1:$AU$1,Tolls!$C$2:$AU$46,,0,1),,0,1)</f>
        <v>89.199999999999989</v>
      </c>
      <c r="J38" s="38" cm="1">
        <f t="array" ref="J38">_xlfn.XLOOKUP($A38,Tolls!$A$2:$A$46,_xlfn.XLOOKUP(J$1,Tolls!$C$1:$AU$1,Tolls!$C$2:$AU$46,,0,1),,0,1)</f>
        <v>87.5</v>
      </c>
      <c r="K38" s="38" cm="1">
        <f t="array" ref="K38">_xlfn.XLOOKUP($A38,Tolls!$A$2:$A$46,_xlfn.XLOOKUP(K$1,Tolls!$C$1:$AU$1,Tolls!$C$2:$AU$46,,0,1),,0,1)</f>
        <v>84.899999999999991</v>
      </c>
      <c r="L38" s="38" cm="1">
        <f t="array" ref="L38">_xlfn.XLOOKUP($A38,Tolls!$A$2:$A$46,_xlfn.XLOOKUP(L$1,Tolls!$C$1:$AU$1,Tolls!$C$2:$AU$46,,0,1),,0,1)</f>
        <v>82</v>
      </c>
      <c r="M38" s="38" cm="1">
        <f t="array" ref="M38">_xlfn.XLOOKUP($A38,Tolls!$A$2:$A$46,_xlfn.XLOOKUP(M$1,Tolls!$C$1:$AU$1,Tolls!$C$2:$AU$46,,0,1),,0,1)</f>
        <v>77</v>
      </c>
      <c r="N38" s="38" cm="1">
        <f t="array" ref="N38">_xlfn.XLOOKUP($A38,Tolls!$A$2:$A$46,_xlfn.XLOOKUP(N$1,Tolls!$C$1:$AU$1,Tolls!$C$2:$AU$46,,0,1),,0,1)</f>
        <v>68.599999999999994</v>
      </c>
      <c r="O38" s="38" cm="1">
        <f t="array" ref="O38">_xlfn.XLOOKUP($A38,Tolls!$A$2:$A$46,_xlfn.XLOOKUP(O$1,Tolls!$C$1:$AU$1,Tolls!$C$2:$AU$46,,0,1),,0,1)</f>
        <v>64.099999999999994</v>
      </c>
      <c r="P38" s="38" cm="1">
        <f t="array" ref="P38">_xlfn.XLOOKUP($A38,Tolls!$A$2:$A$46,_xlfn.XLOOKUP(P$1,Tolls!$C$1:$AU$1,Tolls!$C$2:$AU$46,,0,1),,0,1)</f>
        <v>60.4</v>
      </c>
      <c r="Q38" s="38" cm="1">
        <f t="array" ref="Q38">_xlfn.XLOOKUP($A38,Tolls!$A$2:$A$46,_xlfn.XLOOKUP(Q$1,Tolls!$C$1:$AU$1,Tolls!$C$2:$AU$46,,0,1),,0,1)</f>
        <v>55.5</v>
      </c>
      <c r="R38" s="38" cm="1">
        <f t="array" ref="R38">_xlfn.XLOOKUP($A38,Tolls!$A$2:$A$46,_xlfn.XLOOKUP(R$1,Tolls!$C$1:$AU$1,Tolls!$C$2:$AU$46,,0,1),,0,1)</f>
        <v>54</v>
      </c>
      <c r="S38" s="38" cm="1">
        <f t="array" ref="S38">_xlfn.XLOOKUP($A38,Tolls!$A$2:$A$46,_xlfn.XLOOKUP(S$1,Tolls!$C$1:$AU$1,Tolls!$C$2:$AU$46,,0,1),,0,1)</f>
        <v>48.9</v>
      </c>
      <c r="T38" s="38" cm="1">
        <f t="array" ref="T38">_xlfn.XLOOKUP($A38,Tolls!$A$2:$A$46,_xlfn.XLOOKUP(T$1,Tolls!$C$1:$AU$1,Tolls!$C$2:$AU$46,,0,1),,0,1)</f>
        <v>46.9</v>
      </c>
      <c r="U38" s="38" cm="1">
        <f t="array" ref="U38">_xlfn.XLOOKUP($A38,Tolls!$A$2:$A$46,_xlfn.XLOOKUP(U$1,Tolls!$C$1:$AU$1,Tolls!$C$2:$AU$46,,0,1),,0,1)</f>
        <v>46.9</v>
      </c>
      <c r="V38" s="38" cm="1">
        <f t="array" ref="V38">_xlfn.XLOOKUP($A38,Tolls!$A$2:$A$46,_xlfn.XLOOKUP(V$1,Tolls!$C$1:$AU$1,Tolls!$C$2:$AU$46,,0,1),,0,1)</f>
        <v>44.800000000000004</v>
      </c>
      <c r="W38" s="38" cm="1">
        <f t="array" ref="W38">_xlfn.XLOOKUP($A38,Tolls!$A$2:$A$46,_xlfn.XLOOKUP(W$1,Tolls!$C$1:$AU$1,Tolls!$C$2:$AU$46,,0,1),,0,1)</f>
        <v>41.5</v>
      </c>
      <c r="X38" s="38" cm="1">
        <f t="array" ref="X38">_xlfn.XLOOKUP($A38,Tolls!$A$2:$A$46,_xlfn.XLOOKUP(X$1,Tolls!$C$1:$AU$1,Tolls!$C$2:$AU$46,,0,1),,0,1)</f>
        <v>37.5</v>
      </c>
      <c r="Y38" s="38" cm="1">
        <f t="array" ref="Y38">_xlfn.XLOOKUP($A38,Tolls!$A$2:$A$46,_xlfn.XLOOKUP(Y$1,Tolls!$C$1:$AU$1,Tolls!$C$2:$AU$46,,0,1),,0,1)</f>
        <v>34.5</v>
      </c>
      <c r="Z38" s="38" cm="1">
        <f t="array" ref="Z38">_xlfn.XLOOKUP($A38,Tolls!$A$2:$A$46,_xlfn.XLOOKUP(Z$1,Tolls!$C$1:$AU$1,Tolls!$C$2:$AU$46,,0,1),,0,1)</f>
        <v>32.299999999999997</v>
      </c>
      <c r="AA38" s="38" cm="1">
        <f t="array" ref="AA38">_xlfn.XLOOKUP($A38,Tolls!$A$2:$A$46,_xlfn.XLOOKUP(AA$1,Tolls!$C$1:$AU$1,Tolls!$C$2:$AU$46,,0,1),,0,1)</f>
        <v>29.400000000000002</v>
      </c>
      <c r="AB38" s="38" cm="1">
        <f t="array" ref="AB38">_xlfn.XLOOKUP($A38,Tolls!$A$2:$A$46,_xlfn.XLOOKUP(AB$1,Tolls!$C$1:$AU$1,Tolls!$C$2:$AU$46,,0,1),,0,1)</f>
        <v>27.1</v>
      </c>
      <c r="AC38" s="38" cm="1">
        <f t="array" ref="AC38">_xlfn.XLOOKUP($A38,Tolls!$A$2:$A$46,_xlfn.XLOOKUP(AC$1,Tolls!$C$1:$AU$1,Tolls!$C$2:$AU$46,,0,1),,0,1)</f>
        <v>25.1</v>
      </c>
      <c r="AD38" s="38" cm="1">
        <f t="array" ref="AD38">_xlfn.XLOOKUP($A38,Tolls!$A$2:$A$46,_xlfn.XLOOKUP(AD$1,Tolls!$C$1:$AU$1,Tolls!$C$2:$AU$46,,0,1),,0,1)</f>
        <v>25.1</v>
      </c>
      <c r="AE38" s="38" cm="1">
        <f t="array" ref="AE38">_xlfn.XLOOKUP($A38,Tolls!$A$2:$A$46,_xlfn.XLOOKUP(AE$1,Tolls!$C$1:$AU$1,Tolls!$C$2:$AU$46,,0,1),,0,1)</f>
        <v>22</v>
      </c>
      <c r="AF38" s="38" cm="1">
        <f t="array" ref="AF38">_xlfn.XLOOKUP($A38,Tolls!$A$2:$A$46,_xlfn.XLOOKUP(AF$1,Tolls!$C$1:$AU$1,Tolls!$C$2:$AU$46,,0,1),,0,1)</f>
        <v>18.8</v>
      </c>
      <c r="AG38" s="38" cm="1">
        <f t="array" ref="AG38">_xlfn.XLOOKUP($A38,Tolls!$A$2:$A$46,_xlfn.XLOOKUP(AG$1,Tolls!$C$1:$AU$1,Tolls!$C$2:$AU$46,,0,1),,0,1)</f>
        <v>16.900000000000002</v>
      </c>
      <c r="AH38" s="38" cm="1">
        <f t="array" ref="AH38">_xlfn.XLOOKUP($A38,Tolls!$A$2:$A$46,_xlfn.XLOOKUP(AH$1,Tolls!$C$1:$AU$1,Tolls!$C$2:$AU$46,,0,1),,0,1)</f>
        <v>12.6</v>
      </c>
      <c r="AI38" s="38" cm="1">
        <f t="array" ref="AI38">_xlfn.XLOOKUP($A38,Tolls!$A$2:$A$46,_xlfn.XLOOKUP(AI$1,Tolls!$C$1:$AU$1,Tolls!$C$2:$AU$46,,0,1),,0,1)</f>
        <v>10.799999999999999</v>
      </c>
      <c r="AJ38" s="38" cm="1">
        <f t="array" ref="AJ38">_xlfn.XLOOKUP($A38,Tolls!$A$2:$A$46,_xlfn.XLOOKUP(AJ$1,Tolls!$C$1:$AU$1,Tolls!$C$2:$AU$46,,0,1),,0,1)</f>
        <v>8.6</v>
      </c>
      <c r="AK38" s="38" cm="1">
        <f t="array" ref="AK38">_xlfn.XLOOKUP($A38,Tolls!$A$2:$A$46,_xlfn.XLOOKUP(AK$1,Tolls!$C$1:$AU$1,Tolls!$C$2:$AU$46,,0,1),,0,1)</f>
        <v>6.5</v>
      </c>
      <c r="AL38" s="38" cm="1">
        <f t="array" ref="AL38">_xlfn.XLOOKUP($A38,Tolls!$A$2:$A$46,_xlfn.XLOOKUP(AL$1,Tolls!$C$1:$AU$1,Tolls!$C$2:$AU$46,,0,1),,0,1)</f>
        <v>2.6</v>
      </c>
      <c r="AM38" s="38" t="str" cm="1">
        <f t="array" ref="AM38">_xlfn.XLOOKUP($A38,Tolls!$A$2:$A$46,_xlfn.XLOOKUP(AM$1,Tolls!$C$1:$AU$1,Tolls!$C$2:$AU$46,,0,1),,0,1)</f>
        <v>N/A</v>
      </c>
      <c r="AN38" s="38" cm="1">
        <f t="array" ref="AN38">_xlfn.XLOOKUP($A38,Tolls!$A$2:$A$46,_xlfn.XLOOKUP(AN$1,Tolls!$C$1:$AU$1,Tolls!$C$2:$AU$46,,0,1),,0,1)</f>
        <v>2.6</v>
      </c>
      <c r="AO38" s="38"/>
      <c r="AP38" s="38"/>
      <c r="AQ38" s="38"/>
      <c r="AR38" s="38"/>
      <c r="AS38" s="38"/>
      <c r="AT38" s="38"/>
      <c r="AU38" s="38"/>
    </row>
    <row r="39" spans="1:47" x14ac:dyDescent="0.2">
      <c r="A39">
        <v>131</v>
      </c>
      <c r="B39" t="str">
        <v>Clarks Sumit Ramp</v>
      </c>
      <c r="C39" s="38" cm="1">
        <f t="array" ref="C39">_xlfn.XLOOKUP($A39,Tolls!$A$2:$A$46,_xlfn.XLOOKUP(C$1,Tolls!$C$1:$AU$1,Tolls!$C$2:$AU$46,,0,1),,0,1)</f>
        <v>99.899999999999991</v>
      </c>
      <c r="D39" s="38" cm="1">
        <f t="array" ref="D39">_xlfn.XLOOKUP($A39,Tolls!$A$2:$A$46,_xlfn.XLOOKUP(D$1,Tolls!$C$1:$AU$1,Tolls!$C$2:$AU$46,,0,1),,0,1)</f>
        <v>99.899999999999991</v>
      </c>
      <c r="E39" s="38" cm="1">
        <f t="array" ref="E39">_xlfn.XLOOKUP($A39,Tolls!$A$2:$A$46,_xlfn.XLOOKUP(E$1,Tolls!$C$1:$AU$1,Tolls!$C$2:$AU$46,,0,1),,0,1)</f>
        <v>99.899999999999991</v>
      </c>
      <c r="F39" s="38" cm="1">
        <f t="array" ref="F39">_xlfn.XLOOKUP($A39,Tolls!$A$2:$A$46,_xlfn.XLOOKUP(F$1,Tolls!$C$1:$AU$1,Tolls!$C$2:$AU$46,,0,1),,0,1)</f>
        <v>99.899999999999991</v>
      </c>
      <c r="G39" s="38" cm="1">
        <f t="array" ref="G39">_xlfn.XLOOKUP($A39,Tolls!$A$2:$A$46,_xlfn.XLOOKUP(G$1,Tolls!$C$1:$AU$1,Tolls!$C$2:$AU$46,,0,1),,0,1)</f>
        <v>96.999999999999986</v>
      </c>
      <c r="H39" s="38" cm="1">
        <f t="array" ref="H39">_xlfn.XLOOKUP($A39,Tolls!$A$2:$A$46,_xlfn.XLOOKUP(H$1,Tolls!$C$1:$AU$1,Tolls!$C$2:$AU$46,,0,1),,0,1)</f>
        <v>93.899999999999991</v>
      </c>
      <c r="I39" s="38" cm="1">
        <f t="array" ref="I39">_xlfn.XLOOKUP($A39,Tolls!$A$2:$A$46,_xlfn.XLOOKUP(I$1,Tolls!$C$1:$AU$1,Tolls!$C$2:$AU$46,,0,1),,0,1)</f>
        <v>91.799999999999983</v>
      </c>
      <c r="J39" s="38" cm="1">
        <f t="array" ref="J39">_xlfn.XLOOKUP($A39,Tolls!$A$2:$A$46,_xlfn.XLOOKUP(J$1,Tolls!$C$1:$AU$1,Tolls!$C$2:$AU$46,,0,1),,0,1)</f>
        <v>90.1</v>
      </c>
      <c r="K39" s="38" cm="1">
        <f t="array" ref="K39">_xlfn.XLOOKUP($A39,Tolls!$A$2:$A$46,_xlfn.XLOOKUP(K$1,Tolls!$C$1:$AU$1,Tolls!$C$2:$AU$46,,0,1),,0,1)</f>
        <v>87.499999999999986</v>
      </c>
      <c r="L39" s="38" cm="1">
        <f t="array" ref="L39">_xlfn.XLOOKUP($A39,Tolls!$A$2:$A$46,_xlfn.XLOOKUP(L$1,Tolls!$C$1:$AU$1,Tolls!$C$2:$AU$46,,0,1),,0,1)</f>
        <v>84.6</v>
      </c>
      <c r="M39" s="38" cm="1">
        <f t="array" ref="M39">_xlfn.XLOOKUP($A39,Tolls!$A$2:$A$46,_xlfn.XLOOKUP(M$1,Tolls!$C$1:$AU$1,Tolls!$C$2:$AU$46,,0,1),,0,1)</f>
        <v>79.599999999999994</v>
      </c>
      <c r="N39" s="38" cm="1">
        <f t="array" ref="N39">_xlfn.XLOOKUP($A39,Tolls!$A$2:$A$46,_xlfn.XLOOKUP(N$1,Tolls!$C$1:$AU$1,Tolls!$C$2:$AU$46,,0,1),,0,1)</f>
        <v>71.199999999999989</v>
      </c>
      <c r="O39" s="38" cm="1">
        <f t="array" ref="O39">_xlfn.XLOOKUP($A39,Tolls!$A$2:$A$46,_xlfn.XLOOKUP(O$1,Tolls!$C$1:$AU$1,Tolls!$C$2:$AU$46,,0,1),,0,1)</f>
        <v>66.699999999999989</v>
      </c>
      <c r="P39" s="38" cm="1">
        <f t="array" ref="P39">_xlfn.XLOOKUP($A39,Tolls!$A$2:$A$46,_xlfn.XLOOKUP(P$1,Tolls!$C$1:$AU$1,Tolls!$C$2:$AU$46,,0,1),,0,1)</f>
        <v>63</v>
      </c>
      <c r="Q39" s="38" cm="1">
        <f t="array" ref="Q39">_xlfn.XLOOKUP($A39,Tolls!$A$2:$A$46,_xlfn.XLOOKUP(Q$1,Tolls!$C$1:$AU$1,Tolls!$C$2:$AU$46,,0,1),,0,1)</f>
        <v>58.1</v>
      </c>
      <c r="R39" s="38" cm="1">
        <f t="array" ref="R39">_xlfn.XLOOKUP($A39,Tolls!$A$2:$A$46,_xlfn.XLOOKUP(R$1,Tolls!$C$1:$AU$1,Tolls!$C$2:$AU$46,,0,1),,0,1)</f>
        <v>56.6</v>
      </c>
      <c r="S39" s="38" cm="1">
        <f t="array" ref="S39">_xlfn.XLOOKUP($A39,Tolls!$A$2:$A$46,_xlfn.XLOOKUP(S$1,Tolls!$C$1:$AU$1,Tolls!$C$2:$AU$46,,0,1),,0,1)</f>
        <v>51.5</v>
      </c>
      <c r="T39" s="38" cm="1">
        <f t="array" ref="T39">_xlfn.XLOOKUP($A39,Tolls!$A$2:$A$46,_xlfn.XLOOKUP(T$1,Tolls!$C$1:$AU$1,Tolls!$C$2:$AU$46,,0,1),,0,1)</f>
        <v>49.5</v>
      </c>
      <c r="U39" s="38" cm="1">
        <f t="array" ref="U39">_xlfn.XLOOKUP($A39,Tolls!$A$2:$A$46,_xlfn.XLOOKUP(U$1,Tolls!$C$1:$AU$1,Tolls!$C$2:$AU$46,,0,1),,0,1)</f>
        <v>49.5</v>
      </c>
      <c r="V39" s="38" cm="1">
        <f t="array" ref="V39">_xlfn.XLOOKUP($A39,Tolls!$A$2:$A$46,_xlfn.XLOOKUP(V$1,Tolls!$C$1:$AU$1,Tolls!$C$2:$AU$46,,0,1),,0,1)</f>
        <v>47.400000000000006</v>
      </c>
      <c r="W39" s="38" cm="1">
        <f t="array" ref="W39">_xlfn.XLOOKUP($A39,Tolls!$A$2:$A$46,_xlfn.XLOOKUP(W$1,Tolls!$C$1:$AU$1,Tolls!$C$2:$AU$46,,0,1),,0,1)</f>
        <v>44.1</v>
      </c>
      <c r="X39" s="38" cm="1">
        <f t="array" ref="X39">_xlfn.XLOOKUP($A39,Tolls!$A$2:$A$46,_xlfn.XLOOKUP(X$1,Tolls!$C$1:$AU$1,Tolls!$C$2:$AU$46,,0,1),,0,1)</f>
        <v>40.1</v>
      </c>
      <c r="Y39" s="38" cm="1">
        <f t="array" ref="Y39">_xlfn.XLOOKUP($A39,Tolls!$A$2:$A$46,_xlfn.XLOOKUP(Y$1,Tolls!$C$1:$AU$1,Tolls!$C$2:$AU$46,,0,1),,0,1)</f>
        <v>37.1</v>
      </c>
      <c r="Z39" s="38" cm="1">
        <f t="array" ref="Z39">_xlfn.XLOOKUP($A39,Tolls!$A$2:$A$46,_xlfn.XLOOKUP(Z$1,Tolls!$C$1:$AU$1,Tolls!$C$2:$AU$46,,0,1),,0,1)</f>
        <v>34.9</v>
      </c>
      <c r="AA39" s="38" cm="1">
        <f t="array" ref="AA39">_xlfn.XLOOKUP($A39,Tolls!$A$2:$A$46,_xlfn.XLOOKUP(AA$1,Tolls!$C$1:$AU$1,Tolls!$C$2:$AU$46,,0,1),,0,1)</f>
        <v>32</v>
      </c>
      <c r="AB39" s="38" cm="1">
        <f t="array" ref="AB39">_xlfn.XLOOKUP($A39,Tolls!$A$2:$A$46,_xlfn.XLOOKUP(AB$1,Tolls!$C$1:$AU$1,Tolls!$C$2:$AU$46,,0,1),,0,1)</f>
        <v>29.700000000000003</v>
      </c>
      <c r="AC39" s="38" cm="1">
        <f t="array" ref="AC39">_xlfn.XLOOKUP($A39,Tolls!$A$2:$A$46,_xlfn.XLOOKUP(AC$1,Tolls!$C$1:$AU$1,Tolls!$C$2:$AU$46,,0,1),,0,1)</f>
        <v>27.700000000000003</v>
      </c>
      <c r="AD39" s="38" cm="1">
        <f t="array" ref="AD39">_xlfn.XLOOKUP($A39,Tolls!$A$2:$A$46,_xlfn.XLOOKUP(AD$1,Tolls!$C$1:$AU$1,Tolls!$C$2:$AU$46,,0,1),,0,1)</f>
        <v>27.700000000000003</v>
      </c>
      <c r="AE39" s="38" cm="1">
        <f t="array" ref="AE39">_xlfn.XLOOKUP($A39,Tolls!$A$2:$A$46,_xlfn.XLOOKUP(AE$1,Tolls!$C$1:$AU$1,Tolls!$C$2:$AU$46,,0,1),,0,1)</f>
        <v>24.6</v>
      </c>
      <c r="AF39" s="38" cm="1">
        <f t="array" ref="AF39">_xlfn.XLOOKUP($A39,Tolls!$A$2:$A$46,_xlfn.XLOOKUP(AF$1,Tolls!$C$1:$AU$1,Tolls!$C$2:$AU$46,,0,1),,0,1)</f>
        <v>21.400000000000002</v>
      </c>
      <c r="AG39" s="38" cm="1">
        <f t="array" ref="AG39">_xlfn.XLOOKUP($A39,Tolls!$A$2:$A$46,_xlfn.XLOOKUP(AG$1,Tolls!$C$1:$AU$1,Tolls!$C$2:$AU$46,,0,1),,0,1)</f>
        <v>19.500000000000004</v>
      </c>
      <c r="AH39" s="38" cm="1">
        <f t="array" ref="AH39">_xlfn.XLOOKUP($A39,Tolls!$A$2:$A$46,_xlfn.XLOOKUP(AH$1,Tolls!$C$1:$AU$1,Tolls!$C$2:$AU$46,,0,1),,0,1)</f>
        <v>15.2</v>
      </c>
      <c r="AI39" s="38" cm="1">
        <f t="array" ref="AI39">_xlfn.XLOOKUP($A39,Tolls!$A$2:$A$46,_xlfn.XLOOKUP(AI$1,Tolls!$C$1:$AU$1,Tolls!$C$2:$AU$46,,0,1),,0,1)</f>
        <v>13.399999999999999</v>
      </c>
      <c r="AJ39" s="38" cm="1">
        <f t="array" ref="AJ39">_xlfn.XLOOKUP($A39,Tolls!$A$2:$A$46,_xlfn.XLOOKUP(AJ$1,Tolls!$C$1:$AU$1,Tolls!$C$2:$AU$46,,0,1),,0,1)</f>
        <v>11.2</v>
      </c>
      <c r="AK39" s="38" cm="1">
        <f t="array" ref="AK39">_xlfn.XLOOKUP($A39,Tolls!$A$2:$A$46,_xlfn.XLOOKUP(AK$1,Tolls!$C$1:$AU$1,Tolls!$C$2:$AU$46,,0,1),,0,1)</f>
        <v>9.1</v>
      </c>
      <c r="AL39" s="38" cm="1">
        <f t="array" ref="AL39">_xlfn.XLOOKUP($A39,Tolls!$A$2:$A$46,_xlfn.XLOOKUP(AL$1,Tolls!$C$1:$AU$1,Tolls!$C$2:$AU$46,,0,1),,0,1)</f>
        <v>5.2</v>
      </c>
      <c r="AM39" s="38" cm="1">
        <f t="array" ref="AM39">_xlfn.XLOOKUP($A39,Tolls!$A$2:$A$46,_xlfn.XLOOKUP(AM$1,Tolls!$C$1:$AU$1,Tolls!$C$2:$AU$46,,0,1),,0,1)</f>
        <v>2.6</v>
      </c>
      <c r="AN39" s="38" t="str" cm="1">
        <f t="array" ref="AN39">_xlfn.XLOOKUP($A39,Tolls!$A$2:$A$46,_xlfn.XLOOKUP(AN$1,Tolls!$C$1:$AU$1,Tolls!$C$2:$AU$46,,0,1),,0,1)</f>
        <v>N/A</v>
      </c>
      <c r="AO39" s="38"/>
      <c r="AP39" s="38"/>
      <c r="AQ39" s="38"/>
      <c r="AR39" s="38"/>
      <c r="AS39" s="38"/>
      <c r="AT39" s="38"/>
      <c r="AU39" s="38"/>
    </row>
    <row r="40" spans="1:47" x14ac:dyDescent="0.2">
      <c r="AM40" s="38"/>
      <c r="AN40" s="38"/>
      <c r="AO40" s="38"/>
      <c r="AP40" s="38"/>
      <c r="AQ40" s="38"/>
      <c r="AR40" s="38"/>
      <c r="AS40" s="38"/>
      <c r="AT40" s="38"/>
      <c r="AU40" s="38"/>
    </row>
    <row r="41" spans="1:47" x14ac:dyDescent="0.2">
      <c r="AM41" s="38"/>
      <c r="AN41" s="38"/>
      <c r="AO41" s="38"/>
      <c r="AP41" s="38"/>
      <c r="AQ41" s="38"/>
      <c r="AR41" s="38"/>
      <c r="AS41" s="38"/>
      <c r="AT41" s="38"/>
      <c r="AU41" s="38"/>
    </row>
    <row r="42" spans="1:47" x14ac:dyDescent="0.2">
      <c r="AM42" s="38"/>
      <c r="AN42" s="38"/>
      <c r="AO42" s="38"/>
      <c r="AP42" s="38"/>
      <c r="AQ42" s="38"/>
      <c r="AR42" s="38"/>
      <c r="AS42" s="38"/>
      <c r="AT42" s="38"/>
      <c r="AU42" s="38"/>
    </row>
    <row r="43" spans="1:47" x14ac:dyDescent="0.2">
      <c r="AM43" s="38"/>
      <c r="AN43" s="38"/>
      <c r="AO43" s="38"/>
      <c r="AP43" s="38"/>
      <c r="AQ43" s="38"/>
      <c r="AR43" s="38"/>
      <c r="AS43" s="38"/>
      <c r="AT43" s="38"/>
      <c r="AU43" s="38"/>
    </row>
    <row r="44" spans="1:47" x14ac:dyDescent="0.2">
      <c r="AM44" s="38"/>
      <c r="AN44" s="38"/>
      <c r="AO44" s="38"/>
      <c r="AP44" s="38"/>
      <c r="AQ44" s="38"/>
      <c r="AR44" s="38"/>
      <c r="AS44" s="38"/>
      <c r="AT44" s="38"/>
      <c r="AU44" s="38"/>
    </row>
    <row r="45" spans="1:47" x14ac:dyDescent="0.2">
      <c r="AM45" s="38"/>
      <c r="AN45" s="38"/>
      <c r="AO45" s="38"/>
      <c r="AP45" s="38"/>
      <c r="AQ45" s="38"/>
      <c r="AR45" s="38"/>
      <c r="AS45" s="38"/>
      <c r="AT45" s="38"/>
      <c r="AU45" s="38"/>
    </row>
    <row r="46" spans="1:47" x14ac:dyDescent="0.2">
      <c r="AM46" s="38"/>
      <c r="AN46" s="38"/>
      <c r="AO46" s="38"/>
      <c r="AP46" s="38"/>
      <c r="AQ46" s="38"/>
      <c r="AR46" s="38"/>
      <c r="AS46" s="38"/>
      <c r="AT46" s="38"/>
      <c r="AU46" s="38"/>
    </row>
  </sheetData>
  <conditionalFormatting sqref="C2:AN39">
    <cfRule type="containsText" dxfId="7" priority="1" operator="containsText" text="N/A">
      <formula>NOT(ISERROR(SEARCH("N/A",C2)))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AD17-8286-DA42-84E8-F95757301859}">
  <dimension ref="A1:AU46"/>
  <sheetViews>
    <sheetView workbookViewId="0">
      <selection activeCell="O24" sqref="O24"/>
    </sheetView>
  </sheetViews>
  <sheetFormatPr baseColWidth="10" defaultRowHeight="16" x14ac:dyDescent="0.2"/>
  <cols>
    <col min="1" max="1" width="4.1640625" bestFit="1" customWidth="1"/>
    <col min="2" max="2" width="53.1640625" bestFit="1" customWidth="1"/>
    <col min="3" max="37" width="5.1640625" customWidth="1"/>
    <col min="38" max="38" width="5.1640625" bestFit="1" customWidth="1"/>
    <col min="39" max="45" width="5.1640625" customWidth="1"/>
    <col min="46" max="48" width="5.1640625" bestFit="1" customWidth="1"/>
  </cols>
  <sheetData>
    <row r="1" spans="1:37" x14ac:dyDescent="0.2">
      <c r="C1" cm="1">
        <f t="array" ref="C1:T1">TRANSPOSE(A2:A19)</f>
        <v>131</v>
      </c>
      <c r="D1">
        <v>122</v>
      </c>
      <c r="E1">
        <v>115</v>
      </c>
      <c r="F1">
        <v>105</v>
      </c>
      <c r="G1">
        <v>95</v>
      </c>
      <c r="H1">
        <v>87</v>
      </c>
      <c r="I1">
        <v>74</v>
      </c>
      <c r="J1">
        <v>56</v>
      </c>
      <c r="K1">
        <v>44</v>
      </c>
      <c r="L1">
        <v>31</v>
      </c>
      <c r="M1">
        <v>20</v>
      </c>
      <c r="N1">
        <v>339</v>
      </c>
      <c r="O1">
        <v>340</v>
      </c>
      <c r="P1">
        <v>343</v>
      </c>
      <c r="Q1">
        <v>351</v>
      </c>
      <c r="R1">
        <v>352</v>
      </c>
      <c r="S1">
        <v>42</v>
      </c>
      <c r="T1">
        <v>43</v>
      </c>
    </row>
    <row r="2" spans="1:37" x14ac:dyDescent="0.2">
      <c r="A2">
        <v>131</v>
      </c>
      <c r="B2" t="str" cm="1">
        <f t="array" ref="B2:B19">_xlfn.XLOOKUP(A2:A19,Tolls!A2:A46,Tolls!B2:B46)</f>
        <v>Clarks Sumit Ramp</v>
      </c>
      <c r="C2" s="38" t="str" cm="1">
        <f t="array" ref="C2">_xlfn.XLOOKUP($A2,Tolls!$A$2:$A$46,_xlfn.XLOOKUP(C$1,Tolls!$C$1:$AU$1,Tolls!$C$2:$AU$46,,0,1),,0,1)</f>
        <v>N/A</v>
      </c>
      <c r="D2" s="38" cm="1">
        <f t="array" ref="D2">_xlfn.XLOOKUP($A2,Tolls!$A$2:$A$46,_xlfn.XLOOKUP(D$1,Tolls!$C$1:$AU$1,Tolls!$C$2:$AU$46,,0,1),,0,1)</f>
        <v>2.6</v>
      </c>
      <c r="E2" s="38" cm="1">
        <f t="array" ref="E2">_xlfn.XLOOKUP($A2,Tolls!$A$2:$A$46,_xlfn.XLOOKUP(E$1,Tolls!$C$1:$AU$1,Tolls!$C$2:$AU$46,,0,1),,0,1)</f>
        <v>5.2</v>
      </c>
      <c r="F2" s="38" cm="1">
        <f t="array" ref="F2">_xlfn.XLOOKUP($A2,Tolls!$A$2:$A$46,_xlfn.XLOOKUP(F$1,Tolls!$C$1:$AU$1,Tolls!$C$2:$AU$46,,0,1),,0,1)</f>
        <v>9.1</v>
      </c>
      <c r="G2" s="38" cm="1">
        <f t="array" ref="G2">_xlfn.XLOOKUP($A2,Tolls!$A$2:$A$46,_xlfn.XLOOKUP(G$1,Tolls!$C$1:$AU$1,Tolls!$C$2:$AU$46,,0,1),,0,1)</f>
        <v>11.2</v>
      </c>
      <c r="H2" s="38" cm="1">
        <f t="array" ref="H2">_xlfn.XLOOKUP($A2,Tolls!$A$2:$A$46,_xlfn.XLOOKUP(H$1,Tolls!$C$1:$AU$1,Tolls!$C$2:$AU$46,,0,1),,0,1)</f>
        <v>13.399999999999999</v>
      </c>
      <c r="I2" s="38" cm="1">
        <f t="array" ref="I2">_xlfn.XLOOKUP($A2,Tolls!$A$2:$A$46,_xlfn.XLOOKUP(I$1,Tolls!$C$1:$AU$1,Tolls!$C$2:$AU$46,,0,1),,0,1)</f>
        <v>15.2</v>
      </c>
      <c r="J2" s="38" cm="1">
        <f t="array" ref="J2">_xlfn.XLOOKUP($A2,Tolls!$A$2:$A$46,_xlfn.XLOOKUP(J$1,Tolls!$C$1:$AU$1,Tolls!$C$2:$AU$46,,0,1),,0,1)</f>
        <v>19.500000000000004</v>
      </c>
      <c r="K2" s="38" cm="1">
        <f t="array" ref="K2">_xlfn.XLOOKUP($A2,Tolls!$A$2:$A$46,_xlfn.XLOOKUP(K$1,Tolls!$C$1:$AU$1,Tolls!$C$2:$AU$46,,0,1),,0,1)</f>
        <v>21.400000000000002</v>
      </c>
      <c r="L2" s="38" cm="1">
        <f t="array" ref="L2">_xlfn.XLOOKUP($A2,Tolls!$A$2:$A$46,_xlfn.XLOOKUP(L$1,Tolls!$C$1:$AU$1,Tolls!$C$2:$AU$46,,0,1),,0,1)</f>
        <v>24.6</v>
      </c>
      <c r="M2" s="38" cm="1">
        <f t="array" ref="M2">_xlfn.XLOOKUP($A2,Tolls!$A$2:$A$46,_xlfn.XLOOKUP(M$1,Tolls!$C$1:$AU$1,Tolls!$C$2:$AU$46,,0,1),,0,1)</f>
        <v>27.700000000000003</v>
      </c>
      <c r="N2" s="38" cm="1">
        <f t="array" ref="N2">_xlfn.XLOOKUP($A2,Tolls!$A$2:$A$46,_xlfn.XLOOKUP(N$1,Tolls!$C$1:$AU$1,Tolls!$C$2:$AU$46,,0,1),,0,1)</f>
        <v>28.800000000000004</v>
      </c>
      <c r="O2" s="38" t="str" cm="1">
        <f t="array" ref="O2">_xlfn.XLOOKUP($A2,Tolls!$A$2:$A$46,_xlfn.XLOOKUP(O$1,Tolls!$C$1:$AU$1,Tolls!$C$2:$AU$46,,0,1),,0,1)</f>
        <v>N/A</v>
      </c>
      <c r="P2" s="38" cm="1">
        <f t="array" ref="P2">_xlfn.XLOOKUP($A2,Tolls!$A$2:$A$46,_xlfn.XLOOKUP(P$1,Tolls!$C$1:$AU$1,Tolls!$C$2:$AU$46,,0,1),,0,1)</f>
        <v>29.700000000000003</v>
      </c>
      <c r="Q2" s="38" cm="1">
        <f t="array" ref="Q2">_xlfn.XLOOKUP($A2,Tolls!$A$2:$A$46,_xlfn.XLOOKUP(Q$1,Tolls!$C$1:$AU$1,Tolls!$C$2:$AU$46,,0,1),,0,1)</f>
        <v>32.800000000000004</v>
      </c>
      <c r="R2" s="38" cm="1">
        <f t="array" ref="R2">_xlfn.XLOOKUP($A2,Tolls!$A$2:$A$46,_xlfn.XLOOKUP(R$1,Tolls!$C$1:$AU$1,Tolls!$C$2:$AU$46,,0,1),,0,1)</f>
        <v>33.4</v>
      </c>
      <c r="S2" s="38" cm="1">
        <f t="array" ref="S2">_xlfn.XLOOKUP($A2,Tolls!$A$2:$A$46,_xlfn.XLOOKUP(S$1,Tolls!$C$1:$AU$1,Tolls!$C$2:$AU$46,,0,1),,0,1)</f>
        <v>34.9</v>
      </c>
      <c r="T2" s="38" cm="1">
        <f t="array" ref="T2">_xlfn.XLOOKUP($A2,Tolls!$A$2:$A$46,_xlfn.XLOOKUP(T$1,Tolls!$C$1:$AU$1,Tolls!$C$2:$AU$46,,0,1),,0,1)</f>
        <v>34.9</v>
      </c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7" x14ac:dyDescent="0.2">
      <c r="A3">
        <v>122</v>
      </c>
      <c r="B3" t="str">
        <v>Keyser Avenue Ramp</v>
      </c>
      <c r="C3" s="38" cm="1">
        <f t="array" ref="C3">_xlfn.XLOOKUP($A3,Tolls!$A$2:$A$46,_xlfn.XLOOKUP(C$1,Tolls!$C$1:$AU$1,Tolls!$C$2:$AU$46,,0,1),,0,1)</f>
        <v>2.6</v>
      </c>
      <c r="D3" s="38" t="str" cm="1">
        <f t="array" ref="D3">_xlfn.XLOOKUP($A3,Tolls!$A$2:$A$46,_xlfn.XLOOKUP(D$1,Tolls!$C$1:$AU$1,Tolls!$C$2:$AU$46,,0,1),,0,1)</f>
        <v>N/A</v>
      </c>
      <c r="E3" s="38" cm="1">
        <f t="array" ref="E3">_xlfn.XLOOKUP($A3,Tolls!$A$2:$A$46,_xlfn.XLOOKUP(E$1,Tolls!$C$1:$AU$1,Tolls!$C$2:$AU$46,,0,1),,0,1)</f>
        <v>2.6</v>
      </c>
      <c r="F3" s="38" cm="1">
        <f t="array" ref="F3">_xlfn.XLOOKUP($A3,Tolls!$A$2:$A$46,_xlfn.XLOOKUP(F$1,Tolls!$C$1:$AU$1,Tolls!$C$2:$AU$46,,0,1),,0,1)</f>
        <v>6.5</v>
      </c>
      <c r="G3" s="38" cm="1">
        <f t="array" ref="G3">_xlfn.XLOOKUP($A3,Tolls!$A$2:$A$46,_xlfn.XLOOKUP(G$1,Tolls!$C$1:$AU$1,Tolls!$C$2:$AU$46,,0,1),,0,1)</f>
        <v>8.6</v>
      </c>
      <c r="H3" s="38" cm="1">
        <f t="array" ref="H3">_xlfn.XLOOKUP($A3,Tolls!$A$2:$A$46,_xlfn.XLOOKUP(H$1,Tolls!$C$1:$AU$1,Tolls!$C$2:$AU$46,,0,1),,0,1)</f>
        <v>10.799999999999999</v>
      </c>
      <c r="I3" s="38" cm="1">
        <f t="array" ref="I3">_xlfn.XLOOKUP($A3,Tolls!$A$2:$A$46,_xlfn.XLOOKUP(I$1,Tolls!$C$1:$AU$1,Tolls!$C$2:$AU$46,,0,1),,0,1)</f>
        <v>12.6</v>
      </c>
      <c r="J3" s="38" cm="1">
        <f t="array" ref="J3">_xlfn.XLOOKUP($A3,Tolls!$A$2:$A$46,_xlfn.XLOOKUP(J$1,Tolls!$C$1:$AU$1,Tolls!$C$2:$AU$46,,0,1),,0,1)</f>
        <v>16.900000000000002</v>
      </c>
      <c r="K3" s="38" cm="1">
        <f t="array" ref="K3">_xlfn.XLOOKUP($A3,Tolls!$A$2:$A$46,_xlfn.XLOOKUP(K$1,Tolls!$C$1:$AU$1,Tolls!$C$2:$AU$46,,0,1),,0,1)</f>
        <v>18.8</v>
      </c>
      <c r="L3" s="38" cm="1">
        <f t="array" ref="L3">_xlfn.XLOOKUP($A3,Tolls!$A$2:$A$46,_xlfn.XLOOKUP(L$1,Tolls!$C$1:$AU$1,Tolls!$C$2:$AU$46,,0,1),,0,1)</f>
        <v>22</v>
      </c>
      <c r="M3" s="38" cm="1">
        <f t="array" ref="M3">_xlfn.XLOOKUP($A3,Tolls!$A$2:$A$46,_xlfn.XLOOKUP(M$1,Tolls!$C$1:$AU$1,Tolls!$C$2:$AU$46,,0,1),,0,1)</f>
        <v>25.1</v>
      </c>
      <c r="N3" s="38" cm="1">
        <f t="array" ref="N3">_xlfn.XLOOKUP($A3,Tolls!$A$2:$A$46,_xlfn.XLOOKUP(N$1,Tolls!$C$1:$AU$1,Tolls!$C$2:$AU$46,,0,1),,0,1)</f>
        <v>26.200000000000003</v>
      </c>
      <c r="O3" s="38" t="str" cm="1">
        <f t="array" ref="O3">_xlfn.XLOOKUP($A3,Tolls!$A$2:$A$46,_xlfn.XLOOKUP(O$1,Tolls!$C$1:$AU$1,Tolls!$C$2:$AU$46,,0,1),,0,1)</f>
        <v>N/A</v>
      </c>
      <c r="P3" s="38" cm="1">
        <f t="array" ref="P3">_xlfn.XLOOKUP($A3,Tolls!$A$2:$A$46,_xlfn.XLOOKUP(P$1,Tolls!$C$1:$AU$1,Tolls!$C$2:$AU$46,,0,1),,0,1)</f>
        <v>27.1</v>
      </c>
      <c r="Q3" s="38" cm="1">
        <f t="array" ref="Q3">_xlfn.XLOOKUP($A3,Tolls!$A$2:$A$46,_xlfn.XLOOKUP(Q$1,Tolls!$C$1:$AU$1,Tolls!$C$2:$AU$46,,0,1),,0,1)</f>
        <v>30.200000000000003</v>
      </c>
      <c r="R3" s="38" cm="1">
        <f t="array" ref="R3">_xlfn.XLOOKUP($A3,Tolls!$A$2:$A$46,_xlfn.XLOOKUP(R$1,Tolls!$C$1:$AU$1,Tolls!$C$2:$AU$46,,0,1),,0,1)</f>
        <v>30.8</v>
      </c>
      <c r="S3" s="38" cm="1">
        <f t="array" ref="S3">_xlfn.XLOOKUP($A3,Tolls!$A$2:$A$46,_xlfn.XLOOKUP(S$1,Tolls!$C$1:$AU$1,Tolls!$C$2:$AU$46,,0,1),,0,1)</f>
        <v>32.299999999999997</v>
      </c>
      <c r="T3" s="38" cm="1">
        <f t="array" ref="T3">_xlfn.XLOOKUP($A3,Tolls!$A$2:$A$46,_xlfn.XLOOKUP(T$1,Tolls!$C$1:$AU$1,Tolls!$C$2:$AU$46,,0,1),,0,1)</f>
        <v>32.299999999999997</v>
      </c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7" x14ac:dyDescent="0.2">
      <c r="A4">
        <v>115</v>
      </c>
      <c r="B4" t="str">
        <v>Wyoming Valley Ramp</v>
      </c>
      <c r="C4" s="38" cm="1">
        <f t="array" ref="C4">_xlfn.XLOOKUP($A4,Tolls!$A$2:$A$46,_xlfn.XLOOKUP(C$1,Tolls!$C$1:$AU$1,Tolls!$C$2:$AU$46,,0,1),,0,1)</f>
        <v>5.2</v>
      </c>
      <c r="D4" s="38" cm="1">
        <f t="array" ref="D4">_xlfn.XLOOKUP($A4,Tolls!$A$2:$A$46,_xlfn.XLOOKUP(D$1,Tolls!$C$1:$AU$1,Tolls!$C$2:$AU$46,,0,1),,0,1)</f>
        <v>2.6</v>
      </c>
      <c r="E4" s="38" t="str" cm="1">
        <f t="array" ref="E4">_xlfn.XLOOKUP($A4,Tolls!$A$2:$A$46,_xlfn.XLOOKUP(E$1,Tolls!$C$1:$AU$1,Tolls!$C$2:$AU$46,,0,1),,0,1)</f>
        <v>N/A</v>
      </c>
      <c r="F4" s="38" cm="1">
        <f t="array" ref="F4">_xlfn.XLOOKUP($A4,Tolls!$A$2:$A$46,_xlfn.XLOOKUP(F$1,Tolls!$C$1:$AU$1,Tolls!$C$2:$AU$46,,0,1),,0,1)</f>
        <v>3.9</v>
      </c>
      <c r="G4" s="38" cm="1">
        <f t="array" ref="G4">_xlfn.XLOOKUP($A4,Tolls!$A$2:$A$46,_xlfn.XLOOKUP(G$1,Tolls!$C$1:$AU$1,Tolls!$C$2:$AU$46,,0,1),,0,1)</f>
        <v>6</v>
      </c>
      <c r="H4" s="38" cm="1">
        <f t="array" ref="H4">_xlfn.XLOOKUP($A4,Tolls!$A$2:$A$46,_xlfn.XLOOKUP(H$1,Tolls!$C$1:$AU$1,Tolls!$C$2:$AU$46,,0,1),,0,1)</f>
        <v>8.1999999999999993</v>
      </c>
      <c r="I4" s="38" cm="1">
        <f t="array" ref="I4">_xlfn.XLOOKUP($A4,Tolls!$A$2:$A$46,_xlfn.XLOOKUP(I$1,Tolls!$C$1:$AU$1,Tolls!$C$2:$AU$46,,0,1),,0,1)</f>
        <v>10</v>
      </c>
      <c r="J4" s="38" cm="1">
        <f t="array" ref="J4">_xlfn.XLOOKUP($A4,Tolls!$A$2:$A$46,_xlfn.XLOOKUP(J$1,Tolls!$C$1:$AU$1,Tolls!$C$2:$AU$46,,0,1),,0,1)</f>
        <v>14.3</v>
      </c>
      <c r="K4" s="38" cm="1">
        <f t="array" ref="K4">_xlfn.XLOOKUP($A4,Tolls!$A$2:$A$46,_xlfn.XLOOKUP(K$1,Tolls!$C$1:$AU$1,Tolls!$C$2:$AU$46,,0,1),,0,1)</f>
        <v>16.2</v>
      </c>
      <c r="L4" s="38" cm="1">
        <f t="array" ref="L4">_xlfn.XLOOKUP($A4,Tolls!$A$2:$A$46,_xlfn.XLOOKUP(L$1,Tolls!$C$1:$AU$1,Tolls!$C$2:$AU$46,,0,1),,0,1)</f>
        <v>19.399999999999999</v>
      </c>
      <c r="M4" s="38" cm="1">
        <f t="array" ref="M4">_xlfn.XLOOKUP($A4,Tolls!$A$2:$A$46,_xlfn.XLOOKUP(M$1,Tolls!$C$1:$AU$1,Tolls!$C$2:$AU$46,,0,1),,0,1)</f>
        <v>22.5</v>
      </c>
      <c r="N4" s="38" cm="1">
        <f t="array" ref="N4">_xlfn.XLOOKUP($A4,Tolls!$A$2:$A$46,_xlfn.XLOOKUP(N$1,Tolls!$C$1:$AU$1,Tolls!$C$2:$AU$46,,0,1),,0,1)</f>
        <v>23.6</v>
      </c>
      <c r="O4" s="38" t="str" cm="1">
        <f t="array" ref="O4">_xlfn.XLOOKUP($A4,Tolls!$A$2:$A$46,_xlfn.XLOOKUP(O$1,Tolls!$C$1:$AU$1,Tolls!$C$2:$AU$46,,0,1),,0,1)</f>
        <v>N/A</v>
      </c>
      <c r="P4" s="38" cm="1">
        <f t="array" ref="P4">_xlfn.XLOOKUP($A4,Tolls!$A$2:$A$46,_xlfn.XLOOKUP(P$1,Tolls!$C$1:$AU$1,Tolls!$C$2:$AU$46,,0,1),,0,1)</f>
        <v>24.5</v>
      </c>
      <c r="Q4" s="38" cm="1">
        <f t="array" ref="Q4">_xlfn.XLOOKUP($A4,Tolls!$A$2:$A$46,_xlfn.XLOOKUP(Q$1,Tolls!$C$1:$AU$1,Tolls!$C$2:$AU$46,,0,1),,0,1)</f>
        <v>27.6</v>
      </c>
      <c r="R4" s="38" cm="1">
        <f t="array" ref="R4">_xlfn.XLOOKUP($A4,Tolls!$A$2:$A$46,_xlfn.XLOOKUP(R$1,Tolls!$C$1:$AU$1,Tolls!$C$2:$AU$46,,0,1),,0,1)</f>
        <v>28.2</v>
      </c>
      <c r="S4" s="38" cm="1">
        <f t="array" ref="S4">_xlfn.XLOOKUP($A4,Tolls!$A$2:$A$46,_xlfn.XLOOKUP(S$1,Tolls!$C$1:$AU$1,Tolls!$C$2:$AU$46,,0,1),,0,1)</f>
        <v>29.7</v>
      </c>
      <c r="T4" s="38" cm="1">
        <f t="array" ref="T4">_xlfn.XLOOKUP($A4,Tolls!$A$2:$A$46,_xlfn.XLOOKUP(T$1,Tolls!$C$1:$AU$1,Tolls!$C$2:$AU$46,,0,1),,0,1)</f>
        <v>29.7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x14ac:dyDescent="0.2">
      <c r="A5">
        <v>105</v>
      </c>
      <c r="B5" t="str">
        <v>Wilkes-Barre Toll Plaza</v>
      </c>
      <c r="C5" s="38" cm="1">
        <f t="array" ref="C5">_xlfn.XLOOKUP($A5,Tolls!$A$2:$A$46,_xlfn.XLOOKUP(C$1,Tolls!$C$1:$AU$1,Tolls!$C$2:$AU$46,,0,1),,0,1)</f>
        <v>9.1</v>
      </c>
      <c r="D5" s="38" cm="1">
        <f t="array" ref="D5">_xlfn.XLOOKUP($A5,Tolls!$A$2:$A$46,_xlfn.XLOOKUP(D$1,Tolls!$C$1:$AU$1,Tolls!$C$2:$AU$46,,0,1),,0,1)</f>
        <v>6.5</v>
      </c>
      <c r="E5" s="38" cm="1">
        <f t="array" ref="E5">_xlfn.XLOOKUP($A5,Tolls!$A$2:$A$46,_xlfn.XLOOKUP(E$1,Tolls!$C$1:$AU$1,Tolls!$C$2:$AU$46,,0,1),,0,1)</f>
        <v>3.9</v>
      </c>
      <c r="F5" s="38" t="str" cm="1">
        <f t="array" ref="F5">_xlfn.XLOOKUP($A5,Tolls!$A$2:$A$46,_xlfn.XLOOKUP(F$1,Tolls!$C$1:$AU$1,Tolls!$C$2:$AU$46,,0,1),,0,1)</f>
        <v>N/A</v>
      </c>
      <c r="G5" s="38" cm="1">
        <f t="array" ref="G5">_xlfn.XLOOKUP($A5,Tolls!$A$2:$A$46,_xlfn.XLOOKUP(G$1,Tolls!$C$1:$AU$1,Tolls!$C$2:$AU$46,,0,1),,0,1)</f>
        <v>3.9</v>
      </c>
      <c r="H5" s="38" cm="1">
        <f t="array" ref="H5">_xlfn.XLOOKUP($A5,Tolls!$A$2:$A$46,_xlfn.XLOOKUP(H$1,Tolls!$C$1:$AU$1,Tolls!$C$2:$AU$46,,0,1),,0,1)</f>
        <v>5.9</v>
      </c>
      <c r="I5" s="38" cm="1">
        <f t="array" ref="I5">_xlfn.XLOOKUP($A5,Tolls!$A$2:$A$46,_xlfn.XLOOKUP(I$1,Tolls!$C$1:$AU$1,Tolls!$C$2:$AU$46,,0,1),,0,1)</f>
        <v>8</v>
      </c>
      <c r="J5" s="38" cm="1">
        <f t="array" ref="J5">_xlfn.XLOOKUP($A5,Tolls!$A$2:$A$46,_xlfn.XLOOKUP(J$1,Tolls!$C$1:$AU$1,Tolls!$C$2:$AU$46,,0,1),,0,1)</f>
        <v>11</v>
      </c>
      <c r="K5" s="38" cm="1">
        <f t="array" ref="K5">_xlfn.XLOOKUP($A5,Tolls!$A$2:$A$46,_xlfn.XLOOKUP(K$1,Tolls!$C$1:$AU$1,Tolls!$C$2:$AU$46,,0,1),,0,1)</f>
        <v>14.3</v>
      </c>
      <c r="L5" s="38" cm="1">
        <f t="array" ref="L5">_xlfn.XLOOKUP($A5,Tolls!$A$2:$A$46,_xlfn.XLOOKUP(L$1,Tolls!$C$1:$AU$1,Tolls!$C$2:$AU$46,,0,1),,0,1)</f>
        <v>17.3</v>
      </c>
      <c r="M5" s="38" cm="1">
        <f t="array" ref="M5">_xlfn.XLOOKUP($A5,Tolls!$A$2:$A$46,_xlfn.XLOOKUP(M$1,Tolls!$C$1:$AU$1,Tolls!$C$2:$AU$46,,0,1),,0,1)</f>
        <v>20.3</v>
      </c>
      <c r="N5" s="38" cm="1">
        <f t="array" ref="N5">_xlfn.XLOOKUP($A5,Tolls!$A$2:$A$46,_xlfn.XLOOKUP(N$1,Tolls!$C$1:$AU$1,Tolls!$C$2:$AU$46,,0,1),,0,1)</f>
        <v>21.3</v>
      </c>
      <c r="O5" s="38" t="str" cm="1">
        <f t="array" ref="O5">_xlfn.XLOOKUP($A5,Tolls!$A$2:$A$46,_xlfn.XLOOKUP(O$1,Tolls!$C$1:$AU$1,Tolls!$C$2:$AU$46,,0,1),,0,1)</f>
        <v>N/A</v>
      </c>
      <c r="P5" s="38" cm="1">
        <f t="array" ref="P5">_xlfn.XLOOKUP($A5,Tolls!$A$2:$A$46,_xlfn.XLOOKUP(P$1,Tolls!$C$1:$AU$1,Tolls!$C$2:$AU$46,,0,1),,0,1)</f>
        <v>22.5</v>
      </c>
      <c r="Q5" s="38" cm="1">
        <f t="array" ref="Q5">_xlfn.XLOOKUP($A5,Tolls!$A$2:$A$46,_xlfn.XLOOKUP(Q$1,Tolls!$C$1:$AU$1,Tolls!$C$2:$AU$46,,0,1),,0,1)</f>
        <v>26.6</v>
      </c>
      <c r="R5" s="38" cm="1">
        <f t="array" ref="R5">_xlfn.XLOOKUP($A5,Tolls!$A$2:$A$46,_xlfn.XLOOKUP(R$1,Tolls!$C$1:$AU$1,Tolls!$C$2:$AU$46,,0,1),,0,1)</f>
        <v>26.8</v>
      </c>
      <c r="S5" s="38" cm="1">
        <f t="array" ref="S5">_xlfn.XLOOKUP($A5,Tolls!$A$2:$A$46,_xlfn.XLOOKUP(S$1,Tolls!$C$1:$AU$1,Tolls!$C$2:$AU$46,,0,1),,0,1)</f>
        <v>28.6</v>
      </c>
      <c r="T5" s="38" cm="1">
        <f t="array" ref="T5">_xlfn.XLOOKUP($A5,Tolls!$A$2:$A$46,_xlfn.XLOOKUP(T$1,Tolls!$C$1:$AU$1,Tolls!$C$2:$AU$46,,0,1),,0,1)</f>
        <v>28.6</v>
      </c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</row>
    <row r="6" spans="1:37" x14ac:dyDescent="0.2">
      <c r="A6">
        <v>95</v>
      </c>
      <c r="B6" t="str">
        <v>Pocono Toll Plaza</v>
      </c>
      <c r="C6" s="38" cm="1">
        <f t="array" ref="C6">_xlfn.XLOOKUP($A6,Tolls!$A$2:$A$46,_xlfn.XLOOKUP(C$1,Tolls!$C$1:$AU$1,Tolls!$C$2:$AU$46,,0,1),,0,1)</f>
        <v>11.2</v>
      </c>
      <c r="D6" s="38" cm="1">
        <f t="array" ref="D6">_xlfn.XLOOKUP($A6,Tolls!$A$2:$A$46,_xlfn.XLOOKUP(D$1,Tolls!$C$1:$AU$1,Tolls!$C$2:$AU$46,,0,1),,0,1)</f>
        <v>8.6</v>
      </c>
      <c r="E6" s="38" cm="1">
        <f t="array" ref="E6">_xlfn.XLOOKUP($A6,Tolls!$A$2:$A$46,_xlfn.XLOOKUP(E$1,Tolls!$C$1:$AU$1,Tolls!$C$2:$AU$46,,0,1),,0,1)</f>
        <v>6</v>
      </c>
      <c r="F6" s="38" cm="1">
        <f t="array" ref="F6">_xlfn.XLOOKUP($A6,Tolls!$A$2:$A$46,_xlfn.XLOOKUP(F$1,Tolls!$C$1:$AU$1,Tolls!$C$2:$AU$46,,0,1),,0,1)</f>
        <v>3.9</v>
      </c>
      <c r="G6" s="38" t="str" cm="1">
        <f t="array" ref="G6">_xlfn.XLOOKUP($A6,Tolls!$A$2:$A$46,_xlfn.XLOOKUP(G$1,Tolls!$C$1:$AU$1,Tolls!$C$2:$AU$46,,0,1),,0,1)</f>
        <v>N/A</v>
      </c>
      <c r="H6" s="38" cm="1">
        <f t="array" ref="H6">_xlfn.XLOOKUP($A6,Tolls!$A$2:$A$46,_xlfn.XLOOKUP(H$1,Tolls!$C$1:$AU$1,Tolls!$C$2:$AU$46,,0,1),,0,1)</f>
        <v>2.8</v>
      </c>
      <c r="I6" s="38" cm="1">
        <f t="array" ref="I6">_xlfn.XLOOKUP($A6,Tolls!$A$2:$A$46,_xlfn.XLOOKUP(I$1,Tolls!$C$1:$AU$1,Tolls!$C$2:$AU$46,,0,1),,0,1)</f>
        <v>6</v>
      </c>
      <c r="J6" s="38" cm="1">
        <f t="array" ref="J6">_xlfn.XLOOKUP($A6,Tolls!$A$2:$A$46,_xlfn.XLOOKUP(J$1,Tolls!$C$1:$AU$1,Tolls!$C$2:$AU$46,,0,1),,0,1)</f>
        <v>9</v>
      </c>
      <c r="K6" s="38" cm="1">
        <f t="array" ref="K6">_xlfn.XLOOKUP($A6,Tolls!$A$2:$A$46,_xlfn.XLOOKUP(K$1,Tolls!$C$1:$AU$1,Tolls!$C$2:$AU$46,,0,1),,0,1)</f>
        <v>12</v>
      </c>
      <c r="L6" s="38" cm="1">
        <f t="array" ref="L6">_xlfn.XLOOKUP($A6,Tolls!$A$2:$A$46,_xlfn.XLOOKUP(L$1,Tolls!$C$1:$AU$1,Tolls!$C$2:$AU$46,,0,1),,0,1)</f>
        <v>15.3</v>
      </c>
      <c r="M6" s="38" cm="1">
        <f t="array" ref="M6">_xlfn.XLOOKUP($A6,Tolls!$A$2:$A$46,_xlfn.XLOOKUP(M$1,Tolls!$C$1:$AU$1,Tolls!$C$2:$AU$46,,0,1),,0,1)</f>
        <v>17.3</v>
      </c>
      <c r="N6" s="38" cm="1">
        <f t="array" ref="N6">_xlfn.XLOOKUP($A6,Tolls!$A$2:$A$46,_xlfn.XLOOKUP(N$1,Tolls!$C$1:$AU$1,Tolls!$C$2:$AU$46,,0,1),,0,1)</f>
        <v>19.399999999999999</v>
      </c>
      <c r="O6" s="38" t="str" cm="1">
        <f t="array" ref="O6">_xlfn.XLOOKUP($A6,Tolls!$A$2:$A$46,_xlfn.XLOOKUP(O$1,Tolls!$C$1:$AU$1,Tolls!$C$2:$AU$46,,0,1),,0,1)</f>
        <v>N/A</v>
      </c>
      <c r="P6" s="38" cm="1">
        <f t="array" ref="P6">_xlfn.XLOOKUP($A6,Tolls!$A$2:$A$46,_xlfn.XLOOKUP(P$1,Tolls!$C$1:$AU$1,Tolls!$C$2:$AU$46,,0,1),,0,1)</f>
        <v>20.3</v>
      </c>
      <c r="Q6" s="38" cm="1">
        <f t="array" ref="Q6">_xlfn.XLOOKUP($A6,Tolls!$A$2:$A$46,_xlfn.XLOOKUP(Q$1,Tolls!$C$1:$AU$1,Tolls!$C$2:$AU$46,,0,1),,0,1)</f>
        <v>23.6</v>
      </c>
      <c r="R6" s="38" cm="1">
        <f t="array" ref="R6">_xlfn.XLOOKUP($A6,Tolls!$A$2:$A$46,_xlfn.XLOOKUP(R$1,Tolls!$C$1:$AU$1,Tolls!$C$2:$AU$46,,0,1),,0,1)</f>
        <v>23.7</v>
      </c>
      <c r="S6" s="38" cm="1">
        <f t="array" ref="S6">_xlfn.XLOOKUP($A6,Tolls!$A$2:$A$46,_xlfn.XLOOKUP(S$1,Tolls!$C$1:$AU$1,Tolls!$C$2:$AU$46,,0,1),,0,1)</f>
        <v>26.6</v>
      </c>
      <c r="T6" s="38" cm="1">
        <f t="array" ref="T6">_xlfn.XLOOKUP($A6,Tolls!$A$2:$A$46,_xlfn.XLOOKUP(T$1,Tolls!$C$1:$AU$1,Tolls!$C$2:$AU$46,,0,1),,0,1)</f>
        <v>26.6</v>
      </c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</row>
    <row r="7" spans="1:37" x14ac:dyDescent="0.2">
      <c r="A7">
        <v>87</v>
      </c>
      <c r="B7" t="str">
        <v>S.R. 903</v>
      </c>
      <c r="C7" s="38" cm="1">
        <f t="array" ref="C7">_xlfn.XLOOKUP($A7,Tolls!$A$2:$A$46,_xlfn.XLOOKUP(C$1,Tolls!$C$1:$AU$1,Tolls!$C$2:$AU$46,,0,1),,0,1)</f>
        <v>13.399999999999999</v>
      </c>
      <c r="D7" s="38" cm="1">
        <f t="array" ref="D7">_xlfn.XLOOKUP($A7,Tolls!$A$2:$A$46,_xlfn.XLOOKUP(D$1,Tolls!$C$1:$AU$1,Tolls!$C$2:$AU$46,,0,1),,0,1)</f>
        <v>10.799999999999999</v>
      </c>
      <c r="E7" s="38" cm="1">
        <f t="array" ref="E7">_xlfn.XLOOKUP($A7,Tolls!$A$2:$A$46,_xlfn.XLOOKUP(E$1,Tolls!$C$1:$AU$1,Tolls!$C$2:$AU$46,,0,1),,0,1)</f>
        <v>8.1999999999999993</v>
      </c>
      <c r="F7" s="38" cm="1">
        <f t="array" ref="F7">_xlfn.XLOOKUP($A7,Tolls!$A$2:$A$46,_xlfn.XLOOKUP(F$1,Tolls!$C$1:$AU$1,Tolls!$C$2:$AU$46,,0,1),,0,1)</f>
        <v>5.9</v>
      </c>
      <c r="G7" s="38" cm="1">
        <f t="array" ref="G7">_xlfn.XLOOKUP($A7,Tolls!$A$2:$A$46,_xlfn.XLOOKUP(G$1,Tolls!$C$1:$AU$1,Tolls!$C$2:$AU$46,,0,1),,0,1)</f>
        <v>2.8</v>
      </c>
      <c r="H7" s="38" t="str" cm="1">
        <f t="array" ref="H7">_xlfn.XLOOKUP($A7,Tolls!$A$2:$A$46,_xlfn.XLOOKUP(H$1,Tolls!$C$1:$AU$1,Tolls!$C$2:$AU$46,,0,1),,0,1)</f>
        <v>N/A</v>
      </c>
      <c r="I7" s="38" cm="1">
        <f t="array" ref="I7">_xlfn.XLOOKUP($A7,Tolls!$A$2:$A$46,_xlfn.XLOOKUP(I$1,Tolls!$C$1:$AU$1,Tolls!$C$2:$AU$46,,0,1),,0,1)</f>
        <v>3.7</v>
      </c>
      <c r="J7" s="38" cm="1">
        <f t="array" ref="J7">_xlfn.XLOOKUP($A7,Tolls!$A$2:$A$46,_xlfn.XLOOKUP(J$1,Tolls!$C$1:$AU$1,Tolls!$C$2:$AU$46,,0,1),,0,1)</f>
        <v>8.1999999999999993</v>
      </c>
      <c r="K7" s="38" cm="1">
        <f t="array" ref="K7">_xlfn.XLOOKUP($A7,Tolls!$A$2:$A$46,_xlfn.XLOOKUP(K$1,Tolls!$C$1:$AU$1,Tolls!$C$2:$AU$46,,0,1),,0,1)</f>
        <v>10.5</v>
      </c>
      <c r="L7" s="38" cm="1">
        <f t="array" ref="L7">_xlfn.XLOOKUP($A7,Tolls!$A$2:$A$46,_xlfn.XLOOKUP(L$1,Tolls!$C$1:$AU$1,Tolls!$C$2:$AU$46,,0,1),,0,1)</f>
        <v>13.6</v>
      </c>
      <c r="M7" s="38" cm="1">
        <f t="array" ref="M7">_xlfn.XLOOKUP($A7,Tolls!$A$2:$A$46,_xlfn.XLOOKUP(M$1,Tolls!$C$1:$AU$1,Tolls!$C$2:$AU$46,,0,1),,0,1)</f>
        <v>16.3</v>
      </c>
      <c r="N7" s="38" cm="1">
        <f t="array" ref="N7">_xlfn.XLOOKUP($A7,Tolls!$A$2:$A$46,_xlfn.XLOOKUP(N$1,Tolls!$C$1:$AU$1,Tolls!$C$2:$AU$46,,0,1),,0,1)</f>
        <v>17.899999999999999</v>
      </c>
      <c r="O7" s="38" t="str" cm="1">
        <f t="array" ref="O7">_xlfn.XLOOKUP($A7,Tolls!$A$2:$A$46,_xlfn.XLOOKUP(O$1,Tolls!$C$1:$AU$1,Tolls!$C$2:$AU$46,,0,1),,0,1)</f>
        <v>N/A</v>
      </c>
      <c r="P7" s="38" cm="1">
        <f t="array" ref="P7">_xlfn.XLOOKUP($A7,Tolls!$A$2:$A$46,_xlfn.XLOOKUP(P$1,Tolls!$C$1:$AU$1,Tolls!$C$2:$AU$46,,0,1),,0,1)</f>
        <v>18.8</v>
      </c>
      <c r="Q7" s="38" cm="1">
        <f t="array" ref="Q7">_xlfn.XLOOKUP($A7,Tolls!$A$2:$A$46,_xlfn.XLOOKUP(Q$1,Tolls!$C$1:$AU$1,Tolls!$C$2:$AU$46,,0,1),,0,1)</f>
        <v>22.6</v>
      </c>
      <c r="R7" s="38" cm="1">
        <f t="array" ref="R7">_xlfn.XLOOKUP($A7,Tolls!$A$2:$A$46,_xlfn.XLOOKUP(R$1,Tolls!$C$1:$AU$1,Tolls!$C$2:$AU$46,,0,1),,0,1)</f>
        <v>24</v>
      </c>
      <c r="S7" s="38" cm="1">
        <f t="array" ref="S7">_xlfn.XLOOKUP($A7,Tolls!$A$2:$A$46,_xlfn.XLOOKUP(S$1,Tolls!$C$1:$AU$1,Tolls!$C$2:$AU$46,,0,1),,0,1)</f>
        <v>25.3</v>
      </c>
      <c r="T7" s="38" cm="1">
        <f t="array" ref="T7">_xlfn.XLOOKUP($A7,Tolls!$A$2:$A$46,_xlfn.XLOOKUP(T$1,Tolls!$C$1:$AU$1,Tolls!$C$2:$AU$46,,0,1),,0,1)</f>
        <v>25.3</v>
      </c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</row>
    <row r="8" spans="1:37" x14ac:dyDescent="0.2">
      <c r="A8">
        <v>74</v>
      </c>
      <c r="B8" t="str">
        <v>Mahoning Valley Toll Plaza</v>
      </c>
      <c r="C8" s="38" cm="1">
        <f t="array" ref="C8">_xlfn.XLOOKUP($A8,Tolls!$A$2:$A$46,_xlfn.XLOOKUP(C$1,Tolls!$C$1:$AU$1,Tolls!$C$2:$AU$46,,0,1),,0,1)</f>
        <v>15.2</v>
      </c>
      <c r="D8" s="38" cm="1">
        <f t="array" ref="D8">_xlfn.XLOOKUP($A8,Tolls!$A$2:$A$46,_xlfn.XLOOKUP(D$1,Tolls!$C$1:$AU$1,Tolls!$C$2:$AU$46,,0,1),,0,1)</f>
        <v>12.6</v>
      </c>
      <c r="E8" s="38" cm="1">
        <f t="array" ref="E8">_xlfn.XLOOKUP($A8,Tolls!$A$2:$A$46,_xlfn.XLOOKUP(E$1,Tolls!$C$1:$AU$1,Tolls!$C$2:$AU$46,,0,1),,0,1)</f>
        <v>10</v>
      </c>
      <c r="F8" s="38" cm="1">
        <f t="array" ref="F8">_xlfn.XLOOKUP($A8,Tolls!$A$2:$A$46,_xlfn.XLOOKUP(F$1,Tolls!$C$1:$AU$1,Tolls!$C$2:$AU$46,,0,1),,0,1)</f>
        <v>8</v>
      </c>
      <c r="G8" s="38" cm="1">
        <f t="array" ref="G8">_xlfn.XLOOKUP($A8,Tolls!$A$2:$A$46,_xlfn.XLOOKUP(G$1,Tolls!$C$1:$AU$1,Tolls!$C$2:$AU$46,,0,1),,0,1)</f>
        <v>6</v>
      </c>
      <c r="H8" s="38" cm="1">
        <f t="array" ref="H8">_xlfn.XLOOKUP($A8,Tolls!$A$2:$A$46,_xlfn.XLOOKUP(H$1,Tolls!$C$1:$AU$1,Tolls!$C$2:$AU$46,,0,1),,0,1)</f>
        <v>3.7</v>
      </c>
      <c r="I8" s="38" t="str" cm="1">
        <f t="array" ref="I8">_xlfn.XLOOKUP($A8,Tolls!$A$2:$A$46,_xlfn.XLOOKUP(I$1,Tolls!$C$1:$AU$1,Tolls!$C$2:$AU$46,,0,1),,0,1)</f>
        <v>N/A</v>
      </c>
      <c r="J8" s="38" cm="1">
        <f t="array" ref="J8">_xlfn.XLOOKUP($A8,Tolls!$A$2:$A$46,_xlfn.XLOOKUP(J$1,Tolls!$C$1:$AU$1,Tolls!$C$2:$AU$46,,0,1),,0,1)</f>
        <v>6</v>
      </c>
      <c r="K8" s="38" cm="1">
        <f t="array" ref="K8">_xlfn.XLOOKUP($A8,Tolls!$A$2:$A$46,_xlfn.XLOOKUP(K$1,Tolls!$C$1:$AU$1,Tolls!$C$2:$AU$46,,0,1),,0,1)</f>
        <v>8</v>
      </c>
      <c r="L8" s="38" cm="1">
        <f t="array" ref="L8">_xlfn.XLOOKUP($A8,Tolls!$A$2:$A$46,_xlfn.XLOOKUP(L$1,Tolls!$C$1:$AU$1,Tolls!$C$2:$AU$46,,0,1),,0,1)</f>
        <v>11</v>
      </c>
      <c r="M8" s="38" cm="1">
        <f t="array" ref="M8">_xlfn.XLOOKUP($A8,Tolls!$A$2:$A$46,_xlfn.XLOOKUP(M$1,Tolls!$C$1:$AU$1,Tolls!$C$2:$AU$46,,0,1),,0,1)</f>
        <v>14.3</v>
      </c>
      <c r="N8" s="38" cm="1">
        <f t="array" ref="N8">_xlfn.XLOOKUP($A8,Tolls!$A$2:$A$46,_xlfn.XLOOKUP(N$1,Tolls!$C$1:$AU$1,Tolls!$C$2:$AU$46,,0,1),,0,1)</f>
        <v>15.3</v>
      </c>
      <c r="O8" s="38" t="str" cm="1">
        <f t="array" ref="O8">_xlfn.XLOOKUP($A8,Tolls!$A$2:$A$46,_xlfn.XLOOKUP(O$1,Tolls!$C$1:$AU$1,Tolls!$C$2:$AU$46,,0,1),,0,1)</f>
        <v>N/A</v>
      </c>
      <c r="P8" s="38" cm="1">
        <f t="array" ref="P8">_xlfn.XLOOKUP($A8,Tolls!$A$2:$A$46,_xlfn.XLOOKUP(P$1,Tolls!$C$1:$AU$1,Tolls!$C$2:$AU$46,,0,1),,0,1)</f>
        <v>16.2</v>
      </c>
      <c r="Q8" s="38" cm="1">
        <f t="array" ref="Q8">_xlfn.XLOOKUP($A8,Tolls!$A$2:$A$46,_xlfn.XLOOKUP(Q$1,Tolls!$C$1:$AU$1,Tolls!$C$2:$AU$46,,0,1),,0,1)</f>
        <v>20.3</v>
      </c>
      <c r="R8" s="38" cm="1">
        <f t="array" ref="R8">_xlfn.XLOOKUP($A8,Tolls!$A$2:$A$46,_xlfn.XLOOKUP(R$1,Tolls!$C$1:$AU$1,Tolls!$C$2:$AU$46,,0,1),,0,1)</f>
        <v>20.8</v>
      </c>
      <c r="S8" s="38" cm="1">
        <f t="array" ref="S8">_xlfn.XLOOKUP($A8,Tolls!$A$2:$A$46,_xlfn.XLOOKUP(S$1,Tolls!$C$1:$AU$1,Tolls!$C$2:$AU$46,,0,1),,0,1)</f>
        <v>22.5</v>
      </c>
      <c r="T8" s="38" cm="1">
        <f t="array" ref="T8">_xlfn.XLOOKUP($A8,Tolls!$A$2:$A$46,_xlfn.XLOOKUP(T$1,Tolls!$C$1:$AU$1,Tolls!$C$2:$AU$46,,0,1),,0,1)</f>
        <v>22.5</v>
      </c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</row>
    <row r="9" spans="1:37" x14ac:dyDescent="0.2">
      <c r="A9">
        <v>56</v>
      </c>
      <c r="B9" t="str">
        <v>Lehigh Valley Toll Plaza</v>
      </c>
      <c r="C9" s="38" cm="1">
        <f t="array" ref="C9">_xlfn.XLOOKUP($A9,Tolls!$A$2:$A$46,_xlfn.XLOOKUP(C$1,Tolls!$C$1:$AU$1,Tolls!$C$2:$AU$46,,0,1),,0,1)</f>
        <v>19.500000000000004</v>
      </c>
      <c r="D9" s="38" cm="1">
        <f t="array" ref="D9">_xlfn.XLOOKUP($A9,Tolls!$A$2:$A$46,_xlfn.XLOOKUP(D$1,Tolls!$C$1:$AU$1,Tolls!$C$2:$AU$46,,0,1),,0,1)</f>
        <v>16.900000000000002</v>
      </c>
      <c r="E9" s="38" cm="1">
        <f t="array" ref="E9">_xlfn.XLOOKUP($A9,Tolls!$A$2:$A$46,_xlfn.XLOOKUP(E$1,Tolls!$C$1:$AU$1,Tolls!$C$2:$AU$46,,0,1),,0,1)</f>
        <v>14.3</v>
      </c>
      <c r="F9" s="38" cm="1">
        <f t="array" ref="F9">_xlfn.XLOOKUP($A9,Tolls!$A$2:$A$46,_xlfn.XLOOKUP(F$1,Tolls!$C$1:$AU$1,Tolls!$C$2:$AU$46,,0,1),,0,1)</f>
        <v>11</v>
      </c>
      <c r="G9" s="38" cm="1">
        <f t="array" ref="G9">_xlfn.XLOOKUP($A9,Tolls!$A$2:$A$46,_xlfn.XLOOKUP(G$1,Tolls!$C$1:$AU$1,Tolls!$C$2:$AU$46,,0,1),,0,1)</f>
        <v>9</v>
      </c>
      <c r="H9" s="38" cm="1">
        <f t="array" ref="H9">_xlfn.XLOOKUP($A9,Tolls!$A$2:$A$46,_xlfn.XLOOKUP(H$1,Tolls!$C$1:$AU$1,Tolls!$C$2:$AU$46,,0,1),,0,1)</f>
        <v>8.1999999999999993</v>
      </c>
      <c r="I9" s="38" cm="1">
        <f t="array" ref="I9">_xlfn.XLOOKUP($A9,Tolls!$A$2:$A$46,_xlfn.XLOOKUP(I$1,Tolls!$C$1:$AU$1,Tolls!$C$2:$AU$46,,0,1),,0,1)</f>
        <v>6</v>
      </c>
      <c r="J9" s="38" t="str" cm="1">
        <f t="array" ref="J9">_xlfn.XLOOKUP($A9,Tolls!$A$2:$A$46,_xlfn.XLOOKUP(J$1,Tolls!$C$1:$AU$1,Tolls!$C$2:$AU$46,,0,1),,0,1)</f>
        <v>N/A</v>
      </c>
      <c r="K9" s="38" cm="1">
        <f t="array" ref="K9">_xlfn.XLOOKUP($A9,Tolls!$A$2:$A$46,_xlfn.XLOOKUP(K$1,Tolls!$C$1:$AU$1,Tolls!$C$2:$AU$46,,0,1),,0,1)</f>
        <v>3.9</v>
      </c>
      <c r="L9" s="38" cm="1">
        <f t="array" ref="L9">_xlfn.XLOOKUP($A9,Tolls!$A$2:$A$46,_xlfn.XLOOKUP(L$1,Tolls!$C$1:$AU$1,Tolls!$C$2:$AU$46,,0,1),,0,1)</f>
        <v>6.8</v>
      </c>
      <c r="M9" s="38" cm="1">
        <f t="array" ref="M9">_xlfn.XLOOKUP($A9,Tolls!$A$2:$A$46,_xlfn.XLOOKUP(M$1,Tolls!$C$1:$AU$1,Tolls!$C$2:$AU$46,,0,1),,0,1)</f>
        <v>10</v>
      </c>
      <c r="N9" s="38" cm="1">
        <f t="array" ref="N9">_xlfn.XLOOKUP($A9,Tolls!$A$2:$A$46,_xlfn.XLOOKUP(N$1,Tolls!$C$1:$AU$1,Tolls!$C$2:$AU$46,,0,1),,0,1)</f>
        <v>11</v>
      </c>
      <c r="O9" s="38" t="str" cm="1">
        <f t="array" ref="O9">_xlfn.XLOOKUP($A9,Tolls!$A$2:$A$46,_xlfn.XLOOKUP(O$1,Tolls!$C$1:$AU$1,Tolls!$C$2:$AU$46,,0,1),,0,1)</f>
        <v>N/A</v>
      </c>
      <c r="P9" s="38" cm="1">
        <f t="array" ref="P9">_xlfn.XLOOKUP($A9,Tolls!$A$2:$A$46,_xlfn.XLOOKUP(P$1,Tolls!$C$1:$AU$1,Tolls!$C$2:$AU$46,,0,1),,0,1)</f>
        <v>12</v>
      </c>
      <c r="Q9" s="38" cm="1">
        <f t="array" ref="Q9">_xlfn.XLOOKUP($A9,Tolls!$A$2:$A$46,_xlfn.XLOOKUP(Q$1,Tolls!$C$1:$AU$1,Tolls!$C$2:$AU$46,,0,1),,0,1)</f>
        <v>15.3</v>
      </c>
      <c r="R9" s="38" cm="1">
        <f t="array" ref="R9">_xlfn.XLOOKUP($A9,Tolls!$A$2:$A$46,_xlfn.XLOOKUP(R$1,Tolls!$C$1:$AU$1,Tolls!$C$2:$AU$46,,0,1),,0,1)</f>
        <v>15.7</v>
      </c>
      <c r="S9" s="38" cm="1">
        <f t="array" ref="S9">_xlfn.XLOOKUP($A9,Tolls!$A$2:$A$46,_xlfn.XLOOKUP(S$1,Tolls!$C$1:$AU$1,Tolls!$C$2:$AU$46,,0,1),,0,1)</f>
        <v>17.3</v>
      </c>
      <c r="T9" s="38" cm="1">
        <f t="array" ref="T9">_xlfn.XLOOKUP($A9,Tolls!$A$2:$A$46,_xlfn.XLOOKUP(T$1,Tolls!$C$1:$AU$1,Tolls!$C$2:$AU$46,,0,1),,0,1)</f>
        <v>17.3</v>
      </c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</row>
    <row r="10" spans="1:37" x14ac:dyDescent="0.2">
      <c r="A10">
        <v>44</v>
      </c>
      <c r="B10" t="str">
        <v>Quakertown Toll Plaza</v>
      </c>
      <c r="C10" s="38" cm="1">
        <f t="array" ref="C10">_xlfn.XLOOKUP($A10,Tolls!$A$2:$A$46,_xlfn.XLOOKUP(C$1,Tolls!$C$1:$AU$1,Tolls!$C$2:$AU$46,,0,1),,0,1)</f>
        <v>21.400000000000002</v>
      </c>
      <c r="D10" s="38" cm="1">
        <f t="array" ref="D10">_xlfn.XLOOKUP($A10,Tolls!$A$2:$A$46,_xlfn.XLOOKUP(D$1,Tolls!$C$1:$AU$1,Tolls!$C$2:$AU$46,,0,1),,0,1)</f>
        <v>18.8</v>
      </c>
      <c r="E10" s="38" cm="1">
        <f t="array" ref="E10">_xlfn.XLOOKUP($A10,Tolls!$A$2:$A$46,_xlfn.XLOOKUP(E$1,Tolls!$C$1:$AU$1,Tolls!$C$2:$AU$46,,0,1),,0,1)</f>
        <v>16.2</v>
      </c>
      <c r="F10" s="38" cm="1">
        <f t="array" ref="F10">_xlfn.XLOOKUP($A10,Tolls!$A$2:$A$46,_xlfn.XLOOKUP(F$1,Tolls!$C$1:$AU$1,Tolls!$C$2:$AU$46,,0,1),,0,1)</f>
        <v>14.3</v>
      </c>
      <c r="G10" s="38" cm="1">
        <f t="array" ref="G10">_xlfn.XLOOKUP($A10,Tolls!$A$2:$A$46,_xlfn.XLOOKUP(G$1,Tolls!$C$1:$AU$1,Tolls!$C$2:$AU$46,,0,1),,0,1)</f>
        <v>12</v>
      </c>
      <c r="H10" s="38" cm="1">
        <f t="array" ref="H10">_xlfn.XLOOKUP($A10,Tolls!$A$2:$A$46,_xlfn.XLOOKUP(H$1,Tolls!$C$1:$AU$1,Tolls!$C$2:$AU$46,,0,1),,0,1)</f>
        <v>10.5</v>
      </c>
      <c r="I10" s="38" cm="1">
        <f t="array" ref="I10">_xlfn.XLOOKUP($A10,Tolls!$A$2:$A$46,_xlfn.XLOOKUP(I$1,Tolls!$C$1:$AU$1,Tolls!$C$2:$AU$46,,0,1),,0,1)</f>
        <v>8</v>
      </c>
      <c r="J10" s="38" cm="1">
        <f t="array" ref="J10">_xlfn.XLOOKUP($A10,Tolls!$A$2:$A$46,_xlfn.XLOOKUP(J$1,Tolls!$C$1:$AU$1,Tolls!$C$2:$AU$46,,0,1),,0,1)</f>
        <v>3.9</v>
      </c>
      <c r="K10" s="38" t="str" cm="1">
        <f t="array" ref="K10">_xlfn.XLOOKUP($A10,Tolls!$A$2:$A$46,_xlfn.XLOOKUP(K$1,Tolls!$C$1:$AU$1,Tolls!$C$2:$AU$46,,0,1),,0,1)</f>
        <v>N/A</v>
      </c>
      <c r="L10" s="38" cm="1">
        <f t="array" ref="L10">_xlfn.XLOOKUP($A10,Tolls!$A$2:$A$46,_xlfn.XLOOKUP(L$1,Tolls!$C$1:$AU$1,Tolls!$C$2:$AU$46,,0,1),,0,1)</f>
        <v>3.9</v>
      </c>
      <c r="M10" s="38" cm="1">
        <f t="array" ref="M10">_xlfn.XLOOKUP($A10,Tolls!$A$2:$A$46,_xlfn.XLOOKUP(M$1,Tolls!$C$1:$AU$1,Tolls!$C$2:$AU$46,,0,1),,0,1)</f>
        <v>6.8</v>
      </c>
      <c r="N10" s="38" cm="1">
        <f t="array" ref="N10">_xlfn.XLOOKUP($A10,Tolls!$A$2:$A$46,_xlfn.XLOOKUP(N$1,Tolls!$C$1:$AU$1,Tolls!$C$2:$AU$46,,0,1),,0,1)</f>
        <v>8</v>
      </c>
      <c r="O10" s="38" t="str" cm="1">
        <f t="array" ref="O10">_xlfn.XLOOKUP($A10,Tolls!$A$2:$A$46,_xlfn.XLOOKUP(O$1,Tolls!$C$1:$AU$1,Tolls!$C$2:$AU$46,,0,1),,0,1)</f>
        <v>N/A</v>
      </c>
      <c r="P10" s="38" cm="1">
        <f t="array" ref="P10">_xlfn.XLOOKUP($A10,Tolls!$A$2:$A$46,_xlfn.XLOOKUP(P$1,Tolls!$C$1:$AU$1,Tolls!$C$2:$AU$46,,0,1),,0,1)</f>
        <v>10</v>
      </c>
      <c r="Q10" s="38" cm="1">
        <f t="array" ref="Q10">_xlfn.XLOOKUP($A10,Tolls!$A$2:$A$46,_xlfn.XLOOKUP(Q$1,Tolls!$C$1:$AU$1,Tolls!$C$2:$AU$46,,0,1),,0,1)</f>
        <v>13</v>
      </c>
      <c r="R10" s="38" cm="1">
        <f t="array" ref="R10">_xlfn.XLOOKUP($A10,Tolls!$A$2:$A$46,_xlfn.XLOOKUP(R$1,Tolls!$C$1:$AU$1,Tolls!$C$2:$AU$46,,0,1),,0,1)</f>
        <v>13.1</v>
      </c>
      <c r="S10" s="38" cm="1">
        <f t="array" ref="S10">_xlfn.XLOOKUP($A10,Tolls!$A$2:$A$46,_xlfn.XLOOKUP(S$1,Tolls!$C$1:$AU$1,Tolls!$C$2:$AU$46,,0,1),,0,1)</f>
        <v>15.3</v>
      </c>
      <c r="T10" s="38" cm="1">
        <f t="array" ref="T10">_xlfn.XLOOKUP($A10,Tolls!$A$2:$A$46,_xlfn.XLOOKUP(T$1,Tolls!$C$1:$AU$1,Tolls!$C$2:$AU$46,,0,1),,0,1)</f>
        <v>15.3</v>
      </c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</row>
    <row r="11" spans="1:37" x14ac:dyDescent="0.2">
      <c r="A11">
        <v>31</v>
      </c>
      <c r="B11" t="str">
        <v>Lansdale Toll Plaza</v>
      </c>
      <c r="C11" s="38" cm="1">
        <f t="array" ref="C11">_xlfn.XLOOKUP($A11,Tolls!$A$2:$A$46,_xlfn.XLOOKUP(C$1,Tolls!$C$1:$AU$1,Tolls!$C$2:$AU$46,,0,1),,0,1)</f>
        <v>24.6</v>
      </c>
      <c r="D11" s="38" cm="1">
        <f t="array" ref="D11">_xlfn.XLOOKUP($A11,Tolls!$A$2:$A$46,_xlfn.XLOOKUP(D$1,Tolls!$C$1:$AU$1,Tolls!$C$2:$AU$46,,0,1),,0,1)</f>
        <v>22</v>
      </c>
      <c r="E11" s="38" cm="1">
        <f t="array" ref="E11">_xlfn.XLOOKUP($A11,Tolls!$A$2:$A$46,_xlfn.XLOOKUP(E$1,Tolls!$C$1:$AU$1,Tolls!$C$2:$AU$46,,0,1),,0,1)</f>
        <v>19.399999999999999</v>
      </c>
      <c r="F11" s="38" cm="1">
        <f t="array" ref="F11">_xlfn.XLOOKUP($A11,Tolls!$A$2:$A$46,_xlfn.XLOOKUP(F$1,Tolls!$C$1:$AU$1,Tolls!$C$2:$AU$46,,0,1),,0,1)</f>
        <v>17.3</v>
      </c>
      <c r="G11" s="38" cm="1">
        <f t="array" ref="G11">_xlfn.XLOOKUP($A11,Tolls!$A$2:$A$46,_xlfn.XLOOKUP(G$1,Tolls!$C$1:$AU$1,Tolls!$C$2:$AU$46,,0,1),,0,1)</f>
        <v>15.3</v>
      </c>
      <c r="H11" s="38" cm="1">
        <f t="array" ref="H11">_xlfn.XLOOKUP($A11,Tolls!$A$2:$A$46,_xlfn.XLOOKUP(H$1,Tolls!$C$1:$AU$1,Tolls!$C$2:$AU$46,,0,1),,0,1)</f>
        <v>13.6</v>
      </c>
      <c r="I11" s="38" cm="1">
        <f t="array" ref="I11">_xlfn.XLOOKUP($A11,Tolls!$A$2:$A$46,_xlfn.XLOOKUP(I$1,Tolls!$C$1:$AU$1,Tolls!$C$2:$AU$46,,0,1),,0,1)</f>
        <v>11</v>
      </c>
      <c r="J11" s="38" cm="1">
        <f t="array" ref="J11">_xlfn.XLOOKUP($A11,Tolls!$A$2:$A$46,_xlfn.XLOOKUP(J$1,Tolls!$C$1:$AU$1,Tolls!$C$2:$AU$46,,0,1),,0,1)</f>
        <v>6.8</v>
      </c>
      <c r="K11" s="38" cm="1">
        <f t="array" ref="K11">_xlfn.XLOOKUP($A11,Tolls!$A$2:$A$46,_xlfn.XLOOKUP(K$1,Tolls!$C$1:$AU$1,Tolls!$C$2:$AU$46,,0,1),,0,1)</f>
        <v>3.9</v>
      </c>
      <c r="L11" s="38" t="str" cm="1">
        <f t="array" ref="L11">_xlfn.XLOOKUP($A11,Tolls!$A$2:$A$46,_xlfn.XLOOKUP(L$1,Tolls!$C$1:$AU$1,Tolls!$C$2:$AU$46,,0,1),,0,1)</f>
        <v>N/A</v>
      </c>
      <c r="M11" s="38" cm="1">
        <f t="array" ref="M11">_xlfn.XLOOKUP($A11,Tolls!$A$2:$A$46,_xlfn.XLOOKUP(M$1,Tolls!$C$1:$AU$1,Tolls!$C$2:$AU$46,,0,1),,0,1)</f>
        <v>3.9</v>
      </c>
      <c r="N11" s="38" cm="1">
        <f t="array" ref="N11">_xlfn.XLOOKUP($A11,Tolls!$A$2:$A$46,_xlfn.XLOOKUP(N$1,Tolls!$C$1:$AU$1,Tolls!$C$2:$AU$46,,0,1),,0,1)</f>
        <v>4.7</v>
      </c>
      <c r="O11" s="38" t="str" cm="1">
        <f t="array" ref="O11">_xlfn.XLOOKUP($A11,Tolls!$A$2:$A$46,_xlfn.XLOOKUP(O$1,Tolls!$C$1:$AU$1,Tolls!$C$2:$AU$46,,0,1),,0,1)</f>
        <v>N/A</v>
      </c>
      <c r="P11" s="38" cm="1">
        <f t="array" ref="P11">_xlfn.XLOOKUP($A11,Tolls!$A$2:$A$46,_xlfn.XLOOKUP(P$1,Tolls!$C$1:$AU$1,Tolls!$C$2:$AU$46,,0,1),,0,1)</f>
        <v>6.8</v>
      </c>
      <c r="Q11" s="38" cm="1">
        <f t="array" ref="Q11">_xlfn.XLOOKUP($A11,Tolls!$A$2:$A$46,_xlfn.XLOOKUP(Q$1,Tolls!$C$1:$AU$1,Tolls!$C$2:$AU$46,,0,1),,0,1)</f>
        <v>10</v>
      </c>
      <c r="R11" s="38" cm="1">
        <f t="array" ref="R11">_xlfn.XLOOKUP($A11,Tolls!$A$2:$A$46,_xlfn.XLOOKUP(R$1,Tolls!$C$1:$AU$1,Tolls!$C$2:$AU$46,,0,1),,0,1)</f>
        <v>10.199999999999999</v>
      </c>
      <c r="S11" s="38" cm="1">
        <f t="array" ref="S11">_xlfn.XLOOKUP($A11,Tolls!$A$2:$A$46,_xlfn.XLOOKUP(S$1,Tolls!$C$1:$AU$1,Tolls!$C$2:$AU$46,,0,1),,0,1)</f>
        <v>12</v>
      </c>
      <c r="T11" s="38" cm="1">
        <f t="array" ref="T11">_xlfn.XLOOKUP($A11,Tolls!$A$2:$A$46,_xlfn.XLOOKUP(T$1,Tolls!$C$1:$AU$1,Tolls!$C$2:$AU$46,,0,1),,0,1)</f>
        <v>12</v>
      </c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</row>
    <row r="12" spans="1:37" x14ac:dyDescent="0.2">
      <c r="A12">
        <v>20</v>
      </c>
      <c r="B12" t="str">
        <v>Mid-County Toll Plaza</v>
      </c>
      <c r="C12" s="38" cm="1">
        <f t="array" ref="C12">_xlfn.XLOOKUP($A12,Tolls!$A$2:$A$46,_xlfn.XLOOKUP(C$1,Tolls!$C$1:$AU$1,Tolls!$C$2:$AU$46,,0,1),,0,1)</f>
        <v>27.700000000000003</v>
      </c>
      <c r="D12" s="38" cm="1">
        <f t="array" ref="D12">_xlfn.XLOOKUP($A12,Tolls!$A$2:$A$46,_xlfn.XLOOKUP(D$1,Tolls!$C$1:$AU$1,Tolls!$C$2:$AU$46,,0,1),,0,1)</f>
        <v>25.1</v>
      </c>
      <c r="E12" s="38" cm="1">
        <f t="array" ref="E12">_xlfn.XLOOKUP($A12,Tolls!$A$2:$A$46,_xlfn.XLOOKUP(E$1,Tolls!$C$1:$AU$1,Tolls!$C$2:$AU$46,,0,1),,0,1)</f>
        <v>22.5</v>
      </c>
      <c r="F12" s="38" cm="1">
        <f t="array" ref="F12">_xlfn.XLOOKUP($A12,Tolls!$A$2:$A$46,_xlfn.XLOOKUP(F$1,Tolls!$C$1:$AU$1,Tolls!$C$2:$AU$46,,0,1),,0,1)</f>
        <v>20.3</v>
      </c>
      <c r="G12" s="38" cm="1">
        <f t="array" ref="G12">_xlfn.XLOOKUP($A12,Tolls!$A$2:$A$46,_xlfn.XLOOKUP(G$1,Tolls!$C$1:$AU$1,Tolls!$C$2:$AU$46,,0,1),,0,1)</f>
        <v>17.3</v>
      </c>
      <c r="H12" s="38" cm="1">
        <f t="array" ref="H12">_xlfn.XLOOKUP($A12,Tolls!$A$2:$A$46,_xlfn.XLOOKUP(H$1,Tolls!$C$1:$AU$1,Tolls!$C$2:$AU$46,,0,1),,0,1)</f>
        <v>16.3</v>
      </c>
      <c r="I12" s="38" cm="1">
        <f t="array" ref="I12">_xlfn.XLOOKUP($A12,Tolls!$A$2:$A$46,_xlfn.XLOOKUP(I$1,Tolls!$C$1:$AU$1,Tolls!$C$2:$AU$46,,0,1),,0,1)</f>
        <v>14.3</v>
      </c>
      <c r="J12" s="38" cm="1">
        <f t="array" ref="J12">_xlfn.XLOOKUP($A12,Tolls!$A$2:$A$46,_xlfn.XLOOKUP(J$1,Tolls!$C$1:$AU$1,Tolls!$C$2:$AU$46,,0,1),,0,1)</f>
        <v>10</v>
      </c>
      <c r="K12" s="38" cm="1">
        <f t="array" ref="K12">_xlfn.XLOOKUP($A12,Tolls!$A$2:$A$46,_xlfn.XLOOKUP(K$1,Tolls!$C$1:$AU$1,Tolls!$C$2:$AU$46,,0,1),,0,1)</f>
        <v>6.8</v>
      </c>
      <c r="L12" s="38" cm="1">
        <f t="array" ref="L12">_xlfn.XLOOKUP($A12,Tolls!$A$2:$A$46,_xlfn.XLOOKUP(L$1,Tolls!$C$1:$AU$1,Tolls!$C$2:$AU$46,,0,1),,0,1)</f>
        <v>3.9</v>
      </c>
      <c r="M12" s="38" t="str" cm="1">
        <f t="array" ref="M12">_xlfn.XLOOKUP($A12,Tolls!$A$2:$A$46,_xlfn.XLOOKUP(M$1,Tolls!$C$1:$AU$1,Tolls!$C$2:$AU$46,,0,1),,0,1)</f>
        <v>N/A</v>
      </c>
      <c r="N12" s="38" cm="1">
        <f t="array" ref="N12">_xlfn.XLOOKUP($A12,Tolls!$A$2:$A$46,_xlfn.XLOOKUP(N$1,Tolls!$C$1:$AU$1,Tolls!$C$2:$AU$46,,0,1),,0,1)</f>
        <v>3.9</v>
      </c>
      <c r="O12" s="38" t="str" cm="1">
        <f t="array" ref="O12">_xlfn.XLOOKUP($A12,Tolls!$A$2:$A$46,_xlfn.XLOOKUP(O$1,Tolls!$C$1:$AU$1,Tolls!$C$2:$AU$46,,0,1),,0,1)</f>
        <v>N/A</v>
      </c>
      <c r="P12" s="38" cm="1">
        <f t="array" ref="P12">_xlfn.XLOOKUP($A12,Tolls!$A$2:$A$46,_xlfn.XLOOKUP(P$1,Tolls!$C$1:$AU$1,Tolls!$C$2:$AU$46,,0,1),,0,1)</f>
        <v>4.7</v>
      </c>
      <c r="Q12" s="38" cm="1">
        <f t="array" ref="Q12">_xlfn.XLOOKUP($A12,Tolls!$A$2:$A$46,_xlfn.XLOOKUP(Q$1,Tolls!$C$1:$AU$1,Tolls!$C$2:$AU$46,,0,1),,0,1)</f>
        <v>6.8</v>
      </c>
      <c r="R12" s="38" cm="1">
        <f t="array" ref="R12">_xlfn.XLOOKUP($A12,Tolls!$A$2:$A$46,_xlfn.XLOOKUP(R$1,Tolls!$C$1:$AU$1,Tolls!$C$2:$AU$46,,0,1),,0,1)</f>
        <v>7.3</v>
      </c>
      <c r="S12" s="38" cm="1">
        <f t="array" ref="S12">_xlfn.XLOOKUP($A12,Tolls!$A$2:$A$46,_xlfn.XLOOKUP(S$1,Tolls!$C$1:$AU$1,Tolls!$C$2:$AU$46,,0,1),,0,1)</f>
        <v>10</v>
      </c>
      <c r="T12" s="38" cm="1">
        <f t="array" ref="T12">_xlfn.XLOOKUP($A12,Tolls!$A$2:$A$46,_xlfn.XLOOKUP(T$1,Tolls!$C$1:$AU$1,Tolls!$C$2:$AU$46,,0,1),,0,1)</f>
        <v>10</v>
      </c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</row>
    <row r="13" spans="1:37" x14ac:dyDescent="0.2">
      <c r="A13">
        <v>339</v>
      </c>
      <c r="B13" t="str">
        <v>Fort Washington Toll Plaza</v>
      </c>
      <c r="C13" s="38" cm="1">
        <f t="array" ref="C13">_xlfn.XLOOKUP($A13,Tolls!$A$2:$A$46,_xlfn.XLOOKUP(C$1,Tolls!$C$1:$AU$1,Tolls!$C$2:$AU$46,,0,1),,0,1)</f>
        <v>28.800000000000004</v>
      </c>
      <c r="D13" s="38" cm="1">
        <f t="array" ref="D13">_xlfn.XLOOKUP($A13,Tolls!$A$2:$A$46,_xlfn.XLOOKUP(D$1,Tolls!$C$1:$AU$1,Tolls!$C$2:$AU$46,,0,1),,0,1)</f>
        <v>26.200000000000003</v>
      </c>
      <c r="E13" s="38" cm="1">
        <f t="array" ref="E13">_xlfn.XLOOKUP($A13,Tolls!$A$2:$A$46,_xlfn.XLOOKUP(E$1,Tolls!$C$1:$AU$1,Tolls!$C$2:$AU$46,,0,1),,0,1)</f>
        <v>23.6</v>
      </c>
      <c r="F13" s="38" cm="1">
        <f t="array" ref="F13">_xlfn.XLOOKUP($A13,Tolls!$A$2:$A$46,_xlfn.XLOOKUP(F$1,Tolls!$C$1:$AU$1,Tolls!$C$2:$AU$46,,0,1),,0,1)</f>
        <v>21.3</v>
      </c>
      <c r="G13" s="38" cm="1">
        <f t="array" ref="G13">_xlfn.XLOOKUP($A13,Tolls!$A$2:$A$46,_xlfn.XLOOKUP(G$1,Tolls!$C$1:$AU$1,Tolls!$C$2:$AU$46,,0,1),,0,1)</f>
        <v>19.399999999999999</v>
      </c>
      <c r="H13" s="38" cm="1">
        <f t="array" ref="H13">_xlfn.XLOOKUP($A13,Tolls!$A$2:$A$46,_xlfn.XLOOKUP(H$1,Tolls!$C$1:$AU$1,Tolls!$C$2:$AU$46,,0,1),,0,1)</f>
        <v>17.899999999999999</v>
      </c>
      <c r="I13" s="38" cm="1">
        <f t="array" ref="I13">_xlfn.XLOOKUP($A13,Tolls!$A$2:$A$46,_xlfn.XLOOKUP(I$1,Tolls!$C$1:$AU$1,Tolls!$C$2:$AU$46,,0,1),,0,1)</f>
        <v>15.3</v>
      </c>
      <c r="J13" s="38" cm="1">
        <f t="array" ref="J13">_xlfn.XLOOKUP($A13,Tolls!$A$2:$A$46,_xlfn.XLOOKUP(J$1,Tolls!$C$1:$AU$1,Tolls!$C$2:$AU$46,,0,1),,0,1)</f>
        <v>11</v>
      </c>
      <c r="K13" s="38" cm="1">
        <f t="array" ref="K13">_xlfn.XLOOKUP($A13,Tolls!$A$2:$A$46,_xlfn.XLOOKUP(K$1,Tolls!$C$1:$AU$1,Tolls!$C$2:$AU$46,,0,1),,0,1)</f>
        <v>8</v>
      </c>
      <c r="L13" s="38" cm="1">
        <f t="array" ref="L13">_xlfn.XLOOKUP($A13,Tolls!$A$2:$A$46,_xlfn.XLOOKUP(L$1,Tolls!$C$1:$AU$1,Tolls!$C$2:$AU$46,,0,1),,0,1)</f>
        <v>4.7</v>
      </c>
      <c r="M13" s="38" cm="1">
        <f t="array" ref="M13">_xlfn.XLOOKUP($A13,Tolls!$A$2:$A$46,_xlfn.XLOOKUP(M$1,Tolls!$C$1:$AU$1,Tolls!$C$2:$AU$46,,0,1),,0,1)</f>
        <v>3.9</v>
      </c>
      <c r="N13" s="38" t="str" cm="1">
        <f t="array" ref="N13">_xlfn.XLOOKUP($A13,Tolls!$A$2:$A$46,_xlfn.XLOOKUP(N$1,Tolls!$C$1:$AU$1,Tolls!$C$2:$AU$46,,0,1),,0,1)</f>
        <v>N/A</v>
      </c>
      <c r="O13" s="38" t="str" cm="1">
        <f t="array" ref="O13">_xlfn.XLOOKUP($A13,Tolls!$A$2:$A$46,_xlfn.XLOOKUP(O$1,Tolls!$C$1:$AU$1,Tolls!$C$2:$AU$46,,0,1),,0,1)</f>
        <v>N/A</v>
      </c>
      <c r="P13" s="38" cm="1">
        <f t="array" ref="P13">_xlfn.XLOOKUP($A13,Tolls!$A$2:$A$46,_xlfn.XLOOKUP(P$1,Tolls!$C$1:$AU$1,Tolls!$C$2:$AU$46,,0,1),,0,1)</f>
        <v>3.9</v>
      </c>
      <c r="Q13" s="38" cm="1">
        <f t="array" ref="Q13">_xlfn.XLOOKUP($A13,Tolls!$A$2:$A$46,_xlfn.XLOOKUP(Q$1,Tolls!$C$1:$AU$1,Tolls!$C$2:$AU$46,,0,1),,0,1)</f>
        <v>6</v>
      </c>
      <c r="R13" s="38" cm="1">
        <f t="array" ref="R13">_xlfn.XLOOKUP($A13,Tolls!$A$2:$A$46,_xlfn.XLOOKUP(R$1,Tolls!$C$1:$AU$1,Tolls!$C$2:$AU$46,,0,1),,0,1)</f>
        <v>6.2</v>
      </c>
      <c r="S13" s="38" cm="1">
        <f t="array" ref="S13">_xlfn.XLOOKUP($A13,Tolls!$A$2:$A$46,_xlfn.XLOOKUP(S$1,Tolls!$C$1:$AU$1,Tolls!$C$2:$AU$46,,0,1),,0,1)</f>
        <v>8</v>
      </c>
      <c r="T13" s="38" cm="1">
        <f t="array" ref="T13">_xlfn.XLOOKUP($A13,Tolls!$A$2:$A$46,_xlfn.XLOOKUP(T$1,Tolls!$C$1:$AU$1,Tolls!$C$2:$AU$46,,0,1),,0,1)</f>
        <v>8</v>
      </c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</row>
    <row r="14" spans="1:37" x14ac:dyDescent="0.2">
      <c r="A14">
        <v>340</v>
      </c>
      <c r="B14" t="str">
        <v>Virginia Drive WB Access only</v>
      </c>
      <c r="C14" s="38" cm="1">
        <f t="array" ref="C14">_xlfn.XLOOKUP($A14,Tolls!$A$2:$A$46,_xlfn.XLOOKUP(C$1,Tolls!$C$1:$AU$1,Tolls!$C$2:$AU$46,,0,1),,0,1)</f>
        <v>29.1</v>
      </c>
      <c r="D14" s="38" cm="1">
        <f t="array" ref="D14">_xlfn.XLOOKUP($A14,Tolls!$A$2:$A$46,_xlfn.XLOOKUP(D$1,Tolls!$C$1:$AU$1,Tolls!$C$2:$AU$46,,0,1),,0,1)</f>
        <v>26.5</v>
      </c>
      <c r="E14" s="38" cm="1">
        <f t="array" ref="E14">_xlfn.XLOOKUP($A14,Tolls!$A$2:$A$46,_xlfn.XLOOKUP(E$1,Tolls!$C$1:$AU$1,Tolls!$C$2:$AU$46,,0,1),,0,1)</f>
        <v>23.9</v>
      </c>
      <c r="F14" s="38" cm="1">
        <f t="array" ref="F14">_xlfn.XLOOKUP($A14,Tolls!$A$2:$A$46,_xlfn.XLOOKUP(F$1,Tolls!$C$1:$AU$1,Tolls!$C$2:$AU$46,,0,1),,0,1)</f>
        <v>21.7</v>
      </c>
      <c r="G14" s="38" cm="1">
        <f t="array" ref="G14">_xlfn.XLOOKUP($A14,Tolls!$A$2:$A$46,_xlfn.XLOOKUP(G$1,Tolls!$C$1:$AU$1,Tolls!$C$2:$AU$46,,0,1),,0,1)</f>
        <v>19.600000000000001</v>
      </c>
      <c r="H14" s="38" cm="1">
        <f t="array" ref="H14">_xlfn.XLOOKUP($A14,Tolls!$A$2:$A$46,_xlfn.XLOOKUP(H$1,Tolls!$C$1:$AU$1,Tolls!$C$2:$AU$46,,0,1),,0,1)</f>
        <v>19.100000000000001</v>
      </c>
      <c r="I14" s="38" cm="1">
        <f t="array" ref="I14">_xlfn.XLOOKUP($A14,Tolls!$A$2:$A$46,_xlfn.XLOOKUP(I$1,Tolls!$C$1:$AU$1,Tolls!$C$2:$AU$46,,0,1),,0,1)</f>
        <v>15.7</v>
      </c>
      <c r="J14" s="38" cm="1">
        <f t="array" ref="J14">_xlfn.XLOOKUP($A14,Tolls!$A$2:$A$46,_xlfn.XLOOKUP(J$1,Tolls!$C$1:$AU$1,Tolls!$C$2:$AU$46,,0,1),,0,1)</f>
        <v>11.3</v>
      </c>
      <c r="K14" s="38" cm="1">
        <f t="array" ref="K14">_xlfn.XLOOKUP($A14,Tolls!$A$2:$A$46,_xlfn.XLOOKUP(K$1,Tolls!$C$1:$AU$1,Tolls!$C$2:$AU$46,,0,1),,0,1)</f>
        <v>8.6999999999999993</v>
      </c>
      <c r="L14" s="38" cm="1">
        <f t="array" ref="L14">_xlfn.XLOOKUP($A14,Tolls!$A$2:$A$46,_xlfn.XLOOKUP(L$1,Tolls!$C$1:$AU$1,Tolls!$C$2:$AU$46,,0,1),,0,1)</f>
        <v>5.3</v>
      </c>
      <c r="M14" s="38" cm="1">
        <f t="array" ref="M14">_xlfn.XLOOKUP($A14,Tolls!$A$2:$A$46,_xlfn.XLOOKUP(M$1,Tolls!$C$1:$AU$1,Tolls!$C$2:$AU$46,,0,1),,0,1)</f>
        <v>4</v>
      </c>
      <c r="N14" s="38" cm="1">
        <f t="array" ref="N14">_xlfn.XLOOKUP($A14,Tolls!$A$2:$A$46,_xlfn.XLOOKUP(N$1,Tolls!$C$1:$AU$1,Tolls!$C$2:$AU$46,,0,1),,0,1)</f>
        <v>2.8</v>
      </c>
      <c r="O14" s="38" t="str" cm="1">
        <f t="array" ref="O14">_xlfn.XLOOKUP($A14,Tolls!$A$2:$A$46,_xlfn.XLOOKUP(O$1,Tolls!$C$1:$AU$1,Tolls!$C$2:$AU$46,,0,1),,0,1)</f>
        <v>N/A</v>
      </c>
      <c r="P14" s="38" t="str" cm="1">
        <f t="array" ref="P14">_xlfn.XLOOKUP($A14,Tolls!$A$2:$A$46,_xlfn.XLOOKUP(P$1,Tolls!$C$1:$AU$1,Tolls!$C$2:$AU$46,,0,1),,0,1)</f>
        <v>N/A</v>
      </c>
      <c r="Q14" s="38" t="str" cm="1">
        <f t="array" ref="Q14">_xlfn.XLOOKUP($A14,Tolls!$A$2:$A$46,_xlfn.XLOOKUP(Q$1,Tolls!$C$1:$AU$1,Tolls!$C$2:$AU$46,,0,1),,0,1)</f>
        <v>N/A</v>
      </c>
      <c r="R14" s="38" t="str" cm="1">
        <f t="array" ref="R14">_xlfn.XLOOKUP($A14,Tolls!$A$2:$A$46,_xlfn.XLOOKUP(R$1,Tolls!$C$1:$AU$1,Tolls!$C$2:$AU$46,,0,1),,0,1)</f>
        <v>N/A</v>
      </c>
      <c r="S14" s="38" t="str" cm="1">
        <f t="array" ref="S14">_xlfn.XLOOKUP($A14,Tolls!$A$2:$A$46,_xlfn.XLOOKUP(S$1,Tolls!$C$1:$AU$1,Tolls!$C$2:$AU$46,,0,1),,0,1)</f>
        <v>N/A</v>
      </c>
      <c r="T14" s="38" t="str" cm="1">
        <f t="array" ref="T14">_xlfn.XLOOKUP($A14,Tolls!$A$2:$A$46,_xlfn.XLOOKUP(T$1,Tolls!$C$1:$AU$1,Tolls!$C$2:$AU$46,,0,1),,0,1)</f>
        <v>N/A</v>
      </c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</row>
    <row r="15" spans="1:37" x14ac:dyDescent="0.2">
      <c r="A15">
        <v>343</v>
      </c>
      <c r="B15" t="str">
        <v>Willow Grove Toll Plaza</v>
      </c>
      <c r="C15" s="38" cm="1">
        <f t="array" ref="C15">_xlfn.XLOOKUP($A15,Tolls!$A$2:$A$46,_xlfn.XLOOKUP(C$1,Tolls!$C$1:$AU$1,Tolls!$C$2:$AU$46,,0,1),,0,1)</f>
        <v>29.700000000000003</v>
      </c>
      <c r="D15" s="38" cm="1">
        <f t="array" ref="D15">_xlfn.XLOOKUP($A15,Tolls!$A$2:$A$46,_xlfn.XLOOKUP(D$1,Tolls!$C$1:$AU$1,Tolls!$C$2:$AU$46,,0,1),,0,1)</f>
        <v>27.1</v>
      </c>
      <c r="E15" s="38" cm="1">
        <f t="array" ref="E15">_xlfn.XLOOKUP($A15,Tolls!$A$2:$A$46,_xlfn.XLOOKUP(E$1,Tolls!$C$1:$AU$1,Tolls!$C$2:$AU$46,,0,1),,0,1)</f>
        <v>24.5</v>
      </c>
      <c r="F15" s="38" cm="1">
        <f t="array" ref="F15">_xlfn.XLOOKUP($A15,Tolls!$A$2:$A$46,_xlfn.XLOOKUP(F$1,Tolls!$C$1:$AU$1,Tolls!$C$2:$AU$46,,0,1),,0,1)</f>
        <v>22.5</v>
      </c>
      <c r="G15" s="38" cm="1">
        <f t="array" ref="G15">_xlfn.XLOOKUP($A15,Tolls!$A$2:$A$46,_xlfn.XLOOKUP(G$1,Tolls!$C$1:$AU$1,Tolls!$C$2:$AU$46,,0,1),,0,1)</f>
        <v>20.3</v>
      </c>
      <c r="H15" s="38" cm="1">
        <f t="array" ref="H15">_xlfn.XLOOKUP($A15,Tolls!$A$2:$A$46,_xlfn.XLOOKUP(H$1,Tolls!$C$1:$AU$1,Tolls!$C$2:$AU$46,,0,1),,0,1)</f>
        <v>18.8</v>
      </c>
      <c r="I15" s="38" cm="1">
        <f t="array" ref="I15">_xlfn.XLOOKUP($A15,Tolls!$A$2:$A$46,_xlfn.XLOOKUP(I$1,Tolls!$C$1:$AU$1,Tolls!$C$2:$AU$46,,0,1),,0,1)</f>
        <v>16.2</v>
      </c>
      <c r="J15" s="38" cm="1">
        <f t="array" ref="J15">_xlfn.XLOOKUP($A15,Tolls!$A$2:$A$46,_xlfn.XLOOKUP(J$1,Tolls!$C$1:$AU$1,Tolls!$C$2:$AU$46,,0,1),,0,1)</f>
        <v>12</v>
      </c>
      <c r="K15" s="38" cm="1">
        <f t="array" ref="K15">_xlfn.XLOOKUP($A15,Tolls!$A$2:$A$46,_xlfn.XLOOKUP(K$1,Tolls!$C$1:$AU$1,Tolls!$C$2:$AU$46,,0,1),,0,1)</f>
        <v>10</v>
      </c>
      <c r="L15" s="38" cm="1">
        <f t="array" ref="L15">_xlfn.XLOOKUP($A15,Tolls!$A$2:$A$46,_xlfn.XLOOKUP(L$1,Tolls!$C$1:$AU$1,Tolls!$C$2:$AU$46,,0,1),,0,1)</f>
        <v>6.8</v>
      </c>
      <c r="M15" s="38" cm="1">
        <f t="array" ref="M15">_xlfn.XLOOKUP($A15,Tolls!$A$2:$A$46,_xlfn.XLOOKUP(M$1,Tolls!$C$1:$AU$1,Tolls!$C$2:$AU$46,,0,1),,0,1)</f>
        <v>4.7</v>
      </c>
      <c r="N15" s="38" cm="1">
        <f t="array" ref="N15">_xlfn.XLOOKUP($A15,Tolls!$A$2:$A$46,_xlfn.XLOOKUP(N$1,Tolls!$C$1:$AU$1,Tolls!$C$2:$AU$46,,0,1),,0,1)</f>
        <v>3.9</v>
      </c>
      <c r="O15" s="38" cm="1">
        <f t="array" ref="O15">_xlfn.XLOOKUP($A15,Tolls!$A$2:$A$46,_xlfn.XLOOKUP(O$1,Tolls!$C$1:$AU$1,Tolls!$C$2:$AU$46,,0,1),,0,1)</f>
        <v>2.8</v>
      </c>
      <c r="P15" s="38" t="str" cm="1">
        <f t="array" ref="P15">_xlfn.XLOOKUP($A15,Tolls!$A$2:$A$46,_xlfn.XLOOKUP(P$1,Tolls!$C$1:$AU$1,Tolls!$C$2:$AU$46,,0,1),,0,1)</f>
        <v>N/A</v>
      </c>
      <c r="Q15" s="38" cm="1">
        <f t="array" ref="Q15">_xlfn.XLOOKUP($A15,Tolls!$A$2:$A$46,_xlfn.XLOOKUP(Q$1,Tolls!$C$1:$AU$1,Tolls!$C$2:$AU$46,,0,1),,0,1)</f>
        <v>3.9</v>
      </c>
      <c r="R15" s="38" cm="1">
        <f t="array" ref="R15">_xlfn.XLOOKUP($A15,Tolls!$A$2:$A$46,_xlfn.XLOOKUP(R$1,Tolls!$C$1:$AU$1,Tolls!$C$2:$AU$46,,0,1),,0,1)</f>
        <v>4.2</v>
      </c>
      <c r="S15" s="38" cm="1">
        <f t="array" ref="S15">_xlfn.XLOOKUP($A15,Tolls!$A$2:$A$46,_xlfn.XLOOKUP(S$1,Tolls!$C$1:$AU$1,Tolls!$C$2:$AU$46,,0,1),,0,1)</f>
        <v>6.8</v>
      </c>
      <c r="T15" s="38" cm="1">
        <f t="array" ref="T15">_xlfn.XLOOKUP($A15,Tolls!$A$2:$A$46,_xlfn.XLOOKUP(T$1,Tolls!$C$1:$AU$1,Tolls!$C$2:$AU$46,,0,1),,0,1)</f>
        <v>6.8</v>
      </c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</row>
    <row r="16" spans="1:37" x14ac:dyDescent="0.2">
      <c r="A16">
        <v>351</v>
      </c>
      <c r="B16" t="str">
        <v>Bensalem Toll Plaza</v>
      </c>
      <c r="C16" s="38" cm="1">
        <f t="array" ref="C16">_xlfn.XLOOKUP($A16,Tolls!$A$2:$A$46,_xlfn.XLOOKUP(C$1,Tolls!$C$1:$AU$1,Tolls!$C$2:$AU$46,,0,1),,0,1)</f>
        <v>32.800000000000004</v>
      </c>
      <c r="D16" s="38" cm="1">
        <f t="array" ref="D16">_xlfn.XLOOKUP($A16,Tolls!$A$2:$A$46,_xlfn.XLOOKUP(D$1,Tolls!$C$1:$AU$1,Tolls!$C$2:$AU$46,,0,1),,0,1)</f>
        <v>30.200000000000003</v>
      </c>
      <c r="E16" s="38" cm="1">
        <f t="array" ref="E16">_xlfn.XLOOKUP($A16,Tolls!$A$2:$A$46,_xlfn.XLOOKUP(E$1,Tolls!$C$1:$AU$1,Tolls!$C$2:$AU$46,,0,1),,0,1)</f>
        <v>27.6</v>
      </c>
      <c r="F16" s="38" cm="1">
        <f t="array" ref="F16">_xlfn.XLOOKUP($A16,Tolls!$A$2:$A$46,_xlfn.XLOOKUP(F$1,Tolls!$C$1:$AU$1,Tolls!$C$2:$AU$46,,0,1),,0,1)</f>
        <v>26.6</v>
      </c>
      <c r="G16" s="38" cm="1">
        <f t="array" ref="G16">_xlfn.XLOOKUP($A16,Tolls!$A$2:$A$46,_xlfn.XLOOKUP(G$1,Tolls!$C$1:$AU$1,Tolls!$C$2:$AU$46,,0,1),,0,1)</f>
        <v>23.6</v>
      </c>
      <c r="H16" s="38" cm="1">
        <f t="array" ref="H16">_xlfn.XLOOKUP($A16,Tolls!$A$2:$A$46,_xlfn.XLOOKUP(H$1,Tolls!$C$1:$AU$1,Tolls!$C$2:$AU$46,,0,1),,0,1)</f>
        <v>22.6</v>
      </c>
      <c r="I16" s="38" cm="1">
        <f t="array" ref="I16">_xlfn.XLOOKUP($A16,Tolls!$A$2:$A$46,_xlfn.XLOOKUP(I$1,Tolls!$C$1:$AU$1,Tolls!$C$2:$AU$46,,0,1),,0,1)</f>
        <v>20.3</v>
      </c>
      <c r="J16" s="38" cm="1">
        <f t="array" ref="J16">_xlfn.XLOOKUP($A16,Tolls!$A$2:$A$46,_xlfn.XLOOKUP(J$1,Tolls!$C$1:$AU$1,Tolls!$C$2:$AU$46,,0,1),,0,1)</f>
        <v>15.3</v>
      </c>
      <c r="K16" s="38" cm="1">
        <f t="array" ref="K16">_xlfn.XLOOKUP($A16,Tolls!$A$2:$A$46,_xlfn.XLOOKUP(K$1,Tolls!$C$1:$AU$1,Tolls!$C$2:$AU$46,,0,1),,0,1)</f>
        <v>13</v>
      </c>
      <c r="L16" s="38" cm="1">
        <f t="array" ref="L16">_xlfn.XLOOKUP($A16,Tolls!$A$2:$A$46,_xlfn.XLOOKUP(L$1,Tolls!$C$1:$AU$1,Tolls!$C$2:$AU$46,,0,1),,0,1)</f>
        <v>10</v>
      </c>
      <c r="M16" s="38" cm="1">
        <f t="array" ref="M16">_xlfn.XLOOKUP($A16,Tolls!$A$2:$A$46,_xlfn.XLOOKUP(M$1,Tolls!$C$1:$AU$1,Tolls!$C$2:$AU$46,,0,1),,0,1)</f>
        <v>6.8</v>
      </c>
      <c r="N16" s="38" cm="1">
        <f t="array" ref="N16">_xlfn.XLOOKUP($A16,Tolls!$A$2:$A$46,_xlfn.XLOOKUP(N$1,Tolls!$C$1:$AU$1,Tolls!$C$2:$AU$46,,0,1),,0,1)</f>
        <v>6</v>
      </c>
      <c r="O16" s="38" cm="1">
        <f t="array" ref="O16">_xlfn.XLOOKUP($A16,Tolls!$A$2:$A$46,_xlfn.XLOOKUP(O$1,Tolls!$C$1:$AU$1,Tolls!$C$2:$AU$46,,0,1),,0,1)</f>
        <v>5.4</v>
      </c>
      <c r="P16" s="38" cm="1">
        <f t="array" ref="P16">_xlfn.XLOOKUP($A16,Tolls!$A$2:$A$46,_xlfn.XLOOKUP(P$1,Tolls!$C$1:$AU$1,Tolls!$C$2:$AU$46,,0,1),,0,1)</f>
        <v>3.9</v>
      </c>
      <c r="Q16" s="38" t="str" cm="1">
        <f t="array" ref="Q16">_xlfn.XLOOKUP($A16,Tolls!$A$2:$A$46,_xlfn.XLOOKUP(Q$1,Tolls!$C$1:$AU$1,Tolls!$C$2:$AU$46,,0,1),,0,1)</f>
        <v>N/A</v>
      </c>
      <c r="R16" s="38" cm="1">
        <f t="array" ref="R16">_xlfn.XLOOKUP($A16,Tolls!$A$2:$A$46,_xlfn.XLOOKUP(R$1,Tolls!$C$1:$AU$1,Tolls!$C$2:$AU$46,,0,1),,0,1)</f>
        <v>3.9</v>
      </c>
      <c r="S16" s="38" cm="1">
        <f t="array" ref="S16">_xlfn.XLOOKUP($A16,Tolls!$A$2:$A$46,_xlfn.XLOOKUP(S$1,Tolls!$C$1:$AU$1,Tolls!$C$2:$AU$46,,0,1),,0,1)</f>
        <v>4.7</v>
      </c>
      <c r="T16" s="38" cm="1">
        <f t="array" ref="T16">_xlfn.XLOOKUP($A16,Tolls!$A$2:$A$46,_xlfn.XLOOKUP(T$1,Tolls!$C$1:$AU$1,Tolls!$C$2:$AU$46,,0,1),,0,1)</f>
        <v>4.7</v>
      </c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</row>
    <row r="17" spans="1:37" x14ac:dyDescent="0.2">
      <c r="A17">
        <v>352</v>
      </c>
      <c r="B17" t="str">
        <v>Street Road EB Access Only</v>
      </c>
      <c r="C17" s="38" t="str" cm="1">
        <f t="array" ref="C17">_xlfn.XLOOKUP($A17,Tolls!$A$2:$A$46,_xlfn.XLOOKUP(C$1,Tolls!$C$1:$AU$1,Tolls!$C$2:$AU$46,,0,1),,0,1)</f>
        <v>N/A</v>
      </c>
      <c r="D17" s="38" t="str" cm="1">
        <f t="array" ref="D17">_xlfn.XLOOKUP($A17,Tolls!$A$2:$A$46,_xlfn.XLOOKUP(D$1,Tolls!$C$1:$AU$1,Tolls!$C$2:$AU$46,,0,1),,0,1)</f>
        <v>N/A</v>
      </c>
      <c r="E17" s="38" t="str" cm="1">
        <f t="array" ref="E17">_xlfn.XLOOKUP($A17,Tolls!$A$2:$A$46,_xlfn.XLOOKUP(E$1,Tolls!$C$1:$AU$1,Tolls!$C$2:$AU$46,,0,1),,0,1)</f>
        <v>N/A</v>
      </c>
      <c r="F17" s="38" t="str" cm="1">
        <f t="array" ref="F17">_xlfn.XLOOKUP($A17,Tolls!$A$2:$A$46,_xlfn.XLOOKUP(F$1,Tolls!$C$1:$AU$1,Tolls!$C$2:$AU$46,,0,1),,0,1)</f>
        <v>N/A</v>
      </c>
      <c r="G17" s="38" t="str" cm="1">
        <f t="array" ref="G17">_xlfn.XLOOKUP($A17,Tolls!$A$2:$A$46,_xlfn.XLOOKUP(G$1,Tolls!$C$1:$AU$1,Tolls!$C$2:$AU$46,,0,1),,0,1)</f>
        <v>N/A</v>
      </c>
      <c r="H17" s="38" t="str" cm="1">
        <f t="array" ref="H17">_xlfn.XLOOKUP($A17,Tolls!$A$2:$A$46,_xlfn.XLOOKUP(H$1,Tolls!$C$1:$AU$1,Tolls!$C$2:$AU$46,,0,1),,0,1)</f>
        <v>N/A</v>
      </c>
      <c r="I17" s="38" t="str" cm="1">
        <f t="array" ref="I17">_xlfn.XLOOKUP($A17,Tolls!$A$2:$A$46,_xlfn.XLOOKUP(I$1,Tolls!$C$1:$AU$1,Tolls!$C$2:$AU$46,,0,1),,0,1)</f>
        <v>N/A</v>
      </c>
      <c r="J17" s="38" t="str" cm="1">
        <f t="array" ref="J17">_xlfn.XLOOKUP($A17,Tolls!$A$2:$A$46,_xlfn.XLOOKUP(J$1,Tolls!$C$1:$AU$1,Tolls!$C$2:$AU$46,,0,1),,0,1)</f>
        <v>N/A</v>
      </c>
      <c r="K17" s="38" t="str" cm="1">
        <f t="array" ref="K17">_xlfn.XLOOKUP($A17,Tolls!$A$2:$A$46,_xlfn.XLOOKUP(K$1,Tolls!$C$1:$AU$1,Tolls!$C$2:$AU$46,,0,1),,0,1)</f>
        <v>N/A</v>
      </c>
      <c r="L17" s="38" t="str" cm="1">
        <f t="array" ref="L17">_xlfn.XLOOKUP($A17,Tolls!$A$2:$A$46,_xlfn.XLOOKUP(L$1,Tolls!$C$1:$AU$1,Tolls!$C$2:$AU$46,,0,1),,0,1)</f>
        <v>N/A</v>
      </c>
      <c r="M17" s="38" t="str" cm="1">
        <f t="array" ref="M17">_xlfn.XLOOKUP($A17,Tolls!$A$2:$A$46,_xlfn.XLOOKUP(M$1,Tolls!$C$1:$AU$1,Tolls!$C$2:$AU$46,,0,1),,0,1)</f>
        <v>N/A</v>
      </c>
      <c r="N17" s="38" t="str" cm="1">
        <f t="array" ref="N17">_xlfn.XLOOKUP($A17,Tolls!$A$2:$A$46,_xlfn.XLOOKUP(N$1,Tolls!$C$1:$AU$1,Tolls!$C$2:$AU$46,,0,1),,0,1)</f>
        <v>N/A</v>
      </c>
      <c r="O17" s="38" t="str" cm="1">
        <f t="array" ref="O17">_xlfn.XLOOKUP($A17,Tolls!$A$2:$A$46,_xlfn.XLOOKUP(O$1,Tolls!$C$1:$AU$1,Tolls!$C$2:$AU$46,,0,1),,0,1)</f>
        <v>N/A</v>
      </c>
      <c r="P17" s="38" t="str" cm="1">
        <f t="array" ref="P17">_xlfn.XLOOKUP($A17,Tolls!$A$2:$A$46,_xlfn.XLOOKUP(P$1,Tolls!$C$1:$AU$1,Tolls!$C$2:$AU$46,,0,1),,0,1)</f>
        <v>N/A</v>
      </c>
      <c r="Q17" s="38" t="str" cm="1">
        <f t="array" ref="Q17">_xlfn.XLOOKUP($A17,Tolls!$A$2:$A$46,_xlfn.XLOOKUP(Q$1,Tolls!$C$1:$AU$1,Tolls!$C$2:$AU$46,,0,1),,0,1)</f>
        <v>N/A</v>
      </c>
      <c r="R17" s="38" t="str" cm="1">
        <f t="array" ref="R17">_xlfn.XLOOKUP($A17,Tolls!$A$2:$A$46,_xlfn.XLOOKUP(R$1,Tolls!$C$1:$AU$1,Tolls!$C$2:$AU$46,,0,1),,0,1)</f>
        <v>N/A</v>
      </c>
      <c r="S17" s="38" cm="1">
        <f t="array" ref="S17">_xlfn.XLOOKUP($A17,Tolls!$A$2:$A$46,_xlfn.XLOOKUP(S$1,Tolls!$C$1:$AU$1,Tolls!$C$2:$AU$46,,0,1),,0,1)</f>
        <v>4.2</v>
      </c>
      <c r="T17" s="38" cm="1">
        <f t="array" ref="T17">_xlfn.XLOOKUP($A17,Tolls!$A$2:$A$46,_xlfn.XLOOKUP(T$1,Tolls!$C$1:$AU$1,Tolls!$C$2:$AU$46,,0,1),,0,1)</f>
        <v>4.2</v>
      </c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</row>
    <row r="18" spans="1:37" x14ac:dyDescent="0.2">
      <c r="A18">
        <v>42</v>
      </c>
      <c r="B18" t="str">
        <v>[I-95] Delaware Valley (Old 358) - No Toll</v>
      </c>
      <c r="C18" s="38" cm="1">
        <f t="array" ref="C18">_xlfn.XLOOKUP($A18,Tolls!$A$2:$A$46,_xlfn.XLOOKUP(C$1,Tolls!$C$1:$AU$1,Tolls!$C$2:$AU$46,,0,1),,0,1)</f>
        <v>34.9</v>
      </c>
      <c r="D18" s="38" cm="1">
        <f t="array" ref="D18">_xlfn.XLOOKUP($A18,Tolls!$A$2:$A$46,_xlfn.XLOOKUP(D$1,Tolls!$C$1:$AU$1,Tolls!$C$2:$AU$46,,0,1),,0,1)</f>
        <v>32.299999999999997</v>
      </c>
      <c r="E18" s="38" cm="1">
        <f t="array" ref="E18">_xlfn.XLOOKUP($A18,Tolls!$A$2:$A$46,_xlfn.XLOOKUP(E$1,Tolls!$C$1:$AU$1,Tolls!$C$2:$AU$46,,0,1),,0,1)</f>
        <v>29.7</v>
      </c>
      <c r="F18" s="38" cm="1">
        <f t="array" ref="F18">_xlfn.XLOOKUP($A18,Tolls!$A$2:$A$46,_xlfn.XLOOKUP(F$1,Tolls!$C$1:$AU$1,Tolls!$C$2:$AU$46,,0,1),,0,1)</f>
        <v>28.6</v>
      </c>
      <c r="G18" s="38" cm="1">
        <f t="array" ref="G18">_xlfn.XLOOKUP($A18,Tolls!$A$2:$A$46,_xlfn.XLOOKUP(G$1,Tolls!$C$1:$AU$1,Tolls!$C$2:$AU$46,,0,1),,0,1)</f>
        <v>26.6</v>
      </c>
      <c r="H18" s="38" cm="1">
        <f t="array" ref="H18">_xlfn.XLOOKUP($A18,Tolls!$A$2:$A$46,_xlfn.XLOOKUP(H$1,Tolls!$C$1:$AU$1,Tolls!$C$2:$AU$46,,0,1),,0,1)</f>
        <v>25.3</v>
      </c>
      <c r="I18" s="38" cm="1">
        <f t="array" ref="I18">_xlfn.XLOOKUP($A18,Tolls!$A$2:$A$46,_xlfn.XLOOKUP(I$1,Tolls!$C$1:$AU$1,Tolls!$C$2:$AU$46,,0,1),,0,1)</f>
        <v>22.5</v>
      </c>
      <c r="J18" s="38" cm="1">
        <f t="array" ref="J18">_xlfn.XLOOKUP($A18,Tolls!$A$2:$A$46,_xlfn.XLOOKUP(J$1,Tolls!$C$1:$AU$1,Tolls!$C$2:$AU$46,,0,1),,0,1)</f>
        <v>17.3</v>
      </c>
      <c r="K18" s="38" cm="1">
        <f t="array" ref="K18">_xlfn.XLOOKUP($A18,Tolls!$A$2:$A$46,_xlfn.XLOOKUP(K$1,Tolls!$C$1:$AU$1,Tolls!$C$2:$AU$46,,0,1),,0,1)</f>
        <v>15.3</v>
      </c>
      <c r="L18" s="38" cm="1">
        <f t="array" ref="L18">_xlfn.XLOOKUP($A18,Tolls!$A$2:$A$46,_xlfn.XLOOKUP(L$1,Tolls!$C$1:$AU$1,Tolls!$C$2:$AU$46,,0,1),,0,1)</f>
        <v>12</v>
      </c>
      <c r="M18" s="38" cm="1">
        <f t="array" ref="M18">_xlfn.XLOOKUP($A18,Tolls!$A$2:$A$46,_xlfn.XLOOKUP(M$1,Tolls!$C$1:$AU$1,Tolls!$C$2:$AU$46,,0,1),,0,1)</f>
        <v>10</v>
      </c>
      <c r="N18" s="38" cm="1">
        <f t="array" ref="N18">_xlfn.XLOOKUP($A18,Tolls!$A$2:$A$46,_xlfn.XLOOKUP(N$1,Tolls!$C$1:$AU$1,Tolls!$C$2:$AU$46,,0,1),,0,1)</f>
        <v>8</v>
      </c>
      <c r="O18" s="38" cm="1">
        <f t="array" ref="O18">_xlfn.XLOOKUP($A18,Tolls!$A$2:$A$46,_xlfn.XLOOKUP(O$1,Tolls!$C$1:$AU$1,Tolls!$C$2:$AU$46,,0,1),,0,1)</f>
        <v>7.7</v>
      </c>
      <c r="P18" s="38" cm="1">
        <f t="array" ref="P18">_xlfn.XLOOKUP($A18,Tolls!$A$2:$A$46,_xlfn.XLOOKUP(P$1,Tolls!$C$1:$AU$1,Tolls!$C$2:$AU$46,,0,1),,0,1)</f>
        <v>6.8</v>
      </c>
      <c r="Q18" s="38" cm="1">
        <f t="array" ref="Q18">_xlfn.XLOOKUP($A18,Tolls!$A$2:$A$46,_xlfn.XLOOKUP(Q$1,Tolls!$C$1:$AU$1,Tolls!$C$2:$AU$46,,0,1),,0,1)</f>
        <v>4.7</v>
      </c>
      <c r="R18" s="38" t="str" cm="1">
        <f t="array" ref="R18">_xlfn.XLOOKUP($A18,Tolls!$A$2:$A$46,_xlfn.XLOOKUP(R$1,Tolls!$C$1:$AU$1,Tolls!$C$2:$AU$46,,0,1),,0,1)</f>
        <v>N/A</v>
      </c>
      <c r="S18" s="38" t="str" cm="1">
        <f t="array" ref="S18">_xlfn.XLOOKUP($A18,Tolls!$A$2:$A$46,_xlfn.XLOOKUP(S$1,Tolls!$C$1:$AU$1,Tolls!$C$2:$AU$46,,0,1),,0,1)</f>
        <v>N/A</v>
      </c>
      <c r="T18" s="38" cm="1">
        <f t="array" ref="T18">_xlfn.XLOOKUP($A18,Tolls!$A$2:$A$46,_xlfn.XLOOKUP(T$1,Tolls!$C$1:$AU$1,Tolls!$C$2:$AU$46,,0,1),,0,1)</f>
        <v>0</v>
      </c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</row>
    <row r="19" spans="1:37" x14ac:dyDescent="0.2">
      <c r="A19">
        <v>43</v>
      </c>
      <c r="B19" t="str">
        <v>[I-95] Delaware River Bridge (Old 359) One Way Toll WB Only</v>
      </c>
      <c r="C19" s="38" cm="1">
        <f t="array" ref="C19">_xlfn.XLOOKUP($A19,Tolls!$A$2:$A$46,_xlfn.XLOOKUP(C$1,Tolls!$C$1:$AU$1,Tolls!$C$2:$AU$46,,0,1),,0,1)</f>
        <v>43.1</v>
      </c>
      <c r="D19" s="38" cm="1">
        <f t="array" ref="D19">_xlfn.XLOOKUP($A19,Tolls!$A$2:$A$46,_xlfn.XLOOKUP(D$1,Tolls!$C$1:$AU$1,Tolls!$C$2:$AU$46,,0,1),,0,1)</f>
        <v>40.5</v>
      </c>
      <c r="E19" s="38" cm="1">
        <f t="array" ref="E19">_xlfn.XLOOKUP($A19,Tolls!$A$2:$A$46,_xlfn.XLOOKUP(E$1,Tolls!$C$1:$AU$1,Tolls!$C$2:$AU$46,,0,1),,0,1)</f>
        <v>37.9</v>
      </c>
      <c r="F19" s="38" cm="1">
        <f t="array" ref="F19">_xlfn.XLOOKUP($A19,Tolls!$A$2:$A$46,_xlfn.XLOOKUP(F$1,Tolls!$C$1:$AU$1,Tolls!$C$2:$AU$46,,0,1),,0,1)</f>
        <v>36.799999999999997</v>
      </c>
      <c r="G19" s="38" cm="1">
        <f t="array" ref="G19">_xlfn.XLOOKUP($A19,Tolls!$A$2:$A$46,_xlfn.XLOOKUP(G$1,Tolls!$C$1:$AU$1,Tolls!$C$2:$AU$46,,0,1),,0,1)</f>
        <v>34.799999999999997</v>
      </c>
      <c r="H19" s="38" cm="1">
        <f t="array" ref="H19">_xlfn.XLOOKUP($A19,Tolls!$A$2:$A$46,_xlfn.XLOOKUP(H$1,Tolls!$C$1:$AU$1,Tolls!$C$2:$AU$46,,0,1),,0,1)</f>
        <v>33.5</v>
      </c>
      <c r="I19" s="38" cm="1">
        <f t="array" ref="I19">_xlfn.XLOOKUP($A19,Tolls!$A$2:$A$46,_xlfn.XLOOKUP(I$1,Tolls!$C$1:$AU$1,Tolls!$C$2:$AU$46,,0,1),,0,1)</f>
        <v>30.7</v>
      </c>
      <c r="J19" s="38" cm="1">
        <f t="array" ref="J19">_xlfn.XLOOKUP($A19,Tolls!$A$2:$A$46,_xlfn.XLOOKUP(J$1,Tolls!$C$1:$AU$1,Tolls!$C$2:$AU$46,,0,1),,0,1)</f>
        <v>25.5</v>
      </c>
      <c r="K19" s="38" cm="1">
        <f t="array" ref="K19">_xlfn.XLOOKUP($A19,Tolls!$A$2:$A$46,_xlfn.XLOOKUP(K$1,Tolls!$C$1:$AU$1,Tolls!$C$2:$AU$46,,0,1),,0,1)</f>
        <v>23.5</v>
      </c>
      <c r="L19" s="38" cm="1">
        <f t="array" ref="L19">_xlfn.XLOOKUP($A19,Tolls!$A$2:$A$46,_xlfn.XLOOKUP(L$1,Tolls!$C$1:$AU$1,Tolls!$C$2:$AU$46,,0,1),,0,1)</f>
        <v>20.2</v>
      </c>
      <c r="M19" s="38" cm="1">
        <f t="array" ref="M19">_xlfn.XLOOKUP($A19,Tolls!$A$2:$A$46,_xlfn.XLOOKUP(M$1,Tolls!$C$1:$AU$1,Tolls!$C$2:$AU$46,,0,1),,0,1)</f>
        <v>18.2</v>
      </c>
      <c r="N19" s="38" cm="1">
        <f t="array" ref="N19">_xlfn.XLOOKUP($A19,Tolls!$A$2:$A$46,_xlfn.XLOOKUP(N$1,Tolls!$C$1:$AU$1,Tolls!$C$2:$AU$46,,0,1),,0,1)</f>
        <v>16.2</v>
      </c>
      <c r="O19" s="38" cm="1">
        <f t="array" ref="O19">_xlfn.XLOOKUP($A19,Tolls!$A$2:$A$46,_xlfn.XLOOKUP(O$1,Tolls!$C$1:$AU$1,Tolls!$C$2:$AU$46,,0,1),,0,1)</f>
        <v>15.9</v>
      </c>
      <c r="P19" s="38" cm="1">
        <f t="array" ref="P19">_xlfn.XLOOKUP($A19,Tolls!$A$2:$A$46,_xlfn.XLOOKUP(P$1,Tolls!$C$1:$AU$1,Tolls!$C$2:$AU$46,,0,1),,0,1)</f>
        <v>15</v>
      </c>
      <c r="Q19" s="38" cm="1">
        <f t="array" ref="Q19">_xlfn.XLOOKUP($A19,Tolls!$A$2:$A$46,_xlfn.XLOOKUP(Q$1,Tolls!$C$1:$AU$1,Tolls!$C$2:$AU$46,,0,1),,0,1)</f>
        <v>12.9</v>
      </c>
      <c r="R19" s="38" t="str" cm="1">
        <f t="array" ref="R19">_xlfn.XLOOKUP($A19,Tolls!$A$2:$A$46,_xlfn.XLOOKUP(R$1,Tolls!$C$1:$AU$1,Tolls!$C$2:$AU$46,,0,1),,0,1)</f>
        <v>N/A</v>
      </c>
      <c r="S19" s="38" cm="1">
        <f t="array" ref="S19">_xlfn.XLOOKUP($A19,Tolls!$A$2:$A$46,_xlfn.XLOOKUP(S$1,Tolls!$C$1:$AU$1,Tolls!$C$2:$AU$46,,0,1),,0,1)</f>
        <v>8.1999999999999993</v>
      </c>
      <c r="T19" s="38" t="str" cm="1">
        <f t="array" ref="T19">_xlfn.XLOOKUP($A19,Tolls!$A$2:$A$46,_xlfn.XLOOKUP(T$1,Tolls!$C$1:$AU$1,Tolls!$C$2:$AU$46,,0,1),,0,1)</f>
        <v>N/A</v>
      </c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</row>
    <row r="20" spans="1:37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</row>
    <row r="21" spans="1:37" x14ac:dyDescent="0.2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</row>
    <row r="22" spans="1:37" x14ac:dyDescent="0.2"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</row>
    <row r="23" spans="1:37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</row>
    <row r="24" spans="1:37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</row>
    <row r="25" spans="1:37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</row>
    <row r="26" spans="1:37" x14ac:dyDescent="0.2"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</row>
    <row r="27" spans="1:37" x14ac:dyDescent="0.2"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</row>
    <row r="28" spans="1:37" x14ac:dyDescent="0.2"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</row>
    <row r="29" spans="1:37" x14ac:dyDescent="0.2"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</row>
    <row r="30" spans="1:37" x14ac:dyDescent="0.2"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</row>
    <row r="31" spans="1:37" x14ac:dyDescent="0.2"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</row>
    <row r="32" spans="1:37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</row>
    <row r="33" spans="3:47" x14ac:dyDescent="0.2"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</row>
    <row r="34" spans="3:47" x14ac:dyDescent="0.2"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</row>
    <row r="35" spans="3:47" x14ac:dyDescent="0.2"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</row>
    <row r="36" spans="3:47" x14ac:dyDescent="0.2"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</row>
    <row r="38" spans="3:47" x14ac:dyDescent="0.2">
      <c r="AM38" s="38"/>
      <c r="AN38" s="38"/>
      <c r="AO38" s="38"/>
      <c r="AP38" s="38"/>
      <c r="AQ38" s="38"/>
      <c r="AR38" s="38"/>
      <c r="AS38" s="38"/>
      <c r="AT38" s="38"/>
      <c r="AU38" s="38"/>
    </row>
    <row r="39" spans="3:47" x14ac:dyDescent="0.2">
      <c r="AM39" s="38"/>
      <c r="AN39" s="38"/>
      <c r="AO39" s="38"/>
      <c r="AP39" s="38"/>
      <c r="AQ39" s="38"/>
      <c r="AR39" s="38"/>
      <c r="AS39" s="38"/>
      <c r="AT39" s="38"/>
      <c r="AU39" s="38"/>
    </row>
    <row r="40" spans="3:47" x14ac:dyDescent="0.2">
      <c r="AM40" s="38"/>
      <c r="AN40" s="38"/>
      <c r="AO40" s="38"/>
      <c r="AP40" s="38"/>
      <c r="AQ40" s="38"/>
      <c r="AR40" s="38"/>
      <c r="AS40" s="38"/>
      <c r="AT40" s="38"/>
      <c r="AU40" s="38"/>
    </row>
    <row r="41" spans="3:47" x14ac:dyDescent="0.2">
      <c r="AM41" s="38"/>
      <c r="AN41" s="38"/>
      <c r="AO41" s="38"/>
      <c r="AP41" s="38"/>
      <c r="AQ41" s="38"/>
      <c r="AR41" s="38"/>
      <c r="AS41" s="38"/>
      <c r="AT41" s="38"/>
      <c r="AU41" s="38"/>
    </row>
    <row r="42" spans="3:47" x14ac:dyDescent="0.2">
      <c r="AM42" s="38"/>
      <c r="AN42" s="38"/>
      <c r="AO42" s="38"/>
      <c r="AP42" s="38"/>
      <c r="AQ42" s="38"/>
      <c r="AR42" s="38"/>
      <c r="AS42" s="38"/>
      <c r="AT42" s="38"/>
      <c r="AU42" s="38"/>
    </row>
    <row r="43" spans="3:47" x14ac:dyDescent="0.2">
      <c r="AM43" s="38"/>
      <c r="AN43" s="38"/>
      <c r="AO43" s="38"/>
      <c r="AP43" s="38"/>
      <c r="AQ43" s="38"/>
      <c r="AR43" s="38"/>
      <c r="AS43" s="38"/>
      <c r="AT43" s="38"/>
      <c r="AU43" s="38"/>
    </row>
    <row r="44" spans="3:47" x14ac:dyDescent="0.2">
      <c r="AM44" s="38"/>
      <c r="AN44" s="38"/>
      <c r="AO44" s="38"/>
      <c r="AP44" s="38"/>
      <c r="AQ44" s="38"/>
      <c r="AR44" s="38"/>
      <c r="AS44" s="38"/>
      <c r="AT44" s="38"/>
      <c r="AU44" s="38"/>
    </row>
    <row r="45" spans="3:47" x14ac:dyDescent="0.2">
      <c r="AM45" s="38"/>
      <c r="AN45" s="38"/>
      <c r="AO45" s="38"/>
      <c r="AP45" s="38"/>
      <c r="AQ45" s="38"/>
      <c r="AR45" s="38"/>
      <c r="AS45" s="38"/>
      <c r="AT45" s="38"/>
      <c r="AU45" s="38"/>
    </row>
    <row r="46" spans="3:47" x14ac:dyDescent="0.2">
      <c r="AM46" s="38"/>
      <c r="AN46" s="38"/>
      <c r="AO46" s="38"/>
      <c r="AP46" s="38"/>
      <c r="AQ46" s="38"/>
      <c r="AR46" s="38"/>
      <c r="AS46" s="38"/>
      <c r="AT46" s="38"/>
      <c r="AU46" s="38"/>
    </row>
  </sheetData>
  <conditionalFormatting sqref="C2:AK36">
    <cfRule type="containsText" dxfId="6" priority="1" operator="containsText" text="N/A">
      <formula>NOT(ISERROR(SEARCH("N/A",C2)))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D6EB-635A-F849-B5C5-B830165CE721}">
  <dimension ref="A1:AU46"/>
  <sheetViews>
    <sheetView topLeftCell="B1" workbookViewId="0">
      <selection activeCell="L8" sqref="L8"/>
    </sheetView>
  </sheetViews>
  <sheetFormatPr baseColWidth="10" defaultRowHeight="16" x14ac:dyDescent="0.2"/>
  <cols>
    <col min="1" max="1" width="4.1640625" bestFit="1" customWidth="1"/>
    <col min="2" max="2" width="54.33203125" bestFit="1" customWidth="1"/>
    <col min="3" max="47" width="5.1640625" customWidth="1"/>
  </cols>
  <sheetData>
    <row r="1" spans="1:47" x14ac:dyDescent="0.2">
      <c r="C1" t="s">
        <v>101</v>
      </c>
      <c r="D1">
        <v>10</v>
      </c>
      <c r="E1">
        <v>13</v>
      </c>
      <c r="F1">
        <v>28</v>
      </c>
      <c r="G1">
        <v>39</v>
      </c>
      <c r="H1">
        <v>48</v>
      </c>
      <c r="I1">
        <v>57</v>
      </c>
      <c r="J1">
        <v>67</v>
      </c>
      <c r="K1">
        <v>75</v>
      </c>
      <c r="L1">
        <v>91</v>
      </c>
      <c r="M1">
        <v>110</v>
      </c>
      <c r="N1">
        <v>146</v>
      </c>
      <c r="O1">
        <v>161</v>
      </c>
      <c r="P1">
        <v>180</v>
      </c>
      <c r="Q1">
        <v>189</v>
      </c>
      <c r="R1">
        <v>201</v>
      </c>
      <c r="S1">
        <v>226</v>
      </c>
      <c r="T1">
        <v>236</v>
      </c>
      <c r="U1">
        <v>242</v>
      </c>
      <c r="V1">
        <v>247</v>
      </c>
      <c r="W1">
        <v>266</v>
      </c>
      <c r="X1">
        <v>286</v>
      </c>
      <c r="Y1">
        <v>298</v>
      </c>
      <c r="Z1">
        <v>312</v>
      </c>
      <c r="AA1">
        <v>320</v>
      </c>
      <c r="AB1">
        <v>326</v>
      </c>
      <c r="AC1">
        <v>333</v>
      </c>
      <c r="AD1">
        <v>339</v>
      </c>
      <c r="AE1">
        <v>340</v>
      </c>
      <c r="AF1">
        <v>343</v>
      </c>
      <c r="AG1">
        <v>351</v>
      </c>
      <c r="AH1">
        <v>352</v>
      </c>
      <c r="AI1">
        <v>42</v>
      </c>
      <c r="AJ1">
        <v>43</v>
      </c>
      <c r="AK1">
        <v>20</v>
      </c>
      <c r="AL1">
        <v>31</v>
      </c>
      <c r="AM1">
        <v>44</v>
      </c>
      <c r="AN1">
        <v>56</v>
      </c>
      <c r="AO1">
        <v>74</v>
      </c>
      <c r="AP1">
        <v>87</v>
      </c>
      <c r="AQ1">
        <v>95</v>
      </c>
      <c r="AR1">
        <v>105</v>
      </c>
      <c r="AS1">
        <v>115</v>
      </c>
      <c r="AT1">
        <v>122</v>
      </c>
      <c r="AU1">
        <v>131</v>
      </c>
    </row>
    <row r="2" spans="1:47" x14ac:dyDescent="0.2">
      <c r="A2" t="s">
        <v>101</v>
      </c>
      <c r="B2" t="s">
        <v>102</v>
      </c>
      <c r="C2" t="s">
        <v>108</v>
      </c>
      <c r="D2">
        <f t="shared" ref="D2:F2" si="0">IFERROR(D3+6.3,6.3)</f>
        <v>6.3</v>
      </c>
      <c r="E2">
        <f t="shared" si="0"/>
        <v>6.3</v>
      </c>
      <c r="F2">
        <f t="shared" si="0"/>
        <v>6.3</v>
      </c>
      <c r="G2">
        <f t="shared" ref="G2:AD2" si="1">IFERROR(G3+6.3,6.3)</f>
        <v>8.6</v>
      </c>
      <c r="H2">
        <f t="shared" si="1"/>
        <v>9.5</v>
      </c>
      <c r="I2">
        <f t="shared" si="1"/>
        <v>10.6</v>
      </c>
      <c r="J2">
        <f t="shared" si="1"/>
        <v>12.2</v>
      </c>
      <c r="K2">
        <f t="shared" si="1"/>
        <v>12.6</v>
      </c>
      <c r="L2">
        <f t="shared" si="1"/>
        <v>14.7</v>
      </c>
      <c r="M2">
        <f t="shared" si="1"/>
        <v>16.7</v>
      </c>
      <c r="N2">
        <f t="shared" si="1"/>
        <v>20.8</v>
      </c>
      <c r="O2">
        <f t="shared" si="1"/>
        <v>22.900000000000002</v>
      </c>
      <c r="P2">
        <f t="shared" si="1"/>
        <v>24.900000000000002</v>
      </c>
      <c r="Q2">
        <f t="shared" si="1"/>
        <v>26.1</v>
      </c>
      <c r="R2">
        <f t="shared" si="1"/>
        <v>27.5</v>
      </c>
      <c r="S2">
        <f t="shared" si="1"/>
        <v>30.5</v>
      </c>
      <c r="T2">
        <f t="shared" si="1"/>
        <v>31.6</v>
      </c>
      <c r="U2">
        <f t="shared" si="1"/>
        <v>32.1</v>
      </c>
      <c r="V2">
        <f t="shared" si="1"/>
        <v>32.6</v>
      </c>
      <c r="W2">
        <f t="shared" si="1"/>
        <v>34.1</v>
      </c>
      <c r="X2">
        <f t="shared" si="1"/>
        <v>36.799999999999997</v>
      </c>
      <c r="Y2">
        <f t="shared" si="1"/>
        <v>37.699999999999996</v>
      </c>
      <c r="Z2">
        <f t="shared" si="1"/>
        <v>39.299999999999997</v>
      </c>
      <c r="AA2">
        <f t="shared" si="1"/>
        <v>40.599999999999994</v>
      </c>
      <c r="AB2">
        <f t="shared" si="1"/>
        <v>41.3</v>
      </c>
      <c r="AC2">
        <f t="shared" si="1"/>
        <v>42.5</v>
      </c>
      <c r="AD2">
        <f t="shared" si="1"/>
        <v>43.4</v>
      </c>
      <c r="AE2" t="s">
        <v>108</v>
      </c>
      <c r="AF2">
        <f>IFERROR(AF3+6.3,6.3)</f>
        <v>44.5</v>
      </c>
      <c r="AG2">
        <f>IFERROR(AG3+6.3,6.3)</f>
        <v>45.5</v>
      </c>
      <c r="AH2">
        <f>IFERROR(AH3+6.3,6.3)</f>
        <v>45.699999999999996</v>
      </c>
      <c r="AI2">
        <f>IFERROR(AI3+6.3,6.3)</f>
        <v>47</v>
      </c>
      <c r="AJ2">
        <f>IFERROR(AJ3+6.3,6.3)</f>
        <v>47</v>
      </c>
      <c r="AK2" t="s">
        <v>108</v>
      </c>
      <c r="AL2">
        <f t="shared" ref="AL2:AS2" si="2">IFERROR(AL3+6.3,6.3)</f>
        <v>43.9</v>
      </c>
      <c r="AM2">
        <f t="shared" si="2"/>
        <v>45.5</v>
      </c>
      <c r="AN2">
        <f t="shared" si="2"/>
        <v>46.5</v>
      </c>
      <c r="AO2">
        <f t="shared" si="2"/>
        <v>49.099999999999994</v>
      </c>
      <c r="AP2">
        <f t="shared" si="2"/>
        <v>50.099999999999994</v>
      </c>
      <c r="AQ2">
        <f t="shared" si="2"/>
        <v>50.699999999999996</v>
      </c>
      <c r="AR2">
        <f t="shared" si="2"/>
        <v>52.099999999999994</v>
      </c>
      <c r="AS2">
        <f t="shared" si="2"/>
        <v>53.199999999999996</v>
      </c>
      <c r="AT2">
        <f t="shared" ref="AT2:AU2" si="3">IFERROR(AS2+1.2,AS2)</f>
        <v>54.4</v>
      </c>
      <c r="AU2">
        <f t="shared" si="3"/>
        <v>55.6</v>
      </c>
    </row>
    <row r="3" spans="1:47" x14ac:dyDescent="0.2">
      <c r="A3">
        <v>10</v>
      </c>
      <c r="B3" t="s">
        <v>98</v>
      </c>
      <c r="C3">
        <v>0</v>
      </c>
      <c r="D3" t="s">
        <v>108</v>
      </c>
      <c r="E3">
        <f t="shared" ref="E3" si="4">IF(E4="N/A",0,E4)</f>
        <v>0</v>
      </c>
      <c r="F3">
        <f t="shared" ref="F3" si="5">IF(F4="N/A",0,F4)</f>
        <v>0</v>
      </c>
      <c r="G3">
        <f t="shared" ref="G3:G4" si="6">IF(G4="N/A",0,G4)</f>
        <v>2.2999999999999998</v>
      </c>
      <c r="H3">
        <f t="shared" ref="H3:H4" si="7">IF(H4="N/A",0,H4)</f>
        <v>3.2</v>
      </c>
      <c r="I3">
        <f t="shared" ref="I3:I4" si="8">IF(I4="N/A",0,I4)</f>
        <v>4.3</v>
      </c>
      <c r="J3">
        <f t="shared" ref="J3:J4" si="9">IF(J4="N/A",0,J4)</f>
        <v>5.9</v>
      </c>
      <c r="K3">
        <f t="shared" ref="K3:K4" si="10">IF(K4="N/A",0,K4)</f>
        <v>6.3</v>
      </c>
      <c r="L3">
        <f t="shared" ref="L3:L4" si="11">IF(L4="N/A",0,L4)</f>
        <v>8.4</v>
      </c>
      <c r="M3">
        <f t="shared" ref="M3:M4" si="12">IF(M4="N/A",0,M4)</f>
        <v>10.4</v>
      </c>
      <c r="N3">
        <f t="shared" ref="N3:N4" si="13">IF(N4="N/A",0,N4)</f>
        <v>14.5</v>
      </c>
      <c r="O3">
        <f t="shared" ref="O3:O4" si="14">IF(O4="N/A",0,O4)</f>
        <v>16.600000000000001</v>
      </c>
      <c r="P3">
        <f t="shared" ref="P3:P4" si="15">IF(P4="N/A",0,P4)</f>
        <v>18.600000000000001</v>
      </c>
      <c r="Q3">
        <f t="shared" ref="Q3:Q4" si="16">IF(Q4="N/A",0,Q4)</f>
        <v>19.8</v>
      </c>
      <c r="R3">
        <f t="shared" ref="R3:R4" si="17">IF(R4="N/A",0,R4)</f>
        <v>21.2</v>
      </c>
      <c r="S3">
        <f t="shared" ref="S3:S4" si="18">IF(S4="N/A",0,S4)</f>
        <v>24.2</v>
      </c>
      <c r="T3">
        <f t="shared" ref="T3:T4" si="19">IF(T4="N/A",0,T4)</f>
        <v>25.3</v>
      </c>
      <c r="U3">
        <f t="shared" ref="U3:U4" si="20">IF(U4="N/A",0,U4)</f>
        <v>25.8</v>
      </c>
      <c r="V3">
        <f t="shared" ref="V3:V4" si="21">IF(V4="N/A",0,V4)</f>
        <v>26.3</v>
      </c>
      <c r="W3">
        <f t="shared" ref="W3:W4" si="22">IF(W4="N/A",0,W4)</f>
        <v>27.8</v>
      </c>
      <c r="X3">
        <f t="shared" ref="X3:X4" si="23">IF(X4="N/A",0,X4)</f>
        <v>30.5</v>
      </c>
      <c r="Y3">
        <f t="shared" ref="Y3:Y4" si="24">IF(Y4="N/A",0,Y4)</f>
        <v>31.4</v>
      </c>
      <c r="Z3">
        <f t="shared" ref="Z3:Z4" si="25">IF(Z4="N/A",0,Z4)</f>
        <v>33</v>
      </c>
      <c r="AA3">
        <f t="shared" ref="AA3:AA4" si="26">IF(AA4="N/A",0,AA4)</f>
        <v>34.299999999999997</v>
      </c>
      <c r="AB3">
        <f t="shared" ref="AB3:AB4" si="27">IF(AB4="N/A",0,AB4)</f>
        <v>35</v>
      </c>
      <c r="AC3">
        <f t="shared" ref="AC3:AC4" si="28">IF(AC4="N/A",0,AC4)</f>
        <v>36.200000000000003</v>
      </c>
      <c r="AD3">
        <f t="shared" ref="AD3:AD4" si="29">IF(AD4="N/A",0,AD4)</f>
        <v>37.1</v>
      </c>
      <c r="AE3" t="s">
        <v>108</v>
      </c>
      <c r="AF3">
        <f t="shared" ref="AF3:AF4" si="30">IF(AF4="N/A",0,AF4)</f>
        <v>38.200000000000003</v>
      </c>
      <c r="AG3">
        <f t="shared" ref="AG3:AG4" si="31">IF(AG4="N/A",0,AG4)</f>
        <v>39.200000000000003</v>
      </c>
      <c r="AH3">
        <f t="shared" ref="AH3:AH4" si="32">IF(AH4="N/A",0,AH4)</f>
        <v>39.4</v>
      </c>
      <c r="AI3">
        <f t="shared" ref="AI3:AI4" si="33">IF(AI4="N/A",0,AI4)</f>
        <v>40.700000000000003</v>
      </c>
      <c r="AJ3">
        <f t="shared" ref="AJ3:AJ4" si="34">IF(AJ4="N/A",0,AJ4)</f>
        <v>40.700000000000003</v>
      </c>
      <c r="AK3" t="s">
        <v>108</v>
      </c>
      <c r="AL3">
        <f t="shared" ref="AL3:AL4" si="35">IF(AL4="N/A",0,AL4)</f>
        <v>37.6</v>
      </c>
      <c r="AM3">
        <f t="shared" ref="AM3:AM4" si="36">IF(AM4="N/A",0,AM4)</f>
        <v>39.200000000000003</v>
      </c>
      <c r="AN3">
        <f t="shared" ref="AN3:AN4" si="37">IF(AN4="N/A",0,AN4)</f>
        <v>40.200000000000003</v>
      </c>
      <c r="AO3">
        <f t="shared" ref="AO3:AO4" si="38">IF(AO4="N/A",0,AO4)</f>
        <v>42.8</v>
      </c>
      <c r="AP3">
        <f t="shared" ref="AP3:AP4" si="39">IF(AP4="N/A",0,AP4)</f>
        <v>43.8</v>
      </c>
      <c r="AQ3">
        <f t="shared" ref="AQ3:AQ4" si="40">IF(AQ4="N/A",0,AQ4)</f>
        <v>44.4</v>
      </c>
      <c r="AR3">
        <f t="shared" ref="AR3:AR4" si="41">IF(AR4="N/A",0,AR4)</f>
        <v>45.8</v>
      </c>
      <c r="AS3">
        <f t="shared" ref="AS3:AS4" si="42">IF(AS4="N/A",0,AS4)</f>
        <v>46.9</v>
      </c>
      <c r="AT3">
        <f t="shared" ref="AT3:AU3" si="43">IFERROR(AS3+1.2,AS3)</f>
        <v>48.1</v>
      </c>
      <c r="AU3">
        <f t="shared" si="43"/>
        <v>49.300000000000004</v>
      </c>
    </row>
    <row r="4" spans="1:47" x14ac:dyDescent="0.2">
      <c r="A4">
        <v>13</v>
      </c>
      <c r="B4" t="s">
        <v>99</v>
      </c>
      <c r="C4">
        <v>0</v>
      </c>
      <c r="D4">
        <v>0</v>
      </c>
      <c r="E4" t="s">
        <v>108</v>
      </c>
      <c r="F4">
        <f t="shared" ref="F4" si="44">IF(F5="N/A",0,F5)</f>
        <v>0</v>
      </c>
      <c r="G4">
        <f t="shared" si="6"/>
        <v>2.2999999999999998</v>
      </c>
      <c r="H4">
        <f t="shared" si="7"/>
        <v>3.2</v>
      </c>
      <c r="I4">
        <f t="shared" si="8"/>
        <v>4.3</v>
      </c>
      <c r="J4">
        <f t="shared" si="9"/>
        <v>5.9</v>
      </c>
      <c r="K4">
        <f t="shared" si="10"/>
        <v>6.3</v>
      </c>
      <c r="L4">
        <f t="shared" si="11"/>
        <v>8.4</v>
      </c>
      <c r="M4">
        <f t="shared" si="12"/>
        <v>10.4</v>
      </c>
      <c r="N4">
        <f t="shared" si="13"/>
        <v>14.5</v>
      </c>
      <c r="O4">
        <f t="shared" si="14"/>
        <v>16.600000000000001</v>
      </c>
      <c r="P4">
        <f t="shared" si="15"/>
        <v>18.600000000000001</v>
      </c>
      <c r="Q4">
        <f t="shared" si="16"/>
        <v>19.8</v>
      </c>
      <c r="R4">
        <f t="shared" si="17"/>
        <v>21.2</v>
      </c>
      <c r="S4">
        <f t="shared" si="18"/>
        <v>24.2</v>
      </c>
      <c r="T4">
        <f t="shared" si="19"/>
        <v>25.3</v>
      </c>
      <c r="U4">
        <f t="shared" si="20"/>
        <v>25.8</v>
      </c>
      <c r="V4">
        <f t="shared" si="21"/>
        <v>26.3</v>
      </c>
      <c r="W4">
        <f t="shared" si="22"/>
        <v>27.8</v>
      </c>
      <c r="X4">
        <f t="shared" si="23"/>
        <v>30.5</v>
      </c>
      <c r="Y4">
        <f t="shared" si="24"/>
        <v>31.4</v>
      </c>
      <c r="Z4">
        <f t="shared" si="25"/>
        <v>33</v>
      </c>
      <c r="AA4">
        <f t="shared" si="26"/>
        <v>34.299999999999997</v>
      </c>
      <c r="AB4">
        <f t="shared" si="27"/>
        <v>35</v>
      </c>
      <c r="AC4">
        <f t="shared" si="28"/>
        <v>36.200000000000003</v>
      </c>
      <c r="AD4">
        <f t="shared" si="29"/>
        <v>37.1</v>
      </c>
      <c r="AE4" t="s">
        <v>108</v>
      </c>
      <c r="AF4">
        <f t="shared" si="30"/>
        <v>38.200000000000003</v>
      </c>
      <c r="AG4">
        <f t="shared" si="31"/>
        <v>39.200000000000003</v>
      </c>
      <c r="AH4">
        <f t="shared" si="32"/>
        <v>39.4</v>
      </c>
      <c r="AI4">
        <f t="shared" si="33"/>
        <v>40.700000000000003</v>
      </c>
      <c r="AJ4">
        <f t="shared" si="34"/>
        <v>40.700000000000003</v>
      </c>
      <c r="AK4" t="s">
        <v>108</v>
      </c>
      <c r="AL4">
        <f t="shared" si="35"/>
        <v>37.6</v>
      </c>
      <c r="AM4">
        <f t="shared" si="36"/>
        <v>39.200000000000003</v>
      </c>
      <c r="AN4">
        <f t="shared" si="37"/>
        <v>40.200000000000003</v>
      </c>
      <c r="AO4">
        <f t="shared" si="38"/>
        <v>42.8</v>
      </c>
      <c r="AP4">
        <f t="shared" si="39"/>
        <v>43.8</v>
      </c>
      <c r="AQ4">
        <f t="shared" si="40"/>
        <v>44.4</v>
      </c>
      <c r="AR4">
        <f t="shared" si="41"/>
        <v>45.8</v>
      </c>
      <c r="AS4">
        <f t="shared" si="42"/>
        <v>46.9</v>
      </c>
      <c r="AT4">
        <f t="shared" ref="AT4:AU4" si="45">IFERROR(AS4+1.2,AS4)</f>
        <v>48.1</v>
      </c>
      <c r="AU4">
        <f t="shared" si="45"/>
        <v>49.300000000000004</v>
      </c>
    </row>
    <row r="5" spans="1:47" x14ac:dyDescent="0.2">
      <c r="A5">
        <v>28</v>
      </c>
      <c r="B5" t="s">
        <v>100</v>
      </c>
      <c r="C5">
        <v>0</v>
      </c>
      <c r="D5">
        <v>0</v>
      </c>
      <c r="E5">
        <v>0</v>
      </c>
      <c r="F5" t="s">
        <v>108</v>
      </c>
      <c r="G5">
        <v>2.2999999999999998</v>
      </c>
      <c r="H5">
        <v>3.2</v>
      </c>
      <c r="I5">
        <v>4.3</v>
      </c>
      <c r="J5">
        <v>5.9</v>
      </c>
      <c r="K5">
        <v>6.3</v>
      </c>
      <c r="L5">
        <v>8.4</v>
      </c>
      <c r="M5">
        <v>10.4</v>
      </c>
      <c r="N5">
        <v>14.5</v>
      </c>
      <c r="O5">
        <v>16.600000000000001</v>
      </c>
      <c r="P5">
        <v>18.600000000000001</v>
      </c>
      <c r="Q5">
        <v>19.8</v>
      </c>
      <c r="R5">
        <v>21.2</v>
      </c>
      <c r="S5">
        <v>24.2</v>
      </c>
      <c r="T5">
        <v>25.3</v>
      </c>
      <c r="U5">
        <v>25.8</v>
      </c>
      <c r="V5">
        <v>26.3</v>
      </c>
      <c r="W5">
        <v>27.8</v>
      </c>
      <c r="X5">
        <v>30.5</v>
      </c>
      <c r="Y5">
        <v>31.4</v>
      </c>
      <c r="Z5">
        <v>33</v>
      </c>
      <c r="AA5">
        <v>34.299999999999997</v>
      </c>
      <c r="AB5">
        <v>35</v>
      </c>
      <c r="AC5">
        <v>36.200000000000003</v>
      </c>
      <c r="AD5">
        <v>37.1</v>
      </c>
      <c r="AE5" t="s">
        <v>108</v>
      </c>
      <c r="AF5">
        <v>38.200000000000003</v>
      </c>
      <c r="AG5">
        <v>39.200000000000003</v>
      </c>
      <c r="AH5">
        <v>39.4</v>
      </c>
      <c r="AI5">
        <v>40.700000000000003</v>
      </c>
      <c r="AJ5">
        <v>40.700000000000003</v>
      </c>
      <c r="AK5" t="s">
        <v>108</v>
      </c>
      <c r="AL5">
        <v>37.6</v>
      </c>
      <c r="AM5">
        <v>39.200000000000003</v>
      </c>
      <c r="AN5">
        <v>40.200000000000003</v>
      </c>
      <c r="AO5">
        <v>42.8</v>
      </c>
      <c r="AP5">
        <v>43.8</v>
      </c>
      <c r="AQ5">
        <v>44.4</v>
      </c>
      <c r="AR5">
        <v>45.8</v>
      </c>
      <c r="AS5">
        <v>46.9</v>
      </c>
      <c r="AT5">
        <f t="shared" ref="AT5:AU5" si="46">IFERROR(AS5+1.2,AS5)</f>
        <v>48.1</v>
      </c>
      <c r="AU5">
        <f t="shared" si="46"/>
        <v>49.300000000000004</v>
      </c>
    </row>
    <row r="6" spans="1:47" x14ac:dyDescent="0.2">
      <c r="A6">
        <v>39</v>
      </c>
      <c r="B6" t="s">
        <v>51</v>
      </c>
      <c r="C6">
        <f t="shared" ref="C6:E6" si="47">D6</f>
        <v>2.2999999999999998</v>
      </c>
      <c r="D6">
        <f t="shared" si="47"/>
        <v>2.2999999999999998</v>
      </c>
      <c r="E6">
        <f t="shared" si="47"/>
        <v>2.2999999999999998</v>
      </c>
      <c r="F6">
        <v>2.2999999999999998</v>
      </c>
      <c r="G6" t="s">
        <v>108</v>
      </c>
      <c r="H6">
        <v>1.6</v>
      </c>
      <c r="I6">
        <v>2.7</v>
      </c>
      <c r="J6">
        <v>3.8</v>
      </c>
      <c r="K6">
        <v>4.8</v>
      </c>
      <c r="L6">
        <v>6.8</v>
      </c>
      <c r="M6">
        <v>8.8000000000000007</v>
      </c>
      <c r="N6">
        <v>13.5</v>
      </c>
      <c r="O6">
        <v>15</v>
      </c>
      <c r="P6">
        <v>17.100000000000001</v>
      </c>
      <c r="Q6">
        <v>18.2</v>
      </c>
      <c r="R6">
        <v>19.8</v>
      </c>
      <c r="S6">
        <v>22.8</v>
      </c>
      <c r="T6">
        <v>23.8</v>
      </c>
      <c r="U6">
        <v>24.2</v>
      </c>
      <c r="V6">
        <v>24.8</v>
      </c>
      <c r="W6">
        <v>26.9</v>
      </c>
      <c r="X6">
        <v>28.5</v>
      </c>
      <c r="Y6">
        <v>29.9</v>
      </c>
      <c r="Z6">
        <v>31.4</v>
      </c>
      <c r="AA6">
        <v>32.700000000000003</v>
      </c>
      <c r="AB6">
        <v>33.5</v>
      </c>
      <c r="AC6">
        <v>35</v>
      </c>
      <c r="AD6">
        <v>35.6</v>
      </c>
      <c r="AE6" t="s">
        <v>108</v>
      </c>
      <c r="AF6">
        <v>36.6</v>
      </c>
      <c r="AG6">
        <v>37.6</v>
      </c>
      <c r="AH6">
        <v>37.9</v>
      </c>
      <c r="AI6">
        <v>39.200000000000003</v>
      </c>
      <c r="AJ6">
        <v>39.200000000000003</v>
      </c>
      <c r="AK6" t="s">
        <v>108</v>
      </c>
      <c r="AL6">
        <v>36.6</v>
      </c>
      <c r="AM6">
        <v>37.6</v>
      </c>
      <c r="AN6">
        <v>39.200000000000003</v>
      </c>
      <c r="AO6">
        <v>41.2</v>
      </c>
      <c r="AP6">
        <v>42.2</v>
      </c>
      <c r="AQ6">
        <v>42.8</v>
      </c>
      <c r="AR6">
        <v>44.4</v>
      </c>
      <c r="AS6">
        <v>45.4</v>
      </c>
      <c r="AT6">
        <f t="shared" ref="AT6:AU6" si="48">IFERROR(AS6+1.2,AS6)</f>
        <v>46.6</v>
      </c>
      <c r="AU6">
        <f t="shared" si="48"/>
        <v>47.800000000000004</v>
      </c>
    </row>
    <row r="7" spans="1:47" x14ac:dyDescent="0.2">
      <c r="A7">
        <v>48</v>
      </c>
      <c r="B7" t="s">
        <v>52</v>
      </c>
      <c r="C7">
        <f t="shared" ref="C7:E7" si="49">D7</f>
        <v>3.2</v>
      </c>
      <c r="D7">
        <f t="shared" si="49"/>
        <v>3.2</v>
      </c>
      <c r="E7">
        <f t="shared" si="49"/>
        <v>3.2</v>
      </c>
      <c r="F7">
        <v>3.2</v>
      </c>
      <c r="G7">
        <v>1.6</v>
      </c>
      <c r="H7" t="s">
        <v>108</v>
      </c>
      <c r="I7">
        <v>1.6</v>
      </c>
      <c r="J7">
        <v>2.7</v>
      </c>
      <c r="K7">
        <v>3.8</v>
      </c>
      <c r="L7">
        <v>5.2</v>
      </c>
      <c r="M7">
        <v>7.9</v>
      </c>
      <c r="N7">
        <v>12</v>
      </c>
      <c r="O7">
        <v>14.5</v>
      </c>
      <c r="P7">
        <v>16.100000000000001</v>
      </c>
      <c r="Q7">
        <v>17.100000000000001</v>
      </c>
      <c r="R7">
        <v>18.600000000000001</v>
      </c>
      <c r="S7">
        <v>21.8</v>
      </c>
      <c r="T7">
        <v>22.8</v>
      </c>
      <c r="U7">
        <v>23.3</v>
      </c>
      <c r="V7">
        <v>23.8</v>
      </c>
      <c r="W7">
        <v>25.8</v>
      </c>
      <c r="X7">
        <v>27.8</v>
      </c>
      <c r="Y7">
        <v>29</v>
      </c>
      <c r="Z7">
        <v>29.9</v>
      </c>
      <c r="AA7">
        <v>31.4</v>
      </c>
      <c r="AB7">
        <v>32.6</v>
      </c>
      <c r="AC7">
        <v>34.1</v>
      </c>
      <c r="AD7">
        <v>34.6</v>
      </c>
      <c r="AE7" t="s">
        <v>108</v>
      </c>
      <c r="AF7">
        <v>35</v>
      </c>
      <c r="AG7">
        <v>36.6</v>
      </c>
      <c r="AH7">
        <v>36.799999999999997</v>
      </c>
      <c r="AI7">
        <v>37.6</v>
      </c>
      <c r="AJ7">
        <v>37.6</v>
      </c>
      <c r="AK7" t="s">
        <v>108</v>
      </c>
      <c r="AL7">
        <v>35</v>
      </c>
      <c r="AM7">
        <v>36.6</v>
      </c>
      <c r="AN7">
        <v>37.6</v>
      </c>
      <c r="AO7">
        <v>39.700000000000003</v>
      </c>
      <c r="AP7">
        <v>41</v>
      </c>
      <c r="AQ7">
        <v>41.8</v>
      </c>
      <c r="AR7">
        <v>42.8</v>
      </c>
      <c r="AS7">
        <v>43.8</v>
      </c>
      <c r="AT7">
        <f t="shared" ref="AT7:AU7" si="50">IFERROR(AS7+1.2,AS7)</f>
        <v>45</v>
      </c>
      <c r="AU7">
        <f t="shared" si="50"/>
        <v>46.2</v>
      </c>
    </row>
    <row r="8" spans="1:47" x14ac:dyDescent="0.2">
      <c r="A8">
        <v>57</v>
      </c>
      <c r="B8" t="s">
        <v>53</v>
      </c>
      <c r="C8">
        <f t="shared" ref="C8:E8" si="51">D8</f>
        <v>4.3</v>
      </c>
      <c r="D8">
        <f t="shared" si="51"/>
        <v>4.3</v>
      </c>
      <c r="E8">
        <f t="shared" si="51"/>
        <v>4.3</v>
      </c>
      <c r="F8">
        <v>4.3</v>
      </c>
      <c r="G8">
        <v>2.7</v>
      </c>
      <c r="H8">
        <v>1.6</v>
      </c>
      <c r="I8" t="s">
        <v>108</v>
      </c>
      <c r="J8">
        <v>1.6</v>
      </c>
      <c r="K8">
        <v>2.7</v>
      </c>
      <c r="L8">
        <v>4.8</v>
      </c>
      <c r="M8">
        <v>6.8</v>
      </c>
      <c r="N8">
        <v>11.5</v>
      </c>
      <c r="O8">
        <v>13.5</v>
      </c>
      <c r="P8">
        <v>15</v>
      </c>
      <c r="Q8">
        <v>16.100000000000001</v>
      </c>
      <c r="R8">
        <v>17.600000000000001</v>
      </c>
      <c r="S8">
        <v>20.7</v>
      </c>
      <c r="T8">
        <v>21.8</v>
      </c>
      <c r="U8">
        <v>22.2</v>
      </c>
      <c r="V8">
        <v>22.8</v>
      </c>
      <c r="W8">
        <v>24.8</v>
      </c>
      <c r="X8">
        <v>26.9</v>
      </c>
      <c r="Y8">
        <v>27.8</v>
      </c>
      <c r="Z8">
        <v>29.4</v>
      </c>
      <c r="AA8">
        <v>30.6</v>
      </c>
      <c r="AB8">
        <v>31.4</v>
      </c>
      <c r="AC8">
        <v>32.6</v>
      </c>
      <c r="AD8">
        <v>34.1</v>
      </c>
      <c r="AE8" t="s">
        <v>108</v>
      </c>
      <c r="AF8">
        <v>34.6</v>
      </c>
      <c r="AG8">
        <v>35.6</v>
      </c>
      <c r="AH8">
        <v>35.9</v>
      </c>
      <c r="AI8">
        <v>37.1</v>
      </c>
      <c r="AJ8">
        <v>37.1</v>
      </c>
      <c r="AK8" t="s">
        <v>108</v>
      </c>
      <c r="AL8">
        <v>34.1</v>
      </c>
      <c r="AM8">
        <v>35.6</v>
      </c>
      <c r="AN8">
        <v>36.6</v>
      </c>
      <c r="AO8">
        <v>39.200000000000003</v>
      </c>
      <c r="AP8">
        <v>40.200000000000003</v>
      </c>
      <c r="AQ8">
        <v>40.700000000000003</v>
      </c>
      <c r="AR8">
        <v>42.2</v>
      </c>
      <c r="AS8">
        <v>42.8</v>
      </c>
      <c r="AT8">
        <f t="shared" ref="AT8:AU8" si="52">IFERROR(AS8+1.2,AS8)</f>
        <v>44</v>
      </c>
      <c r="AU8">
        <f t="shared" si="52"/>
        <v>45.2</v>
      </c>
    </row>
    <row r="9" spans="1:47" x14ac:dyDescent="0.2">
      <c r="A9">
        <v>67</v>
      </c>
      <c r="B9" t="s">
        <v>54</v>
      </c>
      <c r="C9">
        <f t="shared" ref="C9:E9" si="53">D9</f>
        <v>5.9</v>
      </c>
      <c r="D9">
        <f t="shared" si="53"/>
        <v>5.9</v>
      </c>
      <c r="E9">
        <f t="shared" si="53"/>
        <v>5.9</v>
      </c>
      <c r="F9">
        <v>5.9</v>
      </c>
      <c r="G9">
        <v>3.8</v>
      </c>
      <c r="H9">
        <v>2.7</v>
      </c>
      <c r="I9">
        <v>1.6</v>
      </c>
      <c r="J9" t="s">
        <v>108</v>
      </c>
      <c r="K9">
        <v>1.6</v>
      </c>
      <c r="L9">
        <v>3.2</v>
      </c>
      <c r="M9">
        <v>5.2</v>
      </c>
      <c r="N9">
        <v>9.9</v>
      </c>
      <c r="O9">
        <v>12</v>
      </c>
      <c r="P9">
        <v>13.5</v>
      </c>
      <c r="Q9">
        <v>14.5</v>
      </c>
      <c r="R9">
        <v>16.600000000000001</v>
      </c>
      <c r="S9">
        <v>19.8</v>
      </c>
      <c r="T9">
        <v>20.7</v>
      </c>
      <c r="U9">
        <v>20.7</v>
      </c>
      <c r="V9">
        <v>21.2</v>
      </c>
      <c r="W9">
        <v>23.3</v>
      </c>
      <c r="X9">
        <v>25.3</v>
      </c>
      <c r="Y9">
        <v>26.9</v>
      </c>
      <c r="Z9">
        <v>27.8</v>
      </c>
      <c r="AA9">
        <v>29.1</v>
      </c>
      <c r="AB9">
        <v>29.9</v>
      </c>
      <c r="AC9">
        <v>31.4</v>
      </c>
      <c r="AD9">
        <v>32.6</v>
      </c>
      <c r="AE9" t="s">
        <v>108</v>
      </c>
      <c r="AF9">
        <v>33</v>
      </c>
      <c r="AG9">
        <v>34.1</v>
      </c>
      <c r="AH9">
        <v>34.299999999999997</v>
      </c>
      <c r="AI9">
        <v>35.6</v>
      </c>
      <c r="AJ9">
        <v>35.6</v>
      </c>
      <c r="AK9" t="s">
        <v>108</v>
      </c>
      <c r="AL9">
        <v>32.6</v>
      </c>
      <c r="AM9">
        <v>34.1</v>
      </c>
      <c r="AN9">
        <v>35</v>
      </c>
      <c r="AO9">
        <v>37.6</v>
      </c>
      <c r="AP9">
        <v>38.799999999999997</v>
      </c>
      <c r="AQ9">
        <v>39.700000000000003</v>
      </c>
      <c r="AR9">
        <v>40.700000000000003</v>
      </c>
      <c r="AS9">
        <v>41.8</v>
      </c>
      <c r="AT9">
        <f t="shared" ref="AT9:AU9" si="54">IFERROR(AS9+1.2,AS9)</f>
        <v>43</v>
      </c>
      <c r="AU9">
        <f t="shared" si="54"/>
        <v>44.2</v>
      </c>
    </row>
    <row r="10" spans="1:47" x14ac:dyDescent="0.2">
      <c r="A10">
        <v>75</v>
      </c>
      <c r="B10" t="s">
        <v>55</v>
      </c>
      <c r="C10">
        <f t="shared" ref="C10:E10" si="55">D10</f>
        <v>6.3</v>
      </c>
      <c r="D10">
        <f t="shared" si="55"/>
        <v>6.3</v>
      </c>
      <c r="E10">
        <f t="shared" si="55"/>
        <v>6.3</v>
      </c>
      <c r="F10">
        <v>6.3</v>
      </c>
      <c r="G10">
        <v>4.8</v>
      </c>
      <c r="H10">
        <v>3.8</v>
      </c>
      <c r="I10">
        <v>2.7</v>
      </c>
      <c r="J10">
        <v>1.6</v>
      </c>
      <c r="K10" t="s">
        <v>108</v>
      </c>
      <c r="L10">
        <v>2.2999999999999998</v>
      </c>
      <c r="M10">
        <v>4.8</v>
      </c>
      <c r="N10">
        <v>8.8000000000000007</v>
      </c>
      <c r="O10">
        <v>10.9</v>
      </c>
      <c r="P10">
        <v>13</v>
      </c>
      <c r="Q10">
        <v>13.5</v>
      </c>
      <c r="R10">
        <v>15</v>
      </c>
      <c r="S10">
        <v>18.2</v>
      </c>
      <c r="T10">
        <v>19.2</v>
      </c>
      <c r="U10">
        <v>19.8</v>
      </c>
      <c r="V10">
        <v>20.7</v>
      </c>
      <c r="W10">
        <v>22.8</v>
      </c>
      <c r="X10">
        <v>24.2</v>
      </c>
      <c r="Y10">
        <v>25.3</v>
      </c>
      <c r="Z10">
        <v>26.9</v>
      </c>
      <c r="AA10">
        <v>28</v>
      </c>
      <c r="AB10">
        <v>29</v>
      </c>
      <c r="AC10">
        <v>30.5</v>
      </c>
      <c r="AD10">
        <v>31.4</v>
      </c>
      <c r="AE10" t="s">
        <v>108</v>
      </c>
      <c r="AF10">
        <v>32</v>
      </c>
      <c r="AG10">
        <v>33.5</v>
      </c>
      <c r="AH10">
        <v>33.6</v>
      </c>
      <c r="AI10">
        <v>34.6</v>
      </c>
      <c r="AJ10">
        <v>34.6</v>
      </c>
      <c r="AK10" t="s">
        <v>108</v>
      </c>
      <c r="AL10">
        <v>31.4</v>
      </c>
      <c r="AM10">
        <v>33.5</v>
      </c>
      <c r="AN10">
        <v>34.6</v>
      </c>
      <c r="AO10">
        <v>36.6</v>
      </c>
      <c r="AP10">
        <v>37.9</v>
      </c>
      <c r="AQ10">
        <v>38.6</v>
      </c>
      <c r="AR10">
        <v>39.700000000000003</v>
      </c>
      <c r="AS10">
        <v>40.700000000000003</v>
      </c>
      <c r="AT10">
        <f t="shared" ref="AT10:AU10" si="56">IFERROR(AS10+1.2,AS10)</f>
        <v>41.900000000000006</v>
      </c>
      <c r="AU10">
        <f t="shared" si="56"/>
        <v>43.100000000000009</v>
      </c>
    </row>
    <row r="11" spans="1:47" x14ac:dyDescent="0.2">
      <c r="A11">
        <v>91</v>
      </c>
      <c r="B11" t="s">
        <v>56</v>
      </c>
      <c r="C11">
        <f t="shared" ref="C11:E11" si="57">D11</f>
        <v>8.4</v>
      </c>
      <c r="D11">
        <f t="shared" si="57"/>
        <v>8.4</v>
      </c>
      <c r="E11">
        <f t="shared" si="57"/>
        <v>8.4</v>
      </c>
      <c r="F11">
        <v>8.4</v>
      </c>
      <c r="G11">
        <v>6.8</v>
      </c>
      <c r="H11">
        <v>5.2</v>
      </c>
      <c r="I11">
        <v>4.8</v>
      </c>
      <c r="J11">
        <v>3.2</v>
      </c>
      <c r="K11">
        <v>2.2999999999999998</v>
      </c>
      <c r="L11" t="s">
        <v>108</v>
      </c>
      <c r="M11">
        <v>2.7</v>
      </c>
      <c r="N11">
        <v>6.8</v>
      </c>
      <c r="O11">
        <v>9.4</v>
      </c>
      <c r="P11">
        <v>11.5</v>
      </c>
      <c r="Q11">
        <v>12</v>
      </c>
      <c r="R11">
        <v>13.5</v>
      </c>
      <c r="S11">
        <v>16.600000000000001</v>
      </c>
      <c r="T11">
        <v>17.600000000000001</v>
      </c>
      <c r="U11">
        <v>18.2</v>
      </c>
      <c r="V11">
        <v>18.600000000000001</v>
      </c>
      <c r="W11">
        <v>20.7</v>
      </c>
      <c r="X11">
        <v>22.8</v>
      </c>
      <c r="Y11">
        <v>23.8</v>
      </c>
      <c r="Z11">
        <v>25.3</v>
      </c>
      <c r="AA11">
        <v>26.5</v>
      </c>
      <c r="AB11">
        <v>27.4</v>
      </c>
      <c r="AC11">
        <v>28.5</v>
      </c>
      <c r="AD11">
        <v>29.4</v>
      </c>
      <c r="AE11" t="s">
        <v>108</v>
      </c>
      <c r="AF11">
        <v>30.5</v>
      </c>
      <c r="AG11">
        <v>31.4</v>
      </c>
      <c r="AH11">
        <v>31.6</v>
      </c>
      <c r="AI11">
        <v>32.6</v>
      </c>
      <c r="AJ11">
        <v>32.6</v>
      </c>
      <c r="AK11" t="s">
        <v>108</v>
      </c>
      <c r="AL11">
        <v>29.9</v>
      </c>
      <c r="AM11">
        <v>31.4</v>
      </c>
      <c r="AN11">
        <v>32.6</v>
      </c>
      <c r="AO11">
        <v>35</v>
      </c>
      <c r="AP11">
        <v>36.1</v>
      </c>
      <c r="AQ11">
        <v>36.6</v>
      </c>
      <c r="AR11">
        <v>38.200000000000003</v>
      </c>
      <c r="AS11">
        <v>39.200000000000003</v>
      </c>
      <c r="AT11">
        <f t="shared" ref="AT11:AU11" si="58">IFERROR(AS11+1.2,AS11)</f>
        <v>40.400000000000006</v>
      </c>
      <c r="AU11">
        <f t="shared" si="58"/>
        <v>41.600000000000009</v>
      </c>
    </row>
    <row r="12" spans="1:47" x14ac:dyDescent="0.2">
      <c r="A12">
        <v>110</v>
      </c>
      <c r="B12" t="s">
        <v>57</v>
      </c>
      <c r="C12">
        <f t="shared" ref="C12:E12" si="59">D12</f>
        <v>10.4</v>
      </c>
      <c r="D12">
        <f t="shared" si="59"/>
        <v>10.4</v>
      </c>
      <c r="E12">
        <f t="shared" si="59"/>
        <v>10.4</v>
      </c>
      <c r="F12">
        <v>10.4</v>
      </c>
      <c r="G12">
        <v>8.8000000000000007</v>
      </c>
      <c r="H12">
        <v>7.9</v>
      </c>
      <c r="I12">
        <v>6.8</v>
      </c>
      <c r="J12">
        <v>5.2</v>
      </c>
      <c r="K12">
        <v>4.8</v>
      </c>
      <c r="L12">
        <v>2.7</v>
      </c>
      <c r="M12" t="s">
        <v>108</v>
      </c>
      <c r="N12">
        <v>4.8</v>
      </c>
      <c r="O12">
        <v>6.8</v>
      </c>
      <c r="P12">
        <v>8.8000000000000007</v>
      </c>
      <c r="Q12">
        <v>9.9</v>
      </c>
      <c r="R12">
        <v>11.5</v>
      </c>
      <c r="S12">
        <v>14.5</v>
      </c>
      <c r="T12">
        <v>15</v>
      </c>
      <c r="U12">
        <v>16.100000000000001</v>
      </c>
      <c r="V12">
        <v>16.600000000000001</v>
      </c>
      <c r="W12">
        <v>18.2</v>
      </c>
      <c r="X12">
        <v>20.7</v>
      </c>
      <c r="Y12">
        <v>21.8</v>
      </c>
      <c r="Z12">
        <v>22.8</v>
      </c>
      <c r="AA12">
        <v>24.2</v>
      </c>
      <c r="AB12">
        <v>25.3</v>
      </c>
      <c r="AC12">
        <v>26.3</v>
      </c>
      <c r="AD12">
        <v>27.4</v>
      </c>
      <c r="AE12" t="s">
        <v>108</v>
      </c>
      <c r="AF12">
        <v>27.8</v>
      </c>
      <c r="AG12">
        <v>29</v>
      </c>
      <c r="AH12">
        <v>29.1</v>
      </c>
      <c r="AI12">
        <v>30.5</v>
      </c>
      <c r="AJ12">
        <v>30.5</v>
      </c>
      <c r="AK12" t="s">
        <v>108</v>
      </c>
      <c r="AL12">
        <v>27.8</v>
      </c>
      <c r="AM12">
        <v>29</v>
      </c>
      <c r="AN12">
        <v>30.5</v>
      </c>
      <c r="AO12">
        <v>32.6</v>
      </c>
      <c r="AP12">
        <v>33.799999999999997</v>
      </c>
      <c r="AQ12">
        <v>34.6</v>
      </c>
      <c r="AR12">
        <v>35.6</v>
      </c>
      <c r="AS12">
        <v>36.6</v>
      </c>
      <c r="AT12">
        <f t="shared" ref="AT12:AU12" si="60">IFERROR(AS12+1.2,AS12)</f>
        <v>37.800000000000004</v>
      </c>
      <c r="AU12">
        <f t="shared" si="60"/>
        <v>39.000000000000007</v>
      </c>
    </row>
    <row r="13" spans="1:47" x14ac:dyDescent="0.2">
      <c r="A13">
        <v>146</v>
      </c>
      <c r="B13" t="s">
        <v>58</v>
      </c>
      <c r="C13">
        <f t="shared" ref="C13:E13" si="61">D13</f>
        <v>14.5</v>
      </c>
      <c r="D13">
        <f t="shared" si="61"/>
        <v>14.5</v>
      </c>
      <c r="E13">
        <f t="shared" si="61"/>
        <v>14.5</v>
      </c>
      <c r="F13">
        <v>14.5</v>
      </c>
      <c r="G13">
        <v>13.5</v>
      </c>
      <c r="H13">
        <v>12</v>
      </c>
      <c r="I13">
        <v>11.5</v>
      </c>
      <c r="J13">
        <v>9.9</v>
      </c>
      <c r="K13">
        <v>8.8000000000000007</v>
      </c>
      <c r="L13">
        <v>6.8</v>
      </c>
      <c r="M13">
        <v>4.8</v>
      </c>
      <c r="N13" t="s">
        <v>108</v>
      </c>
      <c r="O13">
        <v>2.7</v>
      </c>
      <c r="P13">
        <v>4.8</v>
      </c>
      <c r="Q13">
        <v>5.2</v>
      </c>
      <c r="R13">
        <v>6.8</v>
      </c>
      <c r="S13">
        <v>9.9</v>
      </c>
      <c r="T13">
        <v>11.5</v>
      </c>
      <c r="U13">
        <v>12</v>
      </c>
      <c r="V13">
        <v>12.7</v>
      </c>
      <c r="W13">
        <v>14.5</v>
      </c>
      <c r="X13">
        <v>16.100000000000001</v>
      </c>
      <c r="Y13">
        <v>17.600000000000001</v>
      </c>
      <c r="Z13">
        <v>18.600000000000001</v>
      </c>
      <c r="AA13">
        <v>19.8</v>
      </c>
      <c r="AB13">
        <v>20.7</v>
      </c>
      <c r="AC13">
        <v>22.2</v>
      </c>
      <c r="AD13">
        <v>23.3</v>
      </c>
      <c r="AE13" t="s">
        <v>108</v>
      </c>
      <c r="AF13">
        <v>23.8</v>
      </c>
      <c r="AG13">
        <v>25.3</v>
      </c>
      <c r="AH13">
        <v>25.5</v>
      </c>
      <c r="AI13">
        <v>26.3</v>
      </c>
      <c r="AJ13">
        <v>26.3</v>
      </c>
      <c r="AK13" t="s">
        <v>108</v>
      </c>
      <c r="AL13">
        <v>23.3</v>
      </c>
      <c r="AM13">
        <v>24.8</v>
      </c>
      <c r="AN13">
        <v>26.3</v>
      </c>
      <c r="AO13">
        <v>28.5</v>
      </c>
      <c r="AP13">
        <v>29.6</v>
      </c>
      <c r="AQ13">
        <v>30.5</v>
      </c>
      <c r="AR13">
        <v>31.4</v>
      </c>
      <c r="AS13">
        <v>32.6</v>
      </c>
      <c r="AT13">
        <f t="shared" ref="AT13:AU13" si="62">IFERROR(AS13+1.2,AS13)</f>
        <v>33.800000000000004</v>
      </c>
      <c r="AU13">
        <f t="shared" si="62"/>
        <v>35.000000000000007</v>
      </c>
    </row>
    <row r="14" spans="1:47" x14ac:dyDescent="0.2">
      <c r="A14">
        <v>161</v>
      </c>
      <c r="B14" t="s">
        <v>59</v>
      </c>
      <c r="C14">
        <f t="shared" ref="C14:E14" si="63">D14</f>
        <v>16.600000000000001</v>
      </c>
      <c r="D14">
        <f t="shared" si="63"/>
        <v>16.600000000000001</v>
      </c>
      <c r="E14">
        <f t="shared" si="63"/>
        <v>16.600000000000001</v>
      </c>
      <c r="F14">
        <v>16.600000000000001</v>
      </c>
      <c r="G14">
        <v>15</v>
      </c>
      <c r="H14">
        <v>14.5</v>
      </c>
      <c r="I14">
        <v>13.5</v>
      </c>
      <c r="J14">
        <v>12</v>
      </c>
      <c r="K14">
        <v>10.9</v>
      </c>
      <c r="L14">
        <v>9.4</v>
      </c>
      <c r="M14">
        <v>6.8</v>
      </c>
      <c r="N14">
        <v>2.7</v>
      </c>
      <c r="O14" t="s">
        <v>108</v>
      </c>
      <c r="P14">
        <v>2.7</v>
      </c>
      <c r="Q14">
        <v>3.2</v>
      </c>
      <c r="R14">
        <v>4.8</v>
      </c>
      <c r="S14">
        <v>7.9</v>
      </c>
      <c r="T14">
        <v>9.4</v>
      </c>
      <c r="U14">
        <v>9.9</v>
      </c>
      <c r="V14">
        <v>10.5</v>
      </c>
      <c r="W14">
        <v>12</v>
      </c>
      <c r="X14">
        <v>13.5</v>
      </c>
      <c r="Y14">
        <v>15</v>
      </c>
      <c r="Z14">
        <v>16.600000000000001</v>
      </c>
      <c r="AA14">
        <v>17.7</v>
      </c>
      <c r="AB14">
        <v>18.600000000000001</v>
      </c>
      <c r="AC14">
        <v>20.2</v>
      </c>
      <c r="AD14">
        <v>20.7</v>
      </c>
      <c r="AE14" t="s">
        <v>108</v>
      </c>
      <c r="AF14">
        <v>21.8</v>
      </c>
      <c r="AG14">
        <v>22.8</v>
      </c>
      <c r="AH14">
        <v>22.9</v>
      </c>
      <c r="AI14">
        <v>24.2</v>
      </c>
      <c r="AJ14">
        <v>24.2</v>
      </c>
      <c r="AK14" t="s">
        <v>108</v>
      </c>
      <c r="AL14">
        <v>21.8</v>
      </c>
      <c r="AM14">
        <v>22.8</v>
      </c>
      <c r="AN14">
        <v>24.2</v>
      </c>
      <c r="AO14">
        <v>26.3</v>
      </c>
      <c r="AP14">
        <v>27.6</v>
      </c>
      <c r="AQ14">
        <v>28.5</v>
      </c>
      <c r="AR14">
        <v>29.4</v>
      </c>
      <c r="AS14">
        <v>30.5</v>
      </c>
      <c r="AT14">
        <f t="shared" ref="AT14:AU14" si="64">IFERROR(AS14+1.2,AS14)</f>
        <v>31.7</v>
      </c>
      <c r="AU14">
        <f t="shared" si="64"/>
        <v>32.9</v>
      </c>
    </row>
    <row r="15" spans="1:47" x14ac:dyDescent="0.2">
      <c r="A15">
        <v>180</v>
      </c>
      <c r="B15" t="s">
        <v>60</v>
      </c>
      <c r="C15">
        <f t="shared" ref="C15:E15" si="65">D15</f>
        <v>18.600000000000001</v>
      </c>
      <c r="D15">
        <f t="shared" si="65"/>
        <v>18.600000000000001</v>
      </c>
      <c r="E15">
        <f t="shared" si="65"/>
        <v>18.600000000000001</v>
      </c>
      <c r="F15">
        <v>18.600000000000001</v>
      </c>
      <c r="G15">
        <v>17.100000000000001</v>
      </c>
      <c r="H15">
        <v>16.100000000000001</v>
      </c>
      <c r="I15">
        <v>15</v>
      </c>
      <c r="J15">
        <v>13.5</v>
      </c>
      <c r="K15">
        <v>13</v>
      </c>
      <c r="L15">
        <v>11.5</v>
      </c>
      <c r="M15">
        <v>8.8000000000000007</v>
      </c>
      <c r="N15">
        <v>4.8</v>
      </c>
      <c r="O15">
        <v>2.7</v>
      </c>
      <c r="P15" t="s">
        <v>108</v>
      </c>
      <c r="Q15">
        <v>1.6</v>
      </c>
      <c r="R15">
        <v>3.2</v>
      </c>
      <c r="S15">
        <v>6.3</v>
      </c>
      <c r="T15">
        <v>6.8</v>
      </c>
      <c r="U15">
        <v>7.3</v>
      </c>
      <c r="V15">
        <v>8.4</v>
      </c>
      <c r="W15">
        <v>9.9</v>
      </c>
      <c r="X15">
        <v>12</v>
      </c>
      <c r="Y15">
        <v>13.5</v>
      </c>
      <c r="Z15">
        <v>14.5</v>
      </c>
      <c r="AA15">
        <v>15.9</v>
      </c>
      <c r="AB15">
        <v>17.100000000000001</v>
      </c>
      <c r="AC15">
        <v>18.2</v>
      </c>
      <c r="AD15">
        <v>19.2</v>
      </c>
      <c r="AE15" t="s">
        <v>108</v>
      </c>
      <c r="AF15">
        <v>20.2</v>
      </c>
      <c r="AG15">
        <v>21.2</v>
      </c>
      <c r="AH15">
        <v>21.4</v>
      </c>
      <c r="AI15">
        <v>22.8</v>
      </c>
      <c r="AJ15">
        <v>22.8</v>
      </c>
      <c r="AK15" t="s">
        <v>108</v>
      </c>
      <c r="AL15">
        <v>19.8</v>
      </c>
      <c r="AM15">
        <v>21.2</v>
      </c>
      <c r="AN15">
        <v>22.2</v>
      </c>
      <c r="AO15">
        <v>24.8</v>
      </c>
      <c r="AP15">
        <v>25.8</v>
      </c>
      <c r="AQ15">
        <v>26.3</v>
      </c>
      <c r="AR15">
        <v>27.8</v>
      </c>
      <c r="AS15">
        <v>28.5</v>
      </c>
      <c r="AT15">
        <f t="shared" ref="AT15:AU15" si="66">IFERROR(AS15+1.2,AS15)</f>
        <v>29.7</v>
      </c>
      <c r="AU15">
        <f t="shared" si="66"/>
        <v>30.9</v>
      </c>
    </row>
    <row r="16" spans="1:47" x14ac:dyDescent="0.2">
      <c r="A16">
        <v>189</v>
      </c>
      <c r="B16" t="s">
        <v>61</v>
      </c>
      <c r="C16">
        <f t="shared" ref="C16:E16" si="67">D16</f>
        <v>19.8</v>
      </c>
      <c r="D16">
        <f t="shared" si="67"/>
        <v>19.8</v>
      </c>
      <c r="E16">
        <f t="shared" si="67"/>
        <v>19.8</v>
      </c>
      <c r="F16">
        <v>19.8</v>
      </c>
      <c r="G16">
        <v>18.2</v>
      </c>
      <c r="H16">
        <v>17.100000000000001</v>
      </c>
      <c r="I16">
        <v>16.100000000000001</v>
      </c>
      <c r="J16">
        <v>14.5</v>
      </c>
      <c r="K16">
        <v>13.5</v>
      </c>
      <c r="L16">
        <v>12</v>
      </c>
      <c r="M16">
        <v>9.9</v>
      </c>
      <c r="N16">
        <v>5.2</v>
      </c>
      <c r="O16">
        <v>3.2</v>
      </c>
      <c r="P16">
        <v>1.6</v>
      </c>
      <c r="Q16" t="s">
        <v>108</v>
      </c>
      <c r="R16">
        <v>1.6</v>
      </c>
      <c r="S16">
        <v>4.8</v>
      </c>
      <c r="T16">
        <v>5.9</v>
      </c>
      <c r="U16">
        <v>6.3</v>
      </c>
      <c r="V16">
        <v>6.8</v>
      </c>
      <c r="W16">
        <v>9.4</v>
      </c>
      <c r="X16">
        <v>10.9</v>
      </c>
      <c r="Y16">
        <v>12</v>
      </c>
      <c r="Z16">
        <v>13.5</v>
      </c>
      <c r="AA16">
        <v>14.7</v>
      </c>
      <c r="AB16">
        <v>15.6</v>
      </c>
      <c r="AC16">
        <v>17.100000000000001</v>
      </c>
      <c r="AD16">
        <v>18.2</v>
      </c>
      <c r="AE16" t="s">
        <v>108</v>
      </c>
      <c r="AF16">
        <v>18.600000000000001</v>
      </c>
      <c r="AG16">
        <v>20.2</v>
      </c>
      <c r="AH16">
        <v>20.399999999999999</v>
      </c>
      <c r="AI16">
        <v>21.2</v>
      </c>
      <c r="AJ16">
        <v>21.2</v>
      </c>
      <c r="AK16" t="s">
        <v>108</v>
      </c>
      <c r="AL16">
        <v>18.600000000000001</v>
      </c>
      <c r="AM16">
        <v>20.2</v>
      </c>
      <c r="AN16">
        <v>21.2</v>
      </c>
      <c r="AO16">
        <v>23.3</v>
      </c>
      <c r="AP16">
        <v>24.4</v>
      </c>
      <c r="AQ16">
        <v>25.3</v>
      </c>
      <c r="AR16">
        <v>26.3</v>
      </c>
      <c r="AS16">
        <v>27.4</v>
      </c>
      <c r="AT16">
        <f t="shared" ref="AT16:AU16" si="68">IFERROR(AS16+1.2,AS16)</f>
        <v>28.599999999999998</v>
      </c>
      <c r="AU16">
        <f t="shared" si="68"/>
        <v>29.799999999999997</v>
      </c>
    </row>
    <row r="17" spans="1:47" x14ac:dyDescent="0.2">
      <c r="A17">
        <v>201</v>
      </c>
      <c r="B17" t="s">
        <v>62</v>
      </c>
      <c r="C17">
        <f t="shared" ref="C17:E17" si="69">D17</f>
        <v>21.2</v>
      </c>
      <c r="D17">
        <f t="shared" si="69"/>
        <v>21.2</v>
      </c>
      <c r="E17">
        <f t="shared" si="69"/>
        <v>21.2</v>
      </c>
      <c r="F17">
        <v>21.2</v>
      </c>
      <c r="G17">
        <v>19.8</v>
      </c>
      <c r="H17">
        <v>18.600000000000001</v>
      </c>
      <c r="I17">
        <v>17.600000000000001</v>
      </c>
      <c r="J17">
        <v>16.600000000000001</v>
      </c>
      <c r="K17">
        <v>15</v>
      </c>
      <c r="L17">
        <v>13.5</v>
      </c>
      <c r="M17">
        <v>11.5</v>
      </c>
      <c r="N17">
        <v>6.8</v>
      </c>
      <c r="O17">
        <v>4.8</v>
      </c>
      <c r="P17">
        <v>3.2</v>
      </c>
      <c r="Q17">
        <v>1.6</v>
      </c>
      <c r="R17" t="s">
        <v>108</v>
      </c>
      <c r="S17">
        <v>3.2</v>
      </c>
      <c r="T17">
        <v>4.3</v>
      </c>
      <c r="U17">
        <v>4.8</v>
      </c>
      <c r="V17">
        <v>5.2</v>
      </c>
      <c r="W17">
        <v>7.3</v>
      </c>
      <c r="X17">
        <v>9.4</v>
      </c>
      <c r="Y17">
        <v>10.4</v>
      </c>
      <c r="Z17">
        <v>11.5</v>
      </c>
      <c r="AA17">
        <v>12.6</v>
      </c>
      <c r="AB17">
        <v>13.5</v>
      </c>
      <c r="AC17">
        <v>15</v>
      </c>
      <c r="AD17">
        <v>16.100000000000001</v>
      </c>
      <c r="AE17" t="s">
        <v>108</v>
      </c>
      <c r="AF17">
        <v>16.600000000000001</v>
      </c>
      <c r="AG17">
        <v>18.2</v>
      </c>
      <c r="AH17">
        <v>18.3</v>
      </c>
      <c r="AI17">
        <v>19.2</v>
      </c>
      <c r="AJ17">
        <v>19.2</v>
      </c>
      <c r="AK17" t="s">
        <v>108</v>
      </c>
      <c r="AL17">
        <v>16.100000000000001</v>
      </c>
      <c r="AM17">
        <v>17.600000000000001</v>
      </c>
      <c r="AN17">
        <v>19.2</v>
      </c>
      <c r="AO17">
        <v>21.8</v>
      </c>
      <c r="AP17">
        <v>22.7</v>
      </c>
      <c r="AQ17">
        <v>23.3</v>
      </c>
      <c r="AR17">
        <v>24.2</v>
      </c>
      <c r="AS17">
        <v>25.3</v>
      </c>
      <c r="AT17">
        <f t="shared" ref="AT17:AU17" si="70">IFERROR(AS17+1.2,AS17)</f>
        <v>26.5</v>
      </c>
      <c r="AU17">
        <f t="shared" si="70"/>
        <v>27.7</v>
      </c>
    </row>
    <row r="18" spans="1:47" x14ac:dyDescent="0.2">
      <c r="A18">
        <v>226</v>
      </c>
      <c r="B18" t="s">
        <v>63</v>
      </c>
      <c r="C18">
        <f t="shared" ref="C18:E18" si="71">D18</f>
        <v>24.2</v>
      </c>
      <c r="D18">
        <f t="shared" si="71"/>
        <v>24.2</v>
      </c>
      <c r="E18">
        <f t="shared" si="71"/>
        <v>24.2</v>
      </c>
      <c r="F18">
        <v>24.2</v>
      </c>
      <c r="G18">
        <v>22.8</v>
      </c>
      <c r="H18">
        <v>21.8</v>
      </c>
      <c r="I18">
        <v>20.7</v>
      </c>
      <c r="J18">
        <v>19.8</v>
      </c>
      <c r="K18">
        <v>18.2</v>
      </c>
      <c r="L18">
        <v>16.600000000000001</v>
      </c>
      <c r="M18">
        <v>14.5</v>
      </c>
      <c r="N18">
        <v>9.9</v>
      </c>
      <c r="O18">
        <v>7.9</v>
      </c>
      <c r="P18">
        <v>6.3</v>
      </c>
      <c r="Q18">
        <v>4.8</v>
      </c>
      <c r="R18">
        <v>3.2</v>
      </c>
      <c r="S18" t="s">
        <v>108</v>
      </c>
      <c r="T18">
        <v>1.6</v>
      </c>
      <c r="U18">
        <v>2.2999999999999998</v>
      </c>
      <c r="V18">
        <v>2.7</v>
      </c>
      <c r="W18">
        <v>4.8</v>
      </c>
      <c r="X18">
        <v>6.3</v>
      </c>
      <c r="Y18">
        <v>7.3</v>
      </c>
      <c r="Z18">
        <v>9.4</v>
      </c>
      <c r="AA18">
        <v>10.5</v>
      </c>
      <c r="AB18">
        <v>11.5</v>
      </c>
      <c r="AC18">
        <v>13</v>
      </c>
      <c r="AD18">
        <v>13.5</v>
      </c>
      <c r="AE18" t="s">
        <v>108</v>
      </c>
      <c r="AF18">
        <v>14.5</v>
      </c>
      <c r="AG18">
        <v>15.6</v>
      </c>
      <c r="AH18">
        <v>15.7</v>
      </c>
      <c r="AI18">
        <v>16.600000000000001</v>
      </c>
      <c r="AJ18">
        <v>16.600000000000001</v>
      </c>
      <c r="AK18" t="s">
        <v>108</v>
      </c>
      <c r="AL18">
        <v>14</v>
      </c>
      <c r="AM18">
        <v>15.6</v>
      </c>
      <c r="AN18">
        <v>16.600000000000001</v>
      </c>
      <c r="AO18">
        <v>19.2</v>
      </c>
      <c r="AP18">
        <v>20.2</v>
      </c>
      <c r="AQ18">
        <v>20.7</v>
      </c>
      <c r="AR18">
        <v>21.8</v>
      </c>
      <c r="AS18">
        <v>22.8</v>
      </c>
      <c r="AT18">
        <f t="shared" ref="AT18:AU18" si="72">IFERROR(AS18+1.2,AS18)</f>
        <v>24</v>
      </c>
      <c r="AU18">
        <f t="shared" si="72"/>
        <v>25.2</v>
      </c>
    </row>
    <row r="19" spans="1:47" x14ac:dyDescent="0.2">
      <c r="A19">
        <v>236</v>
      </c>
      <c r="B19" t="s">
        <v>64</v>
      </c>
      <c r="C19">
        <f t="shared" ref="C19:E19" si="73">D19</f>
        <v>25.3</v>
      </c>
      <c r="D19">
        <f t="shared" si="73"/>
        <v>25.3</v>
      </c>
      <c r="E19">
        <f t="shared" si="73"/>
        <v>25.3</v>
      </c>
      <c r="F19">
        <v>25.3</v>
      </c>
      <c r="G19">
        <v>23.8</v>
      </c>
      <c r="H19">
        <v>22.8</v>
      </c>
      <c r="I19">
        <v>21.8</v>
      </c>
      <c r="J19">
        <v>20.7</v>
      </c>
      <c r="K19">
        <v>19.2</v>
      </c>
      <c r="L19">
        <v>17.600000000000001</v>
      </c>
      <c r="M19">
        <v>15</v>
      </c>
      <c r="N19">
        <v>11.5</v>
      </c>
      <c r="O19">
        <v>9.4</v>
      </c>
      <c r="P19">
        <v>6.8</v>
      </c>
      <c r="Q19">
        <v>5.9</v>
      </c>
      <c r="R19">
        <v>4.3</v>
      </c>
      <c r="S19">
        <v>1.6</v>
      </c>
      <c r="T19" t="s">
        <v>108</v>
      </c>
      <c r="U19">
        <v>1.6</v>
      </c>
      <c r="V19">
        <v>2.2999999999999998</v>
      </c>
      <c r="W19">
        <v>3.2</v>
      </c>
      <c r="X19">
        <v>5.2</v>
      </c>
      <c r="Y19">
        <v>6.8</v>
      </c>
      <c r="Z19">
        <v>8.4</v>
      </c>
      <c r="AA19">
        <v>9.5</v>
      </c>
      <c r="AB19">
        <v>10.4</v>
      </c>
      <c r="AC19">
        <v>12</v>
      </c>
      <c r="AD19">
        <v>13</v>
      </c>
      <c r="AE19" t="s">
        <v>108</v>
      </c>
      <c r="AF19">
        <v>13.5</v>
      </c>
      <c r="AG19">
        <v>14.5</v>
      </c>
      <c r="AH19">
        <v>14.7</v>
      </c>
      <c r="AI19">
        <v>16.100000000000001</v>
      </c>
      <c r="AJ19">
        <v>16.100000000000001</v>
      </c>
      <c r="AK19" t="s">
        <v>108</v>
      </c>
      <c r="AL19">
        <v>13</v>
      </c>
      <c r="AM19">
        <v>14.5</v>
      </c>
      <c r="AN19">
        <v>15.6</v>
      </c>
      <c r="AO19">
        <v>18.2</v>
      </c>
      <c r="AP19">
        <v>19.399999999999999</v>
      </c>
      <c r="AQ19">
        <v>20.2</v>
      </c>
      <c r="AR19">
        <v>21.2</v>
      </c>
      <c r="AS19">
        <v>21.8</v>
      </c>
      <c r="AT19">
        <f t="shared" ref="AT19:AU19" si="74">IFERROR(AS19+1.2,AS19)</f>
        <v>23</v>
      </c>
      <c r="AU19">
        <f t="shared" si="74"/>
        <v>24.2</v>
      </c>
    </row>
    <row r="20" spans="1:47" x14ac:dyDescent="0.2">
      <c r="A20">
        <v>242</v>
      </c>
      <c r="B20" t="s">
        <v>65</v>
      </c>
      <c r="C20">
        <f t="shared" ref="C20:E20" si="75">D20</f>
        <v>25.8</v>
      </c>
      <c r="D20">
        <f t="shared" si="75"/>
        <v>25.8</v>
      </c>
      <c r="E20">
        <f t="shared" si="75"/>
        <v>25.8</v>
      </c>
      <c r="F20">
        <v>25.8</v>
      </c>
      <c r="G20">
        <v>24.2</v>
      </c>
      <c r="H20">
        <v>23.3</v>
      </c>
      <c r="I20">
        <v>22.2</v>
      </c>
      <c r="J20">
        <v>20.7</v>
      </c>
      <c r="K20">
        <v>19.8</v>
      </c>
      <c r="L20">
        <v>18.2</v>
      </c>
      <c r="M20">
        <v>16.100000000000001</v>
      </c>
      <c r="N20">
        <v>12</v>
      </c>
      <c r="O20">
        <v>9.9</v>
      </c>
      <c r="P20">
        <v>7.3</v>
      </c>
      <c r="Q20">
        <v>6.3</v>
      </c>
      <c r="R20">
        <v>4.8</v>
      </c>
      <c r="S20">
        <v>2.2999999999999998</v>
      </c>
      <c r="T20">
        <v>1.6</v>
      </c>
      <c r="U20" t="s">
        <v>108</v>
      </c>
      <c r="V20">
        <v>1.6</v>
      </c>
      <c r="W20">
        <v>2.7</v>
      </c>
      <c r="X20">
        <v>4.8</v>
      </c>
      <c r="Y20">
        <v>6.3</v>
      </c>
      <c r="Z20">
        <v>7.3</v>
      </c>
      <c r="AA20">
        <v>8.8000000000000007</v>
      </c>
      <c r="AB20">
        <v>9.9</v>
      </c>
      <c r="AC20">
        <v>11.5</v>
      </c>
      <c r="AD20">
        <v>12</v>
      </c>
      <c r="AE20" t="s">
        <v>108</v>
      </c>
      <c r="AF20">
        <v>13</v>
      </c>
      <c r="AG20">
        <v>14</v>
      </c>
      <c r="AH20">
        <v>14.2</v>
      </c>
      <c r="AI20">
        <v>15</v>
      </c>
      <c r="AJ20">
        <v>15</v>
      </c>
      <c r="AK20" t="s">
        <v>108</v>
      </c>
      <c r="AL20">
        <v>12.4</v>
      </c>
      <c r="AM20">
        <v>14</v>
      </c>
      <c r="AN20">
        <v>15</v>
      </c>
      <c r="AO20">
        <v>17.600000000000001</v>
      </c>
      <c r="AP20">
        <v>18.600000000000001</v>
      </c>
      <c r="AQ20">
        <v>19.2</v>
      </c>
      <c r="AR20">
        <v>20.7</v>
      </c>
      <c r="AS20">
        <v>21.8</v>
      </c>
      <c r="AT20">
        <f t="shared" ref="AT20:AU20" si="76">IFERROR(AS20+1.2,AS20)</f>
        <v>23</v>
      </c>
      <c r="AU20">
        <f t="shared" si="76"/>
        <v>24.2</v>
      </c>
    </row>
    <row r="21" spans="1:47" x14ac:dyDescent="0.2">
      <c r="A21">
        <v>247</v>
      </c>
      <c r="B21" t="s">
        <v>66</v>
      </c>
      <c r="C21">
        <f t="shared" ref="C21:E21" si="77">D21</f>
        <v>26.3</v>
      </c>
      <c r="D21">
        <f t="shared" si="77"/>
        <v>26.3</v>
      </c>
      <c r="E21">
        <f t="shared" si="77"/>
        <v>26.3</v>
      </c>
      <c r="F21">
        <v>26.3</v>
      </c>
      <c r="G21">
        <v>24.8</v>
      </c>
      <c r="H21">
        <v>23.8</v>
      </c>
      <c r="I21">
        <v>22.8</v>
      </c>
      <c r="J21">
        <v>21.2</v>
      </c>
      <c r="K21">
        <v>20.7</v>
      </c>
      <c r="L21">
        <v>18.600000000000001</v>
      </c>
      <c r="M21">
        <v>16.600000000000001</v>
      </c>
      <c r="N21">
        <v>12.7</v>
      </c>
      <c r="O21">
        <v>10.5</v>
      </c>
      <c r="P21">
        <v>8.4</v>
      </c>
      <c r="Q21">
        <v>6.8</v>
      </c>
      <c r="R21">
        <v>5.2</v>
      </c>
      <c r="S21">
        <v>2.7</v>
      </c>
      <c r="T21">
        <v>2.2999999999999998</v>
      </c>
      <c r="U21">
        <v>1.6</v>
      </c>
      <c r="V21" t="s">
        <v>108</v>
      </c>
      <c r="W21">
        <v>2.2000000000000002</v>
      </c>
      <c r="X21">
        <v>4.3</v>
      </c>
      <c r="Y21">
        <v>5.2</v>
      </c>
      <c r="Z21">
        <v>6.8</v>
      </c>
      <c r="AA21">
        <v>8.3000000000000007</v>
      </c>
      <c r="AB21">
        <v>9.4</v>
      </c>
      <c r="AC21">
        <v>10.4</v>
      </c>
      <c r="AD21">
        <v>11.5</v>
      </c>
      <c r="AE21" t="s">
        <v>108</v>
      </c>
      <c r="AF21">
        <v>12.4</v>
      </c>
      <c r="AG21">
        <v>13.5</v>
      </c>
      <c r="AH21">
        <v>13.7</v>
      </c>
      <c r="AI21">
        <v>14.5</v>
      </c>
      <c r="AJ21">
        <v>14.5</v>
      </c>
      <c r="AK21" t="s">
        <v>108</v>
      </c>
      <c r="AL21">
        <v>12</v>
      </c>
      <c r="AM21">
        <v>13.5</v>
      </c>
      <c r="AN21">
        <v>14.5</v>
      </c>
      <c r="AO21">
        <v>17.100000000000001</v>
      </c>
      <c r="AP21">
        <v>18.100000000000001</v>
      </c>
      <c r="AQ21">
        <v>18.600000000000001</v>
      </c>
      <c r="AR21">
        <v>20.2</v>
      </c>
      <c r="AS21">
        <v>20.7</v>
      </c>
      <c r="AT21">
        <f t="shared" ref="AT21:AU21" si="78">IFERROR(AS21+1.2,AS21)</f>
        <v>21.9</v>
      </c>
      <c r="AU21">
        <f t="shared" si="78"/>
        <v>23.099999999999998</v>
      </c>
    </row>
    <row r="22" spans="1:47" x14ac:dyDescent="0.2">
      <c r="A22">
        <v>266</v>
      </c>
      <c r="B22" t="s">
        <v>67</v>
      </c>
      <c r="C22">
        <f t="shared" ref="C22:E22" si="79">D22</f>
        <v>27.8</v>
      </c>
      <c r="D22">
        <f t="shared" si="79"/>
        <v>27.8</v>
      </c>
      <c r="E22">
        <f t="shared" si="79"/>
        <v>27.8</v>
      </c>
      <c r="F22">
        <v>27.8</v>
      </c>
      <c r="G22">
        <v>26.9</v>
      </c>
      <c r="H22">
        <v>25.8</v>
      </c>
      <c r="I22">
        <v>24.8</v>
      </c>
      <c r="J22">
        <v>23.3</v>
      </c>
      <c r="K22">
        <v>22.8</v>
      </c>
      <c r="L22">
        <v>20.7</v>
      </c>
      <c r="M22">
        <v>18.2</v>
      </c>
      <c r="N22">
        <v>14.5</v>
      </c>
      <c r="O22">
        <v>12</v>
      </c>
      <c r="P22">
        <v>9.9</v>
      </c>
      <c r="Q22">
        <v>9.4</v>
      </c>
      <c r="R22">
        <v>7.3</v>
      </c>
      <c r="S22">
        <v>4.8</v>
      </c>
      <c r="T22">
        <v>3.2</v>
      </c>
      <c r="U22">
        <v>2.7</v>
      </c>
      <c r="V22">
        <v>2.2000000000000002</v>
      </c>
      <c r="W22" t="s">
        <v>108</v>
      </c>
      <c r="X22">
        <v>2.7</v>
      </c>
      <c r="Y22">
        <v>3.8</v>
      </c>
      <c r="Z22">
        <v>5.2</v>
      </c>
      <c r="AA22">
        <v>6.5</v>
      </c>
      <c r="AB22">
        <v>7.3</v>
      </c>
      <c r="AC22">
        <v>8.8000000000000007</v>
      </c>
      <c r="AD22">
        <v>9.9</v>
      </c>
      <c r="AE22" t="s">
        <v>108</v>
      </c>
      <c r="AF22">
        <v>10.4</v>
      </c>
      <c r="AG22">
        <v>12</v>
      </c>
      <c r="AH22">
        <v>12.1</v>
      </c>
      <c r="AI22">
        <v>13</v>
      </c>
      <c r="AJ22">
        <v>13</v>
      </c>
      <c r="AK22" t="s">
        <v>108</v>
      </c>
      <c r="AL22">
        <v>9.9</v>
      </c>
      <c r="AM22">
        <v>11.5</v>
      </c>
      <c r="AN22">
        <v>13</v>
      </c>
      <c r="AO22">
        <v>15</v>
      </c>
      <c r="AP22">
        <v>16.3</v>
      </c>
      <c r="AQ22">
        <v>17.100000000000001</v>
      </c>
      <c r="AR22">
        <v>18.2</v>
      </c>
      <c r="AS22">
        <v>19.2</v>
      </c>
      <c r="AT22">
        <f t="shared" ref="AT22:AU22" si="80">IFERROR(AS22+1.2,AS22)</f>
        <v>20.399999999999999</v>
      </c>
      <c r="AU22">
        <f t="shared" si="80"/>
        <v>21.599999999999998</v>
      </c>
    </row>
    <row r="23" spans="1:47" x14ac:dyDescent="0.2">
      <c r="A23">
        <v>286</v>
      </c>
      <c r="B23" t="s">
        <v>68</v>
      </c>
      <c r="C23">
        <f t="shared" ref="C23:E23" si="81">D23</f>
        <v>30.5</v>
      </c>
      <c r="D23">
        <f t="shared" si="81"/>
        <v>30.5</v>
      </c>
      <c r="E23">
        <f t="shared" si="81"/>
        <v>30.5</v>
      </c>
      <c r="F23">
        <v>30.5</v>
      </c>
      <c r="G23">
        <v>28.5</v>
      </c>
      <c r="H23">
        <v>27.8</v>
      </c>
      <c r="I23">
        <v>26.9</v>
      </c>
      <c r="J23">
        <v>25.3</v>
      </c>
      <c r="K23">
        <v>24.2</v>
      </c>
      <c r="L23">
        <v>22.8</v>
      </c>
      <c r="M23">
        <v>20.7</v>
      </c>
      <c r="N23">
        <v>16.100000000000001</v>
      </c>
      <c r="O23">
        <v>13.5</v>
      </c>
      <c r="P23">
        <v>12</v>
      </c>
      <c r="Q23">
        <v>10.9</v>
      </c>
      <c r="R23">
        <v>9.4</v>
      </c>
      <c r="S23">
        <v>6.3</v>
      </c>
      <c r="T23">
        <v>5.2</v>
      </c>
      <c r="U23">
        <v>4.8</v>
      </c>
      <c r="V23">
        <v>4.3</v>
      </c>
      <c r="W23">
        <v>2.7</v>
      </c>
      <c r="X23" t="s">
        <v>108</v>
      </c>
      <c r="Y23">
        <v>1.6</v>
      </c>
      <c r="Z23">
        <v>3.2</v>
      </c>
      <c r="AA23">
        <v>4.4000000000000004</v>
      </c>
      <c r="AB23">
        <v>5.2</v>
      </c>
      <c r="AC23">
        <v>6.8</v>
      </c>
      <c r="AD23">
        <v>7.3</v>
      </c>
      <c r="AE23" t="s">
        <v>108</v>
      </c>
      <c r="AF23">
        <v>8.4</v>
      </c>
      <c r="AG23">
        <v>9.4</v>
      </c>
      <c r="AH23">
        <v>9.5</v>
      </c>
      <c r="AI23">
        <v>10.9</v>
      </c>
      <c r="AJ23">
        <v>10.9</v>
      </c>
      <c r="AK23" t="s">
        <v>108</v>
      </c>
      <c r="AL23">
        <v>7.9</v>
      </c>
      <c r="AM23">
        <v>9.4</v>
      </c>
      <c r="AN23">
        <v>10.9</v>
      </c>
      <c r="AO23">
        <v>13</v>
      </c>
      <c r="AP23">
        <v>14</v>
      </c>
      <c r="AQ23">
        <v>14.5</v>
      </c>
      <c r="AR23">
        <v>16.100000000000001</v>
      </c>
      <c r="AS23">
        <v>17.100000000000001</v>
      </c>
      <c r="AT23">
        <f t="shared" ref="AT23:AU23" si="82">IFERROR(AS23+1.2,AS23)</f>
        <v>18.3</v>
      </c>
      <c r="AU23">
        <f t="shared" si="82"/>
        <v>19.5</v>
      </c>
    </row>
    <row r="24" spans="1:47" x14ac:dyDescent="0.2">
      <c r="A24">
        <v>298</v>
      </c>
      <c r="B24" t="s">
        <v>69</v>
      </c>
      <c r="C24">
        <f t="shared" ref="C24:E24" si="83">D24</f>
        <v>31.4</v>
      </c>
      <c r="D24">
        <f t="shared" si="83"/>
        <v>31.4</v>
      </c>
      <c r="E24">
        <f t="shared" si="83"/>
        <v>31.4</v>
      </c>
      <c r="F24">
        <v>31.4</v>
      </c>
      <c r="G24">
        <v>29.9</v>
      </c>
      <c r="H24">
        <v>29</v>
      </c>
      <c r="I24">
        <v>27.8</v>
      </c>
      <c r="J24">
        <v>26.9</v>
      </c>
      <c r="K24">
        <v>25.3</v>
      </c>
      <c r="L24">
        <v>23.8</v>
      </c>
      <c r="M24">
        <v>21.8</v>
      </c>
      <c r="N24">
        <v>17.600000000000001</v>
      </c>
      <c r="O24">
        <v>15</v>
      </c>
      <c r="P24">
        <v>13.5</v>
      </c>
      <c r="Q24">
        <v>12</v>
      </c>
      <c r="R24">
        <v>10.4</v>
      </c>
      <c r="S24">
        <v>7.3</v>
      </c>
      <c r="T24">
        <v>6.8</v>
      </c>
      <c r="U24">
        <v>6.3</v>
      </c>
      <c r="V24">
        <v>5.2</v>
      </c>
      <c r="W24">
        <v>3.8</v>
      </c>
      <c r="X24">
        <v>1.6</v>
      </c>
      <c r="Y24" t="s">
        <v>108</v>
      </c>
      <c r="Z24">
        <v>1.6</v>
      </c>
      <c r="AA24">
        <v>3.1</v>
      </c>
      <c r="AB24">
        <v>4.3</v>
      </c>
      <c r="AC24">
        <v>5.2</v>
      </c>
      <c r="AD24">
        <v>6.8</v>
      </c>
      <c r="AE24" t="s">
        <v>108</v>
      </c>
      <c r="AF24">
        <v>6.8</v>
      </c>
      <c r="AG24">
        <v>8.4</v>
      </c>
      <c r="AH24">
        <v>8.5</v>
      </c>
      <c r="AI24">
        <v>9.4</v>
      </c>
      <c r="AJ24">
        <v>9.4</v>
      </c>
      <c r="AK24" t="s">
        <v>108</v>
      </c>
      <c r="AL24">
        <v>6.8</v>
      </c>
      <c r="AM24">
        <v>8.4</v>
      </c>
      <c r="AN24">
        <v>9.4</v>
      </c>
      <c r="AO24">
        <v>12</v>
      </c>
      <c r="AP24">
        <v>13</v>
      </c>
      <c r="AQ24">
        <v>13.5</v>
      </c>
      <c r="AR24">
        <v>14.5</v>
      </c>
      <c r="AS24">
        <v>15.6</v>
      </c>
      <c r="AT24">
        <f t="shared" ref="AT24:AU24" si="84">IFERROR(AS24+1.2,AS24)</f>
        <v>16.8</v>
      </c>
      <c r="AU24">
        <f t="shared" si="84"/>
        <v>18</v>
      </c>
    </row>
    <row r="25" spans="1:47" x14ac:dyDescent="0.2">
      <c r="A25">
        <v>312</v>
      </c>
      <c r="B25" t="s">
        <v>70</v>
      </c>
      <c r="C25">
        <f t="shared" ref="C25:E25" si="85">D25</f>
        <v>33</v>
      </c>
      <c r="D25">
        <f t="shared" si="85"/>
        <v>33</v>
      </c>
      <c r="E25">
        <f t="shared" si="85"/>
        <v>33</v>
      </c>
      <c r="F25">
        <v>33</v>
      </c>
      <c r="G25">
        <v>31.4</v>
      </c>
      <c r="H25">
        <v>29.9</v>
      </c>
      <c r="I25">
        <v>29.4</v>
      </c>
      <c r="J25">
        <v>27.8</v>
      </c>
      <c r="K25">
        <v>26.9</v>
      </c>
      <c r="L25">
        <v>25.3</v>
      </c>
      <c r="M25">
        <v>22.8</v>
      </c>
      <c r="N25">
        <v>18.600000000000001</v>
      </c>
      <c r="O25">
        <v>16.600000000000001</v>
      </c>
      <c r="P25">
        <v>14.5</v>
      </c>
      <c r="Q25">
        <v>13.5</v>
      </c>
      <c r="R25">
        <v>11.5</v>
      </c>
      <c r="S25">
        <v>9.4</v>
      </c>
      <c r="T25">
        <v>8.4</v>
      </c>
      <c r="U25">
        <v>7.3</v>
      </c>
      <c r="V25">
        <v>6.8</v>
      </c>
      <c r="W25">
        <v>5.2</v>
      </c>
      <c r="X25">
        <v>3.2</v>
      </c>
      <c r="Y25">
        <v>1.6</v>
      </c>
      <c r="Z25" t="s">
        <v>108</v>
      </c>
      <c r="AA25">
        <v>1.6</v>
      </c>
      <c r="AB25">
        <v>2.7</v>
      </c>
      <c r="AC25">
        <v>4.3</v>
      </c>
      <c r="AD25">
        <v>5.2</v>
      </c>
      <c r="AE25" t="s">
        <v>108</v>
      </c>
      <c r="AF25">
        <v>5.2</v>
      </c>
      <c r="AG25">
        <v>6.8</v>
      </c>
      <c r="AH25">
        <v>7</v>
      </c>
      <c r="AI25">
        <v>7.9</v>
      </c>
      <c r="AJ25">
        <v>7.9</v>
      </c>
      <c r="AK25" t="s">
        <v>108</v>
      </c>
      <c r="AL25">
        <v>5.2</v>
      </c>
      <c r="AM25">
        <v>6.8</v>
      </c>
      <c r="AN25">
        <v>7.9</v>
      </c>
      <c r="AO25">
        <v>10.4</v>
      </c>
      <c r="AP25">
        <v>11.7</v>
      </c>
      <c r="AQ25">
        <v>12.4</v>
      </c>
      <c r="AR25">
        <v>13.5</v>
      </c>
      <c r="AS25">
        <v>14.5</v>
      </c>
      <c r="AT25">
        <f t="shared" ref="AT25:AU25" si="86">IFERROR(AS25+1.2,AS25)</f>
        <v>15.7</v>
      </c>
      <c r="AU25">
        <f t="shared" si="86"/>
        <v>16.899999999999999</v>
      </c>
    </row>
    <row r="26" spans="1:47" x14ac:dyDescent="0.2">
      <c r="A26">
        <v>320</v>
      </c>
      <c r="B26" t="s">
        <v>109</v>
      </c>
      <c r="C26">
        <f t="shared" ref="C26:E26" si="87">D26</f>
        <v>34.299999999999997</v>
      </c>
      <c r="D26">
        <f t="shared" si="87"/>
        <v>34.299999999999997</v>
      </c>
      <c r="E26">
        <f t="shared" si="87"/>
        <v>34.299999999999997</v>
      </c>
      <c r="F26">
        <v>34.299999999999997</v>
      </c>
      <c r="G26">
        <v>32.700000000000003</v>
      </c>
      <c r="H26">
        <v>31.4</v>
      </c>
      <c r="I26">
        <v>30.6</v>
      </c>
      <c r="J26">
        <v>29.1</v>
      </c>
      <c r="K26">
        <v>28</v>
      </c>
      <c r="L26">
        <v>26.5</v>
      </c>
      <c r="M26">
        <v>24.2</v>
      </c>
      <c r="N26">
        <v>19.8</v>
      </c>
      <c r="O26">
        <v>17.7</v>
      </c>
      <c r="P26">
        <v>15.9</v>
      </c>
      <c r="Q26">
        <v>14.7</v>
      </c>
      <c r="R26">
        <v>12.6</v>
      </c>
      <c r="S26">
        <v>10.5</v>
      </c>
      <c r="T26">
        <v>9.5</v>
      </c>
      <c r="U26">
        <v>8.8000000000000007</v>
      </c>
      <c r="V26">
        <v>8.3000000000000007</v>
      </c>
      <c r="W26">
        <v>6.5</v>
      </c>
      <c r="X26">
        <v>4.4000000000000004</v>
      </c>
      <c r="Y26">
        <v>3.1</v>
      </c>
      <c r="Z26">
        <v>1.6</v>
      </c>
      <c r="AA26" t="s">
        <v>108</v>
      </c>
      <c r="AB26">
        <v>1.6</v>
      </c>
      <c r="AC26">
        <v>3.1</v>
      </c>
      <c r="AD26">
        <v>3.8</v>
      </c>
      <c r="AE26" t="s">
        <v>108</v>
      </c>
      <c r="AF26">
        <v>4.2</v>
      </c>
      <c r="AG26">
        <v>5.6</v>
      </c>
      <c r="AH26">
        <v>5.9</v>
      </c>
      <c r="AI26">
        <v>6.7</v>
      </c>
      <c r="AJ26">
        <v>6.7</v>
      </c>
      <c r="AK26" t="s">
        <v>108</v>
      </c>
      <c r="AL26">
        <v>4.2</v>
      </c>
      <c r="AM26">
        <v>5.6</v>
      </c>
      <c r="AN26">
        <v>6.7</v>
      </c>
      <c r="AO26">
        <v>8.9</v>
      </c>
      <c r="AP26">
        <v>10.199999999999999</v>
      </c>
      <c r="AQ26">
        <v>11</v>
      </c>
      <c r="AR26">
        <v>12</v>
      </c>
      <c r="AS26">
        <v>13</v>
      </c>
      <c r="AT26">
        <f t="shared" ref="AT26:AU26" si="88">IFERROR(AS26+1.2,AS26)</f>
        <v>14.2</v>
      </c>
      <c r="AU26">
        <f t="shared" si="88"/>
        <v>15.399999999999999</v>
      </c>
    </row>
    <row r="27" spans="1:47" x14ac:dyDescent="0.2">
      <c r="A27">
        <v>326</v>
      </c>
      <c r="B27" t="s">
        <v>72</v>
      </c>
      <c r="C27">
        <f t="shared" ref="C27:E27" si="89">D27</f>
        <v>35</v>
      </c>
      <c r="D27">
        <f t="shared" si="89"/>
        <v>35</v>
      </c>
      <c r="E27">
        <f t="shared" si="89"/>
        <v>35</v>
      </c>
      <c r="F27">
        <v>35</v>
      </c>
      <c r="G27">
        <v>33.5</v>
      </c>
      <c r="H27">
        <v>32.6</v>
      </c>
      <c r="I27">
        <v>31.4</v>
      </c>
      <c r="J27">
        <v>29.9</v>
      </c>
      <c r="K27">
        <v>29</v>
      </c>
      <c r="L27">
        <v>27.4</v>
      </c>
      <c r="M27">
        <v>25.3</v>
      </c>
      <c r="N27">
        <v>20.7</v>
      </c>
      <c r="O27">
        <v>18.600000000000001</v>
      </c>
      <c r="P27">
        <v>17.100000000000001</v>
      </c>
      <c r="Q27">
        <v>15.6</v>
      </c>
      <c r="R27">
        <v>13.5</v>
      </c>
      <c r="S27">
        <v>11.5</v>
      </c>
      <c r="T27">
        <v>10.4</v>
      </c>
      <c r="U27">
        <v>9.9</v>
      </c>
      <c r="V27">
        <v>9.4</v>
      </c>
      <c r="W27">
        <v>7.3</v>
      </c>
      <c r="X27">
        <v>5.2</v>
      </c>
      <c r="Y27">
        <v>4.3</v>
      </c>
      <c r="Z27">
        <v>2.7</v>
      </c>
      <c r="AA27">
        <v>1.6</v>
      </c>
      <c r="AB27" t="s">
        <v>108</v>
      </c>
      <c r="AC27">
        <v>2.2999999999999998</v>
      </c>
      <c r="AD27">
        <v>2.7</v>
      </c>
      <c r="AE27" t="s">
        <v>108</v>
      </c>
      <c r="AF27">
        <v>3.2</v>
      </c>
      <c r="AG27">
        <v>4.8</v>
      </c>
      <c r="AH27">
        <v>4.9000000000000004</v>
      </c>
      <c r="AI27">
        <v>5.9</v>
      </c>
      <c r="AJ27">
        <v>5.9</v>
      </c>
      <c r="AK27" t="s">
        <v>108</v>
      </c>
      <c r="AL27">
        <v>3.2</v>
      </c>
      <c r="AM27">
        <v>4.8</v>
      </c>
      <c r="AN27">
        <v>5.9</v>
      </c>
      <c r="AO27">
        <v>7.9</v>
      </c>
      <c r="AP27">
        <v>9.1</v>
      </c>
      <c r="AQ27">
        <v>9.9</v>
      </c>
      <c r="AR27">
        <v>10.9</v>
      </c>
      <c r="AS27">
        <v>12</v>
      </c>
      <c r="AT27">
        <f t="shared" ref="AT27:AU27" si="90">IFERROR(AS27+1.2,AS27)</f>
        <v>13.2</v>
      </c>
      <c r="AU27">
        <f t="shared" si="90"/>
        <v>14.399999999999999</v>
      </c>
    </row>
    <row r="28" spans="1:47" x14ac:dyDescent="0.2">
      <c r="A28">
        <v>333</v>
      </c>
      <c r="B28" t="s">
        <v>73</v>
      </c>
      <c r="C28">
        <f t="shared" ref="C28:E28" si="91">D28</f>
        <v>36.200000000000003</v>
      </c>
      <c r="D28">
        <f t="shared" si="91"/>
        <v>36.200000000000003</v>
      </c>
      <c r="E28">
        <f t="shared" si="91"/>
        <v>36.200000000000003</v>
      </c>
      <c r="F28">
        <v>36.200000000000003</v>
      </c>
      <c r="G28">
        <v>35</v>
      </c>
      <c r="H28">
        <v>34.1</v>
      </c>
      <c r="I28">
        <v>32.6</v>
      </c>
      <c r="J28">
        <v>31.4</v>
      </c>
      <c r="K28">
        <v>30.5</v>
      </c>
      <c r="L28">
        <v>28.5</v>
      </c>
      <c r="M28">
        <v>26.3</v>
      </c>
      <c r="N28">
        <v>22.2</v>
      </c>
      <c r="O28">
        <v>20.2</v>
      </c>
      <c r="P28">
        <v>18.2</v>
      </c>
      <c r="Q28">
        <v>17.100000000000001</v>
      </c>
      <c r="R28">
        <v>15</v>
      </c>
      <c r="S28">
        <v>13</v>
      </c>
      <c r="T28">
        <v>12</v>
      </c>
      <c r="U28">
        <v>11.5</v>
      </c>
      <c r="V28">
        <v>10.4</v>
      </c>
      <c r="W28">
        <v>8.8000000000000007</v>
      </c>
      <c r="X28">
        <v>6.8</v>
      </c>
      <c r="Y28">
        <v>5.2</v>
      </c>
      <c r="Z28">
        <v>4.3</v>
      </c>
      <c r="AA28">
        <v>3.1</v>
      </c>
      <c r="AB28">
        <v>2.2999999999999998</v>
      </c>
      <c r="AC28" t="s">
        <v>108</v>
      </c>
      <c r="AD28">
        <v>1.6</v>
      </c>
      <c r="AE28" t="s">
        <v>108</v>
      </c>
      <c r="AF28">
        <v>2.2999999999999998</v>
      </c>
      <c r="AG28">
        <v>3.2</v>
      </c>
      <c r="AH28">
        <v>3.4</v>
      </c>
      <c r="AI28">
        <v>4.8</v>
      </c>
      <c r="AJ28">
        <v>4.8</v>
      </c>
      <c r="AK28" t="s">
        <v>108</v>
      </c>
      <c r="AL28">
        <v>1.6</v>
      </c>
      <c r="AM28">
        <v>3.2</v>
      </c>
      <c r="AN28">
        <v>4.8</v>
      </c>
      <c r="AO28">
        <v>6.8</v>
      </c>
      <c r="AP28">
        <v>7.9</v>
      </c>
      <c r="AQ28">
        <v>8.4</v>
      </c>
      <c r="AR28">
        <v>9.9</v>
      </c>
      <c r="AS28">
        <v>10.9</v>
      </c>
      <c r="AT28">
        <f t="shared" ref="AT28:AU28" si="92">IFERROR(AS28+1.2,AS28)</f>
        <v>12.1</v>
      </c>
      <c r="AU28">
        <f t="shared" si="92"/>
        <v>13.299999999999999</v>
      </c>
    </row>
    <row r="29" spans="1:47" x14ac:dyDescent="0.2">
      <c r="A29">
        <v>339</v>
      </c>
      <c r="B29" t="s">
        <v>74</v>
      </c>
      <c r="C29">
        <f t="shared" ref="C29:E29" si="93">D29</f>
        <v>37.1</v>
      </c>
      <c r="D29">
        <f t="shared" si="93"/>
        <v>37.1</v>
      </c>
      <c r="E29">
        <f t="shared" si="93"/>
        <v>37.1</v>
      </c>
      <c r="F29">
        <v>37.1</v>
      </c>
      <c r="G29">
        <v>35.6</v>
      </c>
      <c r="H29">
        <v>34.6</v>
      </c>
      <c r="I29">
        <v>34.1</v>
      </c>
      <c r="J29">
        <v>32.6</v>
      </c>
      <c r="K29">
        <v>31.4</v>
      </c>
      <c r="L29">
        <v>29.4</v>
      </c>
      <c r="M29">
        <v>27.4</v>
      </c>
      <c r="N29">
        <v>23.3</v>
      </c>
      <c r="O29">
        <v>20.7</v>
      </c>
      <c r="P29">
        <v>19.2</v>
      </c>
      <c r="Q29">
        <v>18.2</v>
      </c>
      <c r="R29">
        <v>16.100000000000001</v>
      </c>
      <c r="S29">
        <v>13.5</v>
      </c>
      <c r="T29">
        <v>13</v>
      </c>
      <c r="U29">
        <v>12</v>
      </c>
      <c r="V29">
        <v>11.5</v>
      </c>
      <c r="W29">
        <v>9.9</v>
      </c>
      <c r="X29">
        <v>7.3</v>
      </c>
      <c r="Y29">
        <v>6.8</v>
      </c>
      <c r="Z29">
        <v>5.2</v>
      </c>
      <c r="AA29">
        <v>3.8</v>
      </c>
      <c r="AB29">
        <v>2.7</v>
      </c>
      <c r="AC29">
        <v>1.6</v>
      </c>
      <c r="AD29" t="s">
        <v>108</v>
      </c>
      <c r="AE29" t="s">
        <v>108</v>
      </c>
      <c r="AF29">
        <v>1.6</v>
      </c>
      <c r="AG29">
        <v>2.7</v>
      </c>
      <c r="AH29">
        <v>2.9</v>
      </c>
      <c r="AI29">
        <v>3.8</v>
      </c>
      <c r="AJ29">
        <v>3.8</v>
      </c>
      <c r="AK29">
        <v>1.6</v>
      </c>
      <c r="AL29">
        <v>2.2999999999999998</v>
      </c>
      <c r="AM29">
        <v>3.8</v>
      </c>
      <c r="AN29">
        <v>5.2</v>
      </c>
      <c r="AO29">
        <v>7.3</v>
      </c>
      <c r="AP29">
        <v>8.6</v>
      </c>
      <c r="AQ29">
        <v>9.4</v>
      </c>
      <c r="AR29">
        <v>10.4</v>
      </c>
      <c r="AS29">
        <v>11.5</v>
      </c>
      <c r="AT29">
        <f t="shared" ref="AT29:AU29" si="94">IFERROR(AS29+1.2,AS29)</f>
        <v>12.7</v>
      </c>
      <c r="AU29">
        <f t="shared" si="94"/>
        <v>13.899999999999999</v>
      </c>
    </row>
    <row r="30" spans="1:47" x14ac:dyDescent="0.2">
      <c r="A30">
        <v>340</v>
      </c>
      <c r="B30" t="s">
        <v>110</v>
      </c>
      <c r="C30">
        <f t="shared" ref="C30:E30" si="95">D30</f>
        <v>37.4</v>
      </c>
      <c r="D30">
        <f t="shared" si="95"/>
        <v>37.4</v>
      </c>
      <c r="E30">
        <f t="shared" si="95"/>
        <v>37.4</v>
      </c>
      <c r="F30">
        <v>37.4</v>
      </c>
      <c r="G30">
        <v>35.9</v>
      </c>
      <c r="H30">
        <v>34.700000000000003</v>
      </c>
      <c r="I30">
        <v>34.299999999999997</v>
      </c>
      <c r="J30">
        <v>32.700000000000003</v>
      </c>
      <c r="K30">
        <v>31.6</v>
      </c>
      <c r="L30">
        <v>29.6</v>
      </c>
      <c r="M30">
        <v>27.5</v>
      </c>
      <c r="N30">
        <v>23.4</v>
      </c>
      <c r="O30">
        <v>21</v>
      </c>
      <c r="P30">
        <v>19.399999999999999</v>
      </c>
      <c r="Q30">
        <v>18.3</v>
      </c>
      <c r="R30">
        <v>16.2</v>
      </c>
      <c r="S30">
        <v>13.8</v>
      </c>
      <c r="T30">
        <v>13.1</v>
      </c>
      <c r="U30">
        <v>12.2</v>
      </c>
      <c r="V30">
        <v>11.7</v>
      </c>
      <c r="W30">
        <v>10</v>
      </c>
      <c r="X30">
        <v>7.6</v>
      </c>
      <c r="Y30">
        <v>6.8</v>
      </c>
      <c r="Z30">
        <v>5.2</v>
      </c>
      <c r="AA30">
        <v>3.9</v>
      </c>
      <c r="AB30">
        <v>2.9</v>
      </c>
      <c r="AC30">
        <v>1.7</v>
      </c>
      <c r="AD30">
        <v>1.6</v>
      </c>
      <c r="AE30" t="s">
        <v>108</v>
      </c>
      <c r="AF30" t="s">
        <v>108</v>
      </c>
      <c r="AG30" t="s">
        <v>108</v>
      </c>
      <c r="AH30" t="s">
        <v>108</v>
      </c>
      <c r="AI30" t="s">
        <v>108</v>
      </c>
      <c r="AJ30" t="s">
        <v>108</v>
      </c>
      <c r="AK30">
        <v>1.7</v>
      </c>
      <c r="AL30">
        <v>2.5</v>
      </c>
      <c r="AM30">
        <v>4.0999999999999996</v>
      </c>
      <c r="AN30">
        <v>5.3</v>
      </c>
      <c r="AO30">
        <v>7.5</v>
      </c>
      <c r="AP30">
        <v>8.6999999999999993</v>
      </c>
      <c r="AQ30">
        <v>9.5</v>
      </c>
      <c r="AR30">
        <v>10.5</v>
      </c>
      <c r="AS30">
        <v>11.6</v>
      </c>
      <c r="AT30">
        <f t="shared" ref="AT30:AU30" si="96">IFERROR(AS30+1.2,AS30)</f>
        <v>12.799999999999999</v>
      </c>
      <c r="AU30">
        <f t="shared" si="96"/>
        <v>13.999999999999998</v>
      </c>
    </row>
    <row r="31" spans="1:47" x14ac:dyDescent="0.2">
      <c r="A31">
        <v>343</v>
      </c>
      <c r="B31" t="s">
        <v>75</v>
      </c>
      <c r="C31">
        <f t="shared" ref="C31:E31" si="97">D31</f>
        <v>38.200000000000003</v>
      </c>
      <c r="D31">
        <f t="shared" si="97"/>
        <v>38.200000000000003</v>
      </c>
      <c r="E31">
        <f t="shared" si="97"/>
        <v>38.200000000000003</v>
      </c>
      <c r="F31">
        <v>38.200000000000003</v>
      </c>
      <c r="G31">
        <v>36.6</v>
      </c>
      <c r="H31">
        <v>35</v>
      </c>
      <c r="I31">
        <v>34.6</v>
      </c>
      <c r="J31">
        <v>33</v>
      </c>
      <c r="K31">
        <v>32</v>
      </c>
      <c r="L31">
        <v>30.5</v>
      </c>
      <c r="M31">
        <v>27.8</v>
      </c>
      <c r="N31">
        <v>23.8</v>
      </c>
      <c r="O31">
        <v>21.8</v>
      </c>
      <c r="P31">
        <v>20.2</v>
      </c>
      <c r="Q31">
        <v>18.600000000000001</v>
      </c>
      <c r="R31">
        <v>16.600000000000001</v>
      </c>
      <c r="S31">
        <v>14.5</v>
      </c>
      <c r="T31">
        <v>13.5</v>
      </c>
      <c r="U31">
        <v>13</v>
      </c>
      <c r="V31">
        <v>12.4</v>
      </c>
      <c r="W31">
        <v>10.4</v>
      </c>
      <c r="X31">
        <v>8.4</v>
      </c>
      <c r="Y31">
        <v>6.8</v>
      </c>
      <c r="Z31">
        <v>5.2</v>
      </c>
      <c r="AA31">
        <v>4.2</v>
      </c>
      <c r="AB31">
        <v>3.2</v>
      </c>
      <c r="AC31">
        <v>2.2999999999999998</v>
      </c>
      <c r="AD31">
        <v>1.6</v>
      </c>
      <c r="AE31">
        <v>1.6</v>
      </c>
      <c r="AF31" t="s">
        <v>108</v>
      </c>
      <c r="AG31">
        <v>1.6</v>
      </c>
      <c r="AH31">
        <v>1.8</v>
      </c>
      <c r="AI31">
        <v>3.2</v>
      </c>
      <c r="AJ31">
        <v>3.2</v>
      </c>
      <c r="AK31">
        <v>2.2999999999999998</v>
      </c>
      <c r="AL31">
        <v>3.2</v>
      </c>
      <c r="AM31">
        <v>4.8</v>
      </c>
      <c r="AN31">
        <v>5.9</v>
      </c>
      <c r="AO31">
        <v>7.9</v>
      </c>
      <c r="AP31">
        <v>9.1</v>
      </c>
      <c r="AQ31">
        <v>9.9</v>
      </c>
      <c r="AR31">
        <v>10.9</v>
      </c>
      <c r="AS31">
        <v>12</v>
      </c>
      <c r="AT31">
        <f t="shared" ref="AT31:AU31" si="98">IFERROR(AS31+1.2,AS31)</f>
        <v>13.2</v>
      </c>
      <c r="AU31">
        <f t="shared" si="98"/>
        <v>14.399999999999999</v>
      </c>
    </row>
    <row r="32" spans="1:47" x14ac:dyDescent="0.2">
      <c r="A32">
        <v>351</v>
      </c>
      <c r="B32" t="s">
        <v>76</v>
      </c>
      <c r="C32">
        <f t="shared" ref="C32:E32" si="99">D32</f>
        <v>39.200000000000003</v>
      </c>
      <c r="D32">
        <f t="shared" si="99"/>
        <v>39.200000000000003</v>
      </c>
      <c r="E32">
        <f t="shared" si="99"/>
        <v>39.200000000000003</v>
      </c>
      <c r="F32">
        <v>39.200000000000003</v>
      </c>
      <c r="G32">
        <v>37.6</v>
      </c>
      <c r="H32">
        <v>36.6</v>
      </c>
      <c r="I32">
        <v>35.6</v>
      </c>
      <c r="J32">
        <v>34.1</v>
      </c>
      <c r="K32">
        <v>33.5</v>
      </c>
      <c r="L32">
        <v>31.4</v>
      </c>
      <c r="M32">
        <v>29</v>
      </c>
      <c r="N32">
        <v>25.3</v>
      </c>
      <c r="O32">
        <v>22.8</v>
      </c>
      <c r="P32">
        <v>21.2</v>
      </c>
      <c r="Q32">
        <v>20.2</v>
      </c>
      <c r="R32">
        <v>18.2</v>
      </c>
      <c r="S32">
        <v>15.6</v>
      </c>
      <c r="T32">
        <v>14.5</v>
      </c>
      <c r="U32">
        <v>14</v>
      </c>
      <c r="V32">
        <v>13.5</v>
      </c>
      <c r="W32">
        <v>12</v>
      </c>
      <c r="X32">
        <v>9.4</v>
      </c>
      <c r="Y32">
        <v>8.4</v>
      </c>
      <c r="Z32">
        <v>6.8</v>
      </c>
      <c r="AA32">
        <v>5.6</v>
      </c>
      <c r="AB32">
        <v>4.8</v>
      </c>
      <c r="AC32">
        <v>3.2</v>
      </c>
      <c r="AD32">
        <v>2.7</v>
      </c>
      <c r="AE32">
        <v>2.5</v>
      </c>
      <c r="AF32">
        <v>1.6</v>
      </c>
      <c r="AG32" t="s">
        <v>108</v>
      </c>
      <c r="AH32">
        <v>1.6</v>
      </c>
      <c r="AI32">
        <v>2.2999999999999998</v>
      </c>
      <c r="AJ32">
        <v>2.2999999999999998</v>
      </c>
      <c r="AK32">
        <v>3.2</v>
      </c>
      <c r="AL32">
        <v>4.8</v>
      </c>
      <c r="AM32">
        <v>6.3</v>
      </c>
      <c r="AN32">
        <v>7.3</v>
      </c>
      <c r="AO32">
        <v>9.9</v>
      </c>
      <c r="AP32">
        <v>11</v>
      </c>
      <c r="AQ32">
        <v>11.5</v>
      </c>
      <c r="AR32">
        <v>13</v>
      </c>
      <c r="AS32">
        <v>13.5</v>
      </c>
      <c r="AT32">
        <f t="shared" ref="AT32:AU32" si="100">IFERROR(AS32+1.2,AS32)</f>
        <v>14.7</v>
      </c>
      <c r="AU32">
        <f t="shared" si="100"/>
        <v>15.899999999999999</v>
      </c>
    </row>
    <row r="33" spans="1:47" x14ac:dyDescent="0.2">
      <c r="A33">
        <v>352</v>
      </c>
      <c r="B33" t="s">
        <v>111</v>
      </c>
      <c r="C33" t="str">
        <f t="shared" ref="C33:E33" si="101">D33</f>
        <v>N/A</v>
      </c>
      <c r="D33" t="str">
        <f t="shared" si="101"/>
        <v>N/A</v>
      </c>
      <c r="E33" t="str">
        <f t="shared" si="101"/>
        <v>N/A</v>
      </c>
      <c r="F33" t="s">
        <v>108</v>
      </c>
      <c r="G33" t="s">
        <v>108</v>
      </c>
      <c r="H33" t="s">
        <v>108</v>
      </c>
      <c r="I33" t="s">
        <v>108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  <c r="O33" t="s">
        <v>108</v>
      </c>
      <c r="P33" t="s">
        <v>108</v>
      </c>
      <c r="Q33" t="s">
        <v>108</v>
      </c>
      <c r="R33" t="s">
        <v>108</v>
      </c>
      <c r="S33" t="s">
        <v>108</v>
      </c>
      <c r="T33" t="s">
        <v>108</v>
      </c>
      <c r="U33" t="s">
        <v>108</v>
      </c>
      <c r="V33" t="s">
        <v>108</v>
      </c>
      <c r="W33" t="s">
        <v>108</v>
      </c>
      <c r="X33" t="s">
        <v>108</v>
      </c>
      <c r="Y33" t="s">
        <v>108</v>
      </c>
      <c r="Z33" t="s">
        <v>108</v>
      </c>
      <c r="AA33" t="s">
        <v>108</v>
      </c>
      <c r="AB33" t="s">
        <v>108</v>
      </c>
      <c r="AC33" t="s">
        <v>108</v>
      </c>
      <c r="AD33" t="s">
        <v>108</v>
      </c>
      <c r="AE33" t="s">
        <v>108</v>
      </c>
      <c r="AF33" t="s">
        <v>108</v>
      </c>
      <c r="AG33" t="s">
        <v>108</v>
      </c>
      <c r="AH33" t="s">
        <v>108</v>
      </c>
      <c r="AI33">
        <v>2</v>
      </c>
      <c r="AJ33">
        <v>2</v>
      </c>
      <c r="AK33" t="s">
        <v>108</v>
      </c>
      <c r="AL33" t="s">
        <v>108</v>
      </c>
      <c r="AM33" t="s">
        <v>108</v>
      </c>
      <c r="AN33" t="s">
        <v>108</v>
      </c>
      <c r="AO33" t="s">
        <v>108</v>
      </c>
      <c r="AP33" t="s">
        <v>108</v>
      </c>
      <c r="AQ33" t="s">
        <v>108</v>
      </c>
      <c r="AR33" t="s">
        <v>108</v>
      </c>
      <c r="AS33" t="s">
        <v>108</v>
      </c>
      <c r="AT33" t="str">
        <f t="shared" ref="AT33:AU33" si="102">IFERROR(AS33+1.2,AS33)</f>
        <v>N/A</v>
      </c>
      <c r="AU33" t="str">
        <f t="shared" si="102"/>
        <v>N/A</v>
      </c>
    </row>
    <row r="34" spans="1:47" x14ac:dyDescent="0.2">
      <c r="A34">
        <v>42</v>
      </c>
      <c r="B34" t="s">
        <v>77</v>
      </c>
      <c r="C34">
        <f t="shared" ref="C34:E34" si="103">D34</f>
        <v>40.700000000000003</v>
      </c>
      <c r="D34">
        <f t="shared" si="103"/>
        <v>40.700000000000003</v>
      </c>
      <c r="E34">
        <f t="shared" si="103"/>
        <v>40.700000000000003</v>
      </c>
      <c r="F34">
        <v>40.700000000000003</v>
      </c>
      <c r="G34">
        <v>39.200000000000003</v>
      </c>
      <c r="H34">
        <v>37.6</v>
      </c>
      <c r="I34">
        <v>37.1</v>
      </c>
      <c r="J34">
        <v>35.6</v>
      </c>
      <c r="K34">
        <v>34.6</v>
      </c>
      <c r="L34">
        <v>32.6</v>
      </c>
      <c r="M34">
        <v>30.5</v>
      </c>
      <c r="N34">
        <v>26.3</v>
      </c>
      <c r="O34">
        <v>24.2</v>
      </c>
      <c r="P34">
        <v>22.8</v>
      </c>
      <c r="Q34">
        <v>21.2</v>
      </c>
      <c r="R34">
        <v>19.2</v>
      </c>
      <c r="S34">
        <v>16.600000000000001</v>
      </c>
      <c r="T34">
        <v>16.100000000000001</v>
      </c>
      <c r="U34">
        <v>15</v>
      </c>
      <c r="V34">
        <v>14.5</v>
      </c>
      <c r="W34">
        <v>13</v>
      </c>
      <c r="X34">
        <v>10.9</v>
      </c>
      <c r="Y34">
        <v>9.4</v>
      </c>
      <c r="Z34">
        <v>7.9</v>
      </c>
      <c r="AA34">
        <v>6.7</v>
      </c>
      <c r="AB34">
        <v>5.9</v>
      </c>
      <c r="AC34">
        <v>4.8</v>
      </c>
      <c r="AD34">
        <v>3.8</v>
      </c>
      <c r="AE34">
        <v>3.6</v>
      </c>
      <c r="AF34">
        <v>3.2</v>
      </c>
      <c r="AG34">
        <v>2.2999999999999998</v>
      </c>
      <c r="AH34" t="s">
        <v>108</v>
      </c>
      <c r="AI34" t="s">
        <v>108</v>
      </c>
      <c r="AJ34">
        <v>0</v>
      </c>
      <c r="AK34">
        <v>4.8</v>
      </c>
      <c r="AL34">
        <v>5.9</v>
      </c>
      <c r="AM34">
        <v>7.3</v>
      </c>
      <c r="AN34">
        <v>8.4</v>
      </c>
      <c r="AO34">
        <v>10.9</v>
      </c>
      <c r="AP34">
        <v>12.2</v>
      </c>
      <c r="AQ34">
        <v>13</v>
      </c>
      <c r="AR34">
        <v>14</v>
      </c>
      <c r="AS34">
        <v>14.5</v>
      </c>
      <c r="AT34">
        <f t="shared" ref="AT34:AU34" si="104">IFERROR(AS34+1.2,AS34)</f>
        <v>15.7</v>
      </c>
      <c r="AU34">
        <f t="shared" si="104"/>
        <v>16.899999999999999</v>
      </c>
    </row>
    <row r="35" spans="1:47" x14ac:dyDescent="0.2">
      <c r="A35">
        <v>43</v>
      </c>
      <c r="B35" t="s">
        <v>78</v>
      </c>
      <c r="C35">
        <f>C34+6.1</f>
        <v>46.800000000000004</v>
      </c>
      <c r="D35">
        <f t="shared" ref="D35:AG35" si="105">D34+6.1</f>
        <v>46.800000000000004</v>
      </c>
      <c r="E35">
        <f t="shared" si="105"/>
        <v>46.800000000000004</v>
      </c>
      <c r="F35">
        <f t="shared" si="105"/>
        <v>46.800000000000004</v>
      </c>
      <c r="G35">
        <f t="shared" si="105"/>
        <v>45.300000000000004</v>
      </c>
      <c r="H35">
        <f t="shared" si="105"/>
        <v>43.7</v>
      </c>
      <c r="I35">
        <f t="shared" si="105"/>
        <v>43.2</v>
      </c>
      <c r="J35">
        <f t="shared" si="105"/>
        <v>41.7</v>
      </c>
      <c r="K35">
        <f t="shared" si="105"/>
        <v>40.700000000000003</v>
      </c>
      <c r="L35">
        <f t="shared" si="105"/>
        <v>38.700000000000003</v>
      </c>
      <c r="M35">
        <f t="shared" si="105"/>
        <v>36.6</v>
      </c>
      <c r="N35">
        <f t="shared" si="105"/>
        <v>32.4</v>
      </c>
      <c r="O35">
        <f t="shared" si="105"/>
        <v>30.299999999999997</v>
      </c>
      <c r="P35">
        <f t="shared" si="105"/>
        <v>28.9</v>
      </c>
      <c r="Q35">
        <f t="shared" si="105"/>
        <v>27.299999999999997</v>
      </c>
      <c r="R35">
        <f t="shared" si="105"/>
        <v>25.299999999999997</v>
      </c>
      <c r="S35">
        <f t="shared" si="105"/>
        <v>22.700000000000003</v>
      </c>
      <c r="T35">
        <f t="shared" si="105"/>
        <v>22.200000000000003</v>
      </c>
      <c r="U35">
        <f t="shared" si="105"/>
        <v>21.1</v>
      </c>
      <c r="V35">
        <f t="shared" si="105"/>
        <v>20.6</v>
      </c>
      <c r="W35">
        <f t="shared" si="105"/>
        <v>19.100000000000001</v>
      </c>
      <c r="X35">
        <f t="shared" si="105"/>
        <v>17</v>
      </c>
      <c r="Y35">
        <f t="shared" si="105"/>
        <v>15.5</v>
      </c>
      <c r="Z35">
        <f t="shared" si="105"/>
        <v>14</v>
      </c>
      <c r="AA35">
        <f t="shared" si="105"/>
        <v>12.8</v>
      </c>
      <c r="AB35">
        <f t="shared" si="105"/>
        <v>12</v>
      </c>
      <c r="AC35">
        <f t="shared" si="105"/>
        <v>10.899999999999999</v>
      </c>
      <c r="AD35">
        <f t="shared" si="105"/>
        <v>9.8999999999999986</v>
      </c>
      <c r="AE35">
        <f t="shared" si="105"/>
        <v>9.6999999999999993</v>
      </c>
      <c r="AF35">
        <f t="shared" si="105"/>
        <v>9.3000000000000007</v>
      </c>
      <c r="AG35">
        <f t="shared" si="105"/>
        <v>8.3999999999999986</v>
      </c>
      <c r="AH35" t="s">
        <v>108</v>
      </c>
      <c r="AI35">
        <v>6.1</v>
      </c>
      <c r="AJ35" t="s">
        <v>108</v>
      </c>
      <c r="AK35">
        <f t="shared" ref="AK35" si="106">AK34+6.1</f>
        <v>10.899999999999999</v>
      </c>
      <c r="AL35">
        <f t="shared" ref="AL35" si="107">AL34+6.1</f>
        <v>12</v>
      </c>
      <c r="AM35">
        <f t="shared" ref="AM35" si="108">AM34+6.1</f>
        <v>13.399999999999999</v>
      </c>
      <c r="AN35">
        <f t="shared" ref="AN35" si="109">AN34+6.1</f>
        <v>14.5</v>
      </c>
      <c r="AO35">
        <f t="shared" ref="AO35" si="110">AO34+6.1</f>
        <v>17</v>
      </c>
      <c r="AP35">
        <f t="shared" ref="AP35" si="111">AP34+6.1</f>
        <v>18.299999999999997</v>
      </c>
      <c r="AQ35">
        <f t="shared" ref="AQ35" si="112">AQ34+6.1</f>
        <v>19.100000000000001</v>
      </c>
      <c r="AR35">
        <f t="shared" ref="AR35" si="113">AR34+6.1</f>
        <v>20.100000000000001</v>
      </c>
      <c r="AS35">
        <f t="shared" ref="AS35" si="114">AS34+6.1</f>
        <v>20.6</v>
      </c>
      <c r="AT35">
        <f t="shared" ref="AT35:AU35" si="115">IFERROR(AS35+1.2,AS35)</f>
        <v>21.8</v>
      </c>
      <c r="AU35">
        <f t="shared" si="115"/>
        <v>23</v>
      </c>
    </row>
    <row r="36" spans="1:47" x14ac:dyDescent="0.2">
      <c r="A36">
        <v>20</v>
      </c>
      <c r="B36" t="s">
        <v>79</v>
      </c>
      <c r="C36" t="str">
        <f t="shared" ref="C36:E36" si="116">D36</f>
        <v>N/A</v>
      </c>
      <c r="D36" t="str">
        <f t="shared" si="116"/>
        <v>N/A</v>
      </c>
      <c r="E36" t="str">
        <f t="shared" si="116"/>
        <v>N/A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108</v>
      </c>
      <c r="V36" t="s">
        <v>108</v>
      </c>
      <c r="W36" t="s">
        <v>108</v>
      </c>
      <c r="X36" t="s">
        <v>108</v>
      </c>
      <c r="Y36" t="s">
        <v>108</v>
      </c>
      <c r="Z36" t="s">
        <v>108</v>
      </c>
      <c r="AA36" t="s">
        <v>108</v>
      </c>
      <c r="AB36" t="s">
        <v>108</v>
      </c>
      <c r="AC36" t="s">
        <v>108</v>
      </c>
      <c r="AD36">
        <v>1.6</v>
      </c>
      <c r="AE36" t="s">
        <v>108</v>
      </c>
      <c r="AF36">
        <v>2.2999999999999998</v>
      </c>
      <c r="AG36">
        <v>3.2</v>
      </c>
      <c r="AH36">
        <v>3.4</v>
      </c>
      <c r="AI36">
        <v>4.8</v>
      </c>
      <c r="AJ36">
        <v>4.8</v>
      </c>
      <c r="AK36" t="s">
        <v>108</v>
      </c>
      <c r="AL36">
        <v>1.6</v>
      </c>
      <c r="AM36">
        <v>3.2</v>
      </c>
      <c r="AN36">
        <v>4.8</v>
      </c>
      <c r="AO36">
        <v>6.8</v>
      </c>
      <c r="AP36">
        <v>7.9</v>
      </c>
      <c r="AQ36">
        <v>8.4</v>
      </c>
      <c r="AR36">
        <v>9.9</v>
      </c>
      <c r="AS36">
        <v>10.9</v>
      </c>
      <c r="AT36">
        <f t="shared" ref="AT36:AU36" si="117">IFERROR(AS36+1.2,AS36)</f>
        <v>12.1</v>
      </c>
      <c r="AU36">
        <f t="shared" si="117"/>
        <v>13.299999999999999</v>
      </c>
    </row>
    <row r="37" spans="1:47" x14ac:dyDescent="0.2">
      <c r="A37">
        <v>31</v>
      </c>
      <c r="B37" t="s">
        <v>80</v>
      </c>
      <c r="C37">
        <f t="shared" ref="C37:E37" si="118">D37</f>
        <v>37.6</v>
      </c>
      <c r="D37">
        <f t="shared" si="118"/>
        <v>37.6</v>
      </c>
      <c r="E37">
        <f t="shared" si="118"/>
        <v>37.6</v>
      </c>
      <c r="F37">
        <v>37.6</v>
      </c>
      <c r="G37">
        <v>36.6</v>
      </c>
      <c r="H37">
        <v>35</v>
      </c>
      <c r="I37">
        <v>34.1</v>
      </c>
      <c r="J37">
        <v>32.6</v>
      </c>
      <c r="K37">
        <v>31.4</v>
      </c>
      <c r="L37">
        <v>29.9</v>
      </c>
      <c r="M37">
        <v>27.8</v>
      </c>
      <c r="N37">
        <v>23.3</v>
      </c>
      <c r="O37">
        <v>21.8</v>
      </c>
      <c r="P37">
        <v>19.8</v>
      </c>
      <c r="Q37">
        <v>18.600000000000001</v>
      </c>
      <c r="R37">
        <v>16.100000000000001</v>
      </c>
      <c r="S37">
        <v>14</v>
      </c>
      <c r="T37">
        <v>13</v>
      </c>
      <c r="U37">
        <v>12.4</v>
      </c>
      <c r="V37">
        <v>12</v>
      </c>
      <c r="W37">
        <v>9.9</v>
      </c>
      <c r="X37">
        <v>7.9</v>
      </c>
      <c r="Y37">
        <v>6.8</v>
      </c>
      <c r="Z37">
        <v>5.2</v>
      </c>
      <c r="AA37">
        <v>4.2</v>
      </c>
      <c r="AB37">
        <v>3.2</v>
      </c>
      <c r="AC37">
        <v>1.6</v>
      </c>
      <c r="AD37">
        <v>2.2999999999999998</v>
      </c>
      <c r="AE37" t="s">
        <v>108</v>
      </c>
      <c r="AF37">
        <v>3.2</v>
      </c>
      <c r="AG37">
        <v>4.8</v>
      </c>
      <c r="AH37">
        <v>4.9000000000000004</v>
      </c>
      <c r="AI37">
        <v>5.9</v>
      </c>
      <c r="AJ37">
        <v>5.9</v>
      </c>
      <c r="AK37">
        <v>1.6</v>
      </c>
      <c r="AL37" t="s">
        <v>108</v>
      </c>
      <c r="AM37">
        <v>1.6</v>
      </c>
      <c r="AN37">
        <v>3.2</v>
      </c>
      <c r="AO37">
        <v>5.2</v>
      </c>
      <c r="AP37">
        <v>6.5</v>
      </c>
      <c r="AQ37">
        <v>7.3</v>
      </c>
      <c r="AR37">
        <v>8.4</v>
      </c>
      <c r="AS37">
        <v>9.4</v>
      </c>
      <c r="AT37">
        <f t="shared" ref="AT37:AU37" si="119">IFERROR(AS37+1.2,AS37)</f>
        <v>10.6</v>
      </c>
      <c r="AU37">
        <f t="shared" si="119"/>
        <v>11.799999999999999</v>
      </c>
    </row>
    <row r="38" spans="1:47" x14ac:dyDescent="0.2">
      <c r="A38">
        <v>44</v>
      </c>
      <c r="B38" t="s">
        <v>81</v>
      </c>
      <c r="C38">
        <f t="shared" ref="C38:E38" si="120">D38</f>
        <v>39.200000000000003</v>
      </c>
      <c r="D38">
        <f t="shared" si="120"/>
        <v>39.200000000000003</v>
      </c>
      <c r="E38">
        <f t="shared" si="120"/>
        <v>39.200000000000003</v>
      </c>
      <c r="F38">
        <v>39.200000000000003</v>
      </c>
      <c r="G38">
        <v>37.6</v>
      </c>
      <c r="H38">
        <v>36.6</v>
      </c>
      <c r="I38">
        <v>35.6</v>
      </c>
      <c r="J38">
        <v>34.1</v>
      </c>
      <c r="K38">
        <v>33.5</v>
      </c>
      <c r="L38">
        <v>31.4</v>
      </c>
      <c r="M38">
        <v>29</v>
      </c>
      <c r="N38">
        <v>24.8</v>
      </c>
      <c r="O38">
        <v>22.8</v>
      </c>
      <c r="P38">
        <v>21.2</v>
      </c>
      <c r="Q38">
        <v>20.2</v>
      </c>
      <c r="R38">
        <v>17.600000000000001</v>
      </c>
      <c r="S38">
        <v>15.6</v>
      </c>
      <c r="T38">
        <v>14.5</v>
      </c>
      <c r="U38">
        <v>14</v>
      </c>
      <c r="V38">
        <v>13.5</v>
      </c>
      <c r="W38">
        <v>11.5</v>
      </c>
      <c r="X38">
        <v>9.4</v>
      </c>
      <c r="Y38">
        <v>8.4</v>
      </c>
      <c r="Z38">
        <v>6.8</v>
      </c>
      <c r="AA38">
        <v>5.6</v>
      </c>
      <c r="AB38">
        <v>4.8</v>
      </c>
      <c r="AC38">
        <v>3.2</v>
      </c>
      <c r="AD38">
        <v>3.8</v>
      </c>
      <c r="AE38" t="s">
        <v>108</v>
      </c>
      <c r="AF38">
        <v>4.8</v>
      </c>
      <c r="AG38">
        <v>6.3</v>
      </c>
      <c r="AH38">
        <v>6.5</v>
      </c>
      <c r="AI38">
        <v>7.3</v>
      </c>
      <c r="AJ38">
        <v>7.3</v>
      </c>
      <c r="AK38">
        <v>3.2</v>
      </c>
      <c r="AL38">
        <v>1.6</v>
      </c>
      <c r="AM38" t="s">
        <v>108</v>
      </c>
      <c r="AN38">
        <v>1.6</v>
      </c>
      <c r="AO38">
        <v>3.8</v>
      </c>
      <c r="AP38">
        <v>5</v>
      </c>
      <c r="AQ38">
        <v>5.9</v>
      </c>
      <c r="AR38">
        <v>6.8</v>
      </c>
      <c r="AS38">
        <v>7.9</v>
      </c>
      <c r="AT38">
        <f t="shared" ref="AT38:AU38" si="121">IFERROR(AS38+1.2,AS38)</f>
        <v>9.1</v>
      </c>
      <c r="AU38">
        <f t="shared" si="121"/>
        <v>10.299999999999999</v>
      </c>
    </row>
    <row r="39" spans="1:47" x14ac:dyDescent="0.2">
      <c r="A39">
        <v>56</v>
      </c>
      <c r="B39" t="s">
        <v>82</v>
      </c>
      <c r="C39">
        <f t="shared" ref="C39:E39" si="122">D39</f>
        <v>40.200000000000003</v>
      </c>
      <c r="D39">
        <f t="shared" si="122"/>
        <v>40.200000000000003</v>
      </c>
      <c r="E39">
        <f t="shared" si="122"/>
        <v>40.200000000000003</v>
      </c>
      <c r="F39">
        <v>40.200000000000003</v>
      </c>
      <c r="G39">
        <v>39.200000000000003</v>
      </c>
      <c r="H39">
        <v>37.6</v>
      </c>
      <c r="I39">
        <v>36.6</v>
      </c>
      <c r="J39">
        <v>35</v>
      </c>
      <c r="K39">
        <v>34.6</v>
      </c>
      <c r="L39">
        <v>32.6</v>
      </c>
      <c r="M39">
        <v>30.5</v>
      </c>
      <c r="N39">
        <v>26.3</v>
      </c>
      <c r="O39">
        <v>24.2</v>
      </c>
      <c r="P39">
        <v>22.2</v>
      </c>
      <c r="Q39">
        <v>21.2</v>
      </c>
      <c r="R39">
        <v>19.2</v>
      </c>
      <c r="S39">
        <v>16.600000000000001</v>
      </c>
      <c r="T39">
        <v>15.6</v>
      </c>
      <c r="U39">
        <v>15</v>
      </c>
      <c r="V39">
        <v>14.5</v>
      </c>
      <c r="W39">
        <v>13</v>
      </c>
      <c r="X39">
        <v>10.9</v>
      </c>
      <c r="Y39">
        <v>9.4</v>
      </c>
      <c r="Z39">
        <v>7.9</v>
      </c>
      <c r="AA39">
        <v>6.7</v>
      </c>
      <c r="AB39">
        <v>5.9</v>
      </c>
      <c r="AC39">
        <v>4.8</v>
      </c>
      <c r="AD39">
        <v>5.2</v>
      </c>
      <c r="AE39" t="s">
        <v>108</v>
      </c>
      <c r="AF39">
        <v>5.9</v>
      </c>
      <c r="AG39">
        <v>7.3</v>
      </c>
      <c r="AH39">
        <v>7.5</v>
      </c>
      <c r="AI39">
        <v>8.4</v>
      </c>
      <c r="AJ39">
        <v>8.4</v>
      </c>
      <c r="AK39">
        <v>4.8</v>
      </c>
      <c r="AL39">
        <v>3.2</v>
      </c>
      <c r="AM39">
        <v>1.6</v>
      </c>
      <c r="AN39" t="s">
        <v>108</v>
      </c>
      <c r="AO39">
        <v>2.7</v>
      </c>
      <c r="AP39">
        <v>3.9</v>
      </c>
      <c r="AQ39">
        <v>4.3</v>
      </c>
      <c r="AR39">
        <v>5.2</v>
      </c>
      <c r="AS39">
        <v>6.8</v>
      </c>
      <c r="AT39">
        <f t="shared" ref="AT39:AU39" si="123">IFERROR(AS39+1.2,AS39)</f>
        <v>8</v>
      </c>
      <c r="AU39">
        <f t="shared" si="123"/>
        <v>9.1999999999999993</v>
      </c>
    </row>
    <row r="40" spans="1:47" x14ac:dyDescent="0.2">
      <c r="A40">
        <v>74</v>
      </c>
      <c r="B40" t="s">
        <v>83</v>
      </c>
      <c r="C40">
        <f t="shared" ref="C40:E40" si="124">D40</f>
        <v>42.8</v>
      </c>
      <c r="D40">
        <f t="shared" si="124"/>
        <v>42.8</v>
      </c>
      <c r="E40">
        <f t="shared" si="124"/>
        <v>42.8</v>
      </c>
      <c r="F40">
        <v>42.8</v>
      </c>
      <c r="G40">
        <v>41.2</v>
      </c>
      <c r="H40">
        <v>39.700000000000003</v>
      </c>
      <c r="I40">
        <v>39.200000000000003</v>
      </c>
      <c r="J40">
        <v>37.6</v>
      </c>
      <c r="K40">
        <v>36.6</v>
      </c>
      <c r="L40">
        <v>35</v>
      </c>
      <c r="M40">
        <v>32.6</v>
      </c>
      <c r="N40">
        <v>28.5</v>
      </c>
      <c r="O40">
        <v>26.3</v>
      </c>
      <c r="P40">
        <v>24.8</v>
      </c>
      <c r="Q40">
        <v>23.3</v>
      </c>
      <c r="R40">
        <v>21.8</v>
      </c>
      <c r="S40">
        <v>19.2</v>
      </c>
      <c r="T40">
        <v>18.2</v>
      </c>
      <c r="U40">
        <v>17.600000000000001</v>
      </c>
      <c r="V40">
        <v>17.100000000000001</v>
      </c>
      <c r="W40">
        <v>15</v>
      </c>
      <c r="X40">
        <v>13</v>
      </c>
      <c r="Y40">
        <v>12</v>
      </c>
      <c r="Z40">
        <v>10.4</v>
      </c>
      <c r="AA40">
        <v>8.9</v>
      </c>
      <c r="AB40">
        <v>7.9</v>
      </c>
      <c r="AC40">
        <v>6.8</v>
      </c>
      <c r="AD40">
        <v>7.3</v>
      </c>
      <c r="AE40" t="s">
        <v>108</v>
      </c>
      <c r="AF40">
        <v>7.9</v>
      </c>
      <c r="AG40">
        <v>9.9</v>
      </c>
      <c r="AH40">
        <v>10.1</v>
      </c>
      <c r="AI40">
        <v>10.9</v>
      </c>
      <c r="AJ40">
        <v>10.9</v>
      </c>
      <c r="AK40">
        <v>6.8</v>
      </c>
      <c r="AL40">
        <v>5.2</v>
      </c>
      <c r="AM40">
        <v>3.8</v>
      </c>
      <c r="AN40">
        <v>2.7</v>
      </c>
      <c r="AO40" t="s">
        <v>108</v>
      </c>
      <c r="AP40">
        <v>1.6</v>
      </c>
      <c r="AQ40">
        <v>2.7</v>
      </c>
      <c r="AR40">
        <v>3.8</v>
      </c>
      <c r="AS40">
        <v>4.8</v>
      </c>
      <c r="AT40">
        <f t="shared" ref="AT40:AU40" si="125">IFERROR(AS40+1.2,AS40)</f>
        <v>6</v>
      </c>
      <c r="AU40">
        <f t="shared" si="125"/>
        <v>7.2</v>
      </c>
    </row>
    <row r="41" spans="1:47" x14ac:dyDescent="0.2">
      <c r="A41">
        <v>87</v>
      </c>
      <c r="B41" t="s">
        <v>112</v>
      </c>
      <c r="C41">
        <f t="shared" ref="C41:E41" si="126">D41</f>
        <v>43.8</v>
      </c>
      <c r="D41">
        <f t="shared" si="126"/>
        <v>43.8</v>
      </c>
      <c r="E41">
        <f t="shared" si="126"/>
        <v>43.8</v>
      </c>
      <c r="F41">
        <v>43.8</v>
      </c>
      <c r="G41">
        <v>42.2</v>
      </c>
      <c r="H41">
        <v>41</v>
      </c>
      <c r="I41">
        <v>40.200000000000003</v>
      </c>
      <c r="J41">
        <v>38.799999999999997</v>
      </c>
      <c r="K41">
        <v>37.9</v>
      </c>
      <c r="L41">
        <v>36.1</v>
      </c>
      <c r="M41">
        <v>33.799999999999997</v>
      </c>
      <c r="N41">
        <v>29.6</v>
      </c>
      <c r="O41">
        <v>27.6</v>
      </c>
      <c r="P41">
        <v>25.8</v>
      </c>
      <c r="Q41">
        <v>24.4</v>
      </c>
      <c r="R41">
        <v>22.7</v>
      </c>
      <c r="S41">
        <v>20.2</v>
      </c>
      <c r="T41">
        <v>19.399999999999999</v>
      </c>
      <c r="U41">
        <v>18.600000000000001</v>
      </c>
      <c r="V41">
        <v>18.100000000000001</v>
      </c>
      <c r="W41">
        <v>16.3</v>
      </c>
      <c r="X41">
        <v>14</v>
      </c>
      <c r="Y41">
        <v>13</v>
      </c>
      <c r="Z41">
        <v>11.7</v>
      </c>
      <c r="AA41">
        <v>10.199999999999999</v>
      </c>
      <c r="AB41">
        <v>9.1</v>
      </c>
      <c r="AC41">
        <v>7.9</v>
      </c>
      <c r="AD41">
        <v>8.6</v>
      </c>
      <c r="AE41" t="s">
        <v>108</v>
      </c>
      <c r="AF41">
        <v>9.1</v>
      </c>
      <c r="AG41">
        <v>11</v>
      </c>
      <c r="AH41">
        <v>11.1</v>
      </c>
      <c r="AI41">
        <v>12.2</v>
      </c>
      <c r="AJ41">
        <v>12.2</v>
      </c>
      <c r="AK41">
        <v>7.9</v>
      </c>
      <c r="AL41">
        <v>6.5</v>
      </c>
      <c r="AM41">
        <v>5</v>
      </c>
      <c r="AN41">
        <v>3.9</v>
      </c>
      <c r="AO41">
        <v>1.6</v>
      </c>
      <c r="AP41" t="s">
        <v>108</v>
      </c>
      <c r="AQ41">
        <v>1.6</v>
      </c>
      <c r="AR41">
        <v>2.6</v>
      </c>
      <c r="AS41">
        <v>3.5</v>
      </c>
      <c r="AT41">
        <f t="shared" ref="AT41:AU41" si="127">IFERROR(AS41+1.2,AS41)</f>
        <v>4.7</v>
      </c>
      <c r="AU41">
        <f t="shared" si="127"/>
        <v>5.9</v>
      </c>
    </row>
    <row r="42" spans="1:47" x14ac:dyDescent="0.2">
      <c r="A42">
        <v>95</v>
      </c>
      <c r="B42" t="s">
        <v>85</v>
      </c>
      <c r="C42">
        <f t="shared" ref="C42:E42" si="128">D42</f>
        <v>44.4</v>
      </c>
      <c r="D42">
        <f t="shared" si="128"/>
        <v>44.4</v>
      </c>
      <c r="E42">
        <f t="shared" si="128"/>
        <v>44.4</v>
      </c>
      <c r="F42">
        <v>44.4</v>
      </c>
      <c r="G42">
        <v>42.8</v>
      </c>
      <c r="H42">
        <v>41.8</v>
      </c>
      <c r="I42">
        <v>40.700000000000003</v>
      </c>
      <c r="J42">
        <v>39.700000000000003</v>
      </c>
      <c r="K42">
        <v>38.6</v>
      </c>
      <c r="L42">
        <v>36.6</v>
      </c>
      <c r="M42">
        <v>34.6</v>
      </c>
      <c r="N42">
        <v>30.5</v>
      </c>
      <c r="O42">
        <v>28.5</v>
      </c>
      <c r="P42">
        <v>26.3</v>
      </c>
      <c r="Q42">
        <v>25.3</v>
      </c>
      <c r="R42">
        <v>23.3</v>
      </c>
      <c r="S42">
        <v>20.7</v>
      </c>
      <c r="T42">
        <v>20.2</v>
      </c>
      <c r="U42">
        <v>19.2</v>
      </c>
      <c r="V42">
        <v>18.600000000000001</v>
      </c>
      <c r="W42">
        <v>17.100000000000001</v>
      </c>
      <c r="X42">
        <v>14.5</v>
      </c>
      <c r="Y42">
        <v>13.5</v>
      </c>
      <c r="Z42">
        <v>12.4</v>
      </c>
      <c r="AA42">
        <v>11</v>
      </c>
      <c r="AB42">
        <v>9.9</v>
      </c>
      <c r="AC42">
        <v>8.4</v>
      </c>
      <c r="AD42">
        <v>9.4</v>
      </c>
      <c r="AE42" t="s">
        <v>108</v>
      </c>
      <c r="AF42">
        <v>9.9</v>
      </c>
      <c r="AG42">
        <v>11.5</v>
      </c>
      <c r="AH42">
        <v>11.7</v>
      </c>
      <c r="AI42">
        <v>13</v>
      </c>
      <c r="AJ42">
        <v>13</v>
      </c>
      <c r="AK42">
        <v>8.4</v>
      </c>
      <c r="AL42">
        <v>7.3</v>
      </c>
      <c r="AM42">
        <v>5.9</v>
      </c>
      <c r="AN42">
        <v>4.3</v>
      </c>
      <c r="AO42">
        <v>2.7</v>
      </c>
      <c r="AP42">
        <v>1.6</v>
      </c>
      <c r="AQ42" t="s">
        <v>108</v>
      </c>
      <c r="AR42">
        <v>1.6</v>
      </c>
      <c r="AS42">
        <v>2.7</v>
      </c>
      <c r="AT42">
        <f t="shared" ref="AT42:AU42" si="129">IFERROR(AS42+1.2,AS42)</f>
        <v>3.9000000000000004</v>
      </c>
      <c r="AU42">
        <f t="shared" si="129"/>
        <v>5.1000000000000005</v>
      </c>
    </row>
    <row r="43" spans="1:47" x14ac:dyDescent="0.2">
      <c r="A43">
        <v>105</v>
      </c>
      <c r="B43" t="s">
        <v>86</v>
      </c>
      <c r="C43">
        <f t="shared" ref="C43:E43" si="130">D43</f>
        <v>45.8</v>
      </c>
      <c r="D43">
        <f t="shared" si="130"/>
        <v>45.8</v>
      </c>
      <c r="E43">
        <f t="shared" si="130"/>
        <v>45.8</v>
      </c>
      <c r="F43">
        <v>45.8</v>
      </c>
      <c r="G43">
        <v>44.4</v>
      </c>
      <c r="H43">
        <v>42.8</v>
      </c>
      <c r="I43">
        <v>42.2</v>
      </c>
      <c r="J43">
        <v>40.700000000000003</v>
      </c>
      <c r="K43">
        <v>39.700000000000003</v>
      </c>
      <c r="L43">
        <v>38.200000000000003</v>
      </c>
      <c r="M43">
        <v>35.6</v>
      </c>
      <c r="N43">
        <v>31.4</v>
      </c>
      <c r="O43">
        <v>29.4</v>
      </c>
      <c r="P43">
        <v>27.8</v>
      </c>
      <c r="Q43">
        <v>26.3</v>
      </c>
      <c r="R43">
        <v>24.2</v>
      </c>
      <c r="S43">
        <v>21.8</v>
      </c>
      <c r="T43">
        <v>21.2</v>
      </c>
      <c r="U43">
        <v>20.7</v>
      </c>
      <c r="V43">
        <v>20.2</v>
      </c>
      <c r="W43">
        <v>18.2</v>
      </c>
      <c r="X43">
        <v>16.100000000000001</v>
      </c>
      <c r="Y43">
        <v>14.5</v>
      </c>
      <c r="Z43">
        <v>13.5</v>
      </c>
      <c r="AA43">
        <v>12</v>
      </c>
      <c r="AB43">
        <v>10.9</v>
      </c>
      <c r="AC43">
        <v>9.9</v>
      </c>
      <c r="AD43">
        <v>10.4</v>
      </c>
      <c r="AE43" t="s">
        <v>108</v>
      </c>
      <c r="AF43">
        <v>10.9</v>
      </c>
      <c r="AG43">
        <v>13</v>
      </c>
      <c r="AH43">
        <v>13.1</v>
      </c>
      <c r="AI43">
        <v>14</v>
      </c>
      <c r="AJ43">
        <v>14</v>
      </c>
      <c r="AK43">
        <v>9.9</v>
      </c>
      <c r="AL43">
        <v>8.4</v>
      </c>
      <c r="AM43">
        <v>6.8</v>
      </c>
      <c r="AN43">
        <v>5.2</v>
      </c>
      <c r="AO43">
        <v>3.8</v>
      </c>
      <c r="AP43">
        <v>2.6</v>
      </c>
      <c r="AQ43">
        <v>1.6</v>
      </c>
      <c r="AR43" t="s">
        <v>108</v>
      </c>
      <c r="AS43">
        <v>1.6</v>
      </c>
      <c r="AT43">
        <f>IFERROR(AS43+1.2,AS43)</f>
        <v>2.8</v>
      </c>
      <c r="AU43">
        <f>IFERROR(AT43+1.2,AT43)</f>
        <v>4</v>
      </c>
    </row>
    <row r="44" spans="1:47" x14ac:dyDescent="0.2">
      <c r="A44">
        <v>115</v>
      </c>
      <c r="B44" t="s">
        <v>105</v>
      </c>
      <c r="C44">
        <f t="shared" ref="C44:E44" si="131">D44</f>
        <v>46.9</v>
      </c>
      <c r="D44">
        <f t="shared" si="131"/>
        <v>46.9</v>
      </c>
      <c r="E44">
        <f t="shared" si="131"/>
        <v>46.9</v>
      </c>
      <c r="F44">
        <v>46.9</v>
      </c>
      <c r="G44">
        <v>45.4</v>
      </c>
      <c r="H44">
        <v>43.8</v>
      </c>
      <c r="I44">
        <v>42.8</v>
      </c>
      <c r="J44">
        <v>41.8</v>
      </c>
      <c r="K44">
        <v>40.700000000000003</v>
      </c>
      <c r="L44">
        <v>39.200000000000003</v>
      </c>
      <c r="M44">
        <v>36.6</v>
      </c>
      <c r="N44">
        <v>32.6</v>
      </c>
      <c r="O44">
        <v>30.5</v>
      </c>
      <c r="P44">
        <v>28.5</v>
      </c>
      <c r="Q44">
        <v>27.4</v>
      </c>
      <c r="R44">
        <v>25.3</v>
      </c>
      <c r="S44">
        <v>22.8</v>
      </c>
      <c r="T44">
        <v>21.8</v>
      </c>
      <c r="U44">
        <v>21.8</v>
      </c>
      <c r="V44">
        <v>20.7</v>
      </c>
      <c r="W44">
        <v>19.2</v>
      </c>
      <c r="X44">
        <v>17.100000000000001</v>
      </c>
      <c r="Y44">
        <v>15.6</v>
      </c>
      <c r="Z44">
        <v>14.5</v>
      </c>
      <c r="AA44">
        <v>13</v>
      </c>
      <c r="AB44">
        <v>12</v>
      </c>
      <c r="AC44">
        <v>10.9</v>
      </c>
      <c r="AD44">
        <v>11.5</v>
      </c>
      <c r="AE44" t="s">
        <v>108</v>
      </c>
      <c r="AF44">
        <v>12</v>
      </c>
      <c r="AG44">
        <v>13.5</v>
      </c>
      <c r="AH44">
        <v>13.7</v>
      </c>
      <c r="AI44">
        <v>14.5</v>
      </c>
      <c r="AJ44">
        <v>14.5</v>
      </c>
      <c r="AK44">
        <v>10.9</v>
      </c>
      <c r="AL44">
        <v>9.4</v>
      </c>
      <c r="AM44">
        <v>7.9</v>
      </c>
      <c r="AN44">
        <v>6.8</v>
      </c>
      <c r="AO44">
        <v>4.8</v>
      </c>
      <c r="AP44">
        <v>3.5</v>
      </c>
      <c r="AQ44">
        <v>2.7</v>
      </c>
      <c r="AR44">
        <v>1.6</v>
      </c>
      <c r="AS44" t="s">
        <v>108</v>
      </c>
      <c r="AT44">
        <v>1.2</v>
      </c>
      <c r="AU44">
        <v>2.4</v>
      </c>
    </row>
    <row r="45" spans="1:47" x14ac:dyDescent="0.2">
      <c r="A45">
        <v>122</v>
      </c>
      <c r="B45" t="s">
        <v>106</v>
      </c>
      <c r="C45">
        <f>IFERROR(C44+1.2,C44)</f>
        <v>48.1</v>
      </c>
      <c r="D45">
        <f t="shared" ref="D45:AR46" si="132">IFERROR(D44+1.2,D44)</f>
        <v>48.1</v>
      </c>
      <c r="E45">
        <f t="shared" si="132"/>
        <v>48.1</v>
      </c>
      <c r="F45">
        <f t="shared" si="132"/>
        <v>48.1</v>
      </c>
      <c r="G45">
        <f t="shared" si="132"/>
        <v>46.6</v>
      </c>
      <c r="H45">
        <f t="shared" si="132"/>
        <v>45</v>
      </c>
      <c r="I45">
        <f t="shared" si="132"/>
        <v>44</v>
      </c>
      <c r="J45">
        <f t="shared" si="132"/>
        <v>43</v>
      </c>
      <c r="K45">
        <f t="shared" si="132"/>
        <v>41.900000000000006</v>
      </c>
      <c r="L45">
        <f t="shared" si="132"/>
        <v>40.400000000000006</v>
      </c>
      <c r="M45">
        <f t="shared" si="132"/>
        <v>37.800000000000004</v>
      </c>
      <c r="N45">
        <f t="shared" si="132"/>
        <v>33.800000000000004</v>
      </c>
      <c r="O45">
        <f t="shared" si="132"/>
        <v>31.7</v>
      </c>
      <c r="P45">
        <f t="shared" si="132"/>
        <v>29.7</v>
      </c>
      <c r="Q45">
        <f t="shared" si="132"/>
        <v>28.599999999999998</v>
      </c>
      <c r="R45">
        <f t="shared" si="132"/>
        <v>26.5</v>
      </c>
      <c r="S45">
        <f t="shared" si="132"/>
        <v>24</v>
      </c>
      <c r="T45">
        <f t="shared" si="132"/>
        <v>23</v>
      </c>
      <c r="U45">
        <f t="shared" si="132"/>
        <v>23</v>
      </c>
      <c r="V45">
        <f t="shared" si="132"/>
        <v>21.9</v>
      </c>
      <c r="W45">
        <f t="shared" si="132"/>
        <v>20.399999999999999</v>
      </c>
      <c r="X45">
        <f t="shared" si="132"/>
        <v>18.3</v>
      </c>
      <c r="Y45">
        <f t="shared" si="132"/>
        <v>16.8</v>
      </c>
      <c r="Z45">
        <f t="shared" si="132"/>
        <v>15.7</v>
      </c>
      <c r="AA45">
        <f t="shared" si="132"/>
        <v>14.2</v>
      </c>
      <c r="AB45">
        <f t="shared" si="132"/>
        <v>13.2</v>
      </c>
      <c r="AC45">
        <f t="shared" si="132"/>
        <v>12.1</v>
      </c>
      <c r="AD45">
        <f t="shared" si="132"/>
        <v>12.7</v>
      </c>
      <c r="AE45" t="str">
        <f t="shared" si="132"/>
        <v>N/A</v>
      </c>
      <c r="AF45">
        <f t="shared" si="132"/>
        <v>13.2</v>
      </c>
      <c r="AG45">
        <f t="shared" si="132"/>
        <v>14.7</v>
      </c>
      <c r="AH45">
        <f t="shared" si="132"/>
        <v>14.899999999999999</v>
      </c>
      <c r="AI45">
        <f t="shared" si="132"/>
        <v>15.7</v>
      </c>
      <c r="AJ45">
        <f t="shared" si="132"/>
        <v>15.7</v>
      </c>
      <c r="AK45">
        <f t="shared" si="132"/>
        <v>12.1</v>
      </c>
      <c r="AL45">
        <f t="shared" si="132"/>
        <v>10.6</v>
      </c>
      <c r="AM45">
        <f t="shared" si="132"/>
        <v>9.1</v>
      </c>
      <c r="AN45">
        <f t="shared" si="132"/>
        <v>8</v>
      </c>
      <c r="AO45">
        <f t="shared" si="132"/>
        <v>6</v>
      </c>
      <c r="AP45">
        <f t="shared" si="132"/>
        <v>4.7</v>
      </c>
      <c r="AQ45">
        <f t="shared" si="132"/>
        <v>3.9000000000000004</v>
      </c>
      <c r="AR45">
        <f t="shared" si="132"/>
        <v>2.8</v>
      </c>
      <c r="AS45">
        <v>1.2</v>
      </c>
      <c r="AT45" t="s">
        <v>108</v>
      </c>
      <c r="AU45">
        <v>1.2</v>
      </c>
    </row>
    <row r="46" spans="1:47" x14ac:dyDescent="0.2">
      <c r="A46">
        <v>131</v>
      </c>
      <c r="B46" t="s">
        <v>107</v>
      </c>
      <c r="C46">
        <f>IFERROR(C45+1.2,C45)</f>
        <v>49.300000000000004</v>
      </c>
      <c r="D46">
        <f t="shared" si="132"/>
        <v>49.300000000000004</v>
      </c>
      <c r="E46">
        <f t="shared" si="132"/>
        <v>49.300000000000004</v>
      </c>
      <c r="F46">
        <f t="shared" si="132"/>
        <v>49.300000000000004</v>
      </c>
      <c r="G46">
        <f t="shared" si="132"/>
        <v>47.800000000000004</v>
      </c>
      <c r="H46">
        <f t="shared" si="132"/>
        <v>46.2</v>
      </c>
      <c r="I46">
        <f t="shared" si="132"/>
        <v>45.2</v>
      </c>
      <c r="J46">
        <f t="shared" si="132"/>
        <v>44.2</v>
      </c>
      <c r="K46">
        <f t="shared" si="132"/>
        <v>43.100000000000009</v>
      </c>
      <c r="L46">
        <f t="shared" si="132"/>
        <v>41.600000000000009</v>
      </c>
      <c r="M46">
        <f t="shared" si="132"/>
        <v>39.000000000000007</v>
      </c>
      <c r="N46">
        <f t="shared" si="132"/>
        <v>35.000000000000007</v>
      </c>
      <c r="O46">
        <f t="shared" si="132"/>
        <v>32.9</v>
      </c>
      <c r="P46">
        <f t="shared" si="132"/>
        <v>30.9</v>
      </c>
      <c r="Q46">
        <f t="shared" si="132"/>
        <v>29.799999999999997</v>
      </c>
      <c r="R46">
        <f t="shared" si="132"/>
        <v>27.7</v>
      </c>
      <c r="S46">
        <f t="shared" si="132"/>
        <v>25.2</v>
      </c>
      <c r="T46">
        <f t="shared" si="132"/>
        <v>24.2</v>
      </c>
      <c r="U46">
        <f t="shared" si="132"/>
        <v>24.2</v>
      </c>
      <c r="V46">
        <f t="shared" si="132"/>
        <v>23.099999999999998</v>
      </c>
      <c r="W46">
        <f t="shared" si="132"/>
        <v>21.599999999999998</v>
      </c>
      <c r="X46">
        <f t="shared" si="132"/>
        <v>19.5</v>
      </c>
      <c r="Y46">
        <f t="shared" si="132"/>
        <v>18</v>
      </c>
      <c r="Z46">
        <f t="shared" si="132"/>
        <v>16.899999999999999</v>
      </c>
      <c r="AA46">
        <f t="shared" si="132"/>
        <v>15.399999999999999</v>
      </c>
      <c r="AB46">
        <f t="shared" si="132"/>
        <v>14.399999999999999</v>
      </c>
      <c r="AC46">
        <f t="shared" si="132"/>
        <v>13.299999999999999</v>
      </c>
      <c r="AD46">
        <f t="shared" si="132"/>
        <v>13.899999999999999</v>
      </c>
      <c r="AE46" t="str">
        <f t="shared" si="132"/>
        <v>N/A</v>
      </c>
      <c r="AF46">
        <f t="shared" si="132"/>
        <v>14.399999999999999</v>
      </c>
      <c r="AG46">
        <f t="shared" si="132"/>
        <v>15.899999999999999</v>
      </c>
      <c r="AH46">
        <f t="shared" si="132"/>
        <v>16.099999999999998</v>
      </c>
      <c r="AI46">
        <f t="shared" si="132"/>
        <v>16.899999999999999</v>
      </c>
      <c r="AJ46">
        <f t="shared" si="132"/>
        <v>16.899999999999999</v>
      </c>
      <c r="AK46">
        <f t="shared" si="132"/>
        <v>13.299999999999999</v>
      </c>
      <c r="AL46">
        <f t="shared" si="132"/>
        <v>11.799999999999999</v>
      </c>
      <c r="AM46">
        <f t="shared" si="132"/>
        <v>10.299999999999999</v>
      </c>
      <c r="AN46">
        <f t="shared" si="132"/>
        <v>9.1999999999999993</v>
      </c>
      <c r="AO46">
        <f t="shared" si="132"/>
        <v>7.2</v>
      </c>
      <c r="AP46">
        <f t="shared" si="132"/>
        <v>5.9</v>
      </c>
      <c r="AQ46">
        <f t="shared" si="132"/>
        <v>5.1000000000000005</v>
      </c>
      <c r="AR46">
        <f t="shared" si="132"/>
        <v>4</v>
      </c>
      <c r="AS46">
        <v>2.4</v>
      </c>
      <c r="AT46">
        <v>1.2</v>
      </c>
      <c r="AU46" t="s">
        <v>108</v>
      </c>
    </row>
  </sheetData>
  <conditionalFormatting sqref="C2:AU46">
    <cfRule type="containsText" dxfId="5" priority="1" operator="containsText" text="N/A">
      <formula>NOT(ISERROR(SEARCH("N/A",C2)))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0396-18BC-E944-ADB2-0E7324CBEEEE}">
  <dimension ref="A1:AU46"/>
  <sheetViews>
    <sheetView tabSelected="1" workbookViewId="0">
      <selection activeCell="L8" sqref="L8"/>
    </sheetView>
  </sheetViews>
  <sheetFormatPr baseColWidth="10" defaultRowHeight="16" x14ac:dyDescent="0.2"/>
  <cols>
    <col min="1" max="1" width="4.1640625" bestFit="1" customWidth="1"/>
    <col min="2" max="2" width="53.1640625" bestFit="1" customWidth="1"/>
    <col min="3" max="37" width="5.1640625" customWidth="1"/>
    <col min="38" max="38" width="5.1640625" bestFit="1" customWidth="1"/>
    <col min="39" max="45" width="5.1640625" customWidth="1"/>
    <col min="46" max="48" width="5.1640625" bestFit="1" customWidth="1"/>
  </cols>
  <sheetData>
    <row r="1" spans="1:37" x14ac:dyDescent="0.2">
      <c r="C1" t="str" cm="1">
        <f t="array" ref="C1:AK1">TRANSPOSE(A2:A36)</f>
        <v>OH</v>
      </c>
      <c r="D1">
        <v>10</v>
      </c>
      <c r="E1">
        <v>13</v>
      </c>
      <c r="F1">
        <v>28</v>
      </c>
      <c r="G1">
        <v>39</v>
      </c>
      <c r="H1">
        <v>48</v>
      </c>
      <c r="I1">
        <v>57</v>
      </c>
      <c r="J1">
        <v>67</v>
      </c>
      <c r="K1">
        <v>75</v>
      </c>
      <c r="L1">
        <v>91</v>
      </c>
      <c r="M1">
        <v>110</v>
      </c>
      <c r="N1">
        <v>146</v>
      </c>
      <c r="O1">
        <v>161</v>
      </c>
      <c r="P1">
        <v>180</v>
      </c>
      <c r="Q1">
        <v>189</v>
      </c>
      <c r="R1">
        <v>201</v>
      </c>
      <c r="S1">
        <v>226</v>
      </c>
      <c r="T1">
        <v>236</v>
      </c>
      <c r="U1">
        <v>242</v>
      </c>
      <c r="V1">
        <v>247</v>
      </c>
      <c r="W1">
        <v>266</v>
      </c>
      <c r="X1">
        <v>286</v>
      </c>
      <c r="Y1">
        <v>298</v>
      </c>
      <c r="Z1">
        <v>312</v>
      </c>
      <c r="AA1">
        <v>320</v>
      </c>
      <c r="AB1">
        <v>326</v>
      </c>
      <c r="AC1">
        <v>333</v>
      </c>
      <c r="AD1">
        <v>20</v>
      </c>
      <c r="AE1">
        <v>339</v>
      </c>
      <c r="AF1">
        <v>340</v>
      </c>
      <c r="AG1">
        <v>343</v>
      </c>
      <c r="AH1">
        <v>351</v>
      </c>
      <c r="AI1">
        <v>352</v>
      </c>
      <c r="AJ1">
        <v>42</v>
      </c>
      <c r="AK1">
        <v>43</v>
      </c>
    </row>
    <row r="2" spans="1:37" x14ac:dyDescent="0.2">
      <c r="A2" t="s">
        <v>101</v>
      </c>
      <c r="B2" t="str" cm="1">
        <f t="array" ref="B2:B36">_xlfn.XLOOKUP(A2:A36,'EZ-Pass'!A2:A46,'EZ-Pass'!B2:B46)</f>
        <v>Ohio</v>
      </c>
      <c r="C2" s="38" t="str" cm="1">
        <f t="array" ref="C2">_xlfn.XLOOKUP($A2,'EZ-Pass'!$A$2:$A$46,_xlfn.XLOOKUP(C$1,'EZ-Pass'!$C$1:$AU$1,'EZ-Pass'!$C$2:$AU$46,,0,1),,0,1)</f>
        <v>N/A</v>
      </c>
      <c r="D2" s="38" cm="1">
        <f t="array" ref="D2">_xlfn.XLOOKUP($A2,'EZ-Pass'!$A$2:$A$46,_xlfn.XLOOKUP(D$1,'EZ-Pass'!$C$1:$AU$1,'EZ-Pass'!$C$2:$AU$46,,0,1),,0,1)</f>
        <v>6.3</v>
      </c>
      <c r="E2" s="38" cm="1">
        <f t="array" ref="E2">_xlfn.XLOOKUP($A2,'EZ-Pass'!$A$2:$A$46,_xlfn.XLOOKUP(E$1,'EZ-Pass'!$C$1:$AU$1,'EZ-Pass'!$C$2:$AU$46,,0,1),,0,1)</f>
        <v>6.3</v>
      </c>
      <c r="F2" s="38" cm="1">
        <f t="array" ref="F2">_xlfn.XLOOKUP($A2,'EZ-Pass'!$A$2:$A$46,_xlfn.XLOOKUP(F$1,'EZ-Pass'!$C$1:$AU$1,'EZ-Pass'!$C$2:$AU$46,,0,1),,0,1)</f>
        <v>6.3</v>
      </c>
      <c r="G2" s="38" cm="1">
        <f t="array" ref="G2">_xlfn.XLOOKUP($A2,'EZ-Pass'!$A$2:$A$46,_xlfn.XLOOKUP(G$1,'EZ-Pass'!$C$1:$AU$1,'EZ-Pass'!$C$2:$AU$46,,0,1),,0,1)</f>
        <v>8.6</v>
      </c>
      <c r="H2" s="38" cm="1">
        <f t="array" ref="H2">_xlfn.XLOOKUP($A2,'EZ-Pass'!$A$2:$A$46,_xlfn.XLOOKUP(H$1,'EZ-Pass'!$C$1:$AU$1,'EZ-Pass'!$C$2:$AU$46,,0,1),,0,1)</f>
        <v>9.5</v>
      </c>
      <c r="I2" s="38" cm="1">
        <f t="array" ref="I2">_xlfn.XLOOKUP($A2,'EZ-Pass'!$A$2:$A$46,_xlfn.XLOOKUP(I$1,'EZ-Pass'!$C$1:$AU$1,'EZ-Pass'!$C$2:$AU$46,,0,1),,0,1)</f>
        <v>10.6</v>
      </c>
      <c r="J2" s="38" cm="1">
        <f t="array" ref="J2">_xlfn.XLOOKUP($A2,'EZ-Pass'!$A$2:$A$46,_xlfn.XLOOKUP(J$1,'EZ-Pass'!$C$1:$AU$1,'EZ-Pass'!$C$2:$AU$46,,0,1),,0,1)</f>
        <v>12.2</v>
      </c>
      <c r="K2" s="38" cm="1">
        <f t="array" ref="K2">_xlfn.XLOOKUP($A2,'EZ-Pass'!$A$2:$A$46,_xlfn.XLOOKUP(K$1,'EZ-Pass'!$C$1:$AU$1,'EZ-Pass'!$C$2:$AU$46,,0,1),,0,1)</f>
        <v>12.6</v>
      </c>
      <c r="L2" s="38" cm="1">
        <f t="array" ref="L2">_xlfn.XLOOKUP($A2,'EZ-Pass'!$A$2:$A$46,_xlfn.XLOOKUP(L$1,'EZ-Pass'!$C$1:$AU$1,'EZ-Pass'!$C$2:$AU$46,,0,1),,0,1)</f>
        <v>14.7</v>
      </c>
      <c r="M2" s="38" cm="1">
        <f t="array" ref="M2">_xlfn.XLOOKUP($A2,'EZ-Pass'!$A$2:$A$46,_xlfn.XLOOKUP(M$1,'EZ-Pass'!$C$1:$AU$1,'EZ-Pass'!$C$2:$AU$46,,0,1),,0,1)</f>
        <v>16.7</v>
      </c>
      <c r="N2" s="38" cm="1">
        <f t="array" ref="N2">_xlfn.XLOOKUP($A2,'EZ-Pass'!$A$2:$A$46,_xlfn.XLOOKUP(N$1,'EZ-Pass'!$C$1:$AU$1,'EZ-Pass'!$C$2:$AU$46,,0,1),,0,1)</f>
        <v>20.8</v>
      </c>
      <c r="O2" s="38" cm="1">
        <f t="array" ref="O2">_xlfn.XLOOKUP($A2,'EZ-Pass'!$A$2:$A$46,_xlfn.XLOOKUP(O$1,'EZ-Pass'!$C$1:$AU$1,'EZ-Pass'!$C$2:$AU$46,,0,1),,0,1)</f>
        <v>22.900000000000002</v>
      </c>
      <c r="P2" s="38" cm="1">
        <f t="array" ref="P2">_xlfn.XLOOKUP($A2,'EZ-Pass'!$A$2:$A$46,_xlfn.XLOOKUP(P$1,'EZ-Pass'!$C$1:$AU$1,'EZ-Pass'!$C$2:$AU$46,,0,1),,0,1)</f>
        <v>24.900000000000002</v>
      </c>
      <c r="Q2" s="38" cm="1">
        <f t="array" ref="Q2">_xlfn.XLOOKUP($A2,'EZ-Pass'!$A$2:$A$46,_xlfn.XLOOKUP(Q$1,'EZ-Pass'!$C$1:$AU$1,'EZ-Pass'!$C$2:$AU$46,,0,1),,0,1)</f>
        <v>26.1</v>
      </c>
      <c r="R2" s="38" cm="1">
        <f t="array" ref="R2">_xlfn.XLOOKUP($A2,'EZ-Pass'!$A$2:$A$46,_xlfn.XLOOKUP(R$1,'EZ-Pass'!$C$1:$AU$1,'EZ-Pass'!$C$2:$AU$46,,0,1),,0,1)</f>
        <v>27.5</v>
      </c>
      <c r="S2" s="38" cm="1">
        <f t="array" ref="S2">_xlfn.XLOOKUP($A2,'EZ-Pass'!$A$2:$A$46,_xlfn.XLOOKUP(S$1,'EZ-Pass'!$C$1:$AU$1,'EZ-Pass'!$C$2:$AU$46,,0,1),,0,1)</f>
        <v>30.5</v>
      </c>
      <c r="T2" s="38" cm="1">
        <f t="array" ref="T2">_xlfn.XLOOKUP($A2,'EZ-Pass'!$A$2:$A$46,_xlfn.XLOOKUP(T$1,'EZ-Pass'!$C$1:$AU$1,'EZ-Pass'!$C$2:$AU$46,,0,1),,0,1)</f>
        <v>31.6</v>
      </c>
      <c r="U2" s="38" cm="1">
        <f t="array" ref="U2">_xlfn.XLOOKUP($A2,'EZ-Pass'!$A$2:$A$46,_xlfn.XLOOKUP(U$1,'EZ-Pass'!$C$1:$AU$1,'EZ-Pass'!$C$2:$AU$46,,0,1),,0,1)</f>
        <v>32.1</v>
      </c>
      <c r="V2" s="38" cm="1">
        <f t="array" ref="V2">_xlfn.XLOOKUP($A2,'EZ-Pass'!$A$2:$A$46,_xlfn.XLOOKUP(V$1,'EZ-Pass'!$C$1:$AU$1,'EZ-Pass'!$C$2:$AU$46,,0,1),,0,1)</f>
        <v>32.6</v>
      </c>
      <c r="W2" s="38" cm="1">
        <f t="array" ref="W2">_xlfn.XLOOKUP($A2,'EZ-Pass'!$A$2:$A$46,_xlfn.XLOOKUP(W$1,'EZ-Pass'!$C$1:$AU$1,'EZ-Pass'!$C$2:$AU$46,,0,1),,0,1)</f>
        <v>34.1</v>
      </c>
      <c r="X2" s="38" cm="1">
        <f t="array" ref="X2">_xlfn.XLOOKUP($A2,'EZ-Pass'!$A$2:$A$46,_xlfn.XLOOKUP(X$1,'EZ-Pass'!$C$1:$AU$1,'EZ-Pass'!$C$2:$AU$46,,0,1),,0,1)</f>
        <v>36.799999999999997</v>
      </c>
      <c r="Y2" s="38" cm="1">
        <f t="array" ref="Y2">_xlfn.XLOOKUP($A2,'EZ-Pass'!$A$2:$A$46,_xlfn.XLOOKUP(Y$1,'EZ-Pass'!$C$1:$AU$1,'EZ-Pass'!$C$2:$AU$46,,0,1),,0,1)</f>
        <v>37.699999999999996</v>
      </c>
      <c r="Z2" s="38" cm="1">
        <f t="array" ref="Z2">_xlfn.XLOOKUP($A2,'EZ-Pass'!$A$2:$A$46,_xlfn.XLOOKUP(Z$1,'EZ-Pass'!$C$1:$AU$1,'EZ-Pass'!$C$2:$AU$46,,0,1),,0,1)</f>
        <v>39.299999999999997</v>
      </c>
      <c r="AA2" s="38" cm="1">
        <f t="array" ref="AA2">_xlfn.XLOOKUP($A2,'EZ-Pass'!$A$2:$A$46,_xlfn.XLOOKUP(AA$1,'EZ-Pass'!$C$1:$AU$1,'EZ-Pass'!$C$2:$AU$46,,0,1),,0,1)</f>
        <v>40.599999999999994</v>
      </c>
      <c r="AB2" s="38" cm="1">
        <f t="array" ref="AB2">_xlfn.XLOOKUP($A2,'EZ-Pass'!$A$2:$A$46,_xlfn.XLOOKUP(AB$1,'EZ-Pass'!$C$1:$AU$1,'EZ-Pass'!$C$2:$AU$46,,0,1),,0,1)</f>
        <v>41.3</v>
      </c>
      <c r="AC2" s="38" cm="1">
        <f t="array" ref="AC2">_xlfn.XLOOKUP($A2,'EZ-Pass'!$A$2:$A$46,_xlfn.XLOOKUP(AC$1,'EZ-Pass'!$C$1:$AU$1,'EZ-Pass'!$C$2:$AU$46,,0,1),,0,1)</f>
        <v>42.5</v>
      </c>
      <c r="AD2" s="38" t="str" cm="1">
        <f t="array" ref="AD2">_xlfn.XLOOKUP($A2,'EZ-Pass'!$A$2:$A$46,_xlfn.XLOOKUP(AD$1,'EZ-Pass'!$C$1:$AU$1,'EZ-Pass'!$C$2:$AU$46,,0,1),,0,1)</f>
        <v>N/A</v>
      </c>
      <c r="AE2" s="38" cm="1">
        <f t="array" ref="AE2">_xlfn.XLOOKUP($A2,'EZ-Pass'!$A$2:$A$46,_xlfn.XLOOKUP(AE$1,'EZ-Pass'!$C$1:$AU$1,'EZ-Pass'!$C$2:$AU$46,,0,1),,0,1)</f>
        <v>43.4</v>
      </c>
      <c r="AF2" s="38" t="str" cm="1">
        <f t="array" ref="AF2">_xlfn.XLOOKUP($A2,'EZ-Pass'!$A$2:$A$46,_xlfn.XLOOKUP(AF$1,'EZ-Pass'!$C$1:$AU$1,'EZ-Pass'!$C$2:$AU$46,,0,1),,0,1)</f>
        <v>N/A</v>
      </c>
      <c r="AG2" s="38" cm="1">
        <f t="array" ref="AG2">_xlfn.XLOOKUP($A2,'EZ-Pass'!$A$2:$A$46,_xlfn.XLOOKUP(AG$1,'EZ-Pass'!$C$1:$AU$1,'EZ-Pass'!$C$2:$AU$46,,0,1),,0,1)</f>
        <v>44.5</v>
      </c>
      <c r="AH2" s="38" cm="1">
        <f t="array" ref="AH2">_xlfn.XLOOKUP($A2,'EZ-Pass'!$A$2:$A$46,_xlfn.XLOOKUP(AH$1,'EZ-Pass'!$C$1:$AU$1,'EZ-Pass'!$C$2:$AU$46,,0,1),,0,1)</f>
        <v>45.5</v>
      </c>
      <c r="AI2" s="38" cm="1">
        <f t="array" ref="AI2">_xlfn.XLOOKUP($A2,'EZ-Pass'!$A$2:$A$46,_xlfn.XLOOKUP(AI$1,'EZ-Pass'!$C$1:$AU$1,'EZ-Pass'!$C$2:$AU$46,,0,1),,0,1)</f>
        <v>45.699999999999996</v>
      </c>
      <c r="AJ2" s="38" cm="1">
        <f t="array" ref="AJ2">_xlfn.XLOOKUP($A2,'EZ-Pass'!$A$2:$A$46,_xlfn.XLOOKUP(AJ$1,'EZ-Pass'!$C$1:$AU$1,'EZ-Pass'!$C$2:$AU$46,,0,1),,0,1)</f>
        <v>47</v>
      </c>
      <c r="AK2" s="38" cm="1">
        <f t="array" ref="AK2">_xlfn.XLOOKUP($A2,'EZ-Pass'!$A$2:$A$46,_xlfn.XLOOKUP(AK$1,'EZ-Pass'!$C$1:$AU$1,'EZ-Pass'!$C$2:$AU$46,,0,1),,0,1)</f>
        <v>47</v>
      </c>
    </row>
    <row r="3" spans="1:37" x14ac:dyDescent="0.2">
      <c r="A3">
        <v>10</v>
      </c>
      <c r="B3" t="str">
        <v>New Castle - No Toll</v>
      </c>
      <c r="C3" s="38" cm="1">
        <f t="array" ref="C3">_xlfn.XLOOKUP($A3,'EZ-Pass'!$A$2:$A$46,_xlfn.XLOOKUP(C$1,'EZ-Pass'!$C$1:$AU$1,'EZ-Pass'!$C$2:$AU$46,,0,1),,0,1)</f>
        <v>0</v>
      </c>
      <c r="D3" s="38" t="str" cm="1">
        <f t="array" ref="D3">_xlfn.XLOOKUP($A3,'EZ-Pass'!$A$2:$A$46,_xlfn.XLOOKUP(D$1,'EZ-Pass'!$C$1:$AU$1,'EZ-Pass'!$C$2:$AU$46,,0,1),,0,1)</f>
        <v>N/A</v>
      </c>
      <c r="E3" s="38" cm="1">
        <f t="array" ref="E3">_xlfn.XLOOKUP($A3,'EZ-Pass'!$A$2:$A$46,_xlfn.XLOOKUP(E$1,'EZ-Pass'!$C$1:$AU$1,'EZ-Pass'!$C$2:$AU$46,,0,1),,0,1)</f>
        <v>0</v>
      </c>
      <c r="F3" s="38" cm="1">
        <f t="array" ref="F3">_xlfn.XLOOKUP($A3,'EZ-Pass'!$A$2:$A$46,_xlfn.XLOOKUP(F$1,'EZ-Pass'!$C$1:$AU$1,'EZ-Pass'!$C$2:$AU$46,,0,1),,0,1)</f>
        <v>0</v>
      </c>
      <c r="G3" s="38" cm="1">
        <f t="array" ref="G3">_xlfn.XLOOKUP($A3,'EZ-Pass'!$A$2:$A$46,_xlfn.XLOOKUP(G$1,'EZ-Pass'!$C$1:$AU$1,'EZ-Pass'!$C$2:$AU$46,,0,1),,0,1)</f>
        <v>2.2999999999999998</v>
      </c>
      <c r="H3" s="38" cm="1">
        <f t="array" ref="H3">_xlfn.XLOOKUP($A3,'EZ-Pass'!$A$2:$A$46,_xlfn.XLOOKUP(H$1,'EZ-Pass'!$C$1:$AU$1,'EZ-Pass'!$C$2:$AU$46,,0,1),,0,1)</f>
        <v>3.2</v>
      </c>
      <c r="I3" s="38" cm="1">
        <f t="array" ref="I3">_xlfn.XLOOKUP($A3,'EZ-Pass'!$A$2:$A$46,_xlfn.XLOOKUP(I$1,'EZ-Pass'!$C$1:$AU$1,'EZ-Pass'!$C$2:$AU$46,,0,1),,0,1)</f>
        <v>4.3</v>
      </c>
      <c r="J3" s="38" cm="1">
        <f t="array" ref="J3">_xlfn.XLOOKUP($A3,'EZ-Pass'!$A$2:$A$46,_xlfn.XLOOKUP(J$1,'EZ-Pass'!$C$1:$AU$1,'EZ-Pass'!$C$2:$AU$46,,0,1),,0,1)</f>
        <v>5.9</v>
      </c>
      <c r="K3" s="38" cm="1">
        <f t="array" ref="K3">_xlfn.XLOOKUP($A3,'EZ-Pass'!$A$2:$A$46,_xlfn.XLOOKUP(K$1,'EZ-Pass'!$C$1:$AU$1,'EZ-Pass'!$C$2:$AU$46,,0,1),,0,1)</f>
        <v>6.3</v>
      </c>
      <c r="L3" s="38" cm="1">
        <f t="array" ref="L3">_xlfn.XLOOKUP($A3,'EZ-Pass'!$A$2:$A$46,_xlfn.XLOOKUP(L$1,'EZ-Pass'!$C$1:$AU$1,'EZ-Pass'!$C$2:$AU$46,,0,1),,0,1)</f>
        <v>8.4</v>
      </c>
      <c r="M3" s="38" cm="1">
        <f t="array" ref="M3">_xlfn.XLOOKUP($A3,'EZ-Pass'!$A$2:$A$46,_xlfn.XLOOKUP(M$1,'EZ-Pass'!$C$1:$AU$1,'EZ-Pass'!$C$2:$AU$46,,0,1),,0,1)</f>
        <v>10.4</v>
      </c>
      <c r="N3" s="38" cm="1">
        <f t="array" ref="N3">_xlfn.XLOOKUP($A3,'EZ-Pass'!$A$2:$A$46,_xlfn.XLOOKUP(N$1,'EZ-Pass'!$C$1:$AU$1,'EZ-Pass'!$C$2:$AU$46,,0,1),,0,1)</f>
        <v>14.5</v>
      </c>
      <c r="O3" s="38" cm="1">
        <f t="array" ref="O3">_xlfn.XLOOKUP($A3,'EZ-Pass'!$A$2:$A$46,_xlfn.XLOOKUP(O$1,'EZ-Pass'!$C$1:$AU$1,'EZ-Pass'!$C$2:$AU$46,,0,1),,0,1)</f>
        <v>16.600000000000001</v>
      </c>
      <c r="P3" s="38" cm="1">
        <f t="array" ref="P3">_xlfn.XLOOKUP($A3,'EZ-Pass'!$A$2:$A$46,_xlfn.XLOOKUP(P$1,'EZ-Pass'!$C$1:$AU$1,'EZ-Pass'!$C$2:$AU$46,,0,1),,0,1)</f>
        <v>18.600000000000001</v>
      </c>
      <c r="Q3" s="38" cm="1">
        <f t="array" ref="Q3">_xlfn.XLOOKUP($A3,'EZ-Pass'!$A$2:$A$46,_xlfn.XLOOKUP(Q$1,'EZ-Pass'!$C$1:$AU$1,'EZ-Pass'!$C$2:$AU$46,,0,1),,0,1)</f>
        <v>19.8</v>
      </c>
      <c r="R3" s="38" cm="1">
        <f t="array" ref="R3">_xlfn.XLOOKUP($A3,'EZ-Pass'!$A$2:$A$46,_xlfn.XLOOKUP(R$1,'EZ-Pass'!$C$1:$AU$1,'EZ-Pass'!$C$2:$AU$46,,0,1),,0,1)</f>
        <v>21.2</v>
      </c>
      <c r="S3" s="38" cm="1">
        <f t="array" ref="S3">_xlfn.XLOOKUP($A3,'EZ-Pass'!$A$2:$A$46,_xlfn.XLOOKUP(S$1,'EZ-Pass'!$C$1:$AU$1,'EZ-Pass'!$C$2:$AU$46,,0,1),,0,1)</f>
        <v>24.2</v>
      </c>
      <c r="T3" s="38" cm="1">
        <f t="array" ref="T3">_xlfn.XLOOKUP($A3,'EZ-Pass'!$A$2:$A$46,_xlfn.XLOOKUP(T$1,'EZ-Pass'!$C$1:$AU$1,'EZ-Pass'!$C$2:$AU$46,,0,1),,0,1)</f>
        <v>25.3</v>
      </c>
      <c r="U3" s="38" cm="1">
        <f t="array" ref="U3">_xlfn.XLOOKUP($A3,'EZ-Pass'!$A$2:$A$46,_xlfn.XLOOKUP(U$1,'EZ-Pass'!$C$1:$AU$1,'EZ-Pass'!$C$2:$AU$46,,0,1),,0,1)</f>
        <v>25.8</v>
      </c>
      <c r="V3" s="38" cm="1">
        <f t="array" ref="V3">_xlfn.XLOOKUP($A3,'EZ-Pass'!$A$2:$A$46,_xlfn.XLOOKUP(V$1,'EZ-Pass'!$C$1:$AU$1,'EZ-Pass'!$C$2:$AU$46,,0,1),,0,1)</f>
        <v>26.3</v>
      </c>
      <c r="W3" s="38" cm="1">
        <f t="array" ref="W3">_xlfn.XLOOKUP($A3,'EZ-Pass'!$A$2:$A$46,_xlfn.XLOOKUP(W$1,'EZ-Pass'!$C$1:$AU$1,'EZ-Pass'!$C$2:$AU$46,,0,1),,0,1)</f>
        <v>27.8</v>
      </c>
      <c r="X3" s="38" cm="1">
        <f t="array" ref="X3">_xlfn.XLOOKUP($A3,'EZ-Pass'!$A$2:$A$46,_xlfn.XLOOKUP(X$1,'EZ-Pass'!$C$1:$AU$1,'EZ-Pass'!$C$2:$AU$46,,0,1),,0,1)</f>
        <v>30.5</v>
      </c>
      <c r="Y3" s="38" cm="1">
        <f t="array" ref="Y3">_xlfn.XLOOKUP($A3,'EZ-Pass'!$A$2:$A$46,_xlfn.XLOOKUP(Y$1,'EZ-Pass'!$C$1:$AU$1,'EZ-Pass'!$C$2:$AU$46,,0,1),,0,1)</f>
        <v>31.4</v>
      </c>
      <c r="Z3" s="38" cm="1">
        <f t="array" ref="Z3">_xlfn.XLOOKUP($A3,'EZ-Pass'!$A$2:$A$46,_xlfn.XLOOKUP(Z$1,'EZ-Pass'!$C$1:$AU$1,'EZ-Pass'!$C$2:$AU$46,,0,1),,0,1)</f>
        <v>33</v>
      </c>
      <c r="AA3" s="38" cm="1">
        <f t="array" ref="AA3">_xlfn.XLOOKUP($A3,'EZ-Pass'!$A$2:$A$46,_xlfn.XLOOKUP(AA$1,'EZ-Pass'!$C$1:$AU$1,'EZ-Pass'!$C$2:$AU$46,,0,1),,0,1)</f>
        <v>34.299999999999997</v>
      </c>
      <c r="AB3" s="38" cm="1">
        <f t="array" ref="AB3">_xlfn.XLOOKUP($A3,'EZ-Pass'!$A$2:$A$46,_xlfn.XLOOKUP(AB$1,'EZ-Pass'!$C$1:$AU$1,'EZ-Pass'!$C$2:$AU$46,,0,1),,0,1)</f>
        <v>35</v>
      </c>
      <c r="AC3" s="38" cm="1">
        <f t="array" ref="AC3">_xlfn.XLOOKUP($A3,'EZ-Pass'!$A$2:$A$46,_xlfn.XLOOKUP(AC$1,'EZ-Pass'!$C$1:$AU$1,'EZ-Pass'!$C$2:$AU$46,,0,1),,0,1)</f>
        <v>36.200000000000003</v>
      </c>
      <c r="AD3" s="38" t="str" cm="1">
        <f t="array" ref="AD3">_xlfn.XLOOKUP($A3,'EZ-Pass'!$A$2:$A$46,_xlfn.XLOOKUP(AD$1,'EZ-Pass'!$C$1:$AU$1,'EZ-Pass'!$C$2:$AU$46,,0,1),,0,1)</f>
        <v>N/A</v>
      </c>
      <c r="AE3" s="38" cm="1">
        <f t="array" ref="AE3">_xlfn.XLOOKUP($A3,'EZ-Pass'!$A$2:$A$46,_xlfn.XLOOKUP(AE$1,'EZ-Pass'!$C$1:$AU$1,'EZ-Pass'!$C$2:$AU$46,,0,1),,0,1)</f>
        <v>37.1</v>
      </c>
      <c r="AF3" s="38" t="str" cm="1">
        <f t="array" ref="AF3">_xlfn.XLOOKUP($A3,'EZ-Pass'!$A$2:$A$46,_xlfn.XLOOKUP(AF$1,'EZ-Pass'!$C$1:$AU$1,'EZ-Pass'!$C$2:$AU$46,,0,1),,0,1)</f>
        <v>N/A</v>
      </c>
      <c r="AG3" s="38" cm="1">
        <f t="array" ref="AG3">_xlfn.XLOOKUP($A3,'EZ-Pass'!$A$2:$A$46,_xlfn.XLOOKUP(AG$1,'EZ-Pass'!$C$1:$AU$1,'EZ-Pass'!$C$2:$AU$46,,0,1),,0,1)</f>
        <v>38.200000000000003</v>
      </c>
      <c r="AH3" s="38" cm="1">
        <f t="array" ref="AH3">_xlfn.XLOOKUP($A3,'EZ-Pass'!$A$2:$A$46,_xlfn.XLOOKUP(AH$1,'EZ-Pass'!$C$1:$AU$1,'EZ-Pass'!$C$2:$AU$46,,0,1),,0,1)</f>
        <v>39.200000000000003</v>
      </c>
      <c r="AI3" s="38" cm="1">
        <f t="array" ref="AI3">_xlfn.XLOOKUP($A3,'EZ-Pass'!$A$2:$A$46,_xlfn.XLOOKUP(AI$1,'EZ-Pass'!$C$1:$AU$1,'EZ-Pass'!$C$2:$AU$46,,0,1),,0,1)</f>
        <v>39.4</v>
      </c>
      <c r="AJ3" s="38" cm="1">
        <f t="array" ref="AJ3">_xlfn.XLOOKUP($A3,'EZ-Pass'!$A$2:$A$46,_xlfn.XLOOKUP(AJ$1,'EZ-Pass'!$C$1:$AU$1,'EZ-Pass'!$C$2:$AU$46,,0,1),,0,1)</f>
        <v>40.700000000000003</v>
      </c>
      <c r="AK3" s="38" cm="1">
        <f t="array" ref="AK3">_xlfn.XLOOKUP($A3,'EZ-Pass'!$A$2:$A$46,_xlfn.XLOOKUP(AK$1,'EZ-Pass'!$C$1:$AU$1,'EZ-Pass'!$C$2:$AU$46,,0,1),,0,1)</f>
        <v>40.700000000000003</v>
      </c>
    </row>
    <row r="4" spans="1:37" x14ac:dyDescent="0.2">
      <c r="A4">
        <v>13</v>
      </c>
      <c r="B4" t="str">
        <v>Beaver Valley - No Toll</v>
      </c>
      <c r="C4" s="38" cm="1">
        <f t="array" ref="C4">_xlfn.XLOOKUP($A4,'EZ-Pass'!$A$2:$A$46,_xlfn.XLOOKUP(C$1,'EZ-Pass'!$C$1:$AU$1,'EZ-Pass'!$C$2:$AU$46,,0,1),,0,1)</f>
        <v>0</v>
      </c>
      <c r="D4" s="38" cm="1">
        <f t="array" ref="D4">_xlfn.XLOOKUP($A4,'EZ-Pass'!$A$2:$A$46,_xlfn.XLOOKUP(D$1,'EZ-Pass'!$C$1:$AU$1,'EZ-Pass'!$C$2:$AU$46,,0,1),,0,1)</f>
        <v>0</v>
      </c>
      <c r="E4" s="38" t="str" cm="1">
        <f t="array" ref="E4">_xlfn.XLOOKUP($A4,'EZ-Pass'!$A$2:$A$46,_xlfn.XLOOKUP(E$1,'EZ-Pass'!$C$1:$AU$1,'EZ-Pass'!$C$2:$AU$46,,0,1),,0,1)</f>
        <v>N/A</v>
      </c>
      <c r="F4" s="38" cm="1">
        <f t="array" ref="F4">_xlfn.XLOOKUP($A4,'EZ-Pass'!$A$2:$A$46,_xlfn.XLOOKUP(F$1,'EZ-Pass'!$C$1:$AU$1,'EZ-Pass'!$C$2:$AU$46,,0,1),,0,1)</f>
        <v>0</v>
      </c>
      <c r="G4" s="38" cm="1">
        <f t="array" ref="G4">_xlfn.XLOOKUP($A4,'EZ-Pass'!$A$2:$A$46,_xlfn.XLOOKUP(G$1,'EZ-Pass'!$C$1:$AU$1,'EZ-Pass'!$C$2:$AU$46,,0,1),,0,1)</f>
        <v>2.2999999999999998</v>
      </c>
      <c r="H4" s="38" cm="1">
        <f t="array" ref="H4">_xlfn.XLOOKUP($A4,'EZ-Pass'!$A$2:$A$46,_xlfn.XLOOKUP(H$1,'EZ-Pass'!$C$1:$AU$1,'EZ-Pass'!$C$2:$AU$46,,0,1),,0,1)</f>
        <v>3.2</v>
      </c>
      <c r="I4" s="38" cm="1">
        <f t="array" ref="I4">_xlfn.XLOOKUP($A4,'EZ-Pass'!$A$2:$A$46,_xlfn.XLOOKUP(I$1,'EZ-Pass'!$C$1:$AU$1,'EZ-Pass'!$C$2:$AU$46,,0,1),,0,1)</f>
        <v>4.3</v>
      </c>
      <c r="J4" s="38" cm="1">
        <f t="array" ref="J4">_xlfn.XLOOKUP($A4,'EZ-Pass'!$A$2:$A$46,_xlfn.XLOOKUP(J$1,'EZ-Pass'!$C$1:$AU$1,'EZ-Pass'!$C$2:$AU$46,,0,1),,0,1)</f>
        <v>5.9</v>
      </c>
      <c r="K4" s="38" cm="1">
        <f t="array" ref="K4">_xlfn.XLOOKUP($A4,'EZ-Pass'!$A$2:$A$46,_xlfn.XLOOKUP(K$1,'EZ-Pass'!$C$1:$AU$1,'EZ-Pass'!$C$2:$AU$46,,0,1),,0,1)</f>
        <v>6.3</v>
      </c>
      <c r="L4" s="38" cm="1">
        <f t="array" ref="L4">_xlfn.XLOOKUP($A4,'EZ-Pass'!$A$2:$A$46,_xlfn.XLOOKUP(L$1,'EZ-Pass'!$C$1:$AU$1,'EZ-Pass'!$C$2:$AU$46,,0,1),,0,1)</f>
        <v>8.4</v>
      </c>
      <c r="M4" s="38" cm="1">
        <f t="array" ref="M4">_xlfn.XLOOKUP($A4,'EZ-Pass'!$A$2:$A$46,_xlfn.XLOOKUP(M$1,'EZ-Pass'!$C$1:$AU$1,'EZ-Pass'!$C$2:$AU$46,,0,1),,0,1)</f>
        <v>10.4</v>
      </c>
      <c r="N4" s="38" cm="1">
        <f t="array" ref="N4">_xlfn.XLOOKUP($A4,'EZ-Pass'!$A$2:$A$46,_xlfn.XLOOKUP(N$1,'EZ-Pass'!$C$1:$AU$1,'EZ-Pass'!$C$2:$AU$46,,0,1),,0,1)</f>
        <v>14.5</v>
      </c>
      <c r="O4" s="38" cm="1">
        <f t="array" ref="O4">_xlfn.XLOOKUP($A4,'EZ-Pass'!$A$2:$A$46,_xlfn.XLOOKUP(O$1,'EZ-Pass'!$C$1:$AU$1,'EZ-Pass'!$C$2:$AU$46,,0,1),,0,1)</f>
        <v>16.600000000000001</v>
      </c>
      <c r="P4" s="38" cm="1">
        <f t="array" ref="P4">_xlfn.XLOOKUP($A4,'EZ-Pass'!$A$2:$A$46,_xlfn.XLOOKUP(P$1,'EZ-Pass'!$C$1:$AU$1,'EZ-Pass'!$C$2:$AU$46,,0,1),,0,1)</f>
        <v>18.600000000000001</v>
      </c>
      <c r="Q4" s="38" cm="1">
        <f t="array" ref="Q4">_xlfn.XLOOKUP($A4,'EZ-Pass'!$A$2:$A$46,_xlfn.XLOOKUP(Q$1,'EZ-Pass'!$C$1:$AU$1,'EZ-Pass'!$C$2:$AU$46,,0,1),,0,1)</f>
        <v>19.8</v>
      </c>
      <c r="R4" s="38" cm="1">
        <f t="array" ref="R4">_xlfn.XLOOKUP($A4,'EZ-Pass'!$A$2:$A$46,_xlfn.XLOOKUP(R$1,'EZ-Pass'!$C$1:$AU$1,'EZ-Pass'!$C$2:$AU$46,,0,1),,0,1)</f>
        <v>21.2</v>
      </c>
      <c r="S4" s="38" cm="1">
        <f t="array" ref="S4">_xlfn.XLOOKUP($A4,'EZ-Pass'!$A$2:$A$46,_xlfn.XLOOKUP(S$1,'EZ-Pass'!$C$1:$AU$1,'EZ-Pass'!$C$2:$AU$46,,0,1),,0,1)</f>
        <v>24.2</v>
      </c>
      <c r="T4" s="38" cm="1">
        <f t="array" ref="T4">_xlfn.XLOOKUP($A4,'EZ-Pass'!$A$2:$A$46,_xlfn.XLOOKUP(T$1,'EZ-Pass'!$C$1:$AU$1,'EZ-Pass'!$C$2:$AU$46,,0,1),,0,1)</f>
        <v>25.3</v>
      </c>
      <c r="U4" s="38" cm="1">
        <f t="array" ref="U4">_xlfn.XLOOKUP($A4,'EZ-Pass'!$A$2:$A$46,_xlfn.XLOOKUP(U$1,'EZ-Pass'!$C$1:$AU$1,'EZ-Pass'!$C$2:$AU$46,,0,1),,0,1)</f>
        <v>25.8</v>
      </c>
      <c r="V4" s="38" cm="1">
        <f t="array" ref="V4">_xlfn.XLOOKUP($A4,'EZ-Pass'!$A$2:$A$46,_xlfn.XLOOKUP(V$1,'EZ-Pass'!$C$1:$AU$1,'EZ-Pass'!$C$2:$AU$46,,0,1),,0,1)</f>
        <v>26.3</v>
      </c>
      <c r="W4" s="38" cm="1">
        <f t="array" ref="W4">_xlfn.XLOOKUP($A4,'EZ-Pass'!$A$2:$A$46,_xlfn.XLOOKUP(W$1,'EZ-Pass'!$C$1:$AU$1,'EZ-Pass'!$C$2:$AU$46,,0,1),,0,1)</f>
        <v>27.8</v>
      </c>
      <c r="X4" s="38" cm="1">
        <f t="array" ref="X4">_xlfn.XLOOKUP($A4,'EZ-Pass'!$A$2:$A$46,_xlfn.XLOOKUP(X$1,'EZ-Pass'!$C$1:$AU$1,'EZ-Pass'!$C$2:$AU$46,,0,1),,0,1)</f>
        <v>30.5</v>
      </c>
      <c r="Y4" s="38" cm="1">
        <f t="array" ref="Y4">_xlfn.XLOOKUP($A4,'EZ-Pass'!$A$2:$A$46,_xlfn.XLOOKUP(Y$1,'EZ-Pass'!$C$1:$AU$1,'EZ-Pass'!$C$2:$AU$46,,0,1),,0,1)</f>
        <v>31.4</v>
      </c>
      <c r="Z4" s="38" cm="1">
        <f t="array" ref="Z4">_xlfn.XLOOKUP($A4,'EZ-Pass'!$A$2:$A$46,_xlfn.XLOOKUP(Z$1,'EZ-Pass'!$C$1:$AU$1,'EZ-Pass'!$C$2:$AU$46,,0,1),,0,1)</f>
        <v>33</v>
      </c>
      <c r="AA4" s="38" cm="1">
        <f t="array" ref="AA4">_xlfn.XLOOKUP($A4,'EZ-Pass'!$A$2:$A$46,_xlfn.XLOOKUP(AA$1,'EZ-Pass'!$C$1:$AU$1,'EZ-Pass'!$C$2:$AU$46,,0,1),,0,1)</f>
        <v>34.299999999999997</v>
      </c>
      <c r="AB4" s="38" cm="1">
        <f t="array" ref="AB4">_xlfn.XLOOKUP($A4,'EZ-Pass'!$A$2:$A$46,_xlfn.XLOOKUP(AB$1,'EZ-Pass'!$C$1:$AU$1,'EZ-Pass'!$C$2:$AU$46,,0,1),,0,1)</f>
        <v>35</v>
      </c>
      <c r="AC4" s="38" cm="1">
        <f t="array" ref="AC4">_xlfn.XLOOKUP($A4,'EZ-Pass'!$A$2:$A$46,_xlfn.XLOOKUP(AC$1,'EZ-Pass'!$C$1:$AU$1,'EZ-Pass'!$C$2:$AU$46,,0,1),,0,1)</f>
        <v>36.200000000000003</v>
      </c>
      <c r="AD4" s="38" t="str" cm="1">
        <f t="array" ref="AD4">_xlfn.XLOOKUP($A4,'EZ-Pass'!$A$2:$A$46,_xlfn.XLOOKUP(AD$1,'EZ-Pass'!$C$1:$AU$1,'EZ-Pass'!$C$2:$AU$46,,0,1),,0,1)</f>
        <v>N/A</v>
      </c>
      <c r="AE4" s="38" cm="1">
        <f t="array" ref="AE4">_xlfn.XLOOKUP($A4,'EZ-Pass'!$A$2:$A$46,_xlfn.XLOOKUP(AE$1,'EZ-Pass'!$C$1:$AU$1,'EZ-Pass'!$C$2:$AU$46,,0,1),,0,1)</f>
        <v>37.1</v>
      </c>
      <c r="AF4" s="38" t="str" cm="1">
        <f t="array" ref="AF4">_xlfn.XLOOKUP($A4,'EZ-Pass'!$A$2:$A$46,_xlfn.XLOOKUP(AF$1,'EZ-Pass'!$C$1:$AU$1,'EZ-Pass'!$C$2:$AU$46,,0,1),,0,1)</f>
        <v>N/A</v>
      </c>
      <c r="AG4" s="38" cm="1">
        <f t="array" ref="AG4">_xlfn.XLOOKUP($A4,'EZ-Pass'!$A$2:$A$46,_xlfn.XLOOKUP(AG$1,'EZ-Pass'!$C$1:$AU$1,'EZ-Pass'!$C$2:$AU$46,,0,1),,0,1)</f>
        <v>38.200000000000003</v>
      </c>
      <c r="AH4" s="38" cm="1">
        <f t="array" ref="AH4">_xlfn.XLOOKUP($A4,'EZ-Pass'!$A$2:$A$46,_xlfn.XLOOKUP(AH$1,'EZ-Pass'!$C$1:$AU$1,'EZ-Pass'!$C$2:$AU$46,,0,1),,0,1)</f>
        <v>39.200000000000003</v>
      </c>
      <c r="AI4" s="38" cm="1">
        <f t="array" ref="AI4">_xlfn.XLOOKUP($A4,'EZ-Pass'!$A$2:$A$46,_xlfn.XLOOKUP(AI$1,'EZ-Pass'!$C$1:$AU$1,'EZ-Pass'!$C$2:$AU$46,,0,1),,0,1)</f>
        <v>39.4</v>
      </c>
      <c r="AJ4" s="38" cm="1">
        <f t="array" ref="AJ4">_xlfn.XLOOKUP($A4,'EZ-Pass'!$A$2:$A$46,_xlfn.XLOOKUP(AJ$1,'EZ-Pass'!$C$1:$AU$1,'EZ-Pass'!$C$2:$AU$46,,0,1),,0,1)</f>
        <v>40.700000000000003</v>
      </c>
      <c r="AK4" s="38" cm="1">
        <f t="array" ref="AK4">_xlfn.XLOOKUP($A4,'EZ-Pass'!$A$2:$A$46,_xlfn.XLOOKUP(AK$1,'EZ-Pass'!$C$1:$AU$1,'EZ-Pass'!$C$2:$AU$46,,0,1),,0,1)</f>
        <v>40.700000000000003</v>
      </c>
    </row>
    <row r="5" spans="1:37" x14ac:dyDescent="0.2">
      <c r="A5">
        <v>28</v>
      </c>
      <c r="B5" t="str">
        <v>Cranberry - No Toll</v>
      </c>
      <c r="C5" s="38" cm="1">
        <f t="array" ref="C5">_xlfn.XLOOKUP($A5,'EZ-Pass'!$A$2:$A$46,_xlfn.XLOOKUP(C$1,'EZ-Pass'!$C$1:$AU$1,'EZ-Pass'!$C$2:$AU$46,,0,1),,0,1)</f>
        <v>0</v>
      </c>
      <c r="D5" s="38" cm="1">
        <f t="array" ref="D5">_xlfn.XLOOKUP($A5,'EZ-Pass'!$A$2:$A$46,_xlfn.XLOOKUP(D$1,'EZ-Pass'!$C$1:$AU$1,'EZ-Pass'!$C$2:$AU$46,,0,1),,0,1)</f>
        <v>0</v>
      </c>
      <c r="E5" s="38" cm="1">
        <f t="array" ref="E5">_xlfn.XLOOKUP($A5,'EZ-Pass'!$A$2:$A$46,_xlfn.XLOOKUP(E$1,'EZ-Pass'!$C$1:$AU$1,'EZ-Pass'!$C$2:$AU$46,,0,1),,0,1)</f>
        <v>0</v>
      </c>
      <c r="F5" s="38" t="str" cm="1">
        <f t="array" ref="F5">_xlfn.XLOOKUP($A5,'EZ-Pass'!$A$2:$A$46,_xlfn.XLOOKUP(F$1,'EZ-Pass'!$C$1:$AU$1,'EZ-Pass'!$C$2:$AU$46,,0,1),,0,1)</f>
        <v>N/A</v>
      </c>
      <c r="G5" s="38" cm="1">
        <f t="array" ref="G5">_xlfn.XLOOKUP($A5,'EZ-Pass'!$A$2:$A$46,_xlfn.XLOOKUP(G$1,'EZ-Pass'!$C$1:$AU$1,'EZ-Pass'!$C$2:$AU$46,,0,1),,0,1)</f>
        <v>2.2999999999999998</v>
      </c>
      <c r="H5" s="38" cm="1">
        <f t="array" ref="H5">_xlfn.XLOOKUP($A5,'EZ-Pass'!$A$2:$A$46,_xlfn.XLOOKUP(H$1,'EZ-Pass'!$C$1:$AU$1,'EZ-Pass'!$C$2:$AU$46,,0,1),,0,1)</f>
        <v>3.2</v>
      </c>
      <c r="I5" s="38" cm="1">
        <f t="array" ref="I5">_xlfn.XLOOKUP($A5,'EZ-Pass'!$A$2:$A$46,_xlfn.XLOOKUP(I$1,'EZ-Pass'!$C$1:$AU$1,'EZ-Pass'!$C$2:$AU$46,,0,1),,0,1)</f>
        <v>4.3</v>
      </c>
      <c r="J5" s="38" cm="1">
        <f t="array" ref="J5">_xlfn.XLOOKUP($A5,'EZ-Pass'!$A$2:$A$46,_xlfn.XLOOKUP(J$1,'EZ-Pass'!$C$1:$AU$1,'EZ-Pass'!$C$2:$AU$46,,0,1),,0,1)</f>
        <v>5.9</v>
      </c>
      <c r="K5" s="38" cm="1">
        <f t="array" ref="K5">_xlfn.XLOOKUP($A5,'EZ-Pass'!$A$2:$A$46,_xlfn.XLOOKUP(K$1,'EZ-Pass'!$C$1:$AU$1,'EZ-Pass'!$C$2:$AU$46,,0,1),,0,1)</f>
        <v>6.3</v>
      </c>
      <c r="L5" s="38" cm="1">
        <f t="array" ref="L5">_xlfn.XLOOKUP($A5,'EZ-Pass'!$A$2:$A$46,_xlfn.XLOOKUP(L$1,'EZ-Pass'!$C$1:$AU$1,'EZ-Pass'!$C$2:$AU$46,,0,1),,0,1)</f>
        <v>8.4</v>
      </c>
      <c r="M5" s="38" cm="1">
        <f t="array" ref="M5">_xlfn.XLOOKUP($A5,'EZ-Pass'!$A$2:$A$46,_xlfn.XLOOKUP(M$1,'EZ-Pass'!$C$1:$AU$1,'EZ-Pass'!$C$2:$AU$46,,0,1),,0,1)</f>
        <v>10.4</v>
      </c>
      <c r="N5" s="38" cm="1">
        <f t="array" ref="N5">_xlfn.XLOOKUP($A5,'EZ-Pass'!$A$2:$A$46,_xlfn.XLOOKUP(N$1,'EZ-Pass'!$C$1:$AU$1,'EZ-Pass'!$C$2:$AU$46,,0,1),,0,1)</f>
        <v>14.5</v>
      </c>
      <c r="O5" s="38" cm="1">
        <f t="array" ref="O5">_xlfn.XLOOKUP($A5,'EZ-Pass'!$A$2:$A$46,_xlfn.XLOOKUP(O$1,'EZ-Pass'!$C$1:$AU$1,'EZ-Pass'!$C$2:$AU$46,,0,1),,0,1)</f>
        <v>16.600000000000001</v>
      </c>
      <c r="P5" s="38" cm="1">
        <f t="array" ref="P5">_xlfn.XLOOKUP($A5,'EZ-Pass'!$A$2:$A$46,_xlfn.XLOOKUP(P$1,'EZ-Pass'!$C$1:$AU$1,'EZ-Pass'!$C$2:$AU$46,,0,1),,0,1)</f>
        <v>18.600000000000001</v>
      </c>
      <c r="Q5" s="38" cm="1">
        <f t="array" ref="Q5">_xlfn.XLOOKUP($A5,'EZ-Pass'!$A$2:$A$46,_xlfn.XLOOKUP(Q$1,'EZ-Pass'!$C$1:$AU$1,'EZ-Pass'!$C$2:$AU$46,,0,1),,0,1)</f>
        <v>19.8</v>
      </c>
      <c r="R5" s="38" cm="1">
        <f t="array" ref="R5">_xlfn.XLOOKUP($A5,'EZ-Pass'!$A$2:$A$46,_xlfn.XLOOKUP(R$1,'EZ-Pass'!$C$1:$AU$1,'EZ-Pass'!$C$2:$AU$46,,0,1),,0,1)</f>
        <v>21.2</v>
      </c>
      <c r="S5" s="38" cm="1">
        <f t="array" ref="S5">_xlfn.XLOOKUP($A5,'EZ-Pass'!$A$2:$A$46,_xlfn.XLOOKUP(S$1,'EZ-Pass'!$C$1:$AU$1,'EZ-Pass'!$C$2:$AU$46,,0,1),,0,1)</f>
        <v>24.2</v>
      </c>
      <c r="T5" s="38" cm="1">
        <f t="array" ref="T5">_xlfn.XLOOKUP($A5,'EZ-Pass'!$A$2:$A$46,_xlfn.XLOOKUP(T$1,'EZ-Pass'!$C$1:$AU$1,'EZ-Pass'!$C$2:$AU$46,,0,1),,0,1)</f>
        <v>25.3</v>
      </c>
      <c r="U5" s="38" cm="1">
        <f t="array" ref="U5">_xlfn.XLOOKUP($A5,'EZ-Pass'!$A$2:$A$46,_xlfn.XLOOKUP(U$1,'EZ-Pass'!$C$1:$AU$1,'EZ-Pass'!$C$2:$AU$46,,0,1),,0,1)</f>
        <v>25.8</v>
      </c>
      <c r="V5" s="38" cm="1">
        <f t="array" ref="V5">_xlfn.XLOOKUP($A5,'EZ-Pass'!$A$2:$A$46,_xlfn.XLOOKUP(V$1,'EZ-Pass'!$C$1:$AU$1,'EZ-Pass'!$C$2:$AU$46,,0,1),,0,1)</f>
        <v>26.3</v>
      </c>
      <c r="W5" s="38" cm="1">
        <f t="array" ref="W5">_xlfn.XLOOKUP($A5,'EZ-Pass'!$A$2:$A$46,_xlfn.XLOOKUP(W$1,'EZ-Pass'!$C$1:$AU$1,'EZ-Pass'!$C$2:$AU$46,,0,1),,0,1)</f>
        <v>27.8</v>
      </c>
      <c r="X5" s="38" cm="1">
        <f t="array" ref="X5">_xlfn.XLOOKUP($A5,'EZ-Pass'!$A$2:$A$46,_xlfn.XLOOKUP(X$1,'EZ-Pass'!$C$1:$AU$1,'EZ-Pass'!$C$2:$AU$46,,0,1),,0,1)</f>
        <v>30.5</v>
      </c>
      <c r="Y5" s="38" cm="1">
        <f t="array" ref="Y5">_xlfn.XLOOKUP($A5,'EZ-Pass'!$A$2:$A$46,_xlfn.XLOOKUP(Y$1,'EZ-Pass'!$C$1:$AU$1,'EZ-Pass'!$C$2:$AU$46,,0,1),,0,1)</f>
        <v>31.4</v>
      </c>
      <c r="Z5" s="38" cm="1">
        <f t="array" ref="Z5">_xlfn.XLOOKUP($A5,'EZ-Pass'!$A$2:$A$46,_xlfn.XLOOKUP(Z$1,'EZ-Pass'!$C$1:$AU$1,'EZ-Pass'!$C$2:$AU$46,,0,1),,0,1)</f>
        <v>33</v>
      </c>
      <c r="AA5" s="38" cm="1">
        <f t="array" ref="AA5">_xlfn.XLOOKUP($A5,'EZ-Pass'!$A$2:$A$46,_xlfn.XLOOKUP(AA$1,'EZ-Pass'!$C$1:$AU$1,'EZ-Pass'!$C$2:$AU$46,,0,1),,0,1)</f>
        <v>34.299999999999997</v>
      </c>
      <c r="AB5" s="38" cm="1">
        <f t="array" ref="AB5">_xlfn.XLOOKUP($A5,'EZ-Pass'!$A$2:$A$46,_xlfn.XLOOKUP(AB$1,'EZ-Pass'!$C$1:$AU$1,'EZ-Pass'!$C$2:$AU$46,,0,1),,0,1)</f>
        <v>35</v>
      </c>
      <c r="AC5" s="38" cm="1">
        <f t="array" ref="AC5">_xlfn.XLOOKUP($A5,'EZ-Pass'!$A$2:$A$46,_xlfn.XLOOKUP(AC$1,'EZ-Pass'!$C$1:$AU$1,'EZ-Pass'!$C$2:$AU$46,,0,1),,0,1)</f>
        <v>36.200000000000003</v>
      </c>
      <c r="AD5" s="38" t="str" cm="1">
        <f t="array" ref="AD5">_xlfn.XLOOKUP($A5,'EZ-Pass'!$A$2:$A$46,_xlfn.XLOOKUP(AD$1,'EZ-Pass'!$C$1:$AU$1,'EZ-Pass'!$C$2:$AU$46,,0,1),,0,1)</f>
        <v>N/A</v>
      </c>
      <c r="AE5" s="38" cm="1">
        <f t="array" ref="AE5">_xlfn.XLOOKUP($A5,'EZ-Pass'!$A$2:$A$46,_xlfn.XLOOKUP(AE$1,'EZ-Pass'!$C$1:$AU$1,'EZ-Pass'!$C$2:$AU$46,,0,1),,0,1)</f>
        <v>37.1</v>
      </c>
      <c r="AF5" s="38" t="str" cm="1">
        <f t="array" ref="AF5">_xlfn.XLOOKUP($A5,'EZ-Pass'!$A$2:$A$46,_xlfn.XLOOKUP(AF$1,'EZ-Pass'!$C$1:$AU$1,'EZ-Pass'!$C$2:$AU$46,,0,1),,0,1)</f>
        <v>N/A</v>
      </c>
      <c r="AG5" s="38" cm="1">
        <f t="array" ref="AG5">_xlfn.XLOOKUP($A5,'EZ-Pass'!$A$2:$A$46,_xlfn.XLOOKUP(AG$1,'EZ-Pass'!$C$1:$AU$1,'EZ-Pass'!$C$2:$AU$46,,0,1),,0,1)</f>
        <v>38.200000000000003</v>
      </c>
      <c r="AH5" s="38" cm="1">
        <f t="array" ref="AH5">_xlfn.XLOOKUP($A5,'EZ-Pass'!$A$2:$A$46,_xlfn.XLOOKUP(AH$1,'EZ-Pass'!$C$1:$AU$1,'EZ-Pass'!$C$2:$AU$46,,0,1),,0,1)</f>
        <v>39.200000000000003</v>
      </c>
      <c r="AI5" s="38" cm="1">
        <f t="array" ref="AI5">_xlfn.XLOOKUP($A5,'EZ-Pass'!$A$2:$A$46,_xlfn.XLOOKUP(AI$1,'EZ-Pass'!$C$1:$AU$1,'EZ-Pass'!$C$2:$AU$46,,0,1),,0,1)</f>
        <v>39.4</v>
      </c>
      <c r="AJ5" s="38" cm="1">
        <f t="array" ref="AJ5">_xlfn.XLOOKUP($A5,'EZ-Pass'!$A$2:$A$46,_xlfn.XLOOKUP(AJ$1,'EZ-Pass'!$C$1:$AU$1,'EZ-Pass'!$C$2:$AU$46,,0,1),,0,1)</f>
        <v>40.700000000000003</v>
      </c>
      <c r="AK5" s="38" cm="1">
        <f t="array" ref="AK5">_xlfn.XLOOKUP($A5,'EZ-Pass'!$A$2:$A$46,_xlfn.XLOOKUP(AK$1,'EZ-Pass'!$C$1:$AU$1,'EZ-Pass'!$C$2:$AU$46,,0,1),,0,1)</f>
        <v>40.700000000000003</v>
      </c>
    </row>
    <row r="6" spans="1:37" x14ac:dyDescent="0.2">
      <c r="A6">
        <v>39</v>
      </c>
      <c r="B6" t="str">
        <v>Butler Valley Toll Plaza</v>
      </c>
      <c r="C6" s="38" cm="1">
        <f t="array" ref="C6">_xlfn.XLOOKUP($A6,'EZ-Pass'!$A$2:$A$46,_xlfn.XLOOKUP(C$1,'EZ-Pass'!$C$1:$AU$1,'EZ-Pass'!$C$2:$AU$46,,0,1),,0,1)</f>
        <v>2.2999999999999998</v>
      </c>
      <c r="D6" s="38" cm="1">
        <f t="array" ref="D6">_xlfn.XLOOKUP($A6,'EZ-Pass'!$A$2:$A$46,_xlfn.XLOOKUP(D$1,'EZ-Pass'!$C$1:$AU$1,'EZ-Pass'!$C$2:$AU$46,,0,1),,0,1)</f>
        <v>2.2999999999999998</v>
      </c>
      <c r="E6" s="38" cm="1">
        <f t="array" ref="E6">_xlfn.XLOOKUP($A6,'EZ-Pass'!$A$2:$A$46,_xlfn.XLOOKUP(E$1,'EZ-Pass'!$C$1:$AU$1,'EZ-Pass'!$C$2:$AU$46,,0,1),,0,1)</f>
        <v>2.2999999999999998</v>
      </c>
      <c r="F6" s="38" cm="1">
        <f t="array" ref="F6">_xlfn.XLOOKUP($A6,'EZ-Pass'!$A$2:$A$46,_xlfn.XLOOKUP(F$1,'EZ-Pass'!$C$1:$AU$1,'EZ-Pass'!$C$2:$AU$46,,0,1),,0,1)</f>
        <v>2.2999999999999998</v>
      </c>
      <c r="G6" s="38" t="str" cm="1">
        <f t="array" ref="G6">_xlfn.XLOOKUP($A6,'EZ-Pass'!$A$2:$A$46,_xlfn.XLOOKUP(G$1,'EZ-Pass'!$C$1:$AU$1,'EZ-Pass'!$C$2:$AU$46,,0,1),,0,1)</f>
        <v>N/A</v>
      </c>
      <c r="H6" s="38" cm="1">
        <f t="array" ref="H6">_xlfn.XLOOKUP($A6,'EZ-Pass'!$A$2:$A$46,_xlfn.XLOOKUP(H$1,'EZ-Pass'!$C$1:$AU$1,'EZ-Pass'!$C$2:$AU$46,,0,1),,0,1)</f>
        <v>1.6</v>
      </c>
      <c r="I6" s="38" cm="1">
        <f t="array" ref="I6">_xlfn.XLOOKUP($A6,'EZ-Pass'!$A$2:$A$46,_xlfn.XLOOKUP(I$1,'EZ-Pass'!$C$1:$AU$1,'EZ-Pass'!$C$2:$AU$46,,0,1),,0,1)</f>
        <v>2.7</v>
      </c>
      <c r="J6" s="38" cm="1">
        <f t="array" ref="J6">_xlfn.XLOOKUP($A6,'EZ-Pass'!$A$2:$A$46,_xlfn.XLOOKUP(J$1,'EZ-Pass'!$C$1:$AU$1,'EZ-Pass'!$C$2:$AU$46,,0,1),,0,1)</f>
        <v>3.8</v>
      </c>
      <c r="K6" s="38" cm="1">
        <f t="array" ref="K6">_xlfn.XLOOKUP($A6,'EZ-Pass'!$A$2:$A$46,_xlfn.XLOOKUP(K$1,'EZ-Pass'!$C$1:$AU$1,'EZ-Pass'!$C$2:$AU$46,,0,1),,0,1)</f>
        <v>4.8</v>
      </c>
      <c r="L6" s="38" cm="1">
        <f t="array" ref="L6">_xlfn.XLOOKUP($A6,'EZ-Pass'!$A$2:$A$46,_xlfn.XLOOKUP(L$1,'EZ-Pass'!$C$1:$AU$1,'EZ-Pass'!$C$2:$AU$46,,0,1),,0,1)</f>
        <v>6.8</v>
      </c>
      <c r="M6" s="38" cm="1">
        <f t="array" ref="M6">_xlfn.XLOOKUP($A6,'EZ-Pass'!$A$2:$A$46,_xlfn.XLOOKUP(M$1,'EZ-Pass'!$C$1:$AU$1,'EZ-Pass'!$C$2:$AU$46,,0,1),,0,1)</f>
        <v>8.8000000000000007</v>
      </c>
      <c r="N6" s="38" cm="1">
        <f t="array" ref="N6">_xlfn.XLOOKUP($A6,'EZ-Pass'!$A$2:$A$46,_xlfn.XLOOKUP(N$1,'EZ-Pass'!$C$1:$AU$1,'EZ-Pass'!$C$2:$AU$46,,0,1),,0,1)</f>
        <v>13.5</v>
      </c>
      <c r="O6" s="38" cm="1">
        <f t="array" ref="O6">_xlfn.XLOOKUP($A6,'EZ-Pass'!$A$2:$A$46,_xlfn.XLOOKUP(O$1,'EZ-Pass'!$C$1:$AU$1,'EZ-Pass'!$C$2:$AU$46,,0,1),,0,1)</f>
        <v>15</v>
      </c>
      <c r="P6" s="38" cm="1">
        <f t="array" ref="P6">_xlfn.XLOOKUP($A6,'EZ-Pass'!$A$2:$A$46,_xlfn.XLOOKUP(P$1,'EZ-Pass'!$C$1:$AU$1,'EZ-Pass'!$C$2:$AU$46,,0,1),,0,1)</f>
        <v>17.100000000000001</v>
      </c>
      <c r="Q6" s="38" cm="1">
        <f t="array" ref="Q6">_xlfn.XLOOKUP($A6,'EZ-Pass'!$A$2:$A$46,_xlfn.XLOOKUP(Q$1,'EZ-Pass'!$C$1:$AU$1,'EZ-Pass'!$C$2:$AU$46,,0,1),,0,1)</f>
        <v>18.2</v>
      </c>
      <c r="R6" s="38" cm="1">
        <f t="array" ref="R6">_xlfn.XLOOKUP($A6,'EZ-Pass'!$A$2:$A$46,_xlfn.XLOOKUP(R$1,'EZ-Pass'!$C$1:$AU$1,'EZ-Pass'!$C$2:$AU$46,,0,1),,0,1)</f>
        <v>19.8</v>
      </c>
      <c r="S6" s="38" cm="1">
        <f t="array" ref="S6">_xlfn.XLOOKUP($A6,'EZ-Pass'!$A$2:$A$46,_xlfn.XLOOKUP(S$1,'EZ-Pass'!$C$1:$AU$1,'EZ-Pass'!$C$2:$AU$46,,0,1),,0,1)</f>
        <v>22.8</v>
      </c>
      <c r="T6" s="38" cm="1">
        <f t="array" ref="T6">_xlfn.XLOOKUP($A6,'EZ-Pass'!$A$2:$A$46,_xlfn.XLOOKUP(T$1,'EZ-Pass'!$C$1:$AU$1,'EZ-Pass'!$C$2:$AU$46,,0,1),,0,1)</f>
        <v>23.8</v>
      </c>
      <c r="U6" s="38" cm="1">
        <f t="array" ref="U6">_xlfn.XLOOKUP($A6,'EZ-Pass'!$A$2:$A$46,_xlfn.XLOOKUP(U$1,'EZ-Pass'!$C$1:$AU$1,'EZ-Pass'!$C$2:$AU$46,,0,1),,0,1)</f>
        <v>24.2</v>
      </c>
      <c r="V6" s="38" cm="1">
        <f t="array" ref="V6">_xlfn.XLOOKUP($A6,'EZ-Pass'!$A$2:$A$46,_xlfn.XLOOKUP(V$1,'EZ-Pass'!$C$1:$AU$1,'EZ-Pass'!$C$2:$AU$46,,0,1),,0,1)</f>
        <v>24.8</v>
      </c>
      <c r="W6" s="38" cm="1">
        <f t="array" ref="W6">_xlfn.XLOOKUP($A6,'EZ-Pass'!$A$2:$A$46,_xlfn.XLOOKUP(W$1,'EZ-Pass'!$C$1:$AU$1,'EZ-Pass'!$C$2:$AU$46,,0,1),,0,1)</f>
        <v>26.9</v>
      </c>
      <c r="X6" s="38" cm="1">
        <f t="array" ref="X6">_xlfn.XLOOKUP($A6,'EZ-Pass'!$A$2:$A$46,_xlfn.XLOOKUP(X$1,'EZ-Pass'!$C$1:$AU$1,'EZ-Pass'!$C$2:$AU$46,,0,1),,0,1)</f>
        <v>28.5</v>
      </c>
      <c r="Y6" s="38" cm="1">
        <f t="array" ref="Y6">_xlfn.XLOOKUP($A6,'EZ-Pass'!$A$2:$A$46,_xlfn.XLOOKUP(Y$1,'EZ-Pass'!$C$1:$AU$1,'EZ-Pass'!$C$2:$AU$46,,0,1),,0,1)</f>
        <v>29.9</v>
      </c>
      <c r="Z6" s="38" cm="1">
        <f t="array" ref="Z6">_xlfn.XLOOKUP($A6,'EZ-Pass'!$A$2:$A$46,_xlfn.XLOOKUP(Z$1,'EZ-Pass'!$C$1:$AU$1,'EZ-Pass'!$C$2:$AU$46,,0,1),,0,1)</f>
        <v>31.4</v>
      </c>
      <c r="AA6" s="38" cm="1">
        <f t="array" ref="AA6">_xlfn.XLOOKUP($A6,'EZ-Pass'!$A$2:$A$46,_xlfn.XLOOKUP(AA$1,'EZ-Pass'!$C$1:$AU$1,'EZ-Pass'!$C$2:$AU$46,,0,1),,0,1)</f>
        <v>32.700000000000003</v>
      </c>
      <c r="AB6" s="38" cm="1">
        <f t="array" ref="AB6">_xlfn.XLOOKUP($A6,'EZ-Pass'!$A$2:$A$46,_xlfn.XLOOKUP(AB$1,'EZ-Pass'!$C$1:$AU$1,'EZ-Pass'!$C$2:$AU$46,,0,1),,0,1)</f>
        <v>33.5</v>
      </c>
      <c r="AC6" s="38" cm="1">
        <f t="array" ref="AC6">_xlfn.XLOOKUP($A6,'EZ-Pass'!$A$2:$A$46,_xlfn.XLOOKUP(AC$1,'EZ-Pass'!$C$1:$AU$1,'EZ-Pass'!$C$2:$AU$46,,0,1),,0,1)</f>
        <v>35</v>
      </c>
      <c r="AD6" s="38" t="str" cm="1">
        <f t="array" ref="AD6">_xlfn.XLOOKUP($A6,'EZ-Pass'!$A$2:$A$46,_xlfn.XLOOKUP(AD$1,'EZ-Pass'!$C$1:$AU$1,'EZ-Pass'!$C$2:$AU$46,,0,1),,0,1)</f>
        <v>N/A</v>
      </c>
      <c r="AE6" s="38" cm="1">
        <f t="array" ref="AE6">_xlfn.XLOOKUP($A6,'EZ-Pass'!$A$2:$A$46,_xlfn.XLOOKUP(AE$1,'EZ-Pass'!$C$1:$AU$1,'EZ-Pass'!$C$2:$AU$46,,0,1),,0,1)</f>
        <v>35.6</v>
      </c>
      <c r="AF6" s="38" t="str" cm="1">
        <f t="array" ref="AF6">_xlfn.XLOOKUP($A6,'EZ-Pass'!$A$2:$A$46,_xlfn.XLOOKUP(AF$1,'EZ-Pass'!$C$1:$AU$1,'EZ-Pass'!$C$2:$AU$46,,0,1),,0,1)</f>
        <v>N/A</v>
      </c>
      <c r="AG6" s="38" cm="1">
        <f t="array" ref="AG6">_xlfn.XLOOKUP($A6,'EZ-Pass'!$A$2:$A$46,_xlfn.XLOOKUP(AG$1,'EZ-Pass'!$C$1:$AU$1,'EZ-Pass'!$C$2:$AU$46,,0,1),,0,1)</f>
        <v>36.6</v>
      </c>
      <c r="AH6" s="38" cm="1">
        <f t="array" ref="AH6">_xlfn.XLOOKUP($A6,'EZ-Pass'!$A$2:$A$46,_xlfn.XLOOKUP(AH$1,'EZ-Pass'!$C$1:$AU$1,'EZ-Pass'!$C$2:$AU$46,,0,1),,0,1)</f>
        <v>37.6</v>
      </c>
      <c r="AI6" s="38" cm="1">
        <f t="array" ref="AI6">_xlfn.XLOOKUP($A6,'EZ-Pass'!$A$2:$A$46,_xlfn.XLOOKUP(AI$1,'EZ-Pass'!$C$1:$AU$1,'EZ-Pass'!$C$2:$AU$46,,0,1),,0,1)</f>
        <v>37.9</v>
      </c>
      <c r="AJ6" s="38" cm="1">
        <f t="array" ref="AJ6">_xlfn.XLOOKUP($A6,'EZ-Pass'!$A$2:$A$46,_xlfn.XLOOKUP(AJ$1,'EZ-Pass'!$C$1:$AU$1,'EZ-Pass'!$C$2:$AU$46,,0,1),,0,1)</f>
        <v>39.200000000000003</v>
      </c>
      <c r="AK6" s="38" cm="1">
        <f t="array" ref="AK6">_xlfn.XLOOKUP($A6,'EZ-Pass'!$A$2:$A$46,_xlfn.XLOOKUP(AK$1,'EZ-Pass'!$C$1:$AU$1,'EZ-Pass'!$C$2:$AU$46,,0,1),,0,1)</f>
        <v>39.200000000000003</v>
      </c>
    </row>
    <row r="7" spans="1:37" x14ac:dyDescent="0.2">
      <c r="A7">
        <v>48</v>
      </c>
      <c r="B7" t="str">
        <v>Allegheny Valley Toll Plaza</v>
      </c>
      <c r="C7" s="38" cm="1">
        <f t="array" ref="C7">_xlfn.XLOOKUP($A7,'EZ-Pass'!$A$2:$A$46,_xlfn.XLOOKUP(C$1,'EZ-Pass'!$C$1:$AU$1,'EZ-Pass'!$C$2:$AU$46,,0,1),,0,1)</f>
        <v>3.2</v>
      </c>
      <c r="D7" s="38" cm="1">
        <f t="array" ref="D7">_xlfn.XLOOKUP($A7,'EZ-Pass'!$A$2:$A$46,_xlfn.XLOOKUP(D$1,'EZ-Pass'!$C$1:$AU$1,'EZ-Pass'!$C$2:$AU$46,,0,1),,0,1)</f>
        <v>3.2</v>
      </c>
      <c r="E7" s="38" cm="1">
        <f t="array" ref="E7">_xlfn.XLOOKUP($A7,'EZ-Pass'!$A$2:$A$46,_xlfn.XLOOKUP(E$1,'EZ-Pass'!$C$1:$AU$1,'EZ-Pass'!$C$2:$AU$46,,0,1),,0,1)</f>
        <v>3.2</v>
      </c>
      <c r="F7" s="38" cm="1">
        <f t="array" ref="F7">_xlfn.XLOOKUP($A7,'EZ-Pass'!$A$2:$A$46,_xlfn.XLOOKUP(F$1,'EZ-Pass'!$C$1:$AU$1,'EZ-Pass'!$C$2:$AU$46,,0,1),,0,1)</f>
        <v>3.2</v>
      </c>
      <c r="G7" s="38" cm="1">
        <f t="array" ref="G7">_xlfn.XLOOKUP($A7,'EZ-Pass'!$A$2:$A$46,_xlfn.XLOOKUP(G$1,'EZ-Pass'!$C$1:$AU$1,'EZ-Pass'!$C$2:$AU$46,,0,1),,0,1)</f>
        <v>1.6</v>
      </c>
      <c r="H7" s="38" t="str" cm="1">
        <f t="array" ref="H7">_xlfn.XLOOKUP($A7,'EZ-Pass'!$A$2:$A$46,_xlfn.XLOOKUP(H$1,'EZ-Pass'!$C$1:$AU$1,'EZ-Pass'!$C$2:$AU$46,,0,1),,0,1)</f>
        <v>N/A</v>
      </c>
      <c r="I7" s="38" cm="1">
        <f t="array" ref="I7">_xlfn.XLOOKUP($A7,'EZ-Pass'!$A$2:$A$46,_xlfn.XLOOKUP(I$1,'EZ-Pass'!$C$1:$AU$1,'EZ-Pass'!$C$2:$AU$46,,0,1),,0,1)</f>
        <v>1.6</v>
      </c>
      <c r="J7" s="38" cm="1">
        <f t="array" ref="J7">_xlfn.XLOOKUP($A7,'EZ-Pass'!$A$2:$A$46,_xlfn.XLOOKUP(J$1,'EZ-Pass'!$C$1:$AU$1,'EZ-Pass'!$C$2:$AU$46,,0,1),,0,1)</f>
        <v>2.7</v>
      </c>
      <c r="K7" s="38" cm="1">
        <f t="array" ref="K7">_xlfn.XLOOKUP($A7,'EZ-Pass'!$A$2:$A$46,_xlfn.XLOOKUP(K$1,'EZ-Pass'!$C$1:$AU$1,'EZ-Pass'!$C$2:$AU$46,,0,1),,0,1)</f>
        <v>3.8</v>
      </c>
      <c r="L7" s="38" cm="1">
        <f t="array" ref="L7">_xlfn.XLOOKUP($A7,'EZ-Pass'!$A$2:$A$46,_xlfn.XLOOKUP(L$1,'EZ-Pass'!$C$1:$AU$1,'EZ-Pass'!$C$2:$AU$46,,0,1),,0,1)</f>
        <v>5.2</v>
      </c>
      <c r="M7" s="38" cm="1">
        <f t="array" ref="M7">_xlfn.XLOOKUP($A7,'EZ-Pass'!$A$2:$A$46,_xlfn.XLOOKUP(M$1,'EZ-Pass'!$C$1:$AU$1,'EZ-Pass'!$C$2:$AU$46,,0,1),,0,1)</f>
        <v>7.9</v>
      </c>
      <c r="N7" s="38" cm="1">
        <f t="array" ref="N7">_xlfn.XLOOKUP($A7,'EZ-Pass'!$A$2:$A$46,_xlfn.XLOOKUP(N$1,'EZ-Pass'!$C$1:$AU$1,'EZ-Pass'!$C$2:$AU$46,,0,1),,0,1)</f>
        <v>12</v>
      </c>
      <c r="O7" s="38" cm="1">
        <f t="array" ref="O7">_xlfn.XLOOKUP($A7,'EZ-Pass'!$A$2:$A$46,_xlfn.XLOOKUP(O$1,'EZ-Pass'!$C$1:$AU$1,'EZ-Pass'!$C$2:$AU$46,,0,1),,0,1)</f>
        <v>14.5</v>
      </c>
      <c r="P7" s="38" cm="1">
        <f t="array" ref="P7">_xlfn.XLOOKUP($A7,'EZ-Pass'!$A$2:$A$46,_xlfn.XLOOKUP(P$1,'EZ-Pass'!$C$1:$AU$1,'EZ-Pass'!$C$2:$AU$46,,0,1),,0,1)</f>
        <v>16.100000000000001</v>
      </c>
      <c r="Q7" s="38" cm="1">
        <f t="array" ref="Q7">_xlfn.XLOOKUP($A7,'EZ-Pass'!$A$2:$A$46,_xlfn.XLOOKUP(Q$1,'EZ-Pass'!$C$1:$AU$1,'EZ-Pass'!$C$2:$AU$46,,0,1),,0,1)</f>
        <v>17.100000000000001</v>
      </c>
      <c r="R7" s="38" cm="1">
        <f t="array" ref="R7">_xlfn.XLOOKUP($A7,'EZ-Pass'!$A$2:$A$46,_xlfn.XLOOKUP(R$1,'EZ-Pass'!$C$1:$AU$1,'EZ-Pass'!$C$2:$AU$46,,0,1),,0,1)</f>
        <v>18.600000000000001</v>
      </c>
      <c r="S7" s="38" cm="1">
        <f t="array" ref="S7">_xlfn.XLOOKUP($A7,'EZ-Pass'!$A$2:$A$46,_xlfn.XLOOKUP(S$1,'EZ-Pass'!$C$1:$AU$1,'EZ-Pass'!$C$2:$AU$46,,0,1),,0,1)</f>
        <v>21.8</v>
      </c>
      <c r="T7" s="38" cm="1">
        <f t="array" ref="T7">_xlfn.XLOOKUP($A7,'EZ-Pass'!$A$2:$A$46,_xlfn.XLOOKUP(T$1,'EZ-Pass'!$C$1:$AU$1,'EZ-Pass'!$C$2:$AU$46,,0,1),,0,1)</f>
        <v>22.8</v>
      </c>
      <c r="U7" s="38" cm="1">
        <f t="array" ref="U7">_xlfn.XLOOKUP($A7,'EZ-Pass'!$A$2:$A$46,_xlfn.XLOOKUP(U$1,'EZ-Pass'!$C$1:$AU$1,'EZ-Pass'!$C$2:$AU$46,,0,1),,0,1)</f>
        <v>23.3</v>
      </c>
      <c r="V7" s="38" cm="1">
        <f t="array" ref="V7">_xlfn.XLOOKUP($A7,'EZ-Pass'!$A$2:$A$46,_xlfn.XLOOKUP(V$1,'EZ-Pass'!$C$1:$AU$1,'EZ-Pass'!$C$2:$AU$46,,0,1),,0,1)</f>
        <v>23.8</v>
      </c>
      <c r="W7" s="38" cm="1">
        <f t="array" ref="W7">_xlfn.XLOOKUP($A7,'EZ-Pass'!$A$2:$A$46,_xlfn.XLOOKUP(W$1,'EZ-Pass'!$C$1:$AU$1,'EZ-Pass'!$C$2:$AU$46,,0,1),,0,1)</f>
        <v>25.8</v>
      </c>
      <c r="X7" s="38" cm="1">
        <f t="array" ref="X7">_xlfn.XLOOKUP($A7,'EZ-Pass'!$A$2:$A$46,_xlfn.XLOOKUP(X$1,'EZ-Pass'!$C$1:$AU$1,'EZ-Pass'!$C$2:$AU$46,,0,1),,0,1)</f>
        <v>27.8</v>
      </c>
      <c r="Y7" s="38" cm="1">
        <f t="array" ref="Y7">_xlfn.XLOOKUP($A7,'EZ-Pass'!$A$2:$A$46,_xlfn.XLOOKUP(Y$1,'EZ-Pass'!$C$1:$AU$1,'EZ-Pass'!$C$2:$AU$46,,0,1),,0,1)</f>
        <v>29</v>
      </c>
      <c r="Z7" s="38" cm="1">
        <f t="array" ref="Z7">_xlfn.XLOOKUP($A7,'EZ-Pass'!$A$2:$A$46,_xlfn.XLOOKUP(Z$1,'EZ-Pass'!$C$1:$AU$1,'EZ-Pass'!$C$2:$AU$46,,0,1),,0,1)</f>
        <v>29.9</v>
      </c>
      <c r="AA7" s="38" cm="1">
        <f t="array" ref="AA7">_xlfn.XLOOKUP($A7,'EZ-Pass'!$A$2:$A$46,_xlfn.XLOOKUP(AA$1,'EZ-Pass'!$C$1:$AU$1,'EZ-Pass'!$C$2:$AU$46,,0,1),,0,1)</f>
        <v>31.4</v>
      </c>
      <c r="AB7" s="38" cm="1">
        <f t="array" ref="AB7">_xlfn.XLOOKUP($A7,'EZ-Pass'!$A$2:$A$46,_xlfn.XLOOKUP(AB$1,'EZ-Pass'!$C$1:$AU$1,'EZ-Pass'!$C$2:$AU$46,,0,1),,0,1)</f>
        <v>32.6</v>
      </c>
      <c r="AC7" s="38" cm="1">
        <f t="array" ref="AC7">_xlfn.XLOOKUP($A7,'EZ-Pass'!$A$2:$A$46,_xlfn.XLOOKUP(AC$1,'EZ-Pass'!$C$1:$AU$1,'EZ-Pass'!$C$2:$AU$46,,0,1),,0,1)</f>
        <v>34.1</v>
      </c>
      <c r="AD7" s="38" t="str" cm="1">
        <f t="array" ref="AD7">_xlfn.XLOOKUP($A7,'EZ-Pass'!$A$2:$A$46,_xlfn.XLOOKUP(AD$1,'EZ-Pass'!$C$1:$AU$1,'EZ-Pass'!$C$2:$AU$46,,0,1),,0,1)</f>
        <v>N/A</v>
      </c>
      <c r="AE7" s="38" cm="1">
        <f t="array" ref="AE7">_xlfn.XLOOKUP($A7,'EZ-Pass'!$A$2:$A$46,_xlfn.XLOOKUP(AE$1,'EZ-Pass'!$C$1:$AU$1,'EZ-Pass'!$C$2:$AU$46,,0,1),,0,1)</f>
        <v>34.6</v>
      </c>
      <c r="AF7" s="38" t="str" cm="1">
        <f t="array" ref="AF7">_xlfn.XLOOKUP($A7,'EZ-Pass'!$A$2:$A$46,_xlfn.XLOOKUP(AF$1,'EZ-Pass'!$C$1:$AU$1,'EZ-Pass'!$C$2:$AU$46,,0,1),,0,1)</f>
        <v>N/A</v>
      </c>
      <c r="AG7" s="38" cm="1">
        <f t="array" ref="AG7">_xlfn.XLOOKUP($A7,'EZ-Pass'!$A$2:$A$46,_xlfn.XLOOKUP(AG$1,'EZ-Pass'!$C$1:$AU$1,'EZ-Pass'!$C$2:$AU$46,,0,1),,0,1)</f>
        <v>35</v>
      </c>
      <c r="AH7" s="38" cm="1">
        <f t="array" ref="AH7">_xlfn.XLOOKUP($A7,'EZ-Pass'!$A$2:$A$46,_xlfn.XLOOKUP(AH$1,'EZ-Pass'!$C$1:$AU$1,'EZ-Pass'!$C$2:$AU$46,,0,1),,0,1)</f>
        <v>36.6</v>
      </c>
      <c r="AI7" s="38" cm="1">
        <f t="array" ref="AI7">_xlfn.XLOOKUP($A7,'EZ-Pass'!$A$2:$A$46,_xlfn.XLOOKUP(AI$1,'EZ-Pass'!$C$1:$AU$1,'EZ-Pass'!$C$2:$AU$46,,0,1),,0,1)</f>
        <v>36.799999999999997</v>
      </c>
      <c r="AJ7" s="38" cm="1">
        <f t="array" ref="AJ7">_xlfn.XLOOKUP($A7,'EZ-Pass'!$A$2:$A$46,_xlfn.XLOOKUP(AJ$1,'EZ-Pass'!$C$1:$AU$1,'EZ-Pass'!$C$2:$AU$46,,0,1),,0,1)</f>
        <v>37.6</v>
      </c>
      <c r="AK7" s="38" cm="1">
        <f t="array" ref="AK7">_xlfn.XLOOKUP($A7,'EZ-Pass'!$A$2:$A$46,_xlfn.XLOOKUP(AK$1,'EZ-Pass'!$C$1:$AU$1,'EZ-Pass'!$C$2:$AU$46,,0,1),,0,1)</f>
        <v>37.6</v>
      </c>
    </row>
    <row r="8" spans="1:37" x14ac:dyDescent="0.2">
      <c r="A8">
        <v>57</v>
      </c>
      <c r="B8" t="str">
        <v>Pittsburgh Toll Plaza</v>
      </c>
      <c r="C8" s="38" cm="1">
        <f t="array" ref="C8">_xlfn.XLOOKUP($A8,'EZ-Pass'!$A$2:$A$46,_xlfn.XLOOKUP(C$1,'EZ-Pass'!$C$1:$AU$1,'EZ-Pass'!$C$2:$AU$46,,0,1),,0,1)</f>
        <v>4.3</v>
      </c>
      <c r="D8" s="38" cm="1">
        <f t="array" ref="D8">_xlfn.XLOOKUP($A8,'EZ-Pass'!$A$2:$A$46,_xlfn.XLOOKUP(D$1,'EZ-Pass'!$C$1:$AU$1,'EZ-Pass'!$C$2:$AU$46,,0,1),,0,1)</f>
        <v>4.3</v>
      </c>
      <c r="E8" s="38" cm="1">
        <f t="array" ref="E8">_xlfn.XLOOKUP($A8,'EZ-Pass'!$A$2:$A$46,_xlfn.XLOOKUP(E$1,'EZ-Pass'!$C$1:$AU$1,'EZ-Pass'!$C$2:$AU$46,,0,1),,0,1)</f>
        <v>4.3</v>
      </c>
      <c r="F8" s="38" cm="1">
        <f t="array" ref="F8">_xlfn.XLOOKUP($A8,'EZ-Pass'!$A$2:$A$46,_xlfn.XLOOKUP(F$1,'EZ-Pass'!$C$1:$AU$1,'EZ-Pass'!$C$2:$AU$46,,0,1),,0,1)</f>
        <v>4.3</v>
      </c>
      <c r="G8" s="38" cm="1">
        <f t="array" ref="G8">_xlfn.XLOOKUP($A8,'EZ-Pass'!$A$2:$A$46,_xlfn.XLOOKUP(G$1,'EZ-Pass'!$C$1:$AU$1,'EZ-Pass'!$C$2:$AU$46,,0,1),,0,1)</f>
        <v>2.7</v>
      </c>
      <c r="H8" s="38" cm="1">
        <f t="array" ref="H8">_xlfn.XLOOKUP($A8,'EZ-Pass'!$A$2:$A$46,_xlfn.XLOOKUP(H$1,'EZ-Pass'!$C$1:$AU$1,'EZ-Pass'!$C$2:$AU$46,,0,1),,0,1)</f>
        <v>1.6</v>
      </c>
      <c r="I8" s="38" t="str" cm="1">
        <f t="array" ref="I8">_xlfn.XLOOKUP($A8,'EZ-Pass'!$A$2:$A$46,_xlfn.XLOOKUP(I$1,'EZ-Pass'!$C$1:$AU$1,'EZ-Pass'!$C$2:$AU$46,,0,1),,0,1)</f>
        <v>N/A</v>
      </c>
      <c r="J8" s="38" cm="1">
        <f t="array" ref="J8">_xlfn.XLOOKUP($A8,'EZ-Pass'!$A$2:$A$46,_xlfn.XLOOKUP(J$1,'EZ-Pass'!$C$1:$AU$1,'EZ-Pass'!$C$2:$AU$46,,0,1),,0,1)</f>
        <v>1.6</v>
      </c>
      <c r="K8" s="38" cm="1">
        <f t="array" ref="K8">_xlfn.XLOOKUP($A8,'EZ-Pass'!$A$2:$A$46,_xlfn.XLOOKUP(K$1,'EZ-Pass'!$C$1:$AU$1,'EZ-Pass'!$C$2:$AU$46,,0,1),,0,1)</f>
        <v>2.7</v>
      </c>
      <c r="L8" s="38" cm="1">
        <f t="array" ref="L8">_xlfn.XLOOKUP($A8,'EZ-Pass'!$A$2:$A$46,_xlfn.XLOOKUP(L$1,'EZ-Pass'!$C$1:$AU$1,'EZ-Pass'!$C$2:$AU$46,,0,1),,0,1)</f>
        <v>4.8</v>
      </c>
      <c r="M8" s="38" cm="1">
        <f t="array" ref="M8">_xlfn.XLOOKUP($A8,'EZ-Pass'!$A$2:$A$46,_xlfn.XLOOKUP(M$1,'EZ-Pass'!$C$1:$AU$1,'EZ-Pass'!$C$2:$AU$46,,0,1),,0,1)</f>
        <v>6.8</v>
      </c>
      <c r="N8" s="38" cm="1">
        <f t="array" ref="N8">_xlfn.XLOOKUP($A8,'EZ-Pass'!$A$2:$A$46,_xlfn.XLOOKUP(N$1,'EZ-Pass'!$C$1:$AU$1,'EZ-Pass'!$C$2:$AU$46,,0,1),,0,1)</f>
        <v>11.5</v>
      </c>
      <c r="O8" s="38" cm="1">
        <f t="array" ref="O8">_xlfn.XLOOKUP($A8,'EZ-Pass'!$A$2:$A$46,_xlfn.XLOOKUP(O$1,'EZ-Pass'!$C$1:$AU$1,'EZ-Pass'!$C$2:$AU$46,,0,1),,0,1)</f>
        <v>13.5</v>
      </c>
      <c r="P8" s="38" cm="1">
        <f t="array" ref="P8">_xlfn.XLOOKUP($A8,'EZ-Pass'!$A$2:$A$46,_xlfn.XLOOKUP(P$1,'EZ-Pass'!$C$1:$AU$1,'EZ-Pass'!$C$2:$AU$46,,0,1),,0,1)</f>
        <v>15</v>
      </c>
      <c r="Q8" s="38" cm="1">
        <f t="array" ref="Q8">_xlfn.XLOOKUP($A8,'EZ-Pass'!$A$2:$A$46,_xlfn.XLOOKUP(Q$1,'EZ-Pass'!$C$1:$AU$1,'EZ-Pass'!$C$2:$AU$46,,0,1),,0,1)</f>
        <v>16.100000000000001</v>
      </c>
      <c r="R8" s="38" cm="1">
        <f t="array" ref="R8">_xlfn.XLOOKUP($A8,'EZ-Pass'!$A$2:$A$46,_xlfn.XLOOKUP(R$1,'EZ-Pass'!$C$1:$AU$1,'EZ-Pass'!$C$2:$AU$46,,0,1),,0,1)</f>
        <v>17.600000000000001</v>
      </c>
      <c r="S8" s="38" cm="1">
        <f t="array" ref="S8">_xlfn.XLOOKUP($A8,'EZ-Pass'!$A$2:$A$46,_xlfn.XLOOKUP(S$1,'EZ-Pass'!$C$1:$AU$1,'EZ-Pass'!$C$2:$AU$46,,0,1),,0,1)</f>
        <v>20.7</v>
      </c>
      <c r="T8" s="38" cm="1">
        <f t="array" ref="T8">_xlfn.XLOOKUP($A8,'EZ-Pass'!$A$2:$A$46,_xlfn.XLOOKUP(T$1,'EZ-Pass'!$C$1:$AU$1,'EZ-Pass'!$C$2:$AU$46,,0,1),,0,1)</f>
        <v>21.8</v>
      </c>
      <c r="U8" s="38" cm="1">
        <f t="array" ref="U8">_xlfn.XLOOKUP($A8,'EZ-Pass'!$A$2:$A$46,_xlfn.XLOOKUP(U$1,'EZ-Pass'!$C$1:$AU$1,'EZ-Pass'!$C$2:$AU$46,,0,1),,0,1)</f>
        <v>22.2</v>
      </c>
      <c r="V8" s="38" cm="1">
        <f t="array" ref="V8">_xlfn.XLOOKUP($A8,'EZ-Pass'!$A$2:$A$46,_xlfn.XLOOKUP(V$1,'EZ-Pass'!$C$1:$AU$1,'EZ-Pass'!$C$2:$AU$46,,0,1),,0,1)</f>
        <v>22.8</v>
      </c>
      <c r="W8" s="38" cm="1">
        <f t="array" ref="W8">_xlfn.XLOOKUP($A8,'EZ-Pass'!$A$2:$A$46,_xlfn.XLOOKUP(W$1,'EZ-Pass'!$C$1:$AU$1,'EZ-Pass'!$C$2:$AU$46,,0,1),,0,1)</f>
        <v>24.8</v>
      </c>
      <c r="X8" s="38" cm="1">
        <f t="array" ref="X8">_xlfn.XLOOKUP($A8,'EZ-Pass'!$A$2:$A$46,_xlfn.XLOOKUP(X$1,'EZ-Pass'!$C$1:$AU$1,'EZ-Pass'!$C$2:$AU$46,,0,1),,0,1)</f>
        <v>26.9</v>
      </c>
      <c r="Y8" s="38" cm="1">
        <f t="array" ref="Y8">_xlfn.XLOOKUP($A8,'EZ-Pass'!$A$2:$A$46,_xlfn.XLOOKUP(Y$1,'EZ-Pass'!$C$1:$AU$1,'EZ-Pass'!$C$2:$AU$46,,0,1),,0,1)</f>
        <v>27.8</v>
      </c>
      <c r="Z8" s="38" cm="1">
        <f t="array" ref="Z8">_xlfn.XLOOKUP($A8,'EZ-Pass'!$A$2:$A$46,_xlfn.XLOOKUP(Z$1,'EZ-Pass'!$C$1:$AU$1,'EZ-Pass'!$C$2:$AU$46,,0,1),,0,1)</f>
        <v>29.4</v>
      </c>
      <c r="AA8" s="38" cm="1">
        <f t="array" ref="AA8">_xlfn.XLOOKUP($A8,'EZ-Pass'!$A$2:$A$46,_xlfn.XLOOKUP(AA$1,'EZ-Pass'!$C$1:$AU$1,'EZ-Pass'!$C$2:$AU$46,,0,1),,0,1)</f>
        <v>30.6</v>
      </c>
      <c r="AB8" s="38" cm="1">
        <f t="array" ref="AB8">_xlfn.XLOOKUP($A8,'EZ-Pass'!$A$2:$A$46,_xlfn.XLOOKUP(AB$1,'EZ-Pass'!$C$1:$AU$1,'EZ-Pass'!$C$2:$AU$46,,0,1),,0,1)</f>
        <v>31.4</v>
      </c>
      <c r="AC8" s="38" cm="1">
        <f t="array" ref="AC8">_xlfn.XLOOKUP($A8,'EZ-Pass'!$A$2:$A$46,_xlfn.XLOOKUP(AC$1,'EZ-Pass'!$C$1:$AU$1,'EZ-Pass'!$C$2:$AU$46,,0,1),,0,1)</f>
        <v>32.6</v>
      </c>
      <c r="AD8" s="38" t="str" cm="1">
        <f t="array" ref="AD8">_xlfn.XLOOKUP($A8,'EZ-Pass'!$A$2:$A$46,_xlfn.XLOOKUP(AD$1,'EZ-Pass'!$C$1:$AU$1,'EZ-Pass'!$C$2:$AU$46,,0,1),,0,1)</f>
        <v>N/A</v>
      </c>
      <c r="AE8" s="38" cm="1">
        <f t="array" ref="AE8">_xlfn.XLOOKUP($A8,'EZ-Pass'!$A$2:$A$46,_xlfn.XLOOKUP(AE$1,'EZ-Pass'!$C$1:$AU$1,'EZ-Pass'!$C$2:$AU$46,,0,1),,0,1)</f>
        <v>34.1</v>
      </c>
      <c r="AF8" s="38" t="str" cm="1">
        <f t="array" ref="AF8">_xlfn.XLOOKUP($A8,'EZ-Pass'!$A$2:$A$46,_xlfn.XLOOKUP(AF$1,'EZ-Pass'!$C$1:$AU$1,'EZ-Pass'!$C$2:$AU$46,,0,1),,0,1)</f>
        <v>N/A</v>
      </c>
      <c r="AG8" s="38" cm="1">
        <f t="array" ref="AG8">_xlfn.XLOOKUP($A8,'EZ-Pass'!$A$2:$A$46,_xlfn.XLOOKUP(AG$1,'EZ-Pass'!$C$1:$AU$1,'EZ-Pass'!$C$2:$AU$46,,0,1),,0,1)</f>
        <v>34.6</v>
      </c>
      <c r="AH8" s="38" cm="1">
        <f t="array" ref="AH8">_xlfn.XLOOKUP($A8,'EZ-Pass'!$A$2:$A$46,_xlfn.XLOOKUP(AH$1,'EZ-Pass'!$C$1:$AU$1,'EZ-Pass'!$C$2:$AU$46,,0,1),,0,1)</f>
        <v>35.6</v>
      </c>
      <c r="AI8" s="38" cm="1">
        <f t="array" ref="AI8">_xlfn.XLOOKUP($A8,'EZ-Pass'!$A$2:$A$46,_xlfn.XLOOKUP(AI$1,'EZ-Pass'!$C$1:$AU$1,'EZ-Pass'!$C$2:$AU$46,,0,1),,0,1)</f>
        <v>35.9</v>
      </c>
      <c r="AJ8" s="38" cm="1">
        <f t="array" ref="AJ8">_xlfn.XLOOKUP($A8,'EZ-Pass'!$A$2:$A$46,_xlfn.XLOOKUP(AJ$1,'EZ-Pass'!$C$1:$AU$1,'EZ-Pass'!$C$2:$AU$46,,0,1),,0,1)</f>
        <v>37.1</v>
      </c>
      <c r="AK8" s="38" cm="1">
        <f t="array" ref="AK8">_xlfn.XLOOKUP($A8,'EZ-Pass'!$A$2:$A$46,_xlfn.XLOOKUP(AK$1,'EZ-Pass'!$C$1:$AU$1,'EZ-Pass'!$C$2:$AU$46,,0,1),,0,1)</f>
        <v>37.1</v>
      </c>
    </row>
    <row r="9" spans="1:37" x14ac:dyDescent="0.2">
      <c r="A9">
        <v>67</v>
      </c>
      <c r="B9" t="str">
        <v>Irwin Toll Plaza</v>
      </c>
      <c r="C9" s="38" cm="1">
        <f t="array" ref="C9">_xlfn.XLOOKUP($A9,'EZ-Pass'!$A$2:$A$46,_xlfn.XLOOKUP(C$1,'EZ-Pass'!$C$1:$AU$1,'EZ-Pass'!$C$2:$AU$46,,0,1),,0,1)</f>
        <v>5.9</v>
      </c>
      <c r="D9" s="38" cm="1">
        <f t="array" ref="D9">_xlfn.XLOOKUP($A9,'EZ-Pass'!$A$2:$A$46,_xlfn.XLOOKUP(D$1,'EZ-Pass'!$C$1:$AU$1,'EZ-Pass'!$C$2:$AU$46,,0,1),,0,1)</f>
        <v>5.9</v>
      </c>
      <c r="E9" s="38" cm="1">
        <f t="array" ref="E9">_xlfn.XLOOKUP($A9,'EZ-Pass'!$A$2:$A$46,_xlfn.XLOOKUP(E$1,'EZ-Pass'!$C$1:$AU$1,'EZ-Pass'!$C$2:$AU$46,,0,1),,0,1)</f>
        <v>5.9</v>
      </c>
      <c r="F9" s="38" cm="1">
        <f t="array" ref="F9">_xlfn.XLOOKUP($A9,'EZ-Pass'!$A$2:$A$46,_xlfn.XLOOKUP(F$1,'EZ-Pass'!$C$1:$AU$1,'EZ-Pass'!$C$2:$AU$46,,0,1),,0,1)</f>
        <v>5.9</v>
      </c>
      <c r="G9" s="38" cm="1">
        <f t="array" ref="G9">_xlfn.XLOOKUP($A9,'EZ-Pass'!$A$2:$A$46,_xlfn.XLOOKUP(G$1,'EZ-Pass'!$C$1:$AU$1,'EZ-Pass'!$C$2:$AU$46,,0,1),,0,1)</f>
        <v>3.8</v>
      </c>
      <c r="H9" s="38" cm="1">
        <f t="array" ref="H9">_xlfn.XLOOKUP($A9,'EZ-Pass'!$A$2:$A$46,_xlfn.XLOOKUP(H$1,'EZ-Pass'!$C$1:$AU$1,'EZ-Pass'!$C$2:$AU$46,,0,1),,0,1)</f>
        <v>2.7</v>
      </c>
      <c r="I9" s="38" cm="1">
        <f t="array" ref="I9">_xlfn.XLOOKUP($A9,'EZ-Pass'!$A$2:$A$46,_xlfn.XLOOKUP(I$1,'EZ-Pass'!$C$1:$AU$1,'EZ-Pass'!$C$2:$AU$46,,0,1),,0,1)</f>
        <v>1.6</v>
      </c>
      <c r="J9" s="38" t="str" cm="1">
        <f t="array" ref="J9">_xlfn.XLOOKUP($A9,'EZ-Pass'!$A$2:$A$46,_xlfn.XLOOKUP(J$1,'EZ-Pass'!$C$1:$AU$1,'EZ-Pass'!$C$2:$AU$46,,0,1),,0,1)</f>
        <v>N/A</v>
      </c>
      <c r="K9" s="38" cm="1">
        <f t="array" ref="K9">_xlfn.XLOOKUP($A9,'EZ-Pass'!$A$2:$A$46,_xlfn.XLOOKUP(K$1,'EZ-Pass'!$C$1:$AU$1,'EZ-Pass'!$C$2:$AU$46,,0,1),,0,1)</f>
        <v>1.6</v>
      </c>
      <c r="L9" s="38" cm="1">
        <f t="array" ref="L9">_xlfn.XLOOKUP($A9,'EZ-Pass'!$A$2:$A$46,_xlfn.XLOOKUP(L$1,'EZ-Pass'!$C$1:$AU$1,'EZ-Pass'!$C$2:$AU$46,,0,1),,0,1)</f>
        <v>3.2</v>
      </c>
      <c r="M9" s="38" cm="1">
        <f t="array" ref="M9">_xlfn.XLOOKUP($A9,'EZ-Pass'!$A$2:$A$46,_xlfn.XLOOKUP(M$1,'EZ-Pass'!$C$1:$AU$1,'EZ-Pass'!$C$2:$AU$46,,0,1),,0,1)</f>
        <v>5.2</v>
      </c>
      <c r="N9" s="38" cm="1">
        <f t="array" ref="N9">_xlfn.XLOOKUP($A9,'EZ-Pass'!$A$2:$A$46,_xlfn.XLOOKUP(N$1,'EZ-Pass'!$C$1:$AU$1,'EZ-Pass'!$C$2:$AU$46,,0,1),,0,1)</f>
        <v>9.9</v>
      </c>
      <c r="O9" s="38" cm="1">
        <f t="array" ref="O9">_xlfn.XLOOKUP($A9,'EZ-Pass'!$A$2:$A$46,_xlfn.XLOOKUP(O$1,'EZ-Pass'!$C$1:$AU$1,'EZ-Pass'!$C$2:$AU$46,,0,1),,0,1)</f>
        <v>12</v>
      </c>
      <c r="P9" s="38" cm="1">
        <f t="array" ref="P9">_xlfn.XLOOKUP($A9,'EZ-Pass'!$A$2:$A$46,_xlfn.XLOOKUP(P$1,'EZ-Pass'!$C$1:$AU$1,'EZ-Pass'!$C$2:$AU$46,,0,1),,0,1)</f>
        <v>13.5</v>
      </c>
      <c r="Q9" s="38" cm="1">
        <f t="array" ref="Q9">_xlfn.XLOOKUP($A9,'EZ-Pass'!$A$2:$A$46,_xlfn.XLOOKUP(Q$1,'EZ-Pass'!$C$1:$AU$1,'EZ-Pass'!$C$2:$AU$46,,0,1),,0,1)</f>
        <v>14.5</v>
      </c>
      <c r="R9" s="38" cm="1">
        <f t="array" ref="R9">_xlfn.XLOOKUP($A9,'EZ-Pass'!$A$2:$A$46,_xlfn.XLOOKUP(R$1,'EZ-Pass'!$C$1:$AU$1,'EZ-Pass'!$C$2:$AU$46,,0,1),,0,1)</f>
        <v>16.600000000000001</v>
      </c>
      <c r="S9" s="38" cm="1">
        <f t="array" ref="S9">_xlfn.XLOOKUP($A9,'EZ-Pass'!$A$2:$A$46,_xlfn.XLOOKUP(S$1,'EZ-Pass'!$C$1:$AU$1,'EZ-Pass'!$C$2:$AU$46,,0,1),,0,1)</f>
        <v>19.8</v>
      </c>
      <c r="T9" s="38" cm="1">
        <f t="array" ref="T9">_xlfn.XLOOKUP($A9,'EZ-Pass'!$A$2:$A$46,_xlfn.XLOOKUP(T$1,'EZ-Pass'!$C$1:$AU$1,'EZ-Pass'!$C$2:$AU$46,,0,1),,0,1)</f>
        <v>20.7</v>
      </c>
      <c r="U9" s="38" cm="1">
        <f t="array" ref="U9">_xlfn.XLOOKUP($A9,'EZ-Pass'!$A$2:$A$46,_xlfn.XLOOKUP(U$1,'EZ-Pass'!$C$1:$AU$1,'EZ-Pass'!$C$2:$AU$46,,0,1),,0,1)</f>
        <v>20.7</v>
      </c>
      <c r="V9" s="38" cm="1">
        <f t="array" ref="V9">_xlfn.XLOOKUP($A9,'EZ-Pass'!$A$2:$A$46,_xlfn.XLOOKUP(V$1,'EZ-Pass'!$C$1:$AU$1,'EZ-Pass'!$C$2:$AU$46,,0,1),,0,1)</f>
        <v>21.2</v>
      </c>
      <c r="W9" s="38" cm="1">
        <f t="array" ref="W9">_xlfn.XLOOKUP($A9,'EZ-Pass'!$A$2:$A$46,_xlfn.XLOOKUP(W$1,'EZ-Pass'!$C$1:$AU$1,'EZ-Pass'!$C$2:$AU$46,,0,1),,0,1)</f>
        <v>23.3</v>
      </c>
      <c r="X9" s="38" cm="1">
        <f t="array" ref="X9">_xlfn.XLOOKUP($A9,'EZ-Pass'!$A$2:$A$46,_xlfn.XLOOKUP(X$1,'EZ-Pass'!$C$1:$AU$1,'EZ-Pass'!$C$2:$AU$46,,0,1),,0,1)</f>
        <v>25.3</v>
      </c>
      <c r="Y9" s="38" cm="1">
        <f t="array" ref="Y9">_xlfn.XLOOKUP($A9,'EZ-Pass'!$A$2:$A$46,_xlfn.XLOOKUP(Y$1,'EZ-Pass'!$C$1:$AU$1,'EZ-Pass'!$C$2:$AU$46,,0,1),,0,1)</f>
        <v>26.9</v>
      </c>
      <c r="Z9" s="38" cm="1">
        <f t="array" ref="Z9">_xlfn.XLOOKUP($A9,'EZ-Pass'!$A$2:$A$46,_xlfn.XLOOKUP(Z$1,'EZ-Pass'!$C$1:$AU$1,'EZ-Pass'!$C$2:$AU$46,,0,1),,0,1)</f>
        <v>27.8</v>
      </c>
      <c r="AA9" s="38" cm="1">
        <f t="array" ref="AA9">_xlfn.XLOOKUP($A9,'EZ-Pass'!$A$2:$A$46,_xlfn.XLOOKUP(AA$1,'EZ-Pass'!$C$1:$AU$1,'EZ-Pass'!$C$2:$AU$46,,0,1),,0,1)</f>
        <v>29.1</v>
      </c>
      <c r="AB9" s="38" cm="1">
        <f t="array" ref="AB9">_xlfn.XLOOKUP($A9,'EZ-Pass'!$A$2:$A$46,_xlfn.XLOOKUP(AB$1,'EZ-Pass'!$C$1:$AU$1,'EZ-Pass'!$C$2:$AU$46,,0,1),,0,1)</f>
        <v>29.9</v>
      </c>
      <c r="AC9" s="38" cm="1">
        <f t="array" ref="AC9">_xlfn.XLOOKUP($A9,'EZ-Pass'!$A$2:$A$46,_xlfn.XLOOKUP(AC$1,'EZ-Pass'!$C$1:$AU$1,'EZ-Pass'!$C$2:$AU$46,,0,1),,0,1)</f>
        <v>31.4</v>
      </c>
      <c r="AD9" s="38" t="str" cm="1">
        <f t="array" ref="AD9">_xlfn.XLOOKUP($A9,'EZ-Pass'!$A$2:$A$46,_xlfn.XLOOKUP(AD$1,'EZ-Pass'!$C$1:$AU$1,'EZ-Pass'!$C$2:$AU$46,,0,1),,0,1)</f>
        <v>N/A</v>
      </c>
      <c r="AE9" s="38" cm="1">
        <f t="array" ref="AE9">_xlfn.XLOOKUP($A9,'EZ-Pass'!$A$2:$A$46,_xlfn.XLOOKUP(AE$1,'EZ-Pass'!$C$1:$AU$1,'EZ-Pass'!$C$2:$AU$46,,0,1),,0,1)</f>
        <v>32.6</v>
      </c>
      <c r="AF9" s="38" t="str" cm="1">
        <f t="array" ref="AF9">_xlfn.XLOOKUP($A9,'EZ-Pass'!$A$2:$A$46,_xlfn.XLOOKUP(AF$1,'EZ-Pass'!$C$1:$AU$1,'EZ-Pass'!$C$2:$AU$46,,0,1),,0,1)</f>
        <v>N/A</v>
      </c>
      <c r="AG9" s="38" cm="1">
        <f t="array" ref="AG9">_xlfn.XLOOKUP($A9,'EZ-Pass'!$A$2:$A$46,_xlfn.XLOOKUP(AG$1,'EZ-Pass'!$C$1:$AU$1,'EZ-Pass'!$C$2:$AU$46,,0,1),,0,1)</f>
        <v>33</v>
      </c>
      <c r="AH9" s="38" cm="1">
        <f t="array" ref="AH9">_xlfn.XLOOKUP($A9,'EZ-Pass'!$A$2:$A$46,_xlfn.XLOOKUP(AH$1,'EZ-Pass'!$C$1:$AU$1,'EZ-Pass'!$C$2:$AU$46,,0,1),,0,1)</f>
        <v>34.1</v>
      </c>
      <c r="AI9" s="38" cm="1">
        <f t="array" ref="AI9">_xlfn.XLOOKUP($A9,'EZ-Pass'!$A$2:$A$46,_xlfn.XLOOKUP(AI$1,'EZ-Pass'!$C$1:$AU$1,'EZ-Pass'!$C$2:$AU$46,,0,1),,0,1)</f>
        <v>34.299999999999997</v>
      </c>
      <c r="AJ9" s="38" cm="1">
        <f t="array" ref="AJ9">_xlfn.XLOOKUP($A9,'EZ-Pass'!$A$2:$A$46,_xlfn.XLOOKUP(AJ$1,'EZ-Pass'!$C$1:$AU$1,'EZ-Pass'!$C$2:$AU$46,,0,1),,0,1)</f>
        <v>35.6</v>
      </c>
      <c r="AK9" s="38" cm="1">
        <f t="array" ref="AK9">_xlfn.XLOOKUP($A9,'EZ-Pass'!$A$2:$A$46,_xlfn.XLOOKUP(AK$1,'EZ-Pass'!$C$1:$AU$1,'EZ-Pass'!$C$2:$AU$46,,0,1),,0,1)</f>
        <v>35.6</v>
      </c>
    </row>
    <row r="10" spans="1:37" x14ac:dyDescent="0.2">
      <c r="A10">
        <v>75</v>
      </c>
      <c r="B10" t="str">
        <v>New Stanton Toll Plaza</v>
      </c>
      <c r="C10" s="38" cm="1">
        <f t="array" ref="C10">_xlfn.XLOOKUP($A10,'EZ-Pass'!$A$2:$A$46,_xlfn.XLOOKUP(C$1,'EZ-Pass'!$C$1:$AU$1,'EZ-Pass'!$C$2:$AU$46,,0,1),,0,1)</f>
        <v>6.3</v>
      </c>
      <c r="D10" s="38" cm="1">
        <f t="array" ref="D10">_xlfn.XLOOKUP($A10,'EZ-Pass'!$A$2:$A$46,_xlfn.XLOOKUP(D$1,'EZ-Pass'!$C$1:$AU$1,'EZ-Pass'!$C$2:$AU$46,,0,1),,0,1)</f>
        <v>6.3</v>
      </c>
      <c r="E10" s="38" cm="1">
        <f t="array" ref="E10">_xlfn.XLOOKUP($A10,'EZ-Pass'!$A$2:$A$46,_xlfn.XLOOKUP(E$1,'EZ-Pass'!$C$1:$AU$1,'EZ-Pass'!$C$2:$AU$46,,0,1),,0,1)</f>
        <v>6.3</v>
      </c>
      <c r="F10" s="38" cm="1">
        <f t="array" ref="F10">_xlfn.XLOOKUP($A10,'EZ-Pass'!$A$2:$A$46,_xlfn.XLOOKUP(F$1,'EZ-Pass'!$C$1:$AU$1,'EZ-Pass'!$C$2:$AU$46,,0,1),,0,1)</f>
        <v>6.3</v>
      </c>
      <c r="G10" s="38" cm="1">
        <f t="array" ref="G10">_xlfn.XLOOKUP($A10,'EZ-Pass'!$A$2:$A$46,_xlfn.XLOOKUP(G$1,'EZ-Pass'!$C$1:$AU$1,'EZ-Pass'!$C$2:$AU$46,,0,1),,0,1)</f>
        <v>4.8</v>
      </c>
      <c r="H10" s="38" cm="1">
        <f t="array" ref="H10">_xlfn.XLOOKUP($A10,'EZ-Pass'!$A$2:$A$46,_xlfn.XLOOKUP(H$1,'EZ-Pass'!$C$1:$AU$1,'EZ-Pass'!$C$2:$AU$46,,0,1),,0,1)</f>
        <v>3.8</v>
      </c>
      <c r="I10" s="38" cm="1">
        <f t="array" ref="I10">_xlfn.XLOOKUP($A10,'EZ-Pass'!$A$2:$A$46,_xlfn.XLOOKUP(I$1,'EZ-Pass'!$C$1:$AU$1,'EZ-Pass'!$C$2:$AU$46,,0,1),,0,1)</f>
        <v>2.7</v>
      </c>
      <c r="J10" s="38" cm="1">
        <f t="array" ref="J10">_xlfn.XLOOKUP($A10,'EZ-Pass'!$A$2:$A$46,_xlfn.XLOOKUP(J$1,'EZ-Pass'!$C$1:$AU$1,'EZ-Pass'!$C$2:$AU$46,,0,1),,0,1)</f>
        <v>1.6</v>
      </c>
      <c r="K10" s="38" t="str" cm="1">
        <f t="array" ref="K10">_xlfn.XLOOKUP($A10,'EZ-Pass'!$A$2:$A$46,_xlfn.XLOOKUP(K$1,'EZ-Pass'!$C$1:$AU$1,'EZ-Pass'!$C$2:$AU$46,,0,1),,0,1)</f>
        <v>N/A</v>
      </c>
      <c r="L10" s="38" cm="1">
        <f t="array" ref="L10">_xlfn.XLOOKUP($A10,'EZ-Pass'!$A$2:$A$46,_xlfn.XLOOKUP(L$1,'EZ-Pass'!$C$1:$AU$1,'EZ-Pass'!$C$2:$AU$46,,0,1),,0,1)</f>
        <v>2.2999999999999998</v>
      </c>
      <c r="M10" s="38" cm="1">
        <f t="array" ref="M10">_xlfn.XLOOKUP($A10,'EZ-Pass'!$A$2:$A$46,_xlfn.XLOOKUP(M$1,'EZ-Pass'!$C$1:$AU$1,'EZ-Pass'!$C$2:$AU$46,,0,1),,0,1)</f>
        <v>4.8</v>
      </c>
      <c r="N10" s="38" cm="1">
        <f t="array" ref="N10">_xlfn.XLOOKUP($A10,'EZ-Pass'!$A$2:$A$46,_xlfn.XLOOKUP(N$1,'EZ-Pass'!$C$1:$AU$1,'EZ-Pass'!$C$2:$AU$46,,0,1),,0,1)</f>
        <v>8.8000000000000007</v>
      </c>
      <c r="O10" s="38" cm="1">
        <f t="array" ref="O10">_xlfn.XLOOKUP($A10,'EZ-Pass'!$A$2:$A$46,_xlfn.XLOOKUP(O$1,'EZ-Pass'!$C$1:$AU$1,'EZ-Pass'!$C$2:$AU$46,,0,1),,0,1)</f>
        <v>10.9</v>
      </c>
      <c r="P10" s="38" cm="1">
        <f t="array" ref="P10">_xlfn.XLOOKUP($A10,'EZ-Pass'!$A$2:$A$46,_xlfn.XLOOKUP(P$1,'EZ-Pass'!$C$1:$AU$1,'EZ-Pass'!$C$2:$AU$46,,0,1),,0,1)</f>
        <v>13</v>
      </c>
      <c r="Q10" s="38" cm="1">
        <f t="array" ref="Q10">_xlfn.XLOOKUP($A10,'EZ-Pass'!$A$2:$A$46,_xlfn.XLOOKUP(Q$1,'EZ-Pass'!$C$1:$AU$1,'EZ-Pass'!$C$2:$AU$46,,0,1),,0,1)</f>
        <v>13.5</v>
      </c>
      <c r="R10" s="38" cm="1">
        <f t="array" ref="R10">_xlfn.XLOOKUP($A10,'EZ-Pass'!$A$2:$A$46,_xlfn.XLOOKUP(R$1,'EZ-Pass'!$C$1:$AU$1,'EZ-Pass'!$C$2:$AU$46,,0,1),,0,1)</f>
        <v>15</v>
      </c>
      <c r="S10" s="38" cm="1">
        <f t="array" ref="S10">_xlfn.XLOOKUP($A10,'EZ-Pass'!$A$2:$A$46,_xlfn.XLOOKUP(S$1,'EZ-Pass'!$C$1:$AU$1,'EZ-Pass'!$C$2:$AU$46,,0,1),,0,1)</f>
        <v>18.2</v>
      </c>
      <c r="T10" s="38" cm="1">
        <f t="array" ref="T10">_xlfn.XLOOKUP($A10,'EZ-Pass'!$A$2:$A$46,_xlfn.XLOOKUP(T$1,'EZ-Pass'!$C$1:$AU$1,'EZ-Pass'!$C$2:$AU$46,,0,1),,0,1)</f>
        <v>19.2</v>
      </c>
      <c r="U10" s="38" cm="1">
        <f t="array" ref="U10">_xlfn.XLOOKUP($A10,'EZ-Pass'!$A$2:$A$46,_xlfn.XLOOKUP(U$1,'EZ-Pass'!$C$1:$AU$1,'EZ-Pass'!$C$2:$AU$46,,0,1),,0,1)</f>
        <v>19.8</v>
      </c>
      <c r="V10" s="38" cm="1">
        <f t="array" ref="V10">_xlfn.XLOOKUP($A10,'EZ-Pass'!$A$2:$A$46,_xlfn.XLOOKUP(V$1,'EZ-Pass'!$C$1:$AU$1,'EZ-Pass'!$C$2:$AU$46,,0,1),,0,1)</f>
        <v>20.7</v>
      </c>
      <c r="W10" s="38" cm="1">
        <f t="array" ref="W10">_xlfn.XLOOKUP($A10,'EZ-Pass'!$A$2:$A$46,_xlfn.XLOOKUP(W$1,'EZ-Pass'!$C$1:$AU$1,'EZ-Pass'!$C$2:$AU$46,,0,1),,0,1)</f>
        <v>22.8</v>
      </c>
      <c r="X10" s="38" cm="1">
        <f t="array" ref="X10">_xlfn.XLOOKUP($A10,'EZ-Pass'!$A$2:$A$46,_xlfn.XLOOKUP(X$1,'EZ-Pass'!$C$1:$AU$1,'EZ-Pass'!$C$2:$AU$46,,0,1),,0,1)</f>
        <v>24.2</v>
      </c>
      <c r="Y10" s="38" cm="1">
        <f t="array" ref="Y10">_xlfn.XLOOKUP($A10,'EZ-Pass'!$A$2:$A$46,_xlfn.XLOOKUP(Y$1,'EZ-Pass'!$C$1:$AU$1,'EZ-Pass'!$C$2:$AU$46,,0,1),,0,1)</f>
        <v>25.3</v>
      </c>
      <c r="Z10" s="38" cm="1">
        <f t="array" ref="Z10">_xlfn.XLOOKUP($A10,'EZ-Pass'!$A$2:$A$46,_xlfn.XLOOKUP(Z$1,'EZ-Pass'!$C$1:$AU$1,'EZ-Pass'!$C$2:$AU$46,,0,1),,0,1)</f>
        <v>26.9</v>
      </c>
      <c r="AA10" s="38" cm="1">
        <f t="array" ref="AA10">_xlfn.XLOOKUP($A10,'EZ-Pass'!$A$2:$A$46,_xlfn.XLOOKUP(AA$1,'EZ-Pass'!$C$1:$AU$1,'EZ-Pass'!$C$2:$AU$46,,0,1),,0,1)</f>
        <v>28</v>
      </c>
      <c r="AB10" s="38" cm="1">
        <f t="array" ref="AB10">_xlfn.XLOOKUP($A10,'EZ-Pass'!$A$2:$A$46,_xlfn.XLOOKUP(AB$1,'EZ-Pass'!$C$1:$AU$1,'EZ-Pass'!$C$2:$AU$46,,0,1),,0,1)</f>
        <v>29</v>
      </c>
      <c r="AC10" s="38" cm="1">
        <f t="array" ref="AC10">_xlfn.XLOOKUP($A10,'EZ-Pass'!$A$2:$A$46,_xlfn.XLOOKUP(AC$1,'EZ-Pass'!$C$1:$AU$1,'EZ-Pass'!$C$2:$AU$46,,0,1),,0,1)</f>
        <v>30.5</v>
      </c>
      <c r="AD10" s="38" t="str" cm="1">
        <f t="array" ref="AD10">_xlfn.XLOOKUP($A10,'EZ-Pass'!$A$2:$A$46,_xlfn.XLOOKUP(AD$1,'EZ-Pass'!$C$1:$AU$1,'EZ-Pass'!$C$2:$AU$46,,0,1),,0,1)</f>
        <v>N/A</v>
      </c>
      <c r="AE10" s="38" cm="1">
        <f t="array" ref="AE10">_xlfn.XLOOKUP($A10,'EZ-Pass'!$A$2:$A$46,_xlfn.XLOOKUP(AE$1,'EZ-Pass'!$C$1:$AU$1,'EZ-Pass'!$C$2:$AU$46,,0,1),,0,1)</f>
        <v>31.4</v>
      </c>
      <c r="AF10" s="38" t="str" cm="1">
        <f t="array" ref="AF10">_xlfn.XLOOKUP($A10,'EZ-Pass'!$A$2:$A$46,_xlfn.XLOOKUP(AF$1,'EZ-Pass'!$C$1:$AU$1,'EZ-Pass'!$C$2:$AU$46,,0,1),,0,1)</f>
        <v>N/A</v>
      </c>
      <c r="AG10" s="38" cm="1">
        <f t="array" ref="AG10">_xlfn.XLOOKUP($A10,'EZ-Pass'!$A$2:$A$46,_xlfn.XLOOKUP(AG$1,'EZ-Pass'!$C$1:$AU$1,'EZ-Pass'!$C$2:$AU$46,,0,1),,0,1)</f>
        <v>32</v>
      </c>
      <c r="AH10" s="38" cm="1">
        <f t="array" ref="AH10">_xlfn.XLOOKUP($A10,'EZ-Pass'!$A$2:$A$46,_xlfn.XLOOKUP(AH$1,'EZ-Pass'!$C$1:$AU$1,'EZ-Pass'!$C$2:$AU$46,,0,1),,0,1)</f>
        <v>33.5</v>
      </c>
      <c r="AI10" s="38" cm="1">
        <f t="array" ref="AI10">_xlfn.XLOOKUP($A10,'EZ-Pass'!$A$2:$A$46,_xlfn.XLOOKUP(AI$1,'EZ-Pass'!$C$1:$AU$1,'EZ-Pass'!$C$2:$AU$46,,0,1),,0,1)</f>
        <v>33.6</v>
      </c>
      <c r="AJ10" s="38" cm="1">
        <f t="array" ref="AJ10">_xlfn.XLOOKUP($A10,'EZ-Pass'!$A$2:$A$46,_xlfn.XLOOKUP(AJ$1,'EZ-Pass'!$C$1:$AU$1,'EZ-Pass'!$C$2:$AU$46,,0,1),,0,1)</f>
        <v>34.6</v>
      </c>
      <c r="AK10" s="38" cm="1">
        <f t="array" ref="AK10">_xlfn.XLOOKUP($A10,'EZ-Pass'!$A$2:$A$46,_xlfn.XLOOKUP(AK$1,'EZ-Pass'!$C$1:$AU$1,'EZ-Pass'!$C$2:$AU$46,,0,1),,0,1)</f>
        <v>34.6</v>
      </c>
    </row>
    <row r="11" spans="1:37" x14ac:dyDescent="0.2">
      <c r="A11">
        <v>91</v>
      </c>
      <c r="B11" t="str">
        <v>Donegal Toll Plaza</v>
      </c>
      <c r="C11" s="38" cm="1">
        <f t="array" ref="C11">_xlfn.XLOOKUP($A11,'EZ-Pass'!$A$2:$A$46,_xlfn.XLOOKUP(C$1,'EZ-Pass'!$C$1:$AU$1,'EZ-Pass'!$C$2:$AU$46,,0,1),,0,1)</f>
        <v>8.4</v>
      </c>
      <c r="D11" s="38" cm="1">
        <f t="array" ref="D11">_xlfn.XLOOKUP($A11,'EZ-Pass'!$A$2:$A$46,_xlfn.XLOOKUP(D$1,'EZ-Pass'!$C$1:$AU$1,'EZ-Pass'!$C$2:$AU$46,,0,1),,0,1)</f>
        <v>8.4</v>
      </c>
      <c r="E11" s="38" cm="1">
        <f t="array" ref="E11">_xlfn.XLOOKUP($A11,'EZ-Pass'!$A$2:$A$46,_xlfn.XLOOKUP(E$1,'EZ-Pass'!$C$1:$AU$1,'EZ-Pass'!$C$2:$AU$46,,0,1),,0,1)</f>
        <v>8.4</v>
      </c>
      <c r="F11" s="38" cm="1">
        <f t="array" ref="F11">_xlfn.XLOOKUP($A11,'EZ-Pass'!$A$2:$A$46,_xlfn.XLOOKUP(F$1,'EZ-Pass'!$C$1:$AU$1,'EZ-Pass'!$C$2:$AU$46,,0,1),,0,1)</f>
        <v>8.4</v>
      </c>
      <c r="G11" s="38" cm="1">
        <f t="array" ref="G11">_xlfn.XLOOKUP($A11,'EZ-Pass'!$A$2:$A$46,_xlfn.XLOOKUP(G$1,'EZ-Pass'!$C$1:$AU$1,'EZ-Pass'!$C$2:$AU$46,,0,1),,0,1)</f>
        <v>6.8</v>
      </c>
      <c r="H11" s="38" cm="1">
        <f t="array" ref="H11">_xlfn.XLOOKUP($A11,'EZ-Pass'!$A$2:$A$46,_xlfn.XLOOKUP(H$1,'EZ-Pass'!$C$1:$AU$1,'EZ-Pass'!$C$2:$AU$46,,0,1),,0,1)</f>
        <v>5.2</v>
      </c>
      <c r="I11" s="38" cm="1">
        <f t="array" ref="I11">_xlfn.XLOOKUP($A11,'EZ-Pass'!$A$2:$A$46,_xlfn.XLOOKUP(I$1,'EZ-Pass'!$C$1:$AU$1,'EZ-Pass'!$C$2:$AU$46,,0,1),,0,1)</f>
        <v>4.8</v>
      </c>
      <c r="J11" s="38" cm="1">
        <f t="array" ref="J11">_xlfn.XLOOKUP($A11,'EZ-Pass'!$A$2:$A$46,_xlfn.XLOOKUP(J$1,'EZ-Pass'!$C$1:$AU$1,'EZ-Pass'!$C$2:$AU$46,,0,1),,0,1)</f>
        <v>3.2</v>
      </c>
      <c r="K11" s="38" cm="1">
        <f t="array" ref="K11">_xlfn.XLOOKUP($A11,'EZ-Pass'!$A$2:$A$46,_xlfn.XLOOKUP(K$1,'EZ-Pass'!$C$1:$AU$1,'EZ-Pass'!$C$2:$AU$46,,0,1),,0,1)</f>
        <v>2.2999999999999998</v>
      </c>
      <c r="L11" s="38" t="str" cm="1">
        <f t="array" ref="L11">_xlfn.XLOOKUP($A11,'EZ-Pass'!$A$2:$A$46,_xlfn.XLOOKUP(L$1,'EZ-Pass'!$C$1:$AU$1,'EZ-Pass'!$C$2:$AU$46,,0,1),,0,1)</f>
        <v>N/A</v>
      </c>
      <c r="M11" s="38" cm="1">
        <f t="array" ref="M11">_xlfn.XLOOKUP($A11,'EZ-Pass'!$A$2:$A$46,_xlfn.XLOOKUP(M$1,'EZ-Pass'!$C$1:$AU$1,'EZ-Pass'!$C$2:$AU$46,,0,1),,0,1)</f>
        <v>2.7</v>
      </c>
      <c r="N11" s="38" cm="1">
        <f t="array" ref="N11">_xlfn.XLOOKUP($A11,'EZ-Pass'!$A$2:$A$46,_xlfn.XLOOKUP(N$1,'EZ-Pass'!$C$1:$AU$1,'EZ-Pass'!$C$2:$AU$46,,0,1),,0,1)</f>
        <v>6.8</v>
      </c>
      <c r="O11" s="38" cm="1">
        <f t="array" ref="O11">_xlfn.XLOOKUP($A11,'EZ-Pass'!$A$2:$A$46,_xlfn.XLOOKUP(O$1,'EZ-Pass'!$C$1:$AU$1,'EZ-Pass'!$C$2:$AU$46,,0,1),,0,1)</f>
        <v>9.4</v>
      </c>
      <c r="P11" s="38" cm="1">
        <f t="array" ref="P11">_xlfn.XLOOKUP($A11,'EZ-Pass'!$A$2:$A$46,_xlfn.XLOOKUP(P$1,'EZ-Pass'!$C$1:$AU$1,'EZ-Pass'!$C$2:$AU$46,,0,1),,0,1)</f>
        <v>11.5</v>
      </c>
      <c r="Q11" s="38" cm="1">
        <f t="array" ref="Q11">_xlfn.XLOOKUP($A11,'EZ-Pass'!$A$2:$A$46,_xlfn.XLOOKUP(Q$1,'EZ-Pass'!$C$1:$AU$1,'EZ-Pass'!$C$2:$AU$46,,0,1),,0,1)</f>
        <v>12</v>
      </c>
      <c r="R11" s="38" cm="1">
        <f t="array" ref="R11">_xlfn.XLOOKUP($A11,'EZ-Pass'!$A$2:$A$46,_xlfn.XLOOKUP(R$1,'EZ-Pass'!$C$1:$AU$1,'EZ-Pass'!$C$2:$AU$46,,0,1),,0,1)</f>
        <v>13.5</v>
      </c>
      <c r="S11" s="38" cm="1">
        <f t="array" ref="S11">_xlfn.XLOOKUP($A11,'EZ-Pass'!$A$2:$A$46,_xlfn.XLOOKUP(S$1,'EZ-Pass'!$C$1:$AU$1,'EZ-Pass'!$C$2:$AU$46,,0,1),,0,1)</f>
        <v>16.600000000000001</v>
      </c>
      <c r="T11" s="38" cm="1">
        <f t="array" ref="T11">_xlfn.XLOOKUP($A11,'EZ-Pass'!$A$2:$A$46,_xlfn.XLOOKUP(T$1,'EZ-Pass'!$C$1:$AU$1,'EZ-Pass'!$C$2:$AU$46,,0,1),,0,1)</f>
        <v>17.600000000000001</v>
      </c>
      <c r="U11" s="38" cm="1">
        <f t="array" ref="U11">_xlfn.XLOOKUP($A11,'EZ-Pass'!$A$2:$A$46,_xlfn.XLOOKUP(U$1,'EZ-Pass'!$C$1:$AU$1,'EZ-Pass'!$C$2:$AU$46,,0,1),,0,1)</f>
        <v>18.2</v>
      </c>
      <c r="V11" s="38" cm="1">
        <f t="array" ref="V11">_xlfn.XLOOKUP($A11,'EZ-Pass'!$A$2:$A$46,_xlfn.XLOOKUP(V$1,'EZ-Pass'!$C$1:$AU$1,'EZ-Pass'!$C$2:$AU$46,,0,1),,0,1)</f>
        <v>18.600000000000001</v>
      </c>
      <c r="W11" s="38" cm="1">
        <f t="array" ref="W11">_xlfn.XLOOKUP($A11,'EZ-Pass'!$A$2:$A$46,_xlfn.XLOOKUP(W$1,'EZ-Pass'!$C$1:$AU$1,'EZ-Pass'!$C$2:$AU$46,,0,1),,0,1)</f>
        <v>20.7</v>
      </c>
      <c r="X11" s="38" cm="1">
        <f t="array" ref="X11">_xlfn.XLOOKUP($A11,'EZ-Pass'!$A$2:$A$46,_xlfn.XLOOKUP(X$1,'EZ-Pass'!$C$1:$AU$1,'EZ-Pass'!$C$2:$AU$46,,0,1),,0,1)</f>
        <v>22.8</v>
      </c>
      <c r="Y11" s="38" cm="1">
        <f t="array" ref="Y11">_xlfn.XLOOKUP($A11,'EZ-Pass'!$A$2:$A$46,_xlfn.XLOOKUP(Y$1,'EZ-Pass'!$C$1:$AU$1,'EZ-Pass'!$C$2:$AU$46,,0,1),,0,1)</f>
        <v>23.8</v>
      </c>
      <c r="Z11" s="38" cm="1">
        <f t="array" ref="Z11">_xlfn.XLOOKUP($A11,'EZ-Pass'!$A$2:$A$46,_xlfn.XLOOKUP(Z$1,'EZ-Pass'!$C$1:$AU$1,'EZ-Pass'!$C$2:$AU$46,,0,1),,0,1)</f>
        <v>25.3</v>
      </c>
      <c r="AA11" s="38" cm="1">
        <f t="array" ref="AA11">_xlfn.XLOOKUP($A11,'EZ-Pass'!$A$2:$A$46,_xlfn.XLOOKUP(AA$1,'EZ-Pass'!$C$1:$AU$1,'EZ-Pass'!$C$2:$AU$46,,0,1),,0,1)</f>
        <v>26.5</v>
      </c>
      <c r="AB11" s="38" cm="1">
        <f t="array" ref="AB11">_xlfn.XLOOKUP($A11,'EZ-Pass'!$A$2:$A$46,_xlfn.XLOOKUP(AB$1,'EZ-Pass'!$C$1:$AU$1,'EZ-Pass'!$C$2:$AU$46,,0,1),,0,1)</f>
        <v>27.4</v>
      </c>
      <c r="AC11" s="38" cm="1">
        <f t="array" ref="AC11">_xlfn.XLOOKUP($A11,'EZ-Pass'!$A$2:$A$46,_xlfn.XLOOKUP(AC$1,'EZ-Pass'!$C$1:$AU$1,'EZ-Pass'!$C$2:$AU$46,,0,1),,0,1)</f>
        <v>28.5</v>
      </c>
      <c r="AD11" s="38" t="str" cm="1">
        <f t="array" ref="AD11">_xlfn.XLOOKUP($A11,'EZ-Pass'!$A$2:$A$46,_xlfn.XLOOKUP(AD$1,'EZ-Pass'!$C$1:$AU$1,'EZ-Pass'!$C$2:$AU$46,,0,1),,0,1)</f>
        <v>N/A</v>
      </c>
      <c r="AE11" s="38" cm="1">
        <f t="array" ref="AE11">_xlfn.XLOOKUP($A11,'EZ-Pass'!$A$2:$A$46,_xlfn.XLOOKUP(AE$1,'EZ-Pass'!$C$1:$AU$1,'EZ-Pass'!$C$2:$AU$46,,0,1),,0,1)</f>
        <v>29.4</v>
      </c>
      <c r="AF11" s="38" t="str" cm="1">
        <f t="array" ref="AF11">_xlfn.XLOOKUP($A11,'EZ-Pass'!$A$2:$A$46,_xlfn.XLOOKUP(AF$1,'EZ-Pass'!$C$1:$AU$1,'EZ-Pass'!$C$2:$AU$46,,0,1),,0,1)</f>
        <v>N/A</v>
      </c>
      <c r="AG11" s="38" cm="1">
        <f t="array" ref="AG11">_xlfn.XLOOKUP($A11,'EZ-Pass'!$A$2:$A$46,_xlfn.XLOOKUP(AG$1,'EZ-Pass'!$C$1:$AU$1,'EZ-Pass'!$C$2:$AU$46,,0,1),,0,1)</f>
        <v>30.5</v>
      </c>
      <c r="AH11" s="38" cm="1">
        <f t="array" ref="AH11">_xlfn.XLOOKUP($A11,'EZ-Pass'!$A$2:$A$46,_xlfn.XLOOKUP(AH$1,'EZ-Pass'!$C$1:$AU$1,'EZ-Pass'!$C$2:$AU$46,,0,1),,0,1)</f>
        <v>31.4</v>
      </c>
      <c r="AI11" s="38" cm="1">
        <f t="array" ref="AI11">_xlfn.XLOOKUP($A11,'EZ-Pass'!$A$2:$A$46,_xlfn.XLOOKUP(AI$1,'EZ-Pass'!$C$1:$AU$1,'EZ-Pass'!$C$2:$AU$46,,0,1),,0,1)</f>
        <v>31.6</v>
      </c>
      <c r="AJ11" s="38" cm="1">
        <f t="array" ref="AJ11">_xlfn.XLOOKUP($A11,'EZ-Pass'!$A$2:$A$46,_xlfn.XLOOKUP(AJ$1,'EZ-Pass'!$C$1:$AU$1,'EZ-Pass'!$C$2:$AU$46,,0,1),,0,1)</f>
        <v>32.6</v>
      </c>
      <c r="AK11" s="38" cm="1">
        <f t="array" ref="AK11">_xlfn.XLOOKUP($A11,'EZ-Pass'!$A$2:$A$46,_xlfn.XLOOKUP(AK$1,'EZ-Pass'!$C$1:$AU$1,'EZ-Pass'!$C$2:$AU$46,,0,1),,0,1)</f>
        <v>32.6</v>
      </c>
    </row>
    <row r="12" spans="1:37" x14ac:dyDescent="0.2">
      <c r="A12">
        <v>110</v>
      </c>
      <c r="B12" t="str">
        <v>Somerset Toll Plaza</v>
      </c>
      <c r="C12" s="38" cm="1">
        <f t="array" ref="C12">_xlfn.XLOOKUP($A12,'EZ-Pass'!$A$2:$A$46,_xlfn.XLOOKUP(C$1,'EZ-Pass'!$C$1:$AU$1,'EZ-Pass'!$C$2:$AU$46,,0,1),,0,1)</f>
        <v>10.4</v>
      </c>
      <c r="D12" s="38" cm="1">
        <f t="array" ref="D12">_xlfn.XLOOKUP($A12,'EZ-Pass'!$A$2:$A$46,_xlfn.XLOOKUP(D$1,'EZ-Pass'!$C$1:$AU$1,'EZ-Pass'!$C$2:$AU$46,,0,1),,0,1)</f>
        <v>10.4</v>
      </c>
      <c r="E12" s="38" cm="1">
        <f t="array" ref="E12">_xlfn.XLOOKUP($A12,'EZ-Pass'!$A$2:$A$46,_xlfn.XLOOKUP(E$1,'EZ-Pass'!$C$1:$AU$1,'EZ-Pass'!$C$2:$AU$46,,0,1),,0,1)</f>
        <v>10.4</v>
      </c>
      <c r="F12" s="38" cm="1">
        <f t="array" ref="F12">_xlfn.XLOOKUP($A12,'EZ-Pass'!$A$2:$A$46,_xlfn.XLOOKUP(F$1,'EZ-Pass'!$C$1:$AU$1,'EZ-Pass'!$C$2:$AU$46,,0,1),,0,1)</f>
        <v>10.4</v>
      </c>
      <c r="G12" s="38" cm="1">
        <f t="array" ref="G12">_xlfn.XLOOKUP($A12,'EZ-Pass'!$A$2:$A$46,_xlfn.XLOOKUP(G$1,'EZ-Pass'!$C$1:$AU$1,'EZ-Pass'!$C$2:$AU$46,,0,1),,0,1)</f>
        <v>8.8000000000000007</v>
      </c>
      <c r="H12" s="38" cm="1">
        <f t="array" ref="H12">_xlfn.XLOOKUP($A12,'EZ-Pass'!$A$2:$A$46,_xlfn.XLOOKUP(H$1,'EZ-Pass'!$C$1:$AU$1,'EZ-Pass'!$C$2:$AU$46,,0,1),,0,1)</f>
        <v>7.9</v>
      </c>
      <c r="I12" s="38" cm="1">
        <f t="array" ref="I12">_xlfn.XLOOKUP($A12,'EZ-Pass'!$A$2:$A$46,_xlfn.XLOOKUP(I$1,'EZ-Pass'!$C$1:$AU$1,'EZ-Pass'!$C$2:$AU$46,,0,1),,0,1)</f>
        <v>6.8</v>
      </c>
      <c r="J12" s="38" cm="1">
        <f t="array" ref="J12">_xlfn.XLOOKUP($A12,'EZ-Pass'!$A$2:$A$46,_xlfn.XLOOKUP(J$1,'EZ-Pass'!$C$1:$AU$1,'EZ-Pass'!$C$2:$AU$46,,0,1),,0,1)</f>
        <v>5.2</v>
      </c>
      <c r="K12" s="38" cm="1">
        <f t="array" ref="K12">_xlfn.XLOOKUP($A12,'EZ-Pass'!$A$2:$A$46,_xlfn.XLOOKUP(K$1,'EZ-Pass'!$C$1:$AU$1,'EZ-Pass'!$C$2:$AU$46,,0,1),,0,1)</f>
        <v>4.8</v>
      </c>
      <c r="L12" s="38" cm="1">
        <f t="array" ref="L12">_xlfn.XLOOKUP($A12,'EZ-Pass'!$A$2:$A$46,_xlfn.XLOOKUP(L$1,'EZ-Pass'!$C$1:$AU$1,'EZ-Pass'!$C$2:$AU$46,,0,1),,0,1)</f>
        <v>2.7</v>
      </c>
      <c r="M12" s="38" t="str" cm="1">
        <f t="array" ref="M12">_xlfn.XLOOKUP($A12,'EZ-Pass'!$A$2:$A$46,_xlfn.XLOOKUP(M$1,'EZ-Pass'!$C$1:$AU$1,'EZ-Pass'!$C$2:$AU$46,,0,1),,0,1)</f>
        <v>N/A</v>
      </c>
      <c r="N12" s="38" cm="1">
        <f t="array" ref="N12">_xlfn.XLOOKUP($A12,'EZ-Pass'!$A$2:$A$46,_xlfn.XLOOKUP(N$1,'EZ-Pass'!$C$1:$AU$1,'EZ-Pass'!$C$2:$AU$46,,0,1),,0,1)</f>
        <v>4.8</v>
      </c>
      <c r="O12" s="38" cm="1">
        <f t="array" ref="O12">_xlfn.XLOOKUP($A12,'EZ-Pass'!$A$2:$A$46,_xlfn.XLOOKUP(O$1,'EZ-Pass'!$C$1:$AU$1,'EZ-Pass'!$C$2:$AU$46,,0,1),,0,1)</f>
        <v>6.8</v>
      </c>
      <c r="P12" s="38" cm="1">
        <f t="array" ref="P12">_xlfn.XLOOKUP($A12,'EZ-Pass'!$A$2:$A$46,_xlfn.XLOOKUP(P$1,'EZ-Pass'!$C$1:$AU$1,'EZ-Pass'!$C$2:$AU$46,,0,1),,0,1)</f>
        <v>8.8000000000000007</v>
      </c>
      <c r="Q12" s="38" cm="1">
        <f t="array" ref="Q12">_xlfn.XLOOKUP($A12,'EZ-Pass'!$A$2:$A$46,_xlfn.XLOOKUP(Q$1,'EZ-Pass'!$C$1:$AU$1,'EZ-Pass'!$C$2:$AU$46,,0,1),,0,1)</f>
        <v>9.9</v>
      </c>
      <c r="R12" s="38" cm="1">
        <f t="array" ref="R12">_xlfn.XLOOKUP($A12,'EZ-Pass'!$A$2:$A$46,_xlfn.XLOOKUP(R$1,'EZ-Pass'!$C$1:$AU$1,'EZ-Pass'!$C$2:$AU$46,,0,1),,0,1)</f>
        <v>11.5</v>
      </c>
      <c r="S12" s="38" cm="1">
        <f t="array" ref="S12">_xlfn.XLOOKUP($A12,'EZ-Pass'!$A$2:$A$46,_xlfn.XLOOKUP(S$1,'EZ-Pass'!$C$1:$AU$1,'EZ-Pass'!$C$2:$AU$46,,0,1),,0,1)</f>
        <v>14.5</v>
      </c>
      <c r="T12" s="38" cm="1">
        <f t="array" ref="T12">_xlfn.XLOOKUP($A12,'EZ-Pass'!$A$2:$A$46,_xlfn.XLOOKUP(T$1,'EZ-Pass'!$C$1:$AU$1,'EZ-Pass'!$C$2:$AU$46,,0,1),,0,1)</f>
        <v>15</v>
      </c>
      <c r="U12" s="38" cm="1">
        <f t="array" ref="U12">_xlfn.XLOOKUP($A12,'EZ-Pass'!$A$2:$A$46,_xlfn.XLOOKUP(U$1,'EZ-Pass'!$C$1:$AU$1,'EZ-Pass'!$C$2:$AU$46,,0,1),,0,1)</f>
        <v>16.100000000000001</v>
      </c>
      <c r="V12" s="38" cm="1">
        <f t="array" ref="V12">_xlfn.XLOOKUP($A12,'EZ-Pass'!$A$2:$A$46,_xlfn.XLOOKUP(V$1,'EZ-Pass'!$C$1:$AU$1,'EZ-Pass'!$C$2:$AU$46,,0,1),,0,1)</f>
        <v>16.600000000000001</v>
      </c>
      <c r="W12" s="38" cm="1">
        <f t="array" ref="W12">_xlfn.XLOOKUP($A12,'EZ-Pass'!$A$2:$A$46,_xlfn.XLOOKUP(W$1,'EZ-Pass'!$C$1:$AU$1,'EZ-Pass'!$C$2:$AU$46,,0,1),,0,1)</f>
        <v>18.2</v>
      </c>
      <c r="X12" s="38" cm="1">
        <f t="array" ref="X12">_xlfn.XLOOKUP($A12,'EZ-Pass'!$A$2:$A$46,_xlfn.XLOOKUP(X$1,'EZ-Pass'!$C$1:$AU$1,'EZ-Pass'!$C$2:$AU$46,,0,1),,0,1)</f>
        <v>20.7</v>
      </c>
      <c r="Y12" s="38" cm="1">
        <f t="array" ref="Y12">_xlfn.XLOOKUP($A12,'EZ-Pass'!$A$2:$A$46,_xlfn.XLOOKUP(Y$1,'EZ-Pass'!$C$1:$AU$1,'EZ-Pass'!$C$2:$AU$46,,0,1),,0,1)</f>
        <v>21.8</v>
      </c>
      <c r="Z12" s="38" cm="1">
        <f t="array" ref="Z12">_xlfn.XLOOKUP($A12,'EZ-Pass'!$A$2:$A$46,_xlfn.XLOOKUP(Z$1,'EZ-Pass'!$C$1:$AU$1,'EZ-Pass'!$C$2:$AU$46,,0,1),,0,1)</f>
        <v>22.8</v>
      </c>
      <c r="AA12" s="38" cm="1">
        <f t="array" ref="AA12">_xlfn.XLOOKUP($A12,'EZ-Pass'!$A$2:$A$46,_xlfn.XLOOKUP(AA$1,'EZ-Pass'!$C$1:$AU$1,'EZ-Pass'!$C$2:$AU$46,,0,1),,0,1)</f>
        <v>24.2</v>
      </c>
      <c r="AB12" s="38" cm="1">
        <f t="array" ref="AB12">_xlfn.XLOOKUP($A12,'EZ-Pass'!$A$2:$A$46,_xlfn.XLOOKUP(AB$1,'EZ-Pass'!$C$1:$AU$1,'EZ-Pass'!$C$2:$AU$46,,0,1),,0,1)</f>
        <v>25.3</v>
      </c>
      <c r="AC12" s="38" cm="1">
        <f t="array" ref="AC12">_xlfn.XLOOKUP($A12,'EZ-Pass'!$A$2:$A$46,_xlfn.XLOOKUP(AC$1,'EZ-Pass'!$C$1:$AU$1,'EZ-Pass'!$C$2:$AU$46,,0,1),,0,1)</f>
        <v>26.3</v>
      </c>
      <c r="AD12" s="38" t="str" cm="1">
        <f t="array" ref="AD12">_xlfn.XLOOKUP($A12,'EZ-Pass'!$A$2:$A$46,_xlfn.XLOOKUP(AD$1,'EZ-Pass'!$C$1:$AU$1,'EZ-Pass'!$C$2:$AU$46,,0,1),,0,1)</f>
        <v>N/A</v>
      </c>
      <c r="AE12" s="38" cm="1">
        <f t="array" ref="AE12">_xlfn.XLOOKUP($A12,'EZ-Pass'!$A$2:$A$46,_xlfn.XLOOKUP(AE$1,'EZ-Pass'!$C$1:$AU$1,'EZ-Pass'!$C$2:$AU$46,,0,1),,0,1)</f>
        <v>27.4</v>
      </c>
      <c r="AF12" s="38" t="str" cm="1">
        <f t="array" ref="AF12">_xlfn.XLOOKUP($A12,'EZ-Pass'!$A$2:$A$46,_xlfn.XLOOKUP(AF$1,'EZ-Pass'!$C$1:$AU$1,'EZ-Pass'!$C$2:$AU$46,,0,1),,0,1)</f>
        <v>N/A</v>
      </c>
      <c r="AG12" s="38" cm="1">
        <f t="array" ref="AG12">_xlfn.XLOOKUP($A12,'EZ-Pass'!$A$2:$A$46,_xlfn.XLOOKUP(AG$1,'EZ-Pass'!$C$1:$AU$1,'EZ-Pass'!$C$2:$AU$46,,0,1),,0,1)</f>
        <v>27.8</v>
      </c>
      <c r="AH12" s="38" cm="1">
        <f t="array" ref="AH12">_xlfn.XLOOKUP($A12,'EZ-Pass'!$A$2:$A$46,_xlfn.XLOOKUP(AH$1,'EZ-Pass'!$C$1:$AU$1,'EZ-Pass'!$C$2:$AU$46,,0,1),,0,1)</f>
        <v>29</v>
      </c>
      <c r="AI12" s="38" cm="1">
        <f t="array" ref="AI12">_xlfn.XLOOKUP($A12,'EZ-Pass'!$A$2:$A$46,_xlfn.XLOOKUP(AI$1,'EZ-Pass'!$C$1:$AU$1,'EZ-Pass'!$C$2:$AU$46,,0,1),,0,1)</f>
        <v>29.1</v>
      </c>
      <c r="AJ12" s="38" cm="1">
        <f t="array" ref="AJ12">_xlfn.XLOOKUP($A12,'EZ-Pass'!$A$2:$A$46,_xlfn.XLOOKUP(AJ$1,'EZ-Pass'!$C$1:$AU$1,'EZ-Pass'!$C$2:$AU$46,,0,1),,0,1)</f>
        <v>30.5</v>
      </c>
      <c r="AK12" s="38" cm="1">
        <f t="array" ref="AK12">_xlfn.XLOOKUP($A12,'EZ-Pass'!$A$2:$A$46,_xlfn.XLOOKUP(AK$1,'EZ-Pass'!$C$1:$AU$1,'EZ-Pass'!$C$2:$AU$46,,0,1),,0,1)</f>
        <v>30.5</v>
      </c>
    </row>
    <row r="13" spans="1:37" x14ac:dyDescent="0.2">
      <c r="A13">
        <v>146</v>
      </c>
      <c r="B13" t="str">
        <v>Bedford Toll Plaza</v>
      </c>
      <c r="C13" s="38" cm="1">
        <f t="array" ref="C13">_xlfn.XLOOKUP($A13,'EZ-Pass'!$A$2:$A$46,_xlfn.XLOOKUP(C$1,'EZ-Pass'!$C$1:$AU$1,'EZ-Pass'!$C$2:$AU$46,,0,1),,0,1)</f>
        <v>14.5</v>
      </c>
      <c r="D13" s="38" cm="1">
        <f t="array" ref="D13">_xlfn.XLOOKUP($A13,'EZ-Pass'!$A$2:$A$46,_xlfn.XLOOKUP(D$1,'EZ-Pass'!$C$1:$AU$1,'EZ-Pass'!$C$2:$AU$46,,0,1),,0,1)</f>
        <v>14.5</v>
      </c>
      <c r="E13" s="38" cm="1">
        <f t="array" ref="E13">_xlfn.XLOOKUP($A13,'EZ-Pass'!$A$2:$A$46,_xlfn.XLOOKUP(E$1,'EZ-Pass'!$C$1:$AU$1,'EZ-Pass'!$C$2:$AU$46,,0,1),,0,1)</f>
        <v>14.5</v>
      </c>
      <c r="F13" s="38" cm="1">
        <f t="array" ref="F13">_xlfn.XLOOKUP($A13,'EZ-Pass'!$A$2:$A$46,_xlfn.XLOOKUP(F$1,'EZ-Pass'!$C$1:$AU$1,'EZ-Pass'!$C$2:$AU$46,,0,1),,0,1)</f>
        <v>14.5</v>
      </c>
      <c r="G13" s="38" cm="1">
        <f t="array" ref="G13">_xlfn.XLOOKUP($A13,'EZ-Pass'!$A$2:$A$46,_xlfn.XLOOKUP(G$1,'EZ-Pass'!$C$1:$AU$1,'EZ-Pass'!$C$2:$AU$46,,0,1),,0,1)</f>
        <v>13.5</v>
      </c>
      <c r="H13" s="38" cm="1">
        <f t="array" ref="H13">_xlfn.XLOOKUP($A13,'EZ-Pass'!$A$2:$A$46,_xlfn.XLOOKUP(H$1,'EZ-Pass'!$C$1:$AU$1,'EZ-Pass'!$C$2:$AU$46,,0,1),,0,1)</f>
        <v>12</v>
      </c>
      <c r="I13" s="38" cm="1">
        <f t="array" ref="I13">_xlfn.XLOOKUP($A13,'EZ-Pass'!$A$2:$A$46,_xlfn.XLOOKUP(I$1,'EZ-Pass'!$C$1:$AU$1,'EZ-Pass'!$C$2:$AU$46,,0,1),,0,1)</f>
        <v>11.5</v>
      </c>
      <c r="J13" s="38" cm="1">
        <f t="array" ref="J13">_xlfn.XLOOKUP($A13,'EZ-Pass'!$A$2:$A$46,_xlfn.XLOOKUP(J$1,'EZ-Pass'!$C$1:$AU$1,'EZ-Pass'!$C$2:$AU$46,,0,1),,0,1)</f>
        <v>9.9</v>
      </c>
      <c r="K13" s="38" cm="1">
        <f t="array" ref="K13">_xlfn.XLOOKUP($A13,'EZ-Pass'!$A$2:$A$46,_xlfn.XLOOKUP(K$1,'EZ-Pass'!$C$1:$AU$1,'EZ-Pass'!$C$2:$AU$46,,0,1),,0,1)</f>
        <v>8.8000000000000007</v>
      </c>
      <c r="L13" s="38" cm="1">
        <f t="array" ref="L13">_xlfn.XLOOKUP($A13,'EZ-Pass'!$A$2:$A$46,_xlfn.XLOOKUP(L$1,'EZ-Pass'!$C$1:$AU$1,'EZ-Pass'!$C$2:$AU$46,,0,1),,0,1)</f>
        <v>6.8</v>
      </c>
      <c r="M13" s="38" cm="1">
        <f t="array" ref="M13">_xlfn.XLOOKUP($A13,'EZ-Pass'!$A$2:$A$46,_xlfn.XLOOKUP(M$1,'EZ-Pass'!$C$1:$AU$1,'EZ-Pass'!$C$2:$AU$46,,0,1),,0,1)</f>
        <v>4.8</v>
      </c>
      <c r="N13" s="38" t="str" cm="1">
        <f t="array" ref="N13">_xlfn.XLOOKUP($A13,'EZ-Pass'!$A$2:$A$46,_xlfn.XLOOKUP(N$1,'EZ-Pass'!$C$1:$AU$1,'EZ-Pass'!$C$2:$AU$46,,0,1),,0,1)</f>
        <v>N/A</v>
      </c>
      <c r="O13" s="38" cm="1">
        <f t="array" ref="O13">_xlfn.XLOOKUP($A13,'EZ-Pass'!$A$2:$A$46,_xlfn.XLOOKUP(O$1,'EZ-Pass'!$C$1:$AU$1,'EZ-Pass'!$C$2:$AU$46,,0,1),,0,1)</f>
        <v>2.7</v>
      </c>
      <c r="P13" s="38" cm="1">
        <f t="array" ref="P13">_xlfn.XLOOKUP($A13,'EZ-Pass'!$A$2:$A$46,_xlfn.XLOOKUP(P$1,'EZ-Pass'!$C$1:$AU$1,'EZ-Pass'!$C$2:$AU$46,,0,1),,0,1)</f>
        <v>4.8</v>
      </c>
      <c r="Q13" s="38" cm="1">
        <f t="array" ref="Q13">_xlfn.XLOOKUP($A13,'EZ-Pass'!$A$2:$A$46,_xlfn.XLOOKUP(Q$1,'EZ-Pass'!$C$1:$AU$1,'EZ-Pass'!$C$2:$AU$46,,0,1),,0,1)</f>
        <v>5.2</v>
      </c>
      <c r="R13" s="38" cm="1">
        <f t="array" ref="R13">_xlfn.XLOOKUP($A13,'EZ-Pass'!$A$2:$A$46,_xlfn.XLOOKUP(R$1,'EZ-Pass'!$C$1:$AU$1,'EZ-Pass'!$C$2:$AU$46,,0,1),,0,1)</f>
        <v>6.8</v>
      </c>
      <c r="S13" s="38" cm="1">
        <f t="array" ref="S13">_xlfn.XLOOKUP($A13,'EZ-Pass'!$A$2:$A$46,_xlfn.XLOOKUP(S$1,'EZ-Pass'!$C$1:$AU$1,'EZ-Pass'!$C$2:$AU$46,,0,1),,0,1)</f>
        <v>9.9</v>
      </c>
      <c r="T13" s="38" cm="1">
        <f t="array" ref="T13">_xlfn.XLOOKUP($A13,'EZ-Pass'!$A$2:$A$46,_xlfn.XLOOKUP(T$1,'EZ-Pass'!$C$1:$AU$1,'EZ-Pass'!$C$2:$AU$46,,0,1),,0,1)</f>
        <v>11.5</v>
      </c>
      <c r="U13" s="38" cm="1">
        <f t="array" ref="U13">_xlfn.XLOOKUP($A13,'EZ-Pass'!$A$2:$A$46,_xlfn.XLOOKUP(U$1,'EZ-Pass'!$C$1:$AU$1,'EZ-Pass'!$C$2:$AU$46,,0,1),,0,1)</f>
        <v>12</v>
      </c>
      <c r="V13" s="38" cm="1">
        <f t="array" ref="V13">_xlfn.XLOOKUP($A13,'EZ-Pass'!$A$2:$A$46,_xlfn.XLOOKUP(V$1,'EZ-Pass'!$C$1:$AU$1,'EZ-Pass'!$C$2:$AU$46,,0,1),,0,1)</f>
        <v>12.7</v>
      </c>
      <c r="W13" s="38" cm="1">
        <f t="array" ref="W13">_xlfn.XLOOKUP($A13,'EZ-Pass'!$A$2:$A$46,_xlfn.XLOOKUP(W$1,'EZ-Pass'!$C$1:$AU$1,'EZ-Pass'!$C$2:$AU$46,,0,1),,0,1)</f>
        <v>14.5</v>
      </c>
      <c r="X13" s="38" cm="1">
        <f t="array" ref="X13">_xlfn.XLOOKUP($A13,'EZ-Pass'!$A$2:$A$46,_xlfn.XLOOKUP(X$1,'EZ-Pass'!$C$1:$AU$1,'EZ-Pass'!$C$2:$AU$46,,0,1),,0,1)</f>
        <v>16.100000000000001</v>
      </c>
      <c r="Y13" s="38" cm="1">
        <f t="array" ref="Y13">_xlfn.XLOOKUP($A13,'EZ-Pass'!$A$2:$A$46,_xlfn.XLOOKUP(Y$1,'EZ-Pass'!$C$1:$AU$1,'EZ-Pass'!$C$2:$AU$46,,0,1),,0,1)</f>
        <v>17.600000000000001</v>
      </c>
      <c r="Z13" s="38" cm="1">
        <f t="array" ref="Z13">_xlfn.XLOOKUP($A13,'EZ-Pass'!$A$2:$A$46,_xlfn.XLOOKUP(Z$1,'EZ-Pass'!$C$1:$AU$1,'EZ-Pass'!$C$2:$AU$46,,0,1),,0,1)</f>
        <v>18.600000000000001</v>
      </c>
      <c r="AA13" s="38" cm="1">
        <f t="array" ref="AA13">_xlfn.XLOOKUP($A13,'EZ-Pass'!$A$2:$A$46,_xlfn.XLOOKUP(AA$1,'EZ-Pass'!$C$1:$AU$1,'EZ-Pass'!$C$2:$AU$46,,0,1),,0,1)</f>
        <v>19.8</v>
      </c>
      <c r="AB13" s="38" cm="1">
        <f t="array" ref="AB13">_xlfn.XLOOKUP($A13,'EZ-Pass'!$A$2:$A$46,_xlfn.XLOOKUP(AB$1,'EZ-Pass'!$C$1:$AU$1,'EZ-Pass'!$C$2:$AU$46,,0,1),,0,1)</f>
        <v>20.7</v>
      </c>
      <c r="AC13" s="38" cm="1">
        <f t="array" ref="AC13">_xlfn.XLOOKUP($A13,'EZ-Pass'!$A$2:$A$46,_xlfn.XLOOKUP(AC$1,'EZ-Pass'!$C$1:$AU$1,'EZ-Pass'!$C$2:$AU$46,,0,1),,0,1)</f>
        <v>22.2</v>
      </c>
      <c r="AD13" s="38" t="str" cm="1">
        <f t="array" ref="AD13">_xlfn.XLOOKUP($A13,'EZ-Pass'!$A$2:$A$46,_xlfn.XLOOKUP(AD$1,'EZ-Pass'!$C$1:$AU$1,'EZ-Pass'!$C$2:$AU$46,,0,1),,0,1)</f>
        <v>N/A</v>
      </c>
      <c r="AE13" s="38" cm="1">
        <f t="array" ref="AE13">_xlfn.XLOOKUP($A13,'EZ-Pass'!$A$2:$A$46,_xlfn.XLOOKUP(AE$1,'EZ-Pass'!$C$1:$AU$1,'EZ-Pass'!$C$2:$AU$46,,0,1),,0,1)</f>
        <v>23.3</v>
      </c>
      <c r="AF13" s="38" t="str" cm="1">
        <f t="array" ref="AF13">_xlfn.XLOOKUP($A13,'EZ-Pass'!$A$2:$A$46,_xlfn.XLOOKUP(AF$1,'EZ-Pass'!$C$1:$AU$1,'EZ-Pass'!$C$2:$AU$46,,0,1),,0,1)</f>
        <v>N/A</v>
      </c>
      <c r="AG13" s="38" cm="1">
        <f t="array" ref="AG13">_xlfn.XLOOKUP($A13,'EZ-Pass'!$A$2:$A$46,_xlfn.XLOOKUP(AG$1,'EZ-Pass'!$C$1:$AU$1,'EZ-Pass'!$C$2:$AU$46,,0,1),,0,1)</f>
        <v>23.8</v>
      </c>
      <c r="AH13" s="38" cm="1">
        <f t="array" ref="AH13">_xlfn.XLOOKUP($A13,'EZ-Pass'!$A$2:$A$46,_xlfn.XLOOKUP(AH$1,'EZ-Pass'!$C$1:$AU$1,'EZ-Pass'!$C$2:$AU$46,,0,1),,0,1)</f>
        <v>25.3</v>
      </c>
      <c r="AI13" s="38" cm="1">
        <f t="array" ref="AI13">_xlfn.XLOOKUP($A13,'EZ-Pass'!$A$2:$A$46,_xlfn.XLOOKUP(AI$1,'EZ-Pass'!$C$1:$AU$1,'EZ-Pass'!$C$2:$AU$46,,0,1),,0,1)</f>
        <v>25.5</v>
      </c>
      <c r="AJ13" s="38" cm="1">
        <f t="array" ref="AJ13">_xlfn.XLOOKUP($A13,'EZ-Pass'!$A$2:$A$46,_xlfn.XLOOKUP(AJ$1,'EZ-Pass'!$C$1:$AU$1,'EZ-Pass'!$C$2:$AU$46,,0,1),,0,1)</f>
        <v>26.3</v>
      </c>
      <c r="AK13" s="38" cm="1">
        <f t="array" ref="AK13">_xlfn.XLOOKUP($A13,'EZ-Pass'!$A$2:$A$46,_xlfn.XLOOKUP(AK$1,'EZ-Pass'!$C$1:$AU$1,'EZ-Pass'!$C$2:$AU$46,,0,1),,0,1)</f>
        <v>26.3</v>
      </c>
    </row>
    <row r="14" spans="1:37" x14ac:dyDescent="0.2">
      <c r="A14">
        <v>161</v>
      </c>
      <c r="B14" t="str">
        <v>Breezewood Toll Plaza</v>
      </c>
      <c r="C14" s="38" cm="1">
        <f t="array" ref="C14">_xlfn.XLOOKUP($A14,'EZ-Pass'!$A$2:$A$46,_xlfn.XLOOKUP(C$1,'EZ-Pass'!$C$1:$AU$1,'EZ-Pass'!$C$2:$AU$46,,0,1),,0,1)</f>
        <v>16.600000000000001</v>
      </c>
      <c r="D14" s="38" cm="1">
        <f t="array" ref="D14">_xlfn.XLOOKUP($A14,'EZ-Pass'!$A$2:$A$46,_xlfn.XLOOKUP(D$1,'EZ-Pass'!$C$1:$AU$1,'EZ-Pass'!$C$2:$AU$46,,0,1),,0,1)</f>
        <v>16.600000000000001</v>
      </c>
      <c r="E14" s="38" cm="1">
        <f t="array" ref="E14">_xlfn.XLOOKUP($A14,'EZ-Pass'!$A$2:$A$46,_xlfn.XLOOKUP(E$1,'EZ-Pass'!$C$1:$AU$1,'EZ-Pass'!$C$2:$AU$46,,0,1),,0,1)</f>
        <v>16.600000000000001</v>
      </c>
      <c r="F14" s="38" cm="1">
        <f t="array" ref="F14">_xlfn.XLOOKUP($A14,'EZ-Pass'!$A$2:$A$46,_xlfn.XLOOKUP(F$1,'EZ-Pass'!$C$1:$AU$1,'EZ-Pass'!$C$2:$AU$46,,0,1),,0,1)</f>
        <v>16.600000000000001</v>
      </c>
      <c r="G14" s="38" cm="1">
        <f t="array" ref="G14">_xlfn.XLOOKUP($A14,'EZ-Pass'!$A$2:$A$46,_xlfn.XLOOKUP(G$1,'EZ-Pass'!$C$1:$AU$1,'EZ-Pass'!$C$2:$AU$46,,0,1),,0,1)</f>
        <v>15</v>
      </c>
      <c r="H14" s="38" cm="1">
        <f t="array" ref="H14">_xlfn.XLOOKUP($A14,'EZ-Pass'!$A$2:$A$46,_xlfn.XLOOKUP(H$1,'EZ-Pass'!$C$1:$AU$1,'EZ-Pass'!$C$2:$AU$46,,0,1),,0,1)</f>
        <v>14.5</v>
      </c>
      <c r="I14" s="38" cm="1">
        <f t="array" ref="I14">_xlfn.XLOOKUP($A14,'EZ-Pass'!$A$2:$A$46,_xlfn.XLOOKUP(I$1,'EZ-Pass'!$C$1:$AU$1,'EZ-Pass'!$C$2:$AU$46,,0,1),,0,1)</f>
        <v>13.5</v>
      </c>
      <c r="J14" s="38" cm="1">
        <f t="array" ref="J14">_xlfn.XLOOKUP($A14,'EZ-Pass'!$A$2:$A$46,_xlfn.XLOOKUP(J$1,'EZ-Pass'!$C$1:$AU$1,'EZ-Pass'!$C$2:$AU$46,,0,1),,0,1)</f>
        <v>12</v>
      </c>
      <c r="K14" s="38" cm="1">
        <f t="array" ref="K14">_xlfn.XLOOKUP($A14,'EZ-Pass'!$A$2:$A$46,_xlfn.XLOOKUP(K$1,'EZ-Pass'!$C$1:$AU$1,'EZ-Pass'!$C$2:$AU$46,,0,1),,0,1)</f>
        <v>10.9</v>
      </c>
      <c r="L14" s="38" cm="1">
        <f t="array" ref="L14">_xlfn.XLOOKUP($A14,'EZ-Pass'!$A$2:$A$46,_xlfn.XLOOKUP(L$1,'EZ-Pass'!$C$1:$AU$1,'EZ-Pass'!$C$2:$AU$46,,0,1),,0,1)</f>
        <v>9.4</v>
      </c>
      <c r="M14" s="38" cm="1">
        <f t="array" ref="M14">_xlfn.XLOOKUP($A14,'EZ-Pass'!$A$2:$A$46,_xlfn.XLOOKUP(M$1,'EZ-Pass'!$C$1:$AU$1,'EZ-Pass'!$C$2:$AU$46,,0,1),,0,1)</f>
        <v>6.8</v>
      </c>
      <c r="N14" s="38" cm="1">
        <f t="array" ref="N14">_xlfn.XLOOKUP($A14,'EZ-Pass'!$A$2:$A$46,_xlfn.XLOOKUP(N$1,'EZ-Pass'!$C$1:$AU$1,'EZ-Pass'!$C$2:$AU$46,,0,1),,0,1)</f>
        <v>2.7</v>
      </c>
      <c r="O14" s="38" t="str" cm="1">
        <f t="array" ref="O14">_xlfn.XLOOKUP($A14,'EZ-Pass'!$A$2:$A$46,_xlfn.XLOOKUP(O$1,'EZ-Pass'!$C$1:$AU$1,'EZ-Pass'!$C$2:$AU$46,,0,1),,0,1)</f>
        <v>N/A</v>
      </c>
      <c r="P14" s="38" cm="1">
        <f t="array" ref="P14">_xlfn.XLOOKUP($A14,'EZ-Pass'!$A$2:$A$46,_xlfn.XLOOKUP(P$1,'EZ-Pass'!$C$1:$AU$1,'EZ-Pass'!$C$2:$AU$46,,0,1),,0,1)</f>
        <v>2.7</v>
      </c>
      <c r="Q14" s="38" cm="1">
        <f t="array" ref="Q14">_xlfn.XLOOKUP($A14,'EZ-Pass'!$A$2:$A$46,_xlfn.XLOOKUP(Q$1,'EZ-Pass'!$C$1:$AU$1,'EZ-Pass'!$C$2:$AU$46,,0,1),,0,1)</f>
        <v>3.2</v>
      </c>
      <c r="R14" s="38" cm="1">
        <f t="array" ref="R14">_xlfn.XLOOKUP($A14,'EZ-Pass'!$A$2:$A$46,_xlfn.XLOOKUP(R$1,'EZ-Pass'!$C$1:$AU$1,'EZ-Pass'!$C$2:$AU$46,,0,1),,0,1)</f>
        <v>4.8</v>
      </c>
      <c r="S14" s="38" cm="1">
        <f t="array" ref="S14">_xlfn.XLOOKUP($A14,'EZ-Pass'!$A$2:$A$46,_xlfn.XLOOKUP(S$1,'EZ-Pass'!$C$1:$AU$1,'EZ-Pass'!$C$2:$AU$46,,0,1),,0,1)</f>
        <v>7.9</v>
      </c>
      <c r="T14" s="38" cm="1">
        <f t="array" ref="T14">_xlfn.XLOOKUP($A14,'EZ-Pass'!$A$2:$A$46,_xlfn.XLOOKUP(T$1,'EZ-Pass'!$C$1:$AU$1,'EZ-Pass'!$C$2:$AU$46,,0,1),,0,1)</f>
        <v>9.4</v>
      </c>
      <c r="U14" s="38" cm="1">
        <f t="array" ref="U14">_xlfn.XLOOKUP($A14,'EZ-Pass'!$A$2:$A$46,_xlfn.XLOOKUP(U$1,'EZ-Pass'!$C$1:$AU$1,'EZ-Pass'!$C$2:$AU$46,,0,1),,0,1)</f>
        <v>9.9</v>
      </c>
      <c r="V14" s="38" cm="1">
        <f t="array" ref="V14">_xlfn.XLOOKUP($A14,'EZ-Pass'!$A$2:$A$46,_xlfn.XLOOKUP(V$1,'EZ-Pass'!$C$1:$AU$1,'EZ-Pass'!$C$2:$AU$46,,0,1),,0,1)</f>
        <v>10.5</v>
      </c>
      <c r="W14" s="38" cm="1">
        <f t="array" ref="W14">_xlfn.XLOOKUP($A14,'EZ-Pass'!$A$2:$A$46,_xlfn.XLOOKUP(W$1,'EZ-Pass'!$C$1:$AU$1,'EZ-Pass'!$C$2:$AU$46,,0,1),,0,1)</f>
        <v>12</v>
      </c>
      <c r="X14" s="38" cm="1">
        <f t="array" ref="X14">_xlfn.XLOOKUP($A14,'EZ-Pass'!$A$2:$A$46,_xlfn.XLOOKUP(X$1,'EZ-Pass'!$C$1:$AU$1,'EZ-Pass'!$C$2:$AU$46,,0,1),,0,1)</f>
        <v>13.5</v>
      </c>
      <c r="Y14" s="38" cm="1">
        <f t="array" ref="Y14">_xlfn.XLOOKUP($A14,'EZ-Pass'!$A$2:$A$46,_xlfn.XLOOKUP(Y$1,'EZ-Pass'!$C$1:$AU$1,'EZ-Pass'!$C$2:$AU$46,,0,1),,0,1)</f>
        <v>15</v>
      </c>
      <c r="Z14" s="38" cm="1">
        <f t="array" ref="Z14">_xlfn.XLOOKUP($A14,'EZ-Pass'!$A$2:$A$46,_xlfn.XLOOKUP(Z$1,'EZ-Pass'!$C$1:$AU$1,'EZ-Pass'!$C$2:$AU$46,,0,1),,0,1)</f>
        <v>16.600000000000001</v>
      </c>
      <c r="AA14" s="38" cm="1">
        <f t="array" ref="AA14">_xlfn.XLOOKUP($A14,'EZ-Pass'!$A$2:$A$46,_xlfn.XLOOKUP(AA$1,'EZ-Pass'!$C$1:$AU$1,'EZ-Pass'!$C$2:$AU$46,,0,1),,0,1)</f>
        <v>17.7</v>
      </c>
      <c r="AB14" s="38" cm="1">
        <f t="array" ref="AB14">_xlfn.XLOOKUP($A14,'EZ-Pass'!$A$2:$A$46,_xlfn.XLOOKUP(AB$1,'EZ-Pass'!$C$1:$AU$1,'EZ-Pass'!$C$2:$AU$46,,0,1),,0,1)</f>
        <v>18.600000000000001</v>
      </c>
      <c r="AC14" s="38" cm="1">
        <f t="array" ref="AC14">_xlfn.XLOOKUP($A14,'EZ-Pass'!$A$2:$A$46,_xlfn.XLOOKUP(AC$1,'EZ-Pass'!$C$1:$AU$1,'EZ-Pass'!$C$2:$AU$46,,0,1),,0,1)</f>
        <v>20.2</v>
      </c>
      <c r="AD14" s="38" t="str" cm="1">
        <f t="array" ref="AD14">_xlfn.XLOOKUP($A14,'EZ-Pass'!$A$2:$A$46,_xlfn.XLOOKUP(AD$1,'EZ-Pass'!$C$1:$AU$1,'EZ-Pass'!$C$2:$AU$46,,0,1),,0,1)</f>
        <v>N/A</v>
      </c>
      <c r="AE14" s="38" cm="1">
        <f t="array" ref="AE14">_xlfn.XLOOKUP($A14,'EZ-Pass'!$A$2:$A$46,_xlfn.XLOOKUP(AE$1,'EZ-Pass'!$C$1:$AU$1,'EZ-Pass'!$C$2:$AU$46,,0,1),,0,1)</f>
        <v>20.7</v>
      </c>
      <c r="AF14" s="38" t="str" cm="1">
        <f t="array" ref="AF14">_xlfn.XLOOKUP($A14,'EZ-Pass'!$A$2:$A$46,_xlfn.XLOOKUP(AF$1,'EZ-Pass'!$C$1:$AU$1,'EZ-Pass'!$C$2:$AU$46,,0,1),,0,1)</f>
        <v>N/A</v>
      </c>
      <c r="AG14" s="38" cm="1">
        <f t="array" ref="AG14">_xlfn.XLOOKUP($A14,'EZ-Pass'!$A$2:$A$46,_xlfn.XLOOKUP(AG$1,'EZ-Pass'!$C$1:$AU$1,'EZ-Pass'!$C$2:$AU$46,,0,1),,0,1)</f>
        <v>21.8</v>
      </c>
      <c r="AH14" s="38" cm="1">
        <f t="array" ref="AH14">_xlfn.XLOOKUP($A14,'EZ-Pass'!$A$2:$A$46,_xlfn.XLOOKUP(AH$1,'EZ-Pass'!$C$1:$AU$1,'EZ-Pass'!$C$2:$AU$46,,0,1),,0,1)</f>
        <v>22.8</v>
      </c>
      <c r="AI14" s="38" cm="1">
        <f t="array" ref="AI14">_xlfn.XLOOKUP($A14,'EZ-Pass'!$A$2:$A$46,_xlfn.XLOOKUP(AI$1,'EZ-Pass'!$C$1:$AU$1,'EZ-Pass'!$C$2:$AU$46,,0,1),,0,1)</f>
        <v>22.9</v>
      </c>
      <c r="AJ14" s="38" cm="1">
        <f t="array" ref="AJ14">_xlfn.XLOOKUP($A14,'EZ-Pass'!$A$2:$A$46,_xlfn.XLOOKUP(AJ$1,'EZ-Pass'!$C$1:$AU$1,'EZ-Pass'!$C$2:$AU$46,,0,1),,0,1)</f>
        <v>24.2</v>
      </c>
      <c r="AK14" s="38" cm="1">
        <f t="array" ref="AK14">_xlfn.XLOOKUP($A14,'EZ-Pass'!$A$2:$A$46,_xlfn.XLOOKUP(AK$1,'EZ-Pass'!$C$1:$AU$1,'EZ-Pass'!$C$2:$AU$46,,0,1),,0,1)</f>
        <v>24.2</v>
      </c>
    </row>
    <row r="15" spans="1:37" x14ac:dyDescent="0.2">
      <c r="A15">
        <v>180</v>
      </c>
      <c r="B15" t="str">
        <v>Fort Littleton Toll Plaza</v>
      </c>
      <c r="C15" s="38" cm="1">
        <f t="array" ref="C15">_xlfn.XLOOKUP($A15,'EZ-Pass'!$A$2:$A$46,_xlfn.XLOOKUP(C$1,'EZ-Pass'!$C$1:$AU$1,'EZ-Pass'!$C$2:$AU$46,,0,1),,0,1)</f>
        <v>18.600000000000001</v>
      </c>
      <c r="D15" s="38" cm="1">
        <f t="array" ref="D15">_xlfn.XLOOKUP($A15,'EZ-Pass'!$A$2:$A$46,_xlfn.XLOOKUP(D$1,'EZ-Pass'!$C$1:$AU$1,'EZ-Pass'!$C$2:$AU$46,,0,1),,0,1)</f>
        <v>18.600000000000001</v>
      </c>
      <c r="E15" s="38" cm="1">
        <f t="array" ref="E15">_xlfn.XLOOKUP($A15,'EZ-Pass'!$A$2:$A$46,_xlfn.XLOOKUP(E$1,'EZ-Pass'!$C$1:$AU$1,'EZ-Pass'!$C$2:$AU$46,,0,1),,0,1)</f>
        <v>18.600000000000001</v>
      </c>
      <c r="F15" s="38" cm="1">
        <f t="array" ref="F15">_xlfn.XLOOKUP($A15,'EZ-Pass'!$A$2:$A$46,_xlfn.XLOOKUP(F$1,'EZ-Pass'!$C$1:$AU$1,'EZ-Pass'!$C$2:$AU$46,,0,1),,0,1)</f>
        <v>18.600000000000001</v>
      </c>
      <c r="G15" s="38" cm="1">
        <f t="array" ref="G15">_xlfn.XLOOKUP($A15,'EZ-Pass'!$A$2:$A$46,_xlfn.XLOOKUP(G$1,'EZ-Pass'!$C$1:$AU$1,'EZ-Pass'!$C$2:$AU$46,,0,1),,0,1)</f>
        <v>17.100000000000001</v>
      </c>
      <c r="H15" s="38" cm="1">
        <f t="array" ref="H15">_xlfn.XLOOKUP($A15,'EZ-Pass'!$A$2:$A$46,_xlfn.XLOOKUP(H$1,'EZ-Pass'!$C$1:$AU$1,'EZ-Pass'!$C$2:$AU$46,,0,1),,0,1)</f>
        <v>16.100000000000001</v>
      </c>
      <c r="I15" s="38" cm="1">
        <f t="array" ref="I15">_xlfn.XLOOKUP($A15,'EZ-Pass'!$A$2:$A$46,_xlfn.XLOOKUP(I$1,'EZ-Pass'!$C$1:$AU$1,'EZ-Pass'!$C$2:$AU$46,,0,1),,0,1)</f>
        <v>15</v>
      </c>
      <c r="J15" s="38" cm="1">
        <f t="array" ref="J15">_xlfn.XLOOKUP($A15,'EZ-Pass'!$A$2:$A$46,_xlfn.XLOOKUP(J$1,'EZ-Pass'!$C$1:$AU$1,'EZ-Pass'!$C$2:$AU$46,,0,1),,0,1)</f>
        <v>13.5</v>
      </c>
      <c r="K15" s="38" cm="1">
        <f t="array" ref="K15">_xlfn.XLOOKUP($A15,'EZ-Pass'!$A$2:$A$46,_xlfn.XLOOKUP(K$1,'EZ-Pass'!$C$1:$AU$1,'EZ-Pass'!$C$2:$AU$46,,0,1),,0,1)</f>
        <v>13</v>
      </c>
      <c r="L15" s="38" cm="1">
        <f t="array" ref="L15">_xlfn.XLOOKUP($A15,'EZ-Pass'!$A$2:$A$46,_xlfn.XLOOKUP(L$1,'EZ-Pass'!$C$1:$AU$1,'EZ-Pass'!$C$2:$AU$46,,0,1),,0,1)</f>
        <v>11.5</v>
      </c>
      <c r="M15" s="38" cm="1">
        <f t="array" ref="M15">_xlfn.XLOOKUP($A15,'EZ-Pass'!$A$2:$A$46,_xlfn.XLOOKUP(M$1,'EZ-Pass'!$C$1:$AU$1,'EZ-Pass'!$C$2:$AU$46,,0,1),,0,1)</f>
        <v>8.8000000000000007</v>
      </c>
      <c r="N15" s="38" cm="1">
        <f t="array" ref="N15">_xlfn.XLOOKUP($A15,'EZ-Pass'!$A$2:$A$46,_xlfn.XLOOKUP(N$1,'EZ-Pass'!$C$1:$AU$1,'EZ-Pass'!$C$2:$AU$46,,0,1),,0,1)</f>
        <v>4.8</v>
      </c>
      <c r="O15" s="38" cm="1">
        <f t="array" ref="O15">_xlfn.XLOOKUP($A15,'EZ-Pass'!$A$2:$A$46,_xlfn.XLOOKUP(O$1,'EZ-Pass'!$C$1:$AU$1,'EZ-Pass'!$C$2:$AU$46,,0,1),,0,1)</f>
        <v>2.7</v>
      </c>
      <c r="P15" s="38" t="str" cm="1">
        <f t="array" ref="P15">_xlfn.XLOOKUP($A15,'EZ-Pass'!$A$2:$A$46,_xlfn.XLOOKUP(P$1,'EZ-Pass'!$C$1:$AU$1,'EZ-Pass'!$C$2:$AU$46,,0,1),,0,1)</f>
        <v>N/A</v>
      </c>
      <c r="Q15" s="38" cm="1">
        <f t="array" ref="Q15">_xlfn.XLOOKUP($A15,'EZ-Pass'!$A$2:$A$46,_xlfn.XLOOKUP(Q$1,'EZ-Pass'!$C$1:$AU$1,'EZ-Pass'!$C$2:$AU$46,,0,1),,0,1)</f>
        <v>1.6</v>
      </c>
      <c r="R15" s="38" cm="1">
        <f t="array" ref="R15">_xlfn.XLOOKUP($A15,'EZ-Pass'!$A$2:$A$46,_xlfn.XLOOKUP(R$1,'EZ-Pass'!$C$1:$AU$1,'EZ-Pass'!$C$2:$AU$46,,0,1),,0,1)</f>
        <v>3.2</v>
      </c>
      <c r="S15" s="38" cm="1">
        <f t="array" ref="S15">_xlfn.XLOOKUP($A15,'EZ-Pass'!$A$2:$A$46,_xlfn.XLOOKUP(S$1,'EZ-Pass'!$C$1:$AU$1,'EZ-Pass'!$C$2:$AU$46,,0,1),,0,1)</f>
        <v>6.3</v>
      </c>
      <c r="T15" s="38" cm="1">
        <f t="array" ref="T15">_xlfn.XLOOKUP($A15,'EZ-Pass'!$A$2:$A$46,_xlfn.XLOOKUP(T$1,'EZ-Pass'!$C$1:$AU$1,'EZ-Pass'!$C$2:$AU$46,,0,1),,0,1)</f>
        <v>6.8</v>
      </c>
      <c r="U15" s="38" cm="1">
        <f t="array" ref="U15">_xlfn.XLOOKUP($A15,'EZ-Pass'!$A$2:$A$46,_xlfn.XLOOKUP(U$1,'EZ-Pass'!$C$1:$AU$1,'EZ-Pass'!$C$2:$AU$46,,0,1),,0,1)</f>
        <v>7.3</v>
      </c>
      <c r="V15" s="38" cm="1">
        <f t="array" ref="V15">_xlfn.XLOOKUP($A15,'EZ-Pass'!$A$2:$A$46,_xlfn.XLOOKUP(V$1,'EZ-Pass'!$C$1:$AU$1,'EZ-Pass'!$C$2:$AU$46,,0,1),,0,1)</f>
        <v>8.4</v>
      </c>
      <c r="W15" s="38" cm="1">
        <f t="array" ref="W15">_xlfn.XLOOKUP($A15,'EZ-Pass'!$A$2:$A$46,_xlfn.XLOOKUP(W$1,'EZ-Pass'!$C$1:$AU$1,'EZ-Pass'!$C$2:$AU$46,,0,1),,0,1)</f>
        <v>9.9</v>
      </c>
      <c r="X15" s="38" cm="1">
        <f t="array" ref="X15">_xlfn.XLOOKUP($A15,'EZ-Pass'!$A$2:$A$46,_xlfn.XLOOKUP(X$1,'EZ-Pass'!$C$1:$AU$1,'EZ-Pass'!$C$2:$AU$46,,0,1),,0,1)</f>
        <v>12</v>
      </c>
      <c r="Y15" s="38" cm="1">
        <f t="array" ref="Y15">_xlfn.XLOOKUP($A15,'EZ-Pass'!$A$2:$A$46,_xlfn.XLOOKUP(Y$1,'EZ-Pass'!$C$1:$AU$1,'EZ-Pass'!$C$2:$AU$46,,0,1),,0,1)</f>
        <v>13.5</v>
      </c>
      <c r="Z15" s="38" cm="1">
        <f t="array" ref="Z15">_xlfn.XLOOKUP($A15,'EZ-Pass'!$A$2:$A$46,_xlfn.XLOOKUP(Z$1,'EZ-Pass'!$C$1:$AU$1,'EZ-Pass'!$C$2:$AU$46,,0,1),,0,1)</f>
        <v>14.5</v>
      </c>
      <c r="AA15" s="38" cm="1">
        <f t="array" ref="AA15">_xlfn.XLOOKUP($A15,'EZ-Pass'!$A$2:$A$46,_xlfn.XLOOKUP(AA$1,'EZ-Pass'!$C$1:$AU$1,'EZ-Pass'!$C$2:$AU$46,,0,1),,0,1)</f>
        <v>15.9</v>
      </c>
      <c r="AB15" s="38" cm="1">
        <f t="array" ref="AB15">_xlfn.XLOOKUP($A15,'EZ-Pass'!$A$2:$A$46,_xlfn.XLOOKUP(AB$1,'EZ-Pass'!$C$1:$AU$1,'EZ-Pass'!$C$2:$AU$46,,0,1),,0,1)</f>
        <v>17.100000000000001</v>
      </c>
      <c r="AC15" s="38" cm="1">
        <f t="array" ref="AC15">_xlfn.XLOOKUP($A15,'EZ-Pass'!$A$2:$A$46,_xlfn.XLOOKUP(AC$1,'EZ-Pass'!$C$1:$AU$1,'EZ-Pass'!$C$2:$AU$46,,0,1),,0,1)</f>
        <v>18.2</v>
      </c>
      <c r="AD15" s="38" t="str" cm="1">
        <f t="array" ref="AD15">_xlfn.XLOOKUP($A15,'EZ-Pass'!$A$2:$A$46,_xlfn.XLOOKUP(AD$1,'EZ-Pass'!$C$1:$AU$1,'EZ-Pass'!$C$2:$AU$46,,0,1),,0,1)</f>
        <v>N/A</v>
      </c>
      <c r="AE15" s="38" cm="1">
        <f t="array" ref="AE15">_xlfn.XLOOKUP($A15,'EZ-Pass'!$A$2:$A$46,_xlfn.XLOOKUP(AE$1,'EZ-Pass'!$C$1:$AU$1,'EZ-Pass'!$C$2:$AU$46,,0,1),,0,1)</f>
        <v>19.2</v>
      </c>
      <c r="AF15" s="38" t="str" cm="1">
        <f t="array" ref="AF15">_xlfn.XLOOKUP($A15,'EZ-Pass'!$A$2:$A$46,_xlfn.XLOOKUP(AF$1,'EZ-Pass'!$C$1:$AU$1,'EZ-Pass'!$C$2:$AU$46,,0,1),,0,1)</f>
        <v>N/A</v>
      </c>
      <c r="AG15" s="38" cm="1">
        <f t="array" ref="AG15">_xlfn.XLOOKUP($A15,'EZ-Pass'!$A$2:$A$46,_xlfn.XLOOKUP(AG$1,'EZ-Pass'!$C$1:$AU$1,'EZ-Pass'!$C$2:$AU$46,,0,1),,0,1)</f>
        <v>20.2</v>
      </c>
      <c r="AH15" s="38" cm="1">
        <f t="array" ref="AH15">_xlfn.XLOOKUP($A15,'EZ-Pass'!$A$2:$A$46,_xlfn.XLOOKUP(AH$1,'EZ-Pass'!$C$1:$AU$1,'EZ-Pass'!$C$2:$AU$46,,0,1),,0,1)</f>
        <v>21.2</v>
      </c>
      <c r="AI15" s="38" cm="1">
        <f t="array" ref="AI15">_xlfn.XLOOKUP($A15,'EZ-Pass'!$A$2:$A$46,_xlfn.XLOOKUP(AI$1,'EZ-Pass'!$C$1:$AU$1,'EZ-Pass'!$C$2:$AU$46,,0,1),,0,1)</f>
        <v>21.4</v>
      </c>
      <c r="AJ15" s="38" cm="1">
        <f t="array" ref="AJ15">_xlfn.XLOOKUP($A15,'EZ-Pass'!$A$2:$A$46,_xlfn.XLOOKUP(AJ$1,'EZ-Pass'!$C$1:$AU$1,'EZ-Pass'!$C$2:$AU$46,,0,1),,0,1)</f>
        <v>22.8</v>
      </c>
      <c r="AK15" s="38" cm="1">
        <f t="array" ref="AK15">_xlfn.XLOOKUP($A15,'EZ-Pass'!$A$2:$A$46,_xlfn.XLOOKUP(AK$1,'EZ-Pass'!$C$1:$AU$1,'EZ-Pass'!$C$2:$AU$46,,0,1),,0,1)</f>
        <v>22.8</v>
      </c>
    </row>
    <row r="16" spans="1:37" x14ac:dyDescent="0.2">
      <c r="A16">
        <v>189</v>
      </c>
      <c r="B16" t="str">
        <v>Willow Hill Toll Plaza</v>
      </c>
      <c r="C16" s="38" cm="1">
        <f t="array" ref="C16">_xlfn.XLOOKUP($A16,'EZ-Pass'!$A$2:$A$46,_xlfn.XLOOKUP(C$1,'EZ-Pass'!$C$1:$AU$1,'EZ-Pass'!$C$2:$AU$46,,0,1),,0,1)</f>
        <v>19.8</v>
      </c>
      <c r="D16" s="38" cm="1">
        <f t="array" ref="D16">_xlfn.XLOOKUP($A16,'EZ-Pass'!$A$2:$A$46,_xlfn.XLOOKUP(D$1,'EZ-Pass'!$C$1:$AU$1,'EZ-Pass'!$C$2:$AU$46,,0,1),,0,1)</f>
        <v>19.8</v>
      </c>
      <c r="E16" s="38" cm="1">
        <f t="array" ref="E16">_xlfn.XLOOKUP($A16,'EZ-Pass'!$A$2:$A$46,_xlfn.XLOOKUP(E$1,'EZ-Pass'!$C$1:$AU$1,'EZ-Pass'!$C$2:$AU$46,,0,1),,0,1)</f>
        <v>19.8</v>
      </c>
      <c r="F16" s="38" cm="1">
        <f t="array" ref="F16">_xlfn.XLOOKUP($A16,'EZ-Pass'!$A$2:$A$46,_xlfn.XLOOKUP(F$1,'EZ-Pass'!$C$1:$AU$1,'EZ-Pass'!$C$2:$AU$46,,0,1),,0,1)</f>
        <v>19.8</v>
      </c>
      <c r="G16" s="38" cm="1">
        <f t="array" ref="G16">_xlfn.XLOOKUP($A16,'EZ-Pass'!$A$2:$A$46,_xlfn.XLOOKUP(G$1,'EZ-Pass'!$C$1:$AU$1,'EZ-Pass'!$C$2:$AU$46,,0,1),,0,1)</f>
        <v>18.2</v>
      </c>
      <c r="H16" s="38" cm="1">
        <f t="array" ref="H16">_xlfn.XLOOKUP($A16,'EZ-Pass'!$A$2:$A$46,_xlfn.XLOOKUP(H$1,'EZ-Pass'!$C$1:$AU$1,'EZ-Pass'!$C$2:$AU$46,,0,1),,0,1)</f>
        <v>17.100000000000001</v>
      </c>
      <c r="I16" s="38" cm="1">
        <f t="array" ref="I16">_xlfn.XLOOKUP($A16,'EZ-Pass'!$A$2:$A$46,_xlfn.XLOOKUP(I$1,'EZ-Pass'!$C$1:$AU$1,'EZ-Pass'!$C$2:$AU$46,,0,1),,0,1)</f>
        <v>16.100000000000001</v>
      </c>
      <c r="J16" s="38" cm="1">
        <f t="array" ref="J16">_xlfn.XLOOKUP($A16,'EZ-Pass'!$A$2:$A$46,_xlfn.XLOOKUP(J$1,'EZ-Pass'!$C$1:$AU$1,'EZ-Pass'!$C$2:$AU$46,,0,1),,0,1)</f>
        <v>14.5</v>
      </c>
      <c r="K16" s="38" cm="1">
        <f t="array" ref="K16">_xlfn.XLOOKUP($A16,'EZ-Pass'!$A$2:$A$46,_xlfn.XLOOKUP(K$1,'EZ-Pass'!$C$1:$AU$1,'EZ-Pass'!$C$2:$AU$46,,0,1),,0,1)</f>
        <v>13.5</v>
      </c>
      <c r="L16" s="38" cm="1">
        <f t="array" ref="L16">_xlfn.XLOOKUP($A16,'EZ-Pass'!$A$2:$A$46,_xlfn.XLOOKUP(L$1,'EZ-Pass'!$C$1:$AU$1,'EZ-Pass'!$C$2:$AU$46,,0,1),,0,1)</f>
        <v>12</v>
      </c>
      <c r="M16" s="38" cm="1">
        <f t="array" ref="M16">_xlfn.XLOOKUP($A16,'EZ-Pass'!$A$2:$A$46,_xlfn.XLOOKUP(M$1,'EZ-Pass'!$C$1:$AU$1,'EZ-Pass'!$C$2:$AU$46,,0,1),,0,1)</f>
        <v>9.9</v>
      </c>
      <c r="N16" s="38" cm="1">
        <f t="array" ref="N16">_xlfn.XLOOKUP($A16,'EZ-Pass'!$A$2:$A$46,_xlfn.XLOOKUP(N$1,'EZ-Pass'!$C$1:$AU$1,'EZ-Pass'!$C$2:$AU$46,,0,1),,0,1)</f>
        <v>5.2</v>
      </c>
      <c r="O16" s="38" cm="1">
        <f t="array" ref="O16">_xlfn.XLOOKUP($A16,'EZ-Pass'!$A$2:$A$46,_xlfn.XLOOKUP(O$1,'EZ-Pass'!$C$1:$AU$1,'EZ-Pass'!$C$2:$AU$46,,0,1),,0,1)</f>
        <v>3.2</v>
      </c>
      <c r="P16" s="38" cm="1">
        <f t="array" ref="P16">_xlfn.XLOOKUP($A16,'EZ-Pass'!$A$2:$A$46,_xlfn.XLOOKUP(P$1,'EZ-Pass'!$C$1:$AU$1,'EZ-Pass'!$C$2:$AU$46,,0,1),,0,1)</f>
        <v>1.6</v>
      </c>
      <c r="Q16" s="38" t="str" cm="1">
        <f t="array" ref="Q16">_xlfn.XLOOKUP($A16,'EZ-Pass'!$A$2:$A$46,_xlfn.XLOOKUP(Q$1,'EZ-Pass'!$C$1:$AU$1,'EZ-Pass'!$C$2:$AU$46,,0,1),,0,1)</f>
        <v>N/A</v>
      </c>
      <c r="R16" s="38" cm="1">
        <f t="array" ref="R16">_xlfn.XLOOKUP($A16,'EZ-Pass'!$A$2:$A$46,_xlfn.XLOOKUP(R$1,'EZ-Pass'!$C$1:$AU$1,'EZ-Pass'!$C$2:$AU$46,,0,1),,0,1)</f>
        <v>1.6</v>
      </c>
      <c r="S16" s="38" cm="1">
        <f t="array" ref="S16">_xlfn.XLOOKUP($A16,'EZ-Pass'!$A$2:$A$46,_xlfn.XLOOKUP(S$1,'EZ-Pass'!$C$1:$AU$1,'EZ-Pass'!$C$2:$AU$46,,0,1),,0,1)</f>
        <v>4.8</v>
      </c>
      <c r="T16" s="38" cm="1">
        <f t="array" ref="T16">_xlfn.XLOOKUP($A16,'EZ-Pass'!$A$2:$A$46,_xlfn.XLOOKUP(T$1,'EZ-Pass'!$C$1:$AU$1,'EZ-Pass'!$C$2:$AU$46,,0,1),,0,1)</f>
        <v>5.9</v>
      </c>
      <c r="U16" s="38" cm="1">
        <f t="array" ref="U16">_xlfn.XLOOKUP($A16,'EZ-Pass'!$A$2:$A$46,_xlfn.XLOOKUP(U$1,'EZ-Pass'!$C$1:$AU$1,'EZ-Pass'!$C$2:$AU$46,,0,1),,0,1)</f>
        <v>6.3</v>
      </c>
      <c r="V16" s="38" cm="1">
        <f t="array" ref="V16">_xlfn.XLOOKUP($A16,'EZ-Pass'!$A$2:$A$46,_xlfn.XLOOKUP(V$1,'EZ-Pass'!$C$1:$AU$1,'EZ-Pass'!$C$2:$AU$46,,0,1),,0,1)</f>
        <v>6.8</v>
      </c>
      <c r="W16" s="38" cm="1">
        <f t="array" ref="W16">_xlfn.XLOOKUP($A16,'EZ-Pass'!$A$2:$A$46,_xlfn.XLOOKUP(W$1,'EZ-Pass'!$C$1:$AU$1,'EZ-Pass'!$C$2:$AU$46,,0,1),,0,1)</f>
        <v>9.4</v>
      </c>
      <c r="X16" s="38" cm="1">
        <f t="array" ref="X16">_xlfn.XLOOKUP($A16,'EZ-Pass'!$A$2:$A$46,_xlfn.XLOOKUP(X$1,'EZ-Pass'!$C$1:$AU$1,'EZ-Pass'!$C$2:$AU$46,,0,1),,0,1)</f>
        <v>10.9</v>
      </c>
      <c r="Y16" s="38" cm="1">
        <f t="array" ref="Y16">_xlfn.XLOOKUP($A16,'EZ-Pass'!$A$2:$A$46,_xlfn.XLOOKUP(Y$1,'EZ-Pass'!$C$1:$AU$1,'EZ-Pass'!$C$2:$AU$46,,0,1),,0,1)</f>
        <v>12</v>
      </c>
      <c r="Z16" s="38" cm="1">
        <f t="array" ref="Z16">_xlfn.XLOOKUP($A16,'EZ-Pass'!$A$2:$A$46,_xlfn.XLOOKUP(Z$1,'EZ-Pass'!$C$1:$AU$1,'EZ-Pass'!$C$2:$AU$46,,0,1),,0,1)</f>
        <v>13.5</v>
      </c>
      <c r="AA16" s="38" cm="1">
        <f t="array" ref="AA16">_xlfn.XLOOKUP($A16,'EZ-Pass'!$A$2:$A$46,_xlfn.XLOOKUP(AA$1,'EZ-Pass'!$C$1:$AU$1,'EZ-Pass'!$C$2:$AU$46,,0,1),,0,1)</f>
        <v>14.7</v>
      </c>
      <c r="AB16" s="38" cm="1">
        <f t="array" ref="AB16">_xlfn.XLOOKUP($A16,'EZ-Pass'!$A$2:$A$46,_xlfn.XLOOKUP(AB$1,'EZ-Pass'!$C$1:$AU$1,'EZ-Pass'!$C$2:$AU$46,,0,1),,0,1)</f>
        <v>15.6</v>
      </c>
      <c r="AC16" s="38" cm="1">
        <f t="array" ref="AC16">_xlfn.XLOOKUP($A16,'EZ-Pass'!$A$2:$A$46,_xlfn.XLOOKUP(AC$1,'EZ-Pass'!$C$1:$AU$1,'EZ-Pass'!$C$2:$AU$46,,0,1),,0,1)</f>
        <v>17.100000000000001</v>
      </c>
      <c r="AD16" s="38" t="str" cm="1">
        <f t="array" ref="AD16">_xlfn.XLOOKUP($A16,'EZ-Pass'!$A$2:$A$46,_xlfn.XLOOKUP(AD$1,'EZ-Pass'!$C$1:$AU$1,'EZ-Pass'!$C$2:$AU$46,,0,1),,0,1)</f>
        <v>N/A</v>
      </c>
      <c r="AE16" s="38" cm="1">
        <f t="array" ref="AE16">_xlfn.XLOOKUP($A16,'EZ-Pass'!$A$2:$A$46,_xlfn.XLOOKUP(AE$1,'EZ-Pass'!$C$1:$AU$1,'EZ-Pass'!$C$2:$AU$46,,0,1),,0,1)</f>
        <v>18.2</v>
      </c>
      <c r="AF16" s="38" t="str" cm="1">
        <f t="array" ref="AF16">_xlfn.XLOOKUP($A16,'EZ-Pass'!$A$2:$A$46,_xlfn.XLOOKUP(AF$1,'EZ-Pass'!$C$1:$AU$1,'EZ-Pass'!$C$2:$AU$46,,0,1),,0,1)</f>
        <v>N/A</v>
      </c>
      <c r="AG16" s="38" cm="1">
        <f t="array" ref="AG16">_xlfn.XLOOKUP($A16,'EZ-Pass'!$A$2:$A$46,_xlfn.XLOOKUP(AG$1,'EZ-Pass'!$C$1:$AU$1,'EZ-Pass'!$C$2:$AU$46,,0,1),,0,1)</f>
        <v>18.600000000000001</v>
      </c>
      <c r="AH16" s="38" cm="1">
        <f t="array" ref="AH16">_xlfn.XLOOKUP($A16,'EZ-Pass'!$A$2:$A$46,_xlfn.XLOOKUP(AH$1,'EZ-Pass'!$C$1:$AU$1,'EZ-Pass'!$C$2:$AU$46,,0,1),,0,1)</f>
        <v>20.2</v>
      </c>
      <c r="AI16" s="38" cm="1">
        <f t="array" ref="AI16">_xlfn.XLOOKUP($A16,'EZ-Pass'!$A$2:$A$46,_xlfn.XLOOKUP(AI$1,'EZ-Pass'!$C$1:$AU$1,'EZ-Pass'!$C$2:$AU$46,,0,1),,0,1)</f>
        <v>20.399999999999999</v>
      </c>
      <c r="AJ16" s="38" cm="1">
        <f t="array" ref="AJ16">_xlfn.XLOOKUP($A16,'EZ-Pass'!$A$2:$A$46,_xlfn.XLOOKUP(AJ$1,'EZ-Pass'!$C$1:$AU$1,'EZ-Pass'!$C$2:$AU$46,,0,1),,0,1)</f>
        <v>21.2</v>
      </c>
      <c r="AK16" s="38" cm="1">
        <f t="array" ref="AK16">_xlfn.XLOOKUP($A16,'EZ-Pass'!$A$2:$A$46,_xlfn.XLOOKUP(AK$1,'EZ-Pass'!$C$1:$AU$1,'EZ-Pass'!$C$2:$AU$46,,0,1),,0,1)</f>
        <v>21.2</v>
      </c>
    </row>
    <row r="17" spans="1:37" x14ac:dyDescent="0.2">
      <c r="A17">
        <v>201</v>
      </c>
      <c r="B17" t="str">
        <v>Blue Mountain Toll Plaza</v>
      </c>
      <c r="C17" s="38" cm="1">
        <f t="array" ref="C17">_xlfn.XLOOKUP($A17,'EZ-Pass'!$A$2:$A$46,_xlfn.XLOOKUP(C$1,'EZ-Pass'!$C$1:$AU$1,'EZ-Pass'!$C$2:$AU$46,,0,1),,0,1)</f>
        <v>21.2</v>
      </c>
      <c r="D17" s="38" cm="1">
        <f t="array" ref="D17">_xlfn.XLOOKUP($A17,'EZ-Pass'!$A$2:$A$46,_xlfn.XLOOKUP(D$1,'EZ-Pass'!$C$1:$AU$1,'EZ-Pass'!$C$2:$AU$46,,0,1),,0,1)</f>
        <v>21.2</v>
      </c>
      <c r="E17" s="38" cm="1">
        <f t="array" ref="E17">_xlfn.XLOOKUP($A17,'EZ-Pass'!$A$2:$A$46,_xlfn.XLOOKUP(E$1,'EZ-Pass'!$C$1:$AU$1,'EZ-Pass'!$C$2:$AU$46,,0,1),,0,1)</f>
        <v>21.2</v>
      </c>
      <c r="F17" s="38" cm="1">
        <f t="array" ref="F17">_xlfn.XLOOKUP($A17,'EZ-Pass'!$A$2:$A$46,_xlfn.XLOOKUP(F$1,'EZ-Pass'!$C$1:$AU$1,'EZ-Pass'!$C$2:$AU$46,,0,1),,0,1)</f>
        <v>21.2</v>
      </c>
      <c r="G17" s="38" cm="1">
        <f t="array" ref="G17">_xlfn.XLOOKUP($A17,'EZ-Pass'!$A$2:$A$46,_xlfn.XLOOKUP(G$1,'EZ-Pass'!$C$1:$AU$1,'EZ-Pass'!$C$2:$AU$46,,0,1),,0,1)</f>
        <v>19.8</v>
      </c>
      <c r="H17" s="38" cm="1">
        <f t="array" ref="H17">_xlfn.XLOOKUP($A17,'EZ-Pass'!$A$2:$A$46,_xlfn.XLOOKUP(H$1,'EZ-Pass'!$C$1:$AU$1,'EZ-Pass'!$C$2:$AU$46,,0,1),,0,1)</f>
        <v>18.600000000000001</v>
      </c>
      <c r="I17" s="38" cm="1">
        <f t="array" ref="I17">_xlfn.XLOOKUP($A17,'EZ-Pass'!$A$2:$A$46,_xlfn.XLOOKUP(I$1,'EZ-Pass'!$C$1:$AU$1,'EZ-Pass'!$C$2:$AU$46,,0,1),,0,1)</f>
        <v>17.600000000000001</v>
      </c>
      <c r="J17" s="38" cm="1">
        <f t="array" ref="J17">_xlfn.XLOOKUP($A17,'EZ-Pass'!$A$2:$A$46,_xlfn.XLOOKUP(J$1,'EZ-Pass'!$C$1:$AU$1,'EZ-Pass'!$C$2:$AU$46,,0,1),,0,1)</f>
        <v>16.600000000000001</v>
      </c>
      <c r="K17" s="38" cm="1">
        <f t="array" ref="K17">_xlfn.XLOOKUP($A17,'EZ-Pass'!$A$2:$A$46,_xlfn.XLOOKUP(K$1,'EZ-Pass'!$C$1:$AU$1,'EZ-Pass'!$C$2:$AU$46,,0,1),,0,1)</f>
        <v>15</v>
      </c>
      <c r="L17" s="38" cm="1">
        <f t="array" ref="L17">_xlfn.XLOOKUP($A17,'EZ-Pass'!$A$2:$A$46,_xlfn.XLOOKUP(L$1,'EZ-Pass'!$C$1:$AU$1,'EZ-Pass'!$C$2:$AU$46,,0,1),,0,1)</f>
        <v>13.5</v>
      </c>
      <c r="M17" s="38" cm="1">
        <f t="array" ref="M17">_xlfn.XLOOKUP($A17,'EZ-Pass'!$A$2:$A$46,_xlfn.XLOOKUP(M$1,'EZ-Pass'!$C$1:$AU$1,'EZ-Pass'!$C$2:$AU$46,,0,1),,0,1)</f>
        <v>11.5</v>
      </c>
      <c r="N17" s="38" cm="1">
        <f t="array" ref="N17">_xlfn.XLOOKUP($A17,'EZ-Pass'!$A$2:$A$46,_xlfn.XLOOKUP(N$1,'EZ-Pass'!$C$1:$AU$1,'EZ-Pass'!$C$2:$AU$46,,0,1),,0,1)</f>
        <v>6.8</v>
      </c>
      <c r="O17" s="38" cm="1">
        <f t="array" ref="O17">_xlfn.XLOOKUP($A17,'EZ-Pass'!$A$2:$A$46,_xlfn.XLOOKUP(O$1,'EZ-Pass'!$C$1:$AU$1,'EZ-Pass'!$C$2:$AU$46,,0,1),,0,1)</f>
        <v>4.8</v>
      </c>
      <c r="P17" s="38" cm="1">
        <f t="array" ref="P17">_xlfn.XLOOKUP($A17,'EZ-Pass'!$A$2:$A$46,_xlfn.XLOOKUP(P$1,'EZ-Pass'!$C$1:$AU$1,'EZ-Pass'!$C$2:$AU$46,,0,1),,0,1)</f>
        <v>3.2</v>
      </c>
      <c r="Q17" s="38" cm="1">
        <f t="array" ref="Q17">_xlfn.XLOOKUP($A17,'EZ-Pass'!$A$2:$A$46,_xlfn.XLOOKUP(Q$1,'EZ-Pass'!$C$1:$AU$1,'EZ-Pass'!$C$2:$AU$46,,0,1),,0,1)</f>
        <v>1.6</v>
      </c>
      <c r="R17" s="38" t="str" cm="1">
        <f t="array" ref="R17">_xlfn.XLOOKUP($A17,'EZ-Pass'!$A$2:$A$46,_xlfn.XLOOKUP(R$1,'EZ-Pass'!$C$1:$AU$1,'EZ-Pass'!$C$2:$AU$46,,0,1),,0,1)</f>
        <v>N/A</v>
      </c>
      <c r="S17" s="38" cm="1">
        <f t="array" ref="S17">_xlfn.XLOOKUP($A17,'EZ-Pass'!$A$2:$A$46,_xlfn.XLOOKUP(S$1,'EZ-Pass'!$C$1:$AU$1,'EZ-Pass'!$C$2:$AU$46,,0,1),,0,1)</f>
        <v>3.2</v>
      </c>
      <c r="T17" s="38" cm="1">
        <f t="array" ref="T17">_xlfn.XLOOKUP($A17,'EZ-Pass'!$A$2:$A$46,_xlfn.XLOOKUP(T$1,'EZ-Pass'!$C$1:$AU$1,'EZ-Pass'!$C$2:$AU$46,,0,1),,0,1)</f>
        <v>4.3</v>
      </c>
      <c r="U17" s="38" cm="1">
        <f t="array" ref="U17">_xlfn.XLOOKUP($A17,'EZ-Pass'!$A$2:$A$46,_xlfn.XLOOKUP(U$1,'EZ-Pass'!$C$1:$AU$1,'EZ-Pass'!$C$2:$AU$46,,0,1),,0,1)</f>
        <v>4.8</v>
      </c>
      <c r="V17" s="38" cm="1">
        <f t="array" ref="V17">_xlfn.XLOOKUP($A17,'EZ-Pass'!$A$2:$A$46,_xlfn.XLOOKUP(V$1,'EZ-Pass'!$C$1:$AU$1,'EZ-Pass'!$C$2:$AU$46,,0,1),,0,1)</f>
        <v>5.2</v>
      </c>
      <c r="W17" s="38" cm="1">
        <f t="array" ref="W17">_xlfn.XLOOKUP($A17,'EZ-Pass'!$A$2:$A$46,_xlfn.XLOOKUP(W$1,'EZ-Pass'!$C$1:$AU$1,'EZ-Pass'!$C$2:$AU$46,,0,1),,0,1)</f>
        <v>7.3</v>
      </c>
      <c r="X17" s="38" cm="1">
        <f t="array" ref="X17">_xlfn.XLOOKUP($A17,'EZ-Pass'!$A$2:$A$46,_xlfn.XLOOKUP(X$1,'EZ-Pass'!$C$1:$AU$1,'EZ-Pass'!$C$2:$AU$46,,0,1),,0,1)</f>
        <v>9.4</v>
      </c>
      <c r="Y17" s="38" cm="1">
        <f t="array" ref="Y17">_xlfn.XLOOKUP($A17,'EZ-Pass'!$A$2:$A$46,_xlfn.XLOOKUP(Y$1,'EZ-Pass'!$C$1:$AU$1,'EZ-Pass'!$C$2:$AU$46,,0,1),,0,1)</f>
        <v>10.4</v>
      </c>
      <c r="Z17" s="38" cm="1">
        <f t="array" ref="Z17">_xlfn.XLOOKUP($A17,'EZ-Pass'!$A$2:$A$46,_xlfn.XLOOKUP(Z$1,'EZ-Pass'!$C$1:$AU$1,'EZ-Pass'!$C$2:$AU$46,,0,1),,0,1)</f>
        <v>11.5</v>
      </c>
      <c r="AA17" s="38" cm="1">
        <f t="array" ref="AA17">_xlfn.XLOOKUP($A17,'EZ-Pass'!$A$2:$A$46,_xlfn.XLOOKUP(AA$1,'EZ-Pass'!$C$1:$AU$1,'EZ-Pass'!$C$2:$AU$46,,0,1),,0,1)</f>
        <v>12.6</v>
      </c>
      <c r="AB17" s="38" cm="1">
        <f t="array" ref="AB17">_xlfn.XLOOKUP($A17,'EZ-Pass'!$A$2:$A$46,_xlfn.XLOOKUP(AB$1,'EZ-Pass'!$C$1:$AU$1,'EZ-Pass'!$C$2:$AU$46,,0,1),,0,1)</f>
        <v>13.5</v>
      </c>
      <c r="AC17" s="38" cm="1">
        <f t="array" ref="AC17">_xlfn.XLOOKUP($A17,'EZ-Pass'!$A$2:$A$46,_xlfn.XLOOKUP(AC$1,'EZ-Pass'!$C$1:$AU$1,'EZ-Pass'!$C$2:$AU$46,,0,1),,0,1)</f>
        <v>15</v>
      </c>
      <c r="AD17" s="38" t="str" cm="1">
        <f t="array" ref="AD17">_xlfn.XLOOKUP($A17,'EZ-Pass'!$A$2:$A$46,_xlfn.XLOOKUP(AD$1,'EZ-Pass'!$C$1:$AU$1,'EZ-Pass'!$C$2:$AU$46,,0,1),,0,1)</f>
        <v>N/A</v>
      </c>
      <c r="AE17" s="38" cm="1">
        <f t="array" ref="AE17">_xlfn.XLOOKUP($A17,'EZ-Pass'!$A$2:$A$46,_xlfn.XLOOKUP(AE$1,'EZ-Pass'!$C$1:$AU$1,'EZ-Pass'!$C$2:$AU$46,,0,1),,0,1)</f>
        <v>16.100000000000001</v>
      </c>
      <c r="AF17" s="38" t="str" cm="1">
        <f t="array" ref="AF17">_xlfn.XLOOKUP($A17,'EZ-Pass'!$A$2:$A$46,_xlfn.XLOOKUP(AF$1,'EZ-Pass'!$C$1:$AU$1,'EZ-Pass'!$C$2:$AU$46,,0,1),,0,1)</f>
        <v>N/A</v>
      </c>
      <c r="AG17" s="38" cm="1">
        <f t="array" ref="AG17">_xlfn.XLOOKUP($A17,'EZ-Pass'!$A$2:$A$46,_xlfn.XLOOKUP(AG$1,'EZ-Pass'!$C$1:$AU$1,'EZ-Pass'!$C$2:$AU$46,,0,1),,0,1)</f>
        <v>16.600000000000001</v>
      </c>
      <c r="AH17" s="38" cm="1">
        <f t="array" ref="AH17">_xlfn.XLOOKUP($A17,'EZ-Pass'!$A$2:$A$46,_xlfn.XLOOKUP(AH$1,'EZ-Pass'!$C$1:$AU$1,'EZ-Pass'!$C$2:$AU$46,,0,1),,0,1)</f>
        <v>18.2</v>
      </c>
      <c r="AI17" s="38" cm="1">
        <f t="array" ref="AI17">_xlfn.XLOOKUP($A17,'EZ-Pass'!$A$2:$A$46,_xlfn.XLOOKUP(AI$1,'EZ-Pass'!$C$1:$AU$1,'EZ-Pass'!$C$2:$AU$46,,0,1),,0,1)</f>
        <v>18.3</v>
      </c>
      <c r="AJ17" s="38" cm="1">
        <f t="array" ref="AJ17">_xlfn.XLOOKUP($A17,'EZ-Pass'!$A$2:$A$46,_xlfn.XLOOKUP(AJ$1,'EZ-Pass'!$C$1:$AU$1,'EZ-Pass'!$C$2:$AU$46,,0,1),,0,1)</f>
        <v>19.2</v>
      </c>
      <c r="AK17" s="38" cm="1">
        <f t="array" ref="AK17">_xlfn.XLOOKUP($A17,'EZ-Pass'!$A$2:$A$46,_xlfn.XLOOKUP(AK$1,'EZ-Pass'!$C$1:$AU$1,'EZ-Pass'!$C$2:$AU$46,,0,1),,0,1)</f>
        <v>19.2</v>
      </c>
    </row>
    <row r="18" spans="1:37" x14ac:dyDescent="0.2">
      <c r="A18">
        <v>226</v>
      </c>
      <c r="B18" t="str">
        <v>Carlisle Toll Plaza</v>
      </c>
      <c r="C18" s="38" cm="1">
        <f t="array" ref="C18">_xlfn.XLOOKUP($A18,'EZ-Pass'!$A$2:$A$46,_xlfn.XLOOKUP(C$1,'EZ-Pass'!$C$1:$AU$1,'EZ-Pass'!$C$2:$AU$46,,0,1),,0,1)</f>
        <v>24.2</v>
      </c>
      <c r="D18" s="38" cm="1">
        <f t="array" ref="D18">_xlfn.XLOOKUP($A18,'EZ-Pass'!$A$2:$A$46,_xlfn.XLOOKUP(D$1,'EZ-Pass'!$C$1:$AU$1,'EZ-Pass'!$C$2:$AU$46,,0,1),,0,1)</f>
        <v>24.2</v>
      </c>
      <c r="E18" s="38" cm="1">
        <f t="array" ref="E18">_xlfn.XLOOKUP($A18,'EZ-Pass'!$A$2:$A$46,_xlfn.XLOOKUP(E$1,'EZ-Pass'!$C$1:$AU$1,'EZ-Pass'!$C$2:$AU$46,,0,1),,0,1)</f>
        <v>24.2</v>
      </c>
      <c r="F18" s="38" cm="1">
        <f t="array" ref="F18">_xlfn.XLOOKUP($A18,'EZ-Pass'!$A$2:$A$46,_xlfn.XLOOKUP(F$1,'EZ-Pass'!$C$1:$AU$1,'EZ-Pass'!$C$2:$AU$46,,0,1),,0,1)</f>
        <v>24.2</v>
      </c>
      <c r="G18" s="38" cm="1">
        <f t="array" ref="G18">_xlfn.XLOOKUP($A18,'EZ-Pass'!$A$2:$A$46,_xlfn.XLOOKUP(G$1,'EZ-Pass'!$C$1:$AU$1,'EZ-Pass'!$C$2:$AU$46,,0,1),,0,1)</f>
        <v>22.8</v>
      </c>
      <c r="H18" s="38" cm="1">
        <f t="array" ref="H18">_xlfn.XLOOKUP($A18,'EZ-Pass'!$A$2:$A$46,_xlfn.XLOOKUP(H$1,'EZ-Pass'!$C$1:$AU$1,'EZ-Pass'!$C$2:$AU$46,,0,1),,0,1)</f>
        <v>21.8</v>
      </c>
      <c r="I18" s="38" cm="1">
        <f t="array" ref="I18">_xlfn.XLOOKUP($A18,'EZ-Pass'!$A$2:$A$46,_xlfn.XLOOKUP(I$1,'EZ-Pass'!$C$1:$AU$1,'EZ-Pass'!$C$2:$AU$46,,0,1),,0,1)</f>
        <v>20.7</v>
      </c>
      <c r="J18" s="38" cm="1">
        <f t="array" ref="J18">_xlfn.XLOOKUP($A18,'EZ-Pass'!$A$2:$A$46,_xlfn.XLOOKUP(J$1,'EZ-Pass'!$C$1:$AU$1,'EZ-Pass'!$C$2:$AU$46,,0,1),,0,1)</f>
        <v>19.8</v>
      </c>
      <c r="K18" s="38" cm="1">
        <f t="array" ref="K18">_xlfn.XLOOKUP($A18,'EZ-Pass'!$A$2:$A$46,_xlfn.XLOOKUP(K$1,'EZ-Pass'!$C$1:$AU$1,'EZ-Pass'!$C$2:$AU$46,,0,1),,0,1)</f>
        <v>18.2</v>
      </c>
      <c r="L18" s="38" cm="1">
        <f t="array" ref="L18">_xlfn.XLOOKUP($A18,'EZ-Pass'!$A$2:$A$46,_xlfn.XLOOKUP(L$1,'EZ-Pass'!$C$1:$AU$1,'EZ-Pass'!$C$2:$AU$46,,0,1),,0,1)</f>
        <v>16.600000000000001</v>
      </c>
      <c r="M18" s="38" cm="1">
        <f t="array" ref="M18">_xlfn.XLOOKUP($A18,'EZ-Pass'!$A$2:$A$46,_xlfn.XLOOKUP(M$1,'EZ-Pass'!$C$1:$AU$1,'EZ-Pass'!$C$2:$AU$46,,0,1),,0,1)</f>
        <v>14.5</v>
      </c>
      <c r="N18" s="38" cm="1">
        <f t="array" ref="N18">_xlfn.XLOOKUP($A18,'EZ-Pass'!$A$2:$A$46,_xlfn.XLOOKUP(N$1,'EZ-Pass'!$C$1:$AU$1,'EZ-Pass'!$C$2:$AU$46,,0,1),,0,1)</f>
        <v>9.9</v>
      </c>
      <c r="O18" s="38" cm="1">
        <f t="array" ref="O18">_xlfn.XLOOKUP($A18,'EZ-Pass'!$A$2:$A$46,_xlfn.XLOOKUP(O$1,'EZ-Pass'!$C$1:$AU$1,'EZ-Pass'!$C$2:$AU$46,,0,1),,0,1)</f>
        <v>7.9</v>
      </c>
      <c r="P18" s="38" cm="1">
        <f t="array" ref="P18">_xlfn.XLOOKUP($A18,'EZ-Pass'!$A$2:$A$46,_xlfn.XLOOKUP(P$1,'EZ-Pass'!$C$1:$AU$1,'EZ-Pass'!$C$2:$AU$46,,0,1),,0,1)</f>
        <v>6.3</v>
      </c>
      <c r="Q18" s="38" cm="1">
        <f t="array" ref="Q18">_xlfn.XLOOKUP($A18,'EZ-Pass'!$A$2:$A$46,_xlfn.XLOOKUP(Q$1,'EZ-Pass'!$C$1:$AU$1,'EZ-Pass'!$C$2:$AU$46,,0,1),,0,1)</f>
        <v>4.8</v>
      </c>
      <c r="R18" s="38" cm="1">
        <f t="array" ref="R18">_xlfn.XLOOKUP($A18,'EZ-Pass'!$A$2:$A$46,_xlfn.XLOOKUP(R$1,'EZ-Pass'!$C$1:$AU$1,'EZ-Pass'!$C$2:$AU$46,,0,1),,0,1)</f>
        <v>3.2</v>
      </c>
      <c r="S18" s="38" t="str" cm="1">
        <f t="array" ref="S18">_xlfn.XLOOKUP($A18,'EZ-Pass'!$A$2:$A$46,_xlfn.XLOOKUP(S$1,'EZ-Pass'!$C$1:$AU$1,'EZ-Pass'!$C$2:$AU$46,,0,1),,0,1)</f>
        <v>N/A</v>
      </c>
      <c r="T18" s="38" cm="1">
        <f t="array" ref="T18">_xlfn.XLOOKUP($A18,'EZ-Pass'!$A$2:$A$46,_xlfn.XLOOKUP(T$1,'EZ-Pass'!$C$1:$AU$1,'EZ-Pass'!$C$2:$AU$46,,0,1),,0,1)</f>
        <v>1.6</v>
      </c>
      <c r="U18" s="38" cm="1">
        <f t="array" ref="U18">_xlfn.XLOOKUP($A18,'EZ-Pass'!$A$2:$A$46,_xlfn.XLOOKUP(U$1,'EZ-Pass'!$C$1:$AU$1,'EZ-Pass'!$C$2:$AU$46,,0,1),,0,1)</f>
        <v>2.2999999999999998</v>
      </c>
      <c r="V18" s="38" cm="1">
        <f t="array" ref="V18">_xlfn.XLOOKUP($A18,'EZ-Pass'!$A$2:$A$46,_xlfn.XLOOKUP(V$1,'EZ-Pass'!$C$1:$AU$1,'EZ-Pass'!$C$2:$AU$46,,0,1),,0,1)</f>
        <v>2.7</v>
      </c>
      <c r="W18" s="38" cm="1">
        <f t="array" ref="W18">_xlfn.XLOOKUP($A18,'EZ-Pass'!$A$2:$A$46,_xlfn.XLOOKUP(W$1,'EZ-Pass'!$C$1:$AU$1,'EZ-Pass'!$C$2:$AU$46,,0,1),,0,1)</f>
        <v>4.8</v>
      </c>
      <c r="X18" s="38" cm="1">
        <f t="array" ref="X18">_xlfn.XLOOKUP($A18,'EZ-Pass'!$A$2:$A$46,_xlfn.XLOOKUP(X$1,'EZ-Pass'!$C$1:$AU$1,'EZ-Pass'!$C$2:$AU$46,,0,1),,0,1)</f>
        <v>6.3</v>
      </c>
      <c r="Y18" s="38" cm="1">
        <f t="array" ref="Y18">_xlfn.XLOOKUP($A18,'EZ-Pass'!$A$2:$A$46,_xlfn.XLOOKUP(Y$1,'EZ-Pass'!$C$1:$AU$1,'EZ-Pass'!$C$2:$AU$46,,0,1),,0,1)</f>
        <v>7.3</v>
      </c>
      <c r="Z18" s="38" cm="1">
        <f t="array" ref="Z18">_xlfn.XLOOKUP($A18,'EZ-Pass'!$A$2:$A$46,_xlfn.XLOOKUP(Z$1,'EZ-Pass'!$C$1:$AU$1,'EZ-Pass'!$C$2:$AU$46,,0,1),,0,1)</f>
        <v>9.4</v>
      </c>
      <c r="AA18" s="38" cm="1">
        <f t="array" ref="AA18">_xlfn.XLOOKUP($A18,'EZ-Pass'!$A$2:$A$46,_xlfn.XLOOKUP(AA$1,'EZ-Pass'!$C$1:$AU$1,'EZ-Pass'!$C$2:$AU$46,,0,1),,0,1)</f>
        <v>10.5</v>
      </c>
      <c r="AB18" s="38" cm="1">
        <f t="array" ref="AB18">_xlfn.XLOOKUP($A18,'EZ-Pass'!$A$2:$A$46,_xlfn.XLOOKUP(AB$1,'EZ-Pass'!$C$1:$AU$1,'EZ-Pass'!$C$2:$AU$46,,0,1),,0,1)</f>
        <v>11.5</v>
      </c>
      <c r="AC18" s="38" cm="1">
        <f t="array" ref="AC18">_xlfn.XLOOKUP($A18,'EZ-Pass'!$A$2:$A$46,_xlfn.XLOOKUP(AC$1,'EZ-Pass'!$C$1:$AU$1,'EZ-Pass'!$C$2:$AU$46,,0,1),,0,1)</f>
        <v>13</v>
      </c>
      <c r="AD18" s="38" t="str" cm="1">
        <f t="array" ref="AD18">_xlfn.XLOOKUP($A18,'EZ-Pass'!$A$2:$A$46,_xlfn.XLOOKUP(AD$1,'EZ-Pass'!$C$1:$AU$1,'EZ-Pass'!$C$2:$AU$46,,0,1),,0,1)</f>
        <v>N/A</v>
      </c>
      <c r="AE18" s="38" cm="1">
        <f t="array" ref="AE18">_xlfn.XLOOKUP($A18,'EZ-Pass'!$A$2:$A$46,_xlfn.XLOOKUP(AE$1,'EZ-Pass'!$C$1:$AU$1,'EZ-Pass'!$C$2:$AU$46,,0,1),,0,1)</f>
        <v>13.5</v>
      </c>
      <c r="AF18" s="38" t="str" cm="1">
        <f t="array" ref="AF18">_xlfn.XLOOKUP($A18,'EZ-Pass'!$A$2:$A$46,_xlfn.XLOOKUP(AF$1,'EZ-Pass'!$C$1:$AU$1,'EZ-Pass'!$C$2:$AU$46,,0,1),,0,1)</f>
        <v>N/A</v>
      </c>
      <c r="AG18" s="38" cm="1">
        <f t="array" ref="AG18">_xlfn.XLOOKUP($A18,'EZ-Pass'!$A$2:$A$46,_xlfn.XLOOKUP(AG$1,'EZ-Pass'!$C$1:$AU$1,'EZ-Pass'!$C$2:$AU$46,,0,1),,0,1)</f>
        <v>14.5</v>
      </c>
      <c r="AH18" s="38" cm="1">
        <f t="array" ref="AH18">_xlfn.XLOOKUP($A18,'EZ-Pass'!$A$2:$A$46,_xlfn.XLOOKUP(AH$1,'EZ-Pass'!$C$1:$AU$1,'EZ-Pass'!$C$2:$AU$46,,0,1),,0,1)</f>
        <v>15.6</v>
      </c>
      <c r="AI18" s="38" cm="1">
        <f t="array" ref="AI18">_xlfn.XLOOKUP($A18,'EZ-Pass'!$A$2:$A$46,_xlfn.XLOOKUP(AI$1,'EZ-Pass'!$C$1:$AU$1,'EZ-Pass'!$C$2:$AU$46,,0,1),,0,1)</f>
        <v>15.7</v>
      </c>
      <c r="AJ18" s="38" cm="1">
        <f t="array" ref="AJ18">_xlfn.XLOOKUP($A18,'EZ-Pass'!$A$2:$A$46,_xlfn.XLOOKUP(AJ$1,'EZ-Pass'!$C$1:$AU$1,'EZ-Pass'!$C$2:$AU$46,,0,1),,0,1)</f>
        <v>16.600000000000001</v>
      </c>
      <c r="AK18" s="38" cm="1">
        <f t="array" ref="AK18">_xlfn.XLOOKUP($A18,'EZ-Pass'!$A$2:$A$46,_xlfn.XLOOKUP(AK$1,'EZ-Pass'!$C$1:$AU$1,'EZ-Pass'!$C$2:$AU$46,,0,1),,0,1)</f>
        <v>16.600000000000001</v>
      </c>
    </row>
    <row r="19" spans="1:37" x14ac:dyDescent="0.2">
      <c r="A19">
        <v>236</v>
      </c>
      <c r="B19" t="str">
        <v>Gettysburg Pike Toll Plaza</v>
      </c>
      <c r="C19" s="38" cm="1">
        <f t="array" ref="C19">_xlfn.XLOOKUP($A19,'EZ-Pass'!$A$2:$A$46,_xlfn.XLOOKUP(C$1,'EZ-Pass'!$C$1:$AU$1,'EZ-Pass'!$C$2:$AU$46,,0,1),,0,1)</f>
        <v>25.3</v>
      </c>
      <c r="D19" s="38" cm="1">
        <f t="array" ref="D19">_xlfn.XLOOKUP($A19,'EZ-Pass'!$A$2:$A$46,_xlfn.XLOOKUP(D$1,'EZ-Pass'!$C$1:$AU$1,'EZ-Pass'!$C$2:$AU$46,,0,1),,0,1)</f>
        <v>25.3</v>
      </c>
      <c r="E19" s="38" cm="1">
        <f t="array" ref="E19">_xlfn.XLOOKUP($A19,'EZ-Pass'!$A$2:$A$46,_xlfn.XLOOKUP(E$1,'EZ-Pass'!$C$1:$AU$1,'EZ-Pass'!$C$2:$AU$46,,0,1),,0,1)</f>
        <v>25.3</v>
      </c>
      <c r="F19" s="38" cm="1">
        <f t="array" ref="F19">_xlfn.XLOOKUP($A19,'EZ-Pass'!$A$2:$A$46,_xlfn.XLOOKUP(F$1,'EZ-Pass'!$C$1:$AU$1,'EZ-Pass'!$C$2:$AU$46,,0,1),,0,1)</f>
        <v>25.3</v>
      </c>
      <c r="G19" s="38" cm="1">
        <f t="array" ref="G19">_xlfn.XLOOKUP($A19,'EZ-Pass'!$A$2:$A$46,_xlfn.XLOOKUP(G$1,'EZ-Pass'!$C$1:$AU$1,'EZ-Pass'!$C$2:$AU$46,,0,1),,0,1)</f>
        <v>23.8</v>
      </c>
      <c r="H19" s="38" cm="1">
        <f t="array" ref="H19">_xlfn.XLOOKUP($A19,'EZ-Pass'!$A$2:$A$46,_xlfn.XLOOKUP(H$1,'EZ-Pass'!$C$1:$AU$1,'EZ-Pass'!$C$2:$AU$46,,0,1),,0,1)</f>
        <v>22.8</v>
      </c>
      <c r="I19" s="38" cm="1">
        <f t="array" ref="I19">_xlfn.XLOOKUP($A19,'EZ-Pass'!$A$2:$A$46,_xlfn.XLOOKUP(I$1,'EZ-Pass'!$C$1:$AU$1,'EZ-Pass'!$C$2:$AU$46,,0,1),,0,1)</f>
        <v>21.8</v>
      </c>
      <c r="J19" s="38" cm="1">
        <f t="array" ref="J19">_xlfn.XLOOKUP($A19,'EZ-Pass'!$A$2:$A$46,_xlfn.XLOOKUP(J$1,'EZ-Pass'!$C$1:$AU$1,'EZ-Pass'!$C$2:$AU$46,,0,1),,0,1)</f>
        <v>20.7</v>
      </c>
      <c r="K19" s="38" cm="1">
        <f t="array" ref="K19">_xlfn.XLOOKUP($A19,'EZ-Pass'!$A$2:$A$46,_xlfn.XLOOKUP(K$1,'EZ-Pass'!$C$1:$AU$1,'EZ-Pass'!$C$2:$AU$46,,0,1),,0,1)</f>
        <v>19.2</v>
      </c>
      <c r="L19" s="38" cm="1">
        <f t="array" ref="L19">_xlfn.XLOOKUP($A19,'EZ-Pass'!$A$2:$A$46,_xlfn.XLOOKUP(L$1,'EZ-Pass'!$C$1:$AU$1,'EZ-Pass'!$C$2:$AU$46,,0,1),,0,1)</f>
        <v>17.600000000000001</v>
      </c>
      <c r="M19" s="38" cm="1">
        <f t="array" ref="M19">_xlfn.XLOOKUP($A19,'EZ-Pass'!$A$2:$A$46,_xlfn.XLOOKUP(M$1,'EZ-Pass'!$C$1:$AU$1,'EZ-Pass'!$C$2:$AU$46,,0,1),,0,1)</f>
        <v>15</v>
      </c>
      <c r="N19" s="38" cm="1">
        <f t="array" ref="N19">_xlfn.XLOOKUP($A19,'EZ-Pass'!$A$2:$A$46,_xlfn.XLOOKUP(N$1,'EZ-Pass'!$C$1:$AU$1,'EZ-Pass'!$C$2:$AU$46,,0,1),,0,1)</f>
        <v>11.5</v>
      </c>
      <c r="O19" s="38" cm="1">
        <f t="array" ref="O19">_xlfn.XLOOKUP($A19,'EZ-Pass'!$A$2:$A$46,_xlfn.XLOOKUP(O$1,'EZ-Pass'!$C$1:$AU$1,'EZ-Pass'!$C$2:$AU$46,,0,1),,0,1)</f>
        <v>9.4</v>
      </c>
      <c r="P19" s="38" cm="1">
        <f t="array" ref="P19">_xlfn.XLOOKUP($A19,'EZ-Pass'!$A$2:$A$46,_xlfn.XLOOKUP(P$1,'EZ-Pass'!$C$1:$AU$1,'EZ-Pass'!$C$2:$AU$46,,0,1),,0,1)</f>
        <v>6.8</v>
      </c>
      <c r="Q19" s="38" cm="1">
        <f t="array" ref="Q19">_xlfn.XLOOKUP($A19,'EZ-Pass'!$A$2:$A$46,_xlfn.XLOOKUP(Q$1,'EZ-Pass'!$C$1:$AU$1,'EZ-Pass'!$C$2:$AU$46,,0,1),,0,1)</f>
        <v>5.9</v>
      </c>
      <c r="R19" s="38" cm="1">
        <f t="array" ref="R19">_xlfn.XLOOKUP($A19,'EZ-Pass'!$A$2:$A$46,_xlfn.XLOOKUP(R$1,'EZ-Pass'!$C$1:$AU$1,'EZ-Pass'!$C$2:$AU$46,,0,1),,0,1)</f>
        <v>4.3</v>
      </c>
      <c r="S19" s="38" cm="1">
        <f t="array" ref="S19">_xlfn.XLOOKUP($A19,'EZ-Pass'!$A$2:$A$46,_xlfn.XLOOKUP(S$1,'EZ-Pass'!$C$1:$AU$1,'EZ-Pass'!$C$2:$AU$46,,0,1),,0,1)</f>
        <v>1.6</v>
      </c>
      <c r="T19" s="38" t="str" cm="1">
        <f t="array" ref="T19">_xlfn.XLOOKUP($A19,'EZ-Pass'!$A$2:$A$46,_xlfn.XLOOKUP(T$1,'EZ-Pass'!$C$1:$AU$1,'EZ-Pass'!$C$2:$AU$46,,0,1),,0,1)</f>
        <v>N/A</v>
      </c>
      <c r="U19" s="38" cm="1">
        <f t="array" ref="U19">_xlfn.XLOOKUP($A19,'EZ-Pass'!$A$2:$A$46,_xlfn.XLOOKUP(U$1,'EZ-Pass'!$C$1:$AU$1,'EZ-Pass'!$C$2:$AU$46,,0,1),,0,1)</f>
        <v>1.6</v>
      </c>
      <c r="V19" s="38" cm="1">
        <f t="array" ref="V19">_xlfn.XLOOKUP($A19,'EZ-Pass'!$A$2:$A$46,_xlfn.XLOOKUP(V$1,'EZ-Pass'!$C$1:$AU$1,'EZ-Pass'!$C$2:$AU$46,,0,1),,0,1)</f>
        <v>2.2999999999999998</v>
      </c>
      <c r="W19" s="38" cm="1">
        <f t="array" ref="W19">_xlfn.XLOOKUP($A19,'EZ-Pass'!$A$2:$A$46,_xlfn.XLOOKUP(W$1,'EZ-Pass'!$C$1:$AU$1,'EZ-Pass'!$C$2:$AU$46,,0,1),,0,1)</f>
        <v>3.2</v>
      </c>
      <c r="X19" s="38" cm="1">
        <f t="array" ref="X19">_xlfn.XLOOKUP($A19,'EZ-Pass'!$A$2:$A$46,_xlfn.XLOOKUP(X$1,'EZ-Pass'!$C$1:$AU$1,'EZ-Pass'!$C$2:$AU$46,,0,1),,0,1)</f>
        <v>5.2</v>
      </c>
      <c r="Y19" s="38" cm="1">
        <f t="array" ref="Y19">_xlfn.XLOOKUP($A19,'EZ-Pass'!$A$2:$A$46,_xlfn.XLOOKUP(Y$1,'EZ-Pass'!$C$1:$AU$1,'EZ-Pass'!$C$2:$AU$46,,0,1),,0,1)</f>
        <v>6.8</v>
      </c>
      <c r="Z19" s="38" cm="1">
        <f t="array" ref="Z19">_xlfn.XLOOKUP($A19,'EZ-Pass'!$A$2:$A$46,_xlfn.XLOOKUP(Z$1,'EZ-Pass'!$C$1:$AU$1,'EZ-Pass'!$C$2:$AU$46,,0,1),,0,1)</f>
        <v>8.4</v>
      </c>
      <c r="AA19" s="38" cm="1">
        <f t="array" ref="AA19">_xlfn.XLOOKUP($A19,'EZ-Pass'!$A$2:$A$46,_xlfn.XLOOKUP(AA$1,'EZ-Pass'!$C$1:$AU$1,'EZ-Pass'!$C$2:$AU$46,,0,1),,0,1)</f>
        <v>9.5</v>
      </c>
      <c r="AB19" s="38" cm="1">
        <f t="array" ref="AB19">_xlfn.XLOOKUP($A19,'EZ-Pass'!$A$2:$A$46,_xlfn.XLOOKUP(AB$1,'EZ-Pass'!$C$1:$AU$1,'EZ-Pass'!$C$2:$AU$46,,0,1),,0,1)</f>
        <v>10.4</v>
      </c>
      <c r="AC19" s="38" cm="1">
        <f t="array" ref="AC19">_xlfn.XLOOKUP($A19,'EZ-Pass'!$A$2:$A$46,_xlfn.XLOOKUP(AC$1,'EZ-Pass'!$C$1:$AU$1,'EZ-Pass'!$C$2:$AU$46,,0,1),,0,1)</f>
        <v>12</v>
      </c>
      <c r="AD19" s="38" t="str" cm="1">
        <f t="array" ref="AD19">_xlfn.XLOOKUP($A19,'EZ-Pass'!$A$2:$A$46,_xlfn.XLOOKUP(AD$1,'EZ-Pass'!$C$1:$AU$1,'EZ-Pass'!$C$2:$AU$46,,0,1),,0,1)</f>
        <v>N/A</v>
      </c>
      <c r="AE19" s="38" cm="1">
        <f t="array" ref="AE19">_xlfn.XLOOKUP($A19,'EZ-Pass'!$A$2:$A$46,_xlfn.XLOOKUP(AE$1,'EZ-Pass'!$C$1:$AU$1,'EZ-Pass'!$C$2:$AU$46,,0,1),,0,1)</f>
        <v>13</v>
      </c>
      <c r="AF19" s="38" t="str" cm="1">
        <f t="array" ref="AF19">_xlfn.XLOOKUP($A19,'EZ-Pass'!$A$2:$A$46,_xlfn.XLOOKUP(AF$1,'EZ-Pass'!$C$1:$AU$1,'EZ-Pass'!$C$2:$AU$46,,0,1),,0,1)</f>
        <v>N/A</v>
      </c>
      <c r="AG19" s="38" cm="1">
        <f t="array" ref="AG19">_xlfn.XLOOKUP($A19,'EZ-Pass'!$A$2:$A$46,_xlfn.XLOOKUP(AG$1,'EZ-Pass'!$C$1:$AU$1,'EZ-Pass'!$C$2:$AU$46,,0,1),,0,1)</f>
        <v>13.5</v>
      </c>
      <c r="AH19" s="38" cm="1">
        <f t="array" ref="AH19">_xlfn.XLOOKUP($A19,'EZ-Pass'!$A$2:$A$46,_xlfn.XLOOKUP(AH$1,'EZ-Pass'!$C$1:$AU$1,'EZ-Pass'!$C$2:$AU$46,,0,1),,0,1)</f>
        <v>14.5</v>
      </c>
      <c r="AI19" s="38" cm="1">
        <f t="array" ref="AI19">_xlfn.XLOOKUP($A19,'EZ-Pass'!$A$2:$A$46,_xlfn.XLOOKUP(AI$1,'EZ-Pass'!$C$1:$AU$1,'EZ-Pass'!$C$2:$AU$46,,0,1),,0,1)</f>
        <v>14.7</v>
      </c>
      <c r="AJ19" s="38" cm="1">
        <f t="array" ref="AJ19">_xlfn.XLOOKUP($A19,'EZ-Pass'!$A$2:$A$46,_xlfn.XLOOKUP(AJ$1,'EZ-Pass'!$C$1:$AU$1,'EZ-Pass'!$C$2:$AU$46,,0,1),,0,1)</f>
        <v>16.100000000000001</v>
      </c>
      <c r="AK19" s="38" cm="1">
        <f t="array" ref="AK19">_xlfn.XLOOKUP($A19,'EZ-Pass'!$A$2:$A$46,_xlfn.XLOOKUP(AK$1,'EZ-Pass'!$C$1:$AU$1,'EZ-Pass'!$C$2:$AU$46,,0,1),,0,1)</f>
        <v>16.100000000000001</v>
      </c>
    </row>
    <row r="20" spans="1:37" x14ac:dyDescent="0.2">
      <c r="A20">
        <v>242</v>
      </c>
      <c r="B20" t="str">
        <v>Harrisburg West Toll Plaza</v>
      </c>
      <c r="C20" s="38" cm="1">
        <f t="array" ref="C20">_xlfn.XLOOKUP($A20,'EZ-Pass'!$A$2:$A$46,_xlfn.XLOOKUP(C$1,'EZ-Pass'!$C$1:$AU$1,'EZ-Pass'!$C$2:$AU$46,,0,1),,0,1)</f>
        <v>25.8</v>
      </c>
      <c r="D20" s="38" cm="1">
        <f t="array" ref="D20">_xlfn.XLOOKUP($A20,'EZ-Pass'!$A$2:$A$46,_xlfn.XLOOKUP(D$1,'EZ-Pass'!$C$1:$AU$1,'EZ-Pass'!$C$2:$AU$46,,0,1),,0,1)</f>
        <v>25.8</v>
      </c>
      <c r="E20" s="38" cm="1">
        <f t="array" ref="E20">_xlfn.XLOOKUP($A20,'EZ-Pass'!$A$2:$A$46,_xlfn.XLOOKUP(E$1,'EZ-Pass'!$C$1:$AU$1,'EZ-Pass'!$C$2:$AU$46,,0,1),,0,1)</f>
        <v>25.8</v>
      </c>
      <c r="F20" s="38" cm="1">
        <f t="array" ref="F20">_xlfn.XLOOKUP($A20,'EZ-Pass'!$A$2:$A$46,_xlfn.XLOOKUP(F$1,'EZ-Pass'!$C$1:$AU$1,'EZ-Pass'!$C$2:$AU$46,,0,1),,0,1)</f>
        <v>25.8</v>
      </c>
      <c r="G20" s="38" cm="1">
        <f t="array" ref="G20">_xlfn.XLOOKUP($A20,'EZ-Pass'!$A$2:$A$46,_xlfn.XLOOKUP(G$1,'EZ-Pass'!$C$1:$AU$1,'EZ-Pass'!$C$2:$AU$46,,0,1),,0,1)</f>
        <v>24.2</v>
      </c>
      <c r="H20" s="38" cm="1">
        <f t="array" ref="H20">_xlfn.XLOOKUP($A20,'EZ-Pass'!$A$2:$A$46,_xlfn.XLOOKUP(H$1,'EZ-Pass'!$C$1:$AU$1,'EZ-Pass'!$C$2:$AU$46,,0,1),,0,1)</f>
        <v>23.3</v>
      </c>
      <c r="I20" s="38" cm="1">
        <f t="array" ref="I20">_xlfn.XLOOKUP($A20,'EZ-Pass'!$A$2:$A$46,_xlfn.XLOOKUP(I$1,'EZ-Pass'!$C$1:$AU$1,'EZ-Pass'!$C$2:$AU$46,,0,1),,0,1)</f>
        <v>22.2</v>
      </c>
      <c r="J20" s="38" cm="1">
        <f t="array" ref="J20">_xlfn.XLOOKUP($A20,'EZ-Pass'!$A$2:$A$46,_xlfn.XLOOKUP(J$1,'EZ-Pass'!$C$1:$AU$1,'EZ-Pass'!$C$2:$AU$46,,0,1),,0,1)</f>
        <v>20.7</v>
      </c>
      <c r="K20" s="38" cm="1">
        <f t="array" ref="K20">_xlfn.XLOOKUP($A20,'EZ-Pass'!$A$2:$A$46,_xlfn.XLOOKUP(K$1,'EZ-Pass'!$C$1:$AU$1,'EZ-Pass'!$C$2:$AU$46,,0,1),,0,1)</f>
        <v>19.8</v>
      </c>
      <c r="L20" s="38" cm="1">
        <f t="array" ref="L20">_xlfn.XLOOKUP($A20,'EZ-Pass'!$A$2:$A$46,_xlfn.XLOOKUP(L$1,'EZ-Pass'!$C$1:$AU$1,'EZ-Pass'!$C$2:$AU$46,,0,1),,0,1)</f>
        <v>18.2</v>
      </c>
      <c r="M20" s="38" cm="1">
        <f t="array" ref="M20">_xlfn.XLOOKUP($A20,'EZ-Pass'!$A$2:$A$46,_xlfn.XLOOKUP(M$1,'EZ-Pass'!$C$1:$AU$1,'EZ-Pass'!$C$2:$AU$46,,0,1),,0,1)</f>
        <v>16.100000000000001</v>
      </c>
      <c r="N20" s="38" cm="1">
        <f t="array" ref="N20">_xlfn.XLOOKUP($A20,'EZ-Pass'!$A$2:$A$46,_xlfn.XLOOKUP(N$1,'EZ-Pass'!$C$1:$AU$1,'EZ-Pass'!$C$2:$AU$46,,0,1),,0,1)</f>
        <v>12</v>
      </c>
      <c r="O20" s="38" cm="1">
        <f t="array" ref="O20">_xlfn.XLOOKUP($A20,'EZ-Pass'!$A$2:$A$46,_xlfn.XLOOKUP(O$1,'EZ-Pass'!$C$1:$AU$1,'EZ-Pass'!$C$2:$AU$46,,0,1),,0,1)</f>
        <v>9.9</v>
      </c>
      <c r="P20" s="38" cm="1">
        <f t="array" ref="P20">_xlfn.XLOOKUP($A20,'EZ-Pass'!$A$2:$A$46,_xlfn.XLOOKUP(P$1,'EZ-Pass'!$C$1:$AU$1,'EZ-Pass'!$C$2:$AU$46,,0,1),,0,1)</f>
        <v>7.3</v>
      </c>
      <c r="Q20" s="38" cm="1">
        <f t="array" ref="Q20">_xlfn.XLOOKUP($A20,'EZ-Pass'!$A$2:$A$46,_xlfn.XLOOKUP(Q$1,'EZ-Pass'!$C$1:$AU$1,'EZ-Pass'!$C$2:$AU$46,,0,1),,0,1)</f>
        <v>6.3</v>
      </c>
      <c r="R20" s="38" cm="1">
        <f t="array" ref="R20">_xlfn.XLOOKUP($A20,'EZ-Pass'!$A$2:$A$46,_xlfn.XLOOKUP(R$1,'EZ-Pass'!$C$1:$AU$1,'EZ-Pass'!$C$2:$AU$46,,0,1),,0,1)</f>
        <v>4.8</v>
      </c>
      <c r="S20" s="38" cm="1">
        <f t="array" ref="S20">_xlfn.XLOOKUP($A20,'EZ-Pass'!$A$2:$A$46,_xlfn.XLOOKUP(S$1,'EZ-Pass'!$C$1:$AU$1,'EZ-Pass'!$C$2:$AU$46,,0,1),,0,1)</f>
        <v>2.2999999999999998</v>
      </c>
      <c r="T20" s="38" cm="1">
        <f t="array" ref="T20">_xlfn.XLOOKUP($A20,'EZ-Pass'!$A$2:$A$46,_xlfn.XLOOKUP(T$1,'EZ-Pass'!$C$1:$AU$1,'EZ-Pass'!$C$2:$AU$46,,0,1),,0,1)</f>
        <v>1.6</v>
      </c>
      <c r="U20" s="38" t="str" cm="1">
        <f t="array" ref="U20">_xlfn.XLOOKUP($A20,'EZ-Pass'!$A$2:$A$46,_xlfn.XLOOKUP(U$1,'EZ-Pass'!$C$1:$AU$1,'EZ-Pass'!$C$2:$AU$46,,0,1),,0,1)</f>
        <v>N/A</v>
      </c>
      <c r="V20" s="38" cm="1">
        <f t="array" ref="V20">_xlfn.XLOOKUP($A20,'EZ-Pass'!$A$2:$A$46,_xlfn.XLOOKUP(V$1,'EZ-Pass'!$C$1:$AU$1,'EZ-Pass'!$C$2:$AU$46,,0,1),,0,1)</f>
        <v>1.6</v>
      </c>
      <c r="W20" s="38" cm="1">
        <f t="array" ref="W20">_xlfn.XLOOKUP($A20,'EZ-Pass'!$A$2:$A$46,_xlfn.XLOOKUP(W$1,'EZ-Pass'!$C$1:$AU$1,'EZ-Pass'!$C$2:$AU$46,,0,1),,0,1)</f>
        <v>2.7</v>
      </c>
      <c r="X20" s="38" cm="1">
        <f t="array" ref="X20">_xlfn.XLOOKUP($A20,'EZ-Pass'!$A$2:$A$46,_xlfn.XLOOKUP(X$1,'EZ-Pass'!$C$1:$AU$1,'EZ-Pass'!$C$2:$AU$46,,0,1),,0,1)</f>
        <v>4.8</v>
      </c>
      <c r="Y20" s="38" cm="1">
        <f t="array" ref="Y20">_xlfn.XLOOKUP($A20,'EZ-Pass'!$A$2:$A$46,_xlfn.XLOOKUP(Y$1,'EZ-Pass'!$C$1:$AU$1,'EZ-Pass'!$C$2:$AU$46,,0,1),,0,1)</f>
        <v>6.3</v>
      </c>
      <c r="Z20" s="38" cm="1">
        <f t="array" ref="Z20">_xlfn.XLOOKUP($A20,'EZ-Pass'!$A$2:$A$46,_xlfn.XLOOKUP(Z$1,'EZ-Pass'!$C$1:$AU$1,'EZ-Pass'!$C$2:$AU$46,,0,1),,0,1)</f>
        <v>7.3</v>
      </c>
      <c r="AA20" s="38" cm="1">
        <f t="array" ref="AA20">_xlfn.XLOOKUP($A20,'EZ-Pass'!$A$2:$A$46,_xlfn.XLOOKUP(AA$1,'EZ-Pass'!$C$1:$AU$1,'EZ-Pass'!$C$2:$AU$46,,0,1),,0,1)</f>
        <v>8.8000000000000007</v>
      </c>
      <c r="AB20" s="38" cm="1">
        <f t="array" ref="AB20">_xlfn.XLOOKUP($A20,'EZ-Pass'!$A$2:$A$46,_xlfn.XLOOKUP(AB$1,'EZ-Pass'!$C$1:$AU$1,'EZ-Pass'!$C$2:$AU$46,,0,1),,0,1)</f>
        <v>9.9</v>
      </c>
      <c r="AC20" s="38" cm="1">
        <f t="array" ref="AC20">_xlfn.XLOOKUP($A20,'EZ-Pass'!$A$2:$A$46,_xlfn.XLOOKUP(AC$1,'EZ-Pass'!$C$1:$AU$1,'EZ-Pass'!$C$2:$AU$46,,0,1),,0,1)</f>
        <v>11.5</v>
      </c>
      <c r="AD20" s="38" t="str" cm="1">
        <f t="array" ref="AD20">_xlfn.XLOOKUP($A20,'EZ-Pass'!$A$2:$A$46,_xlfn.XLOOKUP(AD$1,'EZ-Pass'!$C$1:$AU$1,'EZ-Pass'!$C$2:$AU$46,,0,1),,0,1)</f>
        <v>N/A</v>
      </c>
      <c r="AE20" s="38" cm="1">
        <f t="array" ref="AE20">_xlfn.XLOOKUP($A20,'EZ-Pass'!$A$2:$A$46,_xlfn.XLOOKUP(AE$1,'EZ-Pass'!$C$1:$AU$1,'EZ-Pass'!$C$2:$AU$46,,0,1),,0,1)</f>
        <v>12</v>
      </c>
      <c r="AF20" s="38" t="str" cm="1">
        <f t="array" ref="AF20">_xlfn.XLOOKUP($A20,'EZ-Pass'!$A$2:$A$46,_xlfn.XLOOKUP(AF$1,'EZ-Pass'!$C$1:$AU$1,'EZ-Pass'!$C$2:$AU$46,,0,1),,0,1)</f>
        <v>N/A</v>
      </c>
      <c r="AG20" s="38" cm="1">
        <f t="array" ref="AG20">_xlfn.XLOOKUP($A20,'EZ-Pass'!$A$2:$A$46,_xlfn.XLOOKUP(AG$1,'EZ-Pass'!$C$1:$AU$1,'EZ-Pass'!$C$2:$AU$46,,0,1),,0,1)</f>
        <v>13</v>
      </c>
      <c r="AH20" s="38" cm="1">
        <f t="array" ref="AH20">_xlfn.XLOOKUP($A20,'EZ-Pass'!$A$2:$A$46,_xlfn.XLOOKUP(AH$1,'EZ-Pass'!$C$1:$AU$1,'EZ-Pass'!$C$2:$AU$46,,0,1),,0,1)</f>
        <v>14</v>
      </c>
      <c r="AI20" s="38" cm="1">
        <f t="array" ref="AI20">_xlfn.XLOOKUP($A20,'EZ-Pass'!$A$2:$A$46,_xlfn.XLOOKUP(AI$1,'EZ-Pass'!$C$1:$AU$1,'EZ-Pass'!$C$2:$AU$46,,0,1),,0,1)</f>
        <v>14.2</v>
      </c>
      <c r="AJ20" s="38" cm="1">
        <f t="array" ref="AJ20">_xlfn.XLOOKUP($A20,'EZ-Pass'!$A$2:$A$46,_xlfn.XLOOKUP(AJ$1,'EZ-Pass'!$C$1:$AU$1,'EZ-Pass'!$C$2:$AU$46,,0,1),,0,1)</f>
        <v>15</v>
      </c>
      <c r="AK20" s="38" cm="1">
        <f t="array" ref="AK20">_xlfn.XLOOKUP($A20,'EZ-Pass'!$A$2:$A$46,_xlfn.XLOOKUP(AK$1,'EZ-Pass'!$C$1:$AU$1,'EZ-Pass'!$C$2:$AU$46,,0,1),,0,1)</f>
        <v>15</v>
      </c>
    </row>
    <row r="21" spans="1:37" x14ac:dyDescent="0.2">
      <c r="A21">
        <v>247</v>
      </c>
      <c r="B21" t="str">
        <v>Harrisburg East Toll Plaza</v>
      </c>
      <c r="C21" s="38" cm="1">
        <f t="array" ref="C21">_xlfn.XLOOKUP($A21,'EZ-Pass'!$A$2:$A$46,_xlfn.XLOOKUP(C$1,'EZ-Pass'!$C$1:$AU$1,'EZ-Pass'!$C$2:$AU$46,,0,1),,0,1)</f>
        <v>26.3</v>
      </c>
      <c r="D21" s="38" cm="1">
        <f t="array" ref="D21">_xlfn.XLOOKUP($A21,'EZ-Pass'!$A$2:$A$46,_xlfn.XLOOKUP(D$1,'EZ-Pass'!$C$1:$AU$1,'EZ-Pass'!$C$2:$AU$46,,0,1),,0,1)</f>
        <v>26.3</v>
      </c>
      <c r="E21" s="38" cm="1">
        <f t="array" ref="E21">_xlfn.XLOOKUP($A21,'EZ-Pass'!$A$2:$A$46,_xlfn.XLOOKUP(E$1,'EZ-Pass'!$C$1:$AU$1,'EZ-Pass'!$C$2:$AU$46,,0,1),,0,1)</f>
        <v>26.3</v>
      </c>
      <c r="F21" s="38" cm="1">
        <f t="array" ref="F21">_xlfn.XLOOKUP($A21,'EZ-Pass'!$A$2:$A$46,_xlfn.XLOOKUP(F$1,'EZ-Pass'!$C$1:$AU$1,'EZ-Pass'!$C$2:$AU$46,,0,1),,0,1)</f>
        <v>26.3</v>
      </c>
      <c r="G21" s="38" cm="1">
        <f t="array" ref="G21">_xlfn.XLOOKUP($A21,'EZ-Pass'!$A$2:$A$46,_xlfn.XLOOKUP(G$1,'EZ-Pass'!$C$1:$AU$1,'EZ-Pass'!$C$2:$AU$46,,0,1),,0,1)</f>
        <v>24.8</v>
      </c>
      <c r="H21" s="38" cm="1">
        <f t="array" ref="H21">_xlfn.XLOOKUP($A21,'EZ-Pass'!$A$2:$A$46,_xlfn.XLOOKUP(H$1,'EZ-Pass'!$C$1:$AU$1,'EZ-Pass'!$C$2:$AU$46,,0,1),,0,1)</f>
        <v>23.8</v>
      </c>
      <c r="I21" s="38" cm="1">
        <f t="array" ref="I21">_xlfn.XLOOKUP($A21,'EZ-Pass'!$A$2:$A$46,_xlfn.XLOOKUP(I$1,'EZ-Pass'!$C$1:$AU$1,'EZ-Pass'!$C$2:$AU$46,,0,1),,0,1)</f>
        <v>22.8</v>
      </c>
      <c r="J21" s="38" cm="1">
        <f t="array" ref="J21">_xlfn.XLOOKUP($A21,'EZ-Pass'!$A$2:$A$46,_xlfn.XLOOKUP(J$1,'EZ-Pass'!$C$1:$AU$1,'EZ-Pass'!$C$2:$AU$46,,0,1),,0,1)</f>
        <v>21.2</v>
      </c>
      <c r="K21" s="38" cm="1">
        <f t="array" ref="K21">_xlfn.XLOOKUP($A21,'EZ-Pass'!$A$2:$A$46,_xlfn.XLOOKUP(K$1,'EZ-Pass'!$C$1:$AU$1,'EZ-Pass'!$C$2:$AU$46,,0,1),,0,1)</f>
        <v>20.7</v>
      </c>
      <c r="L21" s="38" cm="1">
        <f t="array" ref="L21">_xlfn.XLOOKUP($A21,'EZ-Pass'!$A$2:$A$46,_xlfn.XLOOKUP(L$1,'EZ-Pass'!$C$1:$AU$1,'EZ-Pass'!$C$2:$AU$46,,0,1),,0,1)</f>
        <v>18.600000000000001</v>
      </c>
      <c r="M21" s="38" cm="1">
        <f t="array" ref="M21">_xlfn.XLOOKUP($A21,'EZ-Pass'!$A$2:$A$46,_xlfn.XLOOKUP(M$1,'EZ-Pass'!$C$1:$AU$1,'EZ-Pass'!$C$2:$AU$46,,0,1),,0,1)</f>
        <v>16.600000000000001</v>
      </c>
      <c r="N21" s="38" cm="1">
        <f t="array" ref="N21">_xlfn.XLOOKUP($A21,'EZ-Pass'!$A$2:$A$46,_xlfn.XLOOKUP(N$1,'EZ-Pass'!$C$1:$AU$1,'EZ-Pass'!$C$2:$AU$46,,0,1),,0,1)</f>
        <v>12.7</v>
      </c>
      <c r="O21" s="38" cm="1">
        <f t="array" ref="O21">_xlfn.XLOOKUP($A21,'EZ-Pass'!$A$2:$A$46,_xlfn.XLOOKUP(O$1,'EZ-Pass'!$C$1:$AU$1,'EZ-Pass'!$C$2:$AU$46,,0,1),,0,1)</f>
        <v>10.5</v>
      </c>
      <c r="P21" s="38" cm="1">
        <f t="array" ref="P21">_xlfn.XLOOKUP($A21,'EZ-Pass'!$A$2:$A$46,_xlfn.XLOOKUP(P$1,'EZ-Pass'!$C$1:$AU$1,'EZ-Pass'!$C$2:$AU$46,,0,1),,0,1)</f>
        <v>8.4</v>
      </c>
      <c r="Q21" s="38" cm="1">
        <f t="array" ref="Q21">_xlfn.XLOOKUP($A21,'EZ-Pass'!$A$2:$A$46,_xlfn.XLOOKUP(Q$1,'EZ-Pass'!$C$1:$AU$1,'EZ-Pass'!$C$2:$AU$46,,0,1),,0,1)</f>
        <v>6.8</v>
      </c>
      <c r="R21" s="38" cm="1">
        <f t="array" ref="R21">_xlfn.XLOOKUP($A21,'EZ-Pass'!$A$2:$A$46,_xlfn.XLOOKUP(R$1,'EZ-Pass'!$C$1:$AU$1,'EZ-Pass'!$C$2:$AU$46,,0,1),,0,1)</f>
        <v>5.2</v>
      </c>
      <c r="S21" s="38" cm="1">
        <f t="array" ref="S21">_xlfn.XLOOKUP($A21,'EZ-Pass'!$A$2:$A$46,_xlfn.XLOOKUP(S$1,'EZ-Pass'!$C$1:$AU$1,'EZ-Pass'!$C$2:$AU$46,,0,1),,0,1)</f>
        <v>2.7</v>
      </c>
      <c r="T21" s="38" cm="1">
        <f t="array" ref="T21">_xlfn.XLOOKUP($A21,'EZ-Pass'!$A$2:$A$46,_xlfn.XLOOKUP(T$1,'EZ-Pass'!$C$1:$AU$1,'EZ-Pass'!$C$2:$AU$46,,0,1),,0,1)</f>
        <v>2.2999999999999998</v>
      </c>
      <c r="U21" s="38" cm="1">
        <f t="array" ref="U21">_xlfn.XLOOKUP($A21,'EZ-Pass'!$A$2:$A$46,_xlfn.XLOOKUP(U$1,'EZ-Pass'!$C$1:$AU$1,'EZ-Pass'!$C$2:$AU$46,,0,1),,0,1)</f>
        <v>1.6</v>
      </c>
      <c r="V21" s="38" t="str" cm="1">
        <f t="array" ref="V21">_xlfn.XLOOKUP($A21,'EZ-Pass'!$A$2:$A$46,_xlfn.XLOOKUP(V$1,'EZ-Pass'!$C$1:$AU$1,'EZ-Pass'!$C$2:$AU$46,,0,1),,0,1)</f>
        <v>N/A</v>
      </c>
      <c r="W21" s="38" cm="1">
        <f t="array" ref="W21">_xlfn.XLOOKUP($A21,'EZ-Pass'!$A$2:$A$46,_xlfn.XLOOKUP(W$1,'EZ-Pass'!$C$1:$AU$1,'EZ-Pass'!$C$2:$AU$46,,0,1),,0,1)</f>
        <v>2.2000000000000002</v>
      </c>
      <c r="X21" s="38" cm="1">
        <f t="array" ref="X21">_xlfn.XLOOKUP($A21,'EZ-Pass'!$A$2:$A$46,_xlfn.XLOOKUP(X$1,'EZ-Pass'!$C$1:$AU$1,'EZ-Pass'!$C$2:$AU$46,,0,1),,0,1)</f>
        <v>4.3</v>
      </c>
      <c r="Y21" s="38" cm="1">
        <f t="array" ref="Y21">_xlfn.XLOOKUP($A21,'EZ-Pass'!$A$2:$A$46,_xlfn.XLOOKUP(Y$1,'EZ-Pass'!$C$1:$AU$1,'EZ-Pass'!$C$2:$AU$46,,0,1),,0,1)</f>
        <v>5.2</v>
      </c>
      <c r="Z21" s="38" cm="1">
        <f t="array" ref="Z21">_xlfn.XLOOKUP($A21,'EZ-Pass'!$A$2:$A$46,_xlfn.XLOOKUP(Z$1,'EZ-Pass'!$C$1:$AU$1,'EZ-Pass'!$C$2:$AU$46,,0,1),,0,1)</f>
        <v>6.8</v>
      </c>
      <c r="AA21" s="38" cm="1">
        <f t="array" ref="AA21">_xlfn.XLOOKUP($A21,'EZ-Pass'!$A$2:$A$46,_xlfn.XLOOKUP(AA$1,'EZ-Pass'!$C$1:$AU$1,'EZ-Pass'!$C$2:$AU$46,,0,1),,0,1)</f>
        <v>8.3000000000000007</v>
      </c>
      <c r="AB21" s="38" cm="1">
        <f t="array" ref="AB21">_xlfn.XLOOKUP($A21,'EZ-Pass'!$A$2:$A$46,_xlfn.XLOOKUP(AB$1,'EZ-Pass'!$C$1:$AU$1,'EZ-Pass'!$C$2:$AU$46,,0,1),,0,1)</f>
        <v>9.4</v>
      </c>
      <c r="AC21" s="38" cm="1">
        <f t="array" ref="AC21">_xlfn.XLOOKUP($A21,'EZ-Pass'!$A$2:$A$46,_xlfn.XLOOKUP(AC$1,'EZ-Pass'!$C$1:$AU$1,'EZ-Pass'!$C$2:$AU$46,,0,1),,0,1)</f>
        <v>10.4</v>
      </c>
      <c r="AD21" s="38" t="str" cm="1">
        <f t="array" ref="AD21">_xlfn.XLOOKUP($A21,'EZ-Pass'!$A$2:$A$46,_xlfn.XLOOKUP(AD$1,'EZ-Pass'!$C$1:$AU$1,'EZ-Pass'!$C$2:$AU$46,,0,1),,0,1)</f>
        <v>N/A</v>
      </c>
      <c r="AE21" s="38" cm="1">
        <f t="array" ref="AE21">_xlfn.XLOOKUP($A21,'EZ-Pass'!$A$2:$A$46,_xlfn.XLOOKUP(AE$1,'EZ-Pass'!$C$1:$AU$1,'EZ-Pass'!$C$2:$AU$46,,0,1),,0,1)</f>
        <v>11.5</v>
      </c>
      <c r="AF21" s="38" t="str" cm="1">
        <f t="array" ref="AF21">_xlfn.XLOOKUP($A21,'EZ-Pass'!$A$2:$A$46,_xlfn.XLOOKUP(AF$1,'EZ-Pass'!$C$1:$AU$1,'EZ-Pass'!$C$2:$AU$46,,0,1),,0,1)</f>
        <v>N/A</v>
      </c>
      <c r="AG21" s="38" cm="1">
        <f t="array" ref="AG21">_xlfn.XLOOKUP($A21,'EZ-Pass'!$A$2:$A$46,_xlfn.XLOOKUP(AG$1,'EZ-Pass'!$C$1:$AU$1,'EZ-Pass'!$C$2:$AU$46,,0,1),,0,1)</f>
        <v>12.4</v>
      </c>
      <c r="AH21" s="38" cm="1">
        <f t="array" ref="AH21">_xlfn.XLOOKUP($A21,'EZ-Pass'!$A$2:$A$46,_xlfn.XLOOKUP(AH$1,'EZ-Pass'!$C$1:$AU$1,'EZ-Pass'!$C$2:$AU$46,,0,1),,0,1)</f>
        <v>13.5</v>
      </c>
      <c r="AI21" s="38" cm="1">
        <f t="array" ref="AI21">_xlfn.XLOOKUP($A21,'EZ-Pass'!$A$2:$A$46,_xlfn.XLOOKUP(AI$1,'EZ-Pass'!$C$1:$AU$1,'EZ-Pass'!$C$2:$AU$46,,0,1),,0,1)</f>
        <v>13.7</v>
      </c>
      <c r="AJ21" s="38" cm="1">
        <f t="array" ref="AJ21">_xlfn.XLOOKUP($A21,'EZ-Pass'!$A$2:$A$46,_xlfn.XLOOKUP(AJ$1,'EZ-Pass'!$C$1:$AU$1,'EZ-Pass'!$C$2:$AU$46,,0,1),,0,1)</f>
        <v>14.5</v>
      </c>
      <c r="AK21" s="38" cm="1">
        <f t="array" ref="AK21">_xlfn.XLOOKUP($A21,'EZ-Pass'!$A$2:$A$46,_xlfn.XLOOKUP(AK$1,'EZ-Pass'!$C$1:$AU$1,'EZ-Pass'!$C$2:$AU$46,,0,1),,0,1)</f>
        <v>14.5</v>
      </c>
    </row>
    <row r="22" spans="1:37" x14ac:dyDescent="0.2">
      <c r="A22">
        <v>266</v>
      </c>
      <c r="B22" t="str">
        <v>Lebanon-Lancaster Toll Plaza</v>
      </c>
      <c r="C22" s="38" cm="1">
        <f t="array" ref="C22">_xlfn.XLOOKUP($A22,'EZ-Pass'!$A$2:$A$46,_xlfn.XLOOKUP(C$1,'EZ-Pass'!$C$1:$AU$1,'EZ-Pass'!$C$2:$AU$46,,0,1),,0,1)</f>
        <v>27.8</v>
      </c>
      <c r="D22" s="38" cm="1">
        <f t="array" ref="D22">_xlfn.XLOOKUP($A22,'EZ-Pass'!$A$2:$A$46,_xlfn.XLOOKUP(D$1,'EZ-Pass'!$C$1:$AU$1,'EZ-Pass'!$C$2:$AU$46,,0,1),,0,1)</f>
        <v>27.8</v>
      </c>
      <c r="E22" s="38" cm="1">
        <f t="array" ref="E22">_xlfn.XLOOKUP($A22,'EZ-Pass'!$A$2:$A$46,_xlfn.XLOOKUP(E$1,'EZ-Pass'!$C$1:$AU$1,'EZ-Pass'!$C$2:$AU$46,,0,1),,0,1)</f>
        <v>27.8</v>
      </c>
      <c r="F22" s="38" cm="1">
        <f t="array" ref="F22">_xlfn.XLOOKUP($A22,'EZ-Pass'!$A$2:$A$46,_xlfn.XLOOKUP(F$1,'EZ-Pass'!$C$1:$AU$1,'EZ-Pass'!$C$2:$AU$46,,0,1),,0,1)</f>
        <v>27.8</v>
      </c>
      <c r="G22" s="38" cm="1">
        <f t="array" ref="G22">_xlfn.XLOOKUP($A22,'EZ-Pass'!$A$2:$A$46,_xlfn.XLOOKUP(G$1,'EZ-Pass'!$C$1:$AU$1,'EZ-Pass'!$C$2:$AU$46,,0,1),,0,1)</f>
        <v>26.9</v>
      </c>
      <c r="H22" s="38" cm="1">
        <f t="array" ref="H22">_xlfn.XLOOKUP($A22,'EZ-Pass'!$A$2:$A$46,_xlfn.XLOOKUP(H$1,'EZ-Pass'!$C$1:$AU$1,'EZ-Pass'!$C$2:$AU$46,,0,1),,0,1)</f>
        <v>25.8</v>
      </c>
      <c r="I22" s="38" cm="1">
        <f t="array" ref="I22">_xlfn.XLOOKUP($A22,'EZ-Pass'!$A$2:$A$46,_xlfn.XLOOKUP(I$1,'EZ-Pass'!$C$1:$AU$1,'EZ-Pass'!$C$2:$AU$46,,0,1),,0,1)</f>
        <v>24.8</v>
      </c>
      <c r="J22" s="38" cm="1">
        <f t="array" ref="J22">_xlfn.XLOOKUP($A22,'EZ-Pass'!$A$2:$A$46,_xlfn.XLOOKUP(J$1,'EZ-Pass'!$C$1:$AU$1,'EZ-Pass'!$C$2:$AU$46,,0,1),,0,1)</f>
        <v>23.3</v>
      </c>
      <c r="K22" s="38" cm="1">
        <f t="array" ref="K22">_xlfn.XLOOKUP($A22,'EZ-Pass'!$A$2:$A$46,_xlfn.XLOOKUP(K$1,'EZ-Pass'!$C$1:$AU$1,'EZ-Pass'!$C$2:$AU$46,,0,1),,0,1)</f>
        <v>22.8</v>
      </c>
      <c r="L22" s="38" cm="1">
        <f t="array" ref="L22">_xlfn.XLOOKUP($A22,'EZ-Pass'!$A$2:$A$46,_xlfn.XLOOKUP(L$1,'EZ-Pass'!$C$1:$AU$1,'EZ-Pass'!$C$2:$AU$46,,0,1),,0,1)</f>
        <v>20.7</v>
      </c>
      <c r="M22" s="38" cm="1">
        <f t="array" ref="M22">_xlfn.XLOOKUP($A22,'EZ-Pass'!$A$2:$A$46,_xlfn.XLOOKUP(M$1,'EZ-Pass'!$C$1:$AU$1,'EZ-Pass'!$C$2:$AU$46,,0,1),,0,1)</f>
        <v>18.2</v>
      </c>
      <c r="N22" s="38" cm="1">
        <f t="array" ref="N22">_xlfn.XLOOKUP($A22,'EZ-Pass'!$A$2:$A$46,_xlfn.XLOOKUP(N$1,'EZ-Pass'!$C$1:$AU$1,'EZ-Pass'!$C$2:$AU$46,,0,1),,0,1)</f>
        <v>14.5</v>
      </c>
      <c r="O22" s="38" cm="1">
        <f t="array" ref="O22">_xlfn.XLOOKUP($A22,'EZ-Pass'!$A$2:$A$46,_xlfn.XLOOKUP(O$1,'EZ-Pass'!$C$1:$AU$1,'EZ-Pass'!$C$2:$AU$46,,0,1),,0,1)</f>
        <v>12</v>
      </c>
      <c r="P22" s="38" cm="1">
        <f t="array" ref="P22">_xlfn.XLOOKUP($A22,'EZ-Pass'!$A$2:$A$46,_xlfn.XLOOKUP(P$1,'EZ-Pass'!$C$1:$AU$1,'EZ-Pass'!$C$2:$AU$46,,0,1),,0,1)</f>
        <v>9.9</v>
      </c>
      <c r="Q22" s="38" cm="1">
        <f t="array" ref="Q22">_xlfn.XLOOKUP($A22,'EZ-Pass'!$A$2:$A$46,_xlfn.XLOOKUP(Q$1,'EZ-Pass'!$C$1:$AU$1,'EZ-Pass'!$C$2:$AU$46,,0,1),,0,1)</f>
        <v>9.4</v>
      </c>
      <c r="R22" s="38" cm="1">
        <f t="array" ref="R22">_xlfn.XLOOKUP($A22,'EZ-Pass'!$A$2:$A$46,_xlfn.XLOOKUP(R$1,'EZ-Pass'!$C$1:$AU$1,'EZ-Pass'!$C$2:$AU$46,,0,1),,0,1)</f>
        <v>7.3</v>
      </c>
      <c r="S22" s="38" cm="1">
        <f t="array" ref="S22">_xlfn.XLOOKUP($A22,'EZ-Pass'!$A$2:$A$46,_xlfn.XLOOKUP(S$1,'EZ-Pass'!$C$1:$AU$1,'EZ-Pass'!$C$2:$AU$46,,0,1),,0,1)</f>
        <v>4.8</v>
      </c>
      <c r="T22" s="38" cm="1">
        <f t="array" ref="T22">_xlfn.XLOOKUP($A22,'EZ-Pass'!$A$2:$A$46,_xlfn.XLOOKUP(T$1,'EZ-Pass'!$C$1:$AU$1,'EZ-Pass'!$C$2:$AU$46,,0,1),,0,1)</f>
        <v>3.2</v>
      </c>
      <c r="U22" s="38" cm="1">
        <f t="array" ref="U22">_xlfn.XLOOKUP($A22,'EZ-Pass'!$A$2:$A$46,_xlfn.XLOOKUP(U$1,'EZ-Pass'!$C$1:$AU$1,'EZ-Pass'!$C$2:$AU$46,,0,1),,0,1)</f>
        <v>2.7</v>
      </c>
      <c r="V22" s="38" cm="1">
        <f t="array" ref="V22">_xlfn.XLOOKUP($A22,'EZ-Pass'!$A$2:$A$46,_xlfn.XLOOKUP(V$1,'EZ-Pass'!$C$1:$AU$1,'EZ-Pass'!$C$2:$AU$46,,0,1),,0,1)</f>
        <v>2.2000000000000002</v>
      </c>
      <c r="W22" s="38" t="str" cm="1">
        <f t="array" ref="W22">_xlfn.XLOOKUP($A22,'EZ-Pass'!$A$2:$A$46,_xlfn.XLOOKUP(W$1,'EZ-Pass'!$C$1:$AU$1,'EZ-Pass'!$C$2:$AU$46,,0,1),,0,1)</f>
        <v>N/A</v>
      </c>
      <c r="X22" s="38" cm="1">
        <f t="array" ref="X22">_xlfn.XLOOKUP($A22,'EZ-Pass'!$A$2:$A$46,_xlfn.XLOOKUP(X$1,'EZ-Pass'!$C$1:$AU$1,'EZ-Pass'!$C$2:$AU$46,,0,1),,0,1)</f>
        <v>2.7</v>
      </c>
      <c r="Y22" s="38" cm="1">
        <f t="array" ref="Y22">_xlfn.XLOOKUP($A22,'EZ-Pass'!$A$2:$A$46,_xlfn.XLOOKUP(Y$1,'EZ-Pass'!$C$1:$AU$1,'EZ-Pass'!$C$2:$AU$46,,0,1),,0,1)</f>
        <v>3.8</v>
      </c>
      <c r="Z22" s="38" cm="1">
        <f t="array" ref="Z22">_xlfn.XLOOKUP($A22,'EZ-Pass'!$A$2:$A$46,_xlfn.XLOOKUP(Z$1,'EZ-Pass'!$C$1:$AU$1,'EZ-Pass'!$C$2:$AU$46,,0,1),,0,1)</f>
        <v>5.2</v>
      </c>
      <c r="AA22" s="38" cm="1">
        <f t="array" ref="AA22">_xlfn.XLOOKUP($A22,'EZ-Pass'!$A$2:$A$46,_xlfn.XLOOKUP(AA$1,'EZ-Pass'!$C$1:$AU$1,'EZ-Pass'!$C$2:$AU$46,,0,1),,0,1)</f>
        <v>6.5</v>
      </c>
      <c r="AB22" s="38" cm="1">
        <f t="array" ref="AB22">_xlfn.XLOOKUP($A22,'EZ-Pass'!$A$2:$A$46,_xlfn.XLOOKUP(AB$1,'EZ-Pass'!$C$1:$AU$1,'EZ-Pass'!$C$2:$AU$46,,0,1),,0,1)</f>
        <v>7.3</v>
      </c>
      <c r="AC22" s="38" cm="1">
        <f t="array" ref="AC22">_xlfn.XLOOKUP($A22,'EZ-Pass'!$A$2:$A$46,_xlfn.XLOOKUP(AC$1,'EZ-Pass'!$C$1:$AU$1,'EZ-Pass'!$C$2:$AU$46,,0,1),,0,1)</f>
        <v>8.8000000000000007</v>
      </c>
      <c r="AD22" s="38" t="str" cm="1">
        <f t="array" ref="AD22">_xlfn.XLOOKUP($A22,'EZ-Pass'!$A$2:$A$46,_xlfn.XLOOKUP(AD$1,'EZ-Pass'!$C$1:$AU$1,'EZ-Pass'!$C$2:$AU$46,,0,1),,0,1)</f>
        <v>N/A</v>
      </c>
      <c r="AE22" s="38" cm="1">
        <f t="array" ref="AE22">_xlfn.XLOOKUP($A22,'EZ-Pass'!$A$2:$A$46,_xlfn.XLOOKUP(AE$1,'EZ-Pass'!$C$1:$AU$1,'EZ-Pass'!$C$2:$AU$46,,0,1),,0,1)</f>
        <v>9.9</v>
      </c>
      <c r="AF22" s="38" t="str" cm="1">
        <f t="array" ref="AF22">_xlfn.XLOOKUP($A22,'EZ-Pass'!$A$2:$A$46,_xlfn.XLOOKUP(AF$1,'EZ-Pass'!$C$1:$AU$1,'EZ-Pass'!$C$2:$AU$46,,0,1),,0,1)</f>
        <v>N/A</v>
      </c>
      <c r="AG22" s="38" cm="1">
        <f t="array" ref="AG22">_xlfn.XLOOKUP($A22,'EZ-Pass'!$A$2:$A$46,_xlfn.XLOOKUP(AG$1,'EZ-Pass'!$C$1:$AU$1,'EZ-Pass'!$C$2:$AU$46,,0,1),,0,1)</f>
        <v>10.4</v>
      </c>
      <c r="AH22" s="38" cm="1">
        <f t="array" ref="AH22">_xlfn.XLOOKUP($A22,'EZ-Pass'!$A$2:$A$46,_xlfn.XLOOKUP(AH$1,'EZ-Pass'!$C$1:$AU$1,'EZ-Pass'!$C$2:$AU$46,,0,1),,0,1)</f>
        <v>12</v>
      </c>
      <c r="AI22" s="38" cm="1">
        <f t="array" ref="AI22">_xlfn.XLOOKUP($A22,'EZ-Pass'!$A$2:$A$46,_xlfn.XLOOKUP(AI$1,'EZ-Pass'!$C$1:$AU$1,'EZ-Pass'!$C$2:$AU$46,,0,1),,0,1)</f>
        <v>12.1</v>
      </c>
      <c r="AJ22" s="38" cm="1">
        <f t="array" ref="AJ22">_xlfn.XLOOKUP($A22,'EZ-Pass'!$A$2:$A$46,_xlfn.XLOOKUP(AJ$1,'EZ-Pass'!$C$1:$AU$1,'EZ-Pass'!$C$2:$AU$46,,0,1),,0,1)</f>
        <v>13</v>
      </c>
      <c r="AK22" s="38" cm="1">
        <f t="array" ref="AK22">_xlfn.XLOOKUP($A22,'EZ-Pass'!$A$2:$A$46,_xlfn.XLOOKUP(AK$1,'EZ-Pass'!$C$1:$AU$1,'EZ-Pass'!$C$2:$AU$46,,0,1),,0,1)</f>
        <v>13</v>
      </c>
    </row>
    <row r="23" spans="1:37" x14ac:dyDescent="0.2">
      <c r="A23">
        <v>286</v>
      </c>
      <c r="B23" t="str">
        <v>Reading Toll Plaza</v>
      </c>
      <c r="C23" s="38" cm="1">
        <f t="array" ref="C23">_xlfn.XLOOKUP($A23,'EZ-Pass'!$A$2:$A$46,_xlfn.XLOOKUP(C$1,'EZ-Pass'!$C$1:$AU$1,'EZ-Pass'!$C$2:$AU$46,,0,1),,0,1)</f>
        <v>30.5</v>
      </c>
      <c r="D23" s="38" cm="1">
        <f t="array" ref="D23">_xlfn.XLOOKUP($A23,'EZ-Pass'!$A$2:$A$46,_xlfn.XLOOKUP(D$1,'EZ-Pass'!$C$1:$AU$1,'EZ-Pass'!$C$2:$AU$46,,0,1),,0,1)</f>
        <v>30.5</v>
      </c>
      <c r="E23" s="38" cm="1">
        <f t="array" ref="E23">_xlfn.XLOOKUP($A23,'EZ-Pass'!$A$2:$A$46,_xlfn.XLOOKUP(E$1,'EZ-Pass'!$C$1:$AU$1,'EZ-Pass'!$C$2:$AU$46,,0,1),,0,1)</f>
        <v>30.5</v>
      </c>
      <c r="F23" s="38" cm="1">
        <f t="array" ref="F23">_xlfn.XLOOKUP($A23,'EZ-Pass'!$A$2:$A$46,_xlfn.XLOOKUP(F$1,'EZ-Pass'!$C$1:$AU$1,'EZ-Pass'!$C$2:$AU$46,,0,1),,0,1)</f>
        <v>30.5</v>
      </c>
      <c r="G23" s="38" cm="1">
        <f t="array" ref="G23">_xlfn.XLOOKUP($A23,'EZ-Pass'!$A$2:$A$46,_xlfn.XLOOKUP(G$1,'EZ-Pass'!$C$1:$AU$1,'EZ-Pass'!$C$2:$AU$46,,0,1),,0,1)</f>
        <v>28.5</v>
      </c>
      <c r="H23" s="38" cm="1">
        <f t="array" ref="H23">_xlfn.XLOOKUP($A23,'EZ-Pass'!$A$2:$A$46,_xlfn.XLOOKUP(H$1,'EZ-Pass'!$C$1:$AU$1,'EZ-Pass'!$C$2:$AU$46,,0,1),,0,1)</f>
        <v>27.8</v>
      </c>
      <c r="I23" s="38" cm="1">
        <f t="array" ref="I23">_xlfn.XLOOKUP($A23,'EZ-Pass'!$A$2:$A$46,_xlfn.XLOOKUP(I$1,'EZ-Pass'!$C$1:$AU$1,'EZ-Pass'!$C$2:$AU$46,,0,1),,0,1)</f>
        <v>26.9</v>
      </c>
      <c r="J23" s="38" cm="1">
        <f t="array" ref="J23">_xlfn.XLOOKUP($A23,'EZ-Pass'!$A$2:$A$46,_xlfn.XLOOKUP(J$1,'EZ-Pass'!$C$1:$AU$1,'EZ-Pass'!$C$2:$AU$46,,0,1),,0,1)</f>
        <v>25.3</v>
      </c>
      <c r="K23" s="38" cm="1">
        <f t="array" ref="K23">_xlfn.XLOOKUP($A23,'EZ-Pass'!$A$2:$A$46,_xlfn.XLOOKUP(K$1,'EZ-Pass'!$C$1:$AU$1,'EZ-Pass'!$C$2:$AU$46,,0,1),,0,1)</f>
        <v>24.2</v>
      </c>
      <c r="L23" s="38" cm="1">
        <f t="array" ref="L23">_xlfn.XLOOKUP($A23,'EZ-Pass'!$A$2:$A$46,_xlfn.XLOOKUP(L$1,'EZ-Pass'!$C$1:$AU$1,'EZ-Pass'!$C$2:$AU$46,,0,1),,0,1)</f>
        <v>22.8</v>
      </c>
      <c r="M23" s="38" cm="1">
        <f t="array" ref="M23">_xlfn.XLOOKUP($A23,'EZ-Pass'!$A$2:$A$46,_xlfn.XLOOKUP(M$1,'EZ-Pass'!$C$1:$AU$1,'EZ-Pass'!$C$2:$AU$46,,0,1),,0,1)</f>
        <v>20.7</v>
      </c>
      <c r="N23" s="38" cm="1">
        <f t="array" ref="N23">_xlfn.XLOOKUP($A23,'EZ-Pass'!$A$2:$A$46,_xlfn.XLOOKUP(N$1,'EZ-Pass'!$C$1:$AU$1,'EZ-Pass'!$C$2:$AU$46,,0,1),,0,1)</f>
        <v>16.100000000000001</v>
      </c>
      <c r="O23" s="38" cm="1">
        <f t="array" ref="O23">_xlfn.XLOOKUP($A23,'EZ-Pass'!$A$2:$A$46,_xlfn.XLOOKUP(O$1,'EZ-Pass'!$C$1:$AU$1,'EZ-Pass'!$C$2:$AU$46,,0,1),,0,1)</f>
        <v>13.5</v>
      </c>
      <c r="P23" s="38" cm="1">
        <f t="array" ref="P23">_xlfn.XLOOKUP($A23,'EZ-Pass'!$A$2:$A$46,_xlfn.XLOOKUP(P$1,'EZ-Pass'!$C$1:$AU$1,'EZ-Pass'!$C$2:$AU$46,,0,1),,0,1)</f>
        <v>12</v>
      </c>
      <c r="Q23" s="38" cm="1">
        <f t="array" ref="Q23">_xlfn.XLOOKUP($A23,'EZ-Pass'!$A$2:$A$46,_xlfn.XLOOKUP(Q$1,'EZ-Pass'!$C$1:$AU$1,'EZ-Pass'!$C$2:$AU$46,,0,1),,0,1)</f>
        <v>10.9</v>
      </c>
      <c r="R23" s="38" cm="1">
        <f t="array" ref="R23">_xlfn.XLOOKUP($A23,'EZ-Pass'!$A$2:$A$46,_xlfn.XLOOKUP(R$1,'EZ-Pass'!$C$1:$AU$1,'EZ-Pass'!$C$2:$AU$46,,0,1),,0,1)</f>
        <v>9.4</v>
      </c>
      <c r="S23" s="38" cm="1">
        <f t="array" ref="S23">_xlfn.XLOOKUP($A23,'EZ-Pass'!$A$2:$A$46,_xlfn.XLOOKUP(S$1,'EZ-Pass'!$C$1:$AU$1,'EZ-Pass'!$C$2:$AU$46,,0,1),,0,1)</f>
        <v>6.3</v>
      </c>
      <c r="T23" s="38" cm="1">
        <f t="array" ref="T23">_xlfn.XLOOKUP($A23,'EZ-Pass'!$A$2:$A$46,_xlfn.XLOOKUP(T$1,'EZ-Pass'!$C$1:$AU$1,'EZ-Pass'!$C$2:$AU$46,,0,1),,0,1)</f>
        <v>5.2</v>
      </c>
      <c r="U23" s="38" cm="1">
        <f t="array" ref="U23">_xlfn.XLOOKUP($A23,'EZ-Pass'!$A$2:$A$46,_xlfn.XLOOKUP(U$1,'EZ-Pass'!$C$1:$AU$1,'EZ-Pass'!$C$2:$AU$46,,0,1),,0,1)</f>
        <v>4.8</v>
      </c>
      <c r="V23" s="38" cm="1">
        <f t="array" ref="V23">_xlfn.XLOOKUP($A23,'EZ-Pass'!$A$2:$A$46,_xlfn.XLOOKUP(V$1,'EZ-Pass'!$C$1:$AU$1,'EZ-Pass'!$C$2:$AU$46,,0,1),,0,1)</f>
        <v>4.3</v>
      </c>
      <c r="W23" s="38" cm="1">
        <f t="array" ref="W23">_xlfn.XLOOKUP($A23,'EZ-Pass'!$A$2:$A$46,_xlfn.XLOOKUP(W$1,'EZ-Pass'!$C$1:$AU$1,'EZ-Pass'!$C$2:$AU$46,,0,1),,0,1)</f>
        <v>2.7</v>
      </c>
      <c r="X23" s="38" t="str" cm="1">
        <f t="array" ref="X23">_xlfn.XLOOKUP($A23,'EZ-Pass'!$A$2:$A$46,_xlfn.XLOOKUP(X$1,'EZ-Pass'!$C$1:$AU$1,'EZ-Pass'!$C$2:$AU$46,,0,1),,0,1)</f>
        <v>N/A</v>
      </c>
      <c r="Y23" s="38" cm="1">
        <f t="array" ref="Y23">_xlfn.XLOOKUP($A23,'EZ-Pass'!$A$2:$A$46,_xlfn.XLOOKUP(Y$1,'EZ-Pass'!$C$1:$AU$1,'EZ-Pass'!$C$2:$AU$46,,0,1),,0,1)</f>
        <v>1.6</v>
      </c>
      <c r="Z23" s="38" cm="1">
        <f t="array" ref="Z23">_xlfn.XLOOKUP($A23,'EZ-Pass'!$A$2:$A$46,_xlfn.XLOOKUP(Z$1,'EZ-Pass'!$C$1:$AU$1,'EZ-Pass'!$C$2:$AU$46,,0,1),,0,1)</f>
        <v>3.2</v>
      </c>
      <c r="AA23" s="38" cm="1">
        <f t="array" ref="AA23">_xlfn.XLOOKUP($A23,'EZ-Pass'!$A$2:$A$46,_xlfn.XLOOKUP(AA$1,'EZ-Pass'!$C$1:$AU$1,'EZ-Pass'!$C$2:$AU$46,,0,1),,0,1)</f>
        <v>4.4000000000000004</v>
      </c>
      <c r="AB23" s="38" cm="1">
        <f t="array" ref="AB23">_xlfn.XLOOKUP($A23,'EZ-Pass'!$A$2:$A$46,_xlfn.XLOOKUP(AB$1,'EZ-Pass'!$C$1:$AU$1,'EZ-Pass'!$C$2:$AU$46,,0,1),,0,1)</f>
        <v>5.2</v>
      </c>
      <c r="AC23" s="38" cm="1">
        <f t="array" ref="AC23">_xlfn.XLOOKUP($A23,'EZ-Pass'!$A$2:$A$46,_xlfn.XLOOKUP(AC$1,'EZ-Pass'!$C$1:$AU$1,'EZ-Pass'!$C$2:$AU$46,,0,1),,0,1)</f>
        <v>6.8</v>
      </c>
      <c r="AD23" s="38" t="str" cm="1">
        <f t="array" ref="AD23">_xlfn.XLOOKUP($A23,'EZ-Pass'!$A$2:$A$46,_xlfn.XLOOKUP(AD$1,'EZ-Pass'!$C$1:$AU$1,'EZ-Pass'!$C$2:$AU$46,,0,1),,0,1)</f>
        <v>N/A</v>
      </c>
      <c r="AE23" s="38" cm="1">
        <f t="array" ref="AE23">_xlfn.XLOOKUP($A23,'EZ-Pass'!$A$2:$A$46,_xlfn.XLOOKUP(AE$1,'EZ-Pass'!$C$1:$AU$1,'EZ-Pass'!$C$2:$AU$46,,0,1),,0,1)</f>
        <v>7.3</v>
      </c>
      <c r="AF23" s="38" t="str" cm="1">
        <f t="array" ref="AF23">_xlfn.XLOOKUP($A23,'EZ-Pass'!$A$2:$A$46,_xlfn.XLOOKUP(AF$1,'EZ-Pass'!$C$1:$AU$1,'EZ-Pass'!$C$2:$AU$46,,0,1),,0,1)</f>
        <v>N/A</v>
      </c>
      <c r="AG23" s="38" cm="1">
        <f t="array" ref="AG23">_xlfn.XLOOKUP($A23,'EZ-Pass'!$A$2:$A$46,_xlfn.XLOOKUP(AG$1,'EZ-Pass'!$C$1:$AU$1,'EZ-Pass'!$C$2:$AU$46,,0,1),,0,1)</f>
        <v>8.4</v>
      </c>
      <c r="AH23" s="38" cm="1">
        <f t="array" ref="AH23">_xlfn.XLOOKUP($A23,'EZ-Pass'!$A$2:$A$46,_xlfn.XLOOKUP(AH$1,'EZ-Pass'!$C$1:$AU$1,'EZ-Pass'!$C$2:$AU$46,,0,1),,0,1)</f>
        <v>9.4</v>
      </c>
      <c r="AI23" s="38" cm="1">
        <f t="array" ref="AI23">_xlfn.XLOOKUP($A23,'EZ-Pass'!$A$2:$A$46,_xlfn.XLOOKUP(AI$1,'EZ-Pass'!$C$1:$AU$1,'EZ-Pass'!$C$2:$AU$46,,0,1),,0,1)</f>
        <v>9.5</v>
      </c>
      <c r="AJ23" s="38" cm="1">
        <f t="array" ref="AJ23">_xlfn.XLOOKUP($A23,'EZ-Pass'!$A$2:$A$46,_xlfn.XLOOKUP(AJ$1,'EZ-Pass'!$C$1:$AU$1,'EZ-Pass'!$C$2:$AU$46,,0,1),,0,1)</f>
        <v>10.9</v>
      </c>
      <c r="AK23" s="38" cm="1">
        <f t="array" ref="AK23">_xlfn.XLOOKUP($A23,'EZ-Pass'!$A$2:$A$46,_xlfn.XLOOKUP(AK$1,'EZ-Pass'!$C$1:$AU$1,'EZ-Pass'!$C$2:$AU$46,,0,1),,0,1)</f>
        <v>10.9</v>
      </c>
    </row>
    <row r="24" spans="1:37" x14ac:dyDescent="0.2">
      <c r="A24">
        <v>298</v>
      </c>
      <c r="B24" t="str">
        <v>Morgantown Toll Plaza</v>
      </c>
      <c r="C24" s="38" cm="1">
        <f t="array" ref="C24">_xlfn.XLOOKUP($A24,'EZ-Pass'!$A$2:$A$46,_xlfn.XLOOKUP(C$1,'EZ-Pass'!$C$1:$AU$1,'EZ-Pass'!$C$2:$AU$46,,0,1),,0,1)</f>
        <v>31.4</v>
      </c>
      <c r="D24" s="38" cm="1">
        <f t="array" ref="D24">_xlfn.XLOOKUP($A24,'EZ-Pass'!$A$2:$A$46,_xlfn.XLOOKUP(D$1,'EZ-Pass'!$C$1:$AU$1,'EZ-Pass'!$C$2:$AU$46,,0,1),,0,1)</f>
        <v>31.4</v>
      </c>
      <c r="E24" s="38" cm="1">
        <f t="array" ref="E24">_xlfn.XLOOKUP($A24,'EZ-Pass'!$A$2:$A$46,_xlfn.XLOOKUP(E$1,'EZ-Pass'!$C$1:$AU$1,'EZ-Pass'!$C$2:$AU$46,,0,1),,0,1)</f>
        <v>31.4</v>
      </c>
      <c r="F24" s="38" cm="1">
        <f t="array" ref="F24">_xlfn.XLOOKUP($A24,'EZ-Pass'!$A$2:$A$46,_xlfn.XLOOKUP(F$1,'EZ-Pass'!$C$1:$AU$1,'EZ-Pass'!$C$2:$AU$46,,0,1),,0,1)</f>
        <v>31.4</v>
      </c>
      <c r="G24" s="38" cm="1">
        <f t="array" ref="G24">_xlfn.XLOOKUP($A24,'EZ-Pass'!$A$2:$A$46,_xlfn.XLOOKUP(G$1,'EZ-Pass'!$C$1:$AU$1,'EZ-Pass'!$C$2:$AU$46,,0,1),,0,1)</f>
        <v>29.9</v>
      </c>
      <c r="H24" s="38" cm="1">
        <f t="array" ref="H24">_xlfn.XLOOKUP($A24,'EZ-Pass'!$A$2:$A$46,_xlfn.XLOOKUP(H$1,'EZ-Pass'!$C$1:$AU$1,'EZ-Pass'!$C$2:$AU$46,,0,1),,0,1)</f>
        <v>29</v>
      </c>
      <c r="I24" s="38" cm="1">
        <f t="array" ref="I24">_xlfn.XLOOKUP($A24,'EZ-Pass'!$A$2:$A$46,_xlfn.XLOOKUP(I$1,'EZ-Pass'!$C$1:$AU$1,'EZ-Pass'!$C$2:$AU$46,,0,1),,0,1)</f>
        <v>27.8</v>
      </c>
      <c r="J24" s="38" cm="1">
        <f t="array" ref="J24">_xlfn.XLOOKUP($A24,'EZ-Pass'!$A$2:$A$46,_xlfn.XLOOKUP(J$1,'EZ-Pass'!$C$1:$AU$1,'EZ-Pass'!$C$2:$AU$46,,0,1),,0,1)</f>
        <v>26.9</v>
      </c>
      <c r="K24" s="38" cm="1">
        <f t="array" ref="K24">_xlfn.XLOOKUP($A24,'EZ-Pass'!$A$2:$A$46,_xlfn.XLOOKUP(K$1,'EZ-Pass'!$C$1:$AU$1,'EZ-Pass'!$C$2:$AU$46,,0,1),,0,1)</f>
        <v>25.3</v>
      </c>
      <c r="L24" s="38" cm="1">
        <f t="array" ref="L24">_xlfn.XLOOKUP($A24,'EZ-Pass'!$A$2:$A$46,_xlfn.XLOOKUP(L$1,'EZ-Pass'!$C$1:$AU$1,'EZ-Pass'!$C$2:$AU$46,,0,1),,0,1)</f>
        <v>23.8</v>
      </c>
      <c r="M24" s="38" cm="1">
        <f t="array" ref="M24">_xlfn.XLOOKUP($A24,'EZ-Pass'!$A$2:$A$46,_xlfn.XLOOKUP(M$1,'EZ-Pass'!$C$1:$AU$1,'EZ-Pass'!$C$2:$AU$46,,0,1),,0,1)</f>
        <v>21.8</v>
      </c>
      <c r="N24" s="38" cm="1">
        <f t="array" ref="N24">_xlfn.XLOOKUP($A24,'EZ-Pass'!$A$2:$A$46,_xlfn.XLOOKUP(N$1,'EZ-Pass'!$C$1:$AU$1,'EZ-Pass'!$C$2:$AU$46,,0,1),,0,1)</f>
        <v>17.600000000000001</v>
      </c>
      <c r="O24" s="38" cm="1">
        <f t="array" ref="O24">_xlfn.XLOOKUP($A24,'EZ-Pass'!$A$2:$A$46,_xlfn.XLOOKUP(O$1,'EZ-Pass'!$C$1:$AU$1,'EZ-Pass'!$C$2:$AU$46,,0,1),,0,1)</f>
        <v>15</v>
      </c>
      <c r="P24" s="38" cm="1">
        <f t="array" ref="P24">_xlfn.XLOOKUP($A24,'EZ-Pass'!$A$2:$A$46,_xlfn.XLOOKUP(P$1,'EZ-Pass'!$C$1:$AU$1,'EZ-Pass'!$C$2:$AU$46,,0,1),,0,1)</f>
        <v>13.5</v>
      </c>
      <c r="Q24" s="38" cm="1">
        <f t="array" ref="Q24">_xlfn.XLOOKUP($A24,'EZ-Pass'!$A$2:$A$46,_xlfn.XLOOKUP(Q$1,'EZ-Pass'!$C$1:$AU$1,'EZ-Pass'!$C$2:$AU$46,,0,1),,0,1)</f>
        <v>12</v>
      </c>
      <c r="R24" s="38" cm="1">
        <f t="array" ref="R24">_xlfn.XLOOKUP($A24,'EZ-Pass'!$A$2:$A$46,_xlfn.XLOOKUP(R$1,'EZ-Pass'!$C$1:$AU$1,'EZ-Pass'!$C$2:$AU$46,,0,1),,0,1)</f>
        <v>10.4</v>
      </c>
      <c r="S24" s="38" cm="1">
        <f t="array" ref="S24">_xlfn.XLOOKUP($A24,'EZ-Pass'!$A$2:$A$46,_xlfn.XLOOKUP(S$1,'EZ-Pass'!$C$1:$AU$1,'EZ-Pass'!$C$2:$AU$46,,0,1),,0,1)</f>
        <v>7.3</v>
      </c>
      <c r="T24" s="38" cm="1">
        <f t="array" ref="T24">_xlfn.XLOOKUP($A24,'EZ-Pass'!$A$2:$A$46,_xlfn.XLOOKUP(T$1,'EZ-Pass'!$C$1:$AU$1,'EZ-Pass'!$C$2:$AU$46,,0,1),,0,1)</f>
        <v>6.8</v>
      </c>
      <c r="U24" s="38" cm="1">
        <f t="array" ref="U24">_xlfn.XLOOKUP($A24,'EZ-Pass'!$A$2:$A$46,_xlfn.XLOOKUP(U$1,'EZ-Pass'!$C$1:$AU$1,'EZ-Pass'!$C$2:$AU$46,,0,1),,0,1)</f>
        <v>6.3</v>
      </c>
      <c r="V24" s="38" cm="1">
        <f t="array" ref="V24">_xlfn.XLOOKUP($A24,'EZ-Pass'!$A$2:$A$46,_xlfn.XLOOKUP(V$1,'EZ-Pass'!$C$1:$AU$1,'EZ-Pass'!$C$2:$AU$46,,0,1),,0,1)</f>
        <v>5.2</v>
      </c>
      <c r="W24" s="38" cm="1">
        <f t="array" ref="W24">_xlfn.XLOOKUP($A24,'EZ-Pass'!$A$2:$A$46,_xlfn.XLOOKUP(W$1,'EZ-Pass'!$C$1:$AU$1,'EZ-Pass'!$C$2:$AU$46,,0,1),,0,1)</f>
        <v>3.8</v>
      </c>
      <c r="X24" s="38" cm="1">
        <f t="array" ref="X24">_xlfn.XLOOKUP($A24,'EZ-Pass'!$A$2:$A$46,_xlfn.XLOOKUP(X$1,'EZ-Pass'!$C$1:$AU$1,'EZ-Pass'!$C$2:$AU$46,,0,1),,0,1)</f>
        <v>1.6</v>
      </c>
      <c r="Y24" s="38" t="str" cm="1">
        <f t="array" ref="Y24">_xlfn.XLOOKUP($A24,'EZ-Pass'!$A$2:$A$46,_xlfn.XLOOKUP(Y$1,'EZ-Pass'!$C$1:$AU$1,'EZ-Pass'!$C$2:$AU$46,,0,1),,0,1)</f>
        <v>N/A</v>
      </c>
      <c r="Z24" s="38" cm="1">
        <f t="array" ref="Z24">_xlfn.XLOOKUP($A24,'EZ-Pass'!$A$2:$A$46,_xlfn.XLOOKUP(Z$1,'EZ-Pass'!$C$1:$AU$1,'EZ-Pass'!$C$2:$AU$46,,0,1),,0,1)</f>
        <v>1.6</v>
      </c>
      <c r="AA24" s="38" cm="1">
        <f t="array" ref="AA24">_xlfn.XLOOKUP($A24,'EZ-Pass'!$A$2:$A$46,_xlfn.XLOOKUP(AA$1,'EZ-Pass'!$C$1:$AU$1,'EZ-Pass'!$C$2:$AU$46,,0,1),,0,1)</f>
        <v>3.1</v>
      </c>
      <c r="AB24" s="38" cm="1">
        <f t="array" ref="AB24">_xlfn.XLOOKUP($A24,'EZ-Pass'!$A$2:$A$46,_xlfn.XLOOKUP(AB$1,'EZ-Pass'!$C$1:$AU$1,'EZ-Pass'!$C$2:$AU$46,,0,1),,0,1)</f>
        <v>4.3</v>
      </c>
      <c r="AC24" s="38" cm="1">
        <f t="array" ref="AC24">_xlfn.XLOOKUP($A24,'EZ-Pass'!$A$2:$A$46,_xlfn.XLOOKUP(AC$1,'EZ-Pass'!$C$1:$AU$1,'EZ-Pass'!$C$2:$AU$46,,0,1),,0,1)</f>
        <v>5.2</v>
      </c>
      <c r="AD24" s="38" t="str" cm="1">
        <f t="array" ref="AD24">_xlfn.XLOOKUP($A24,'EZ-Pass'!$A$2:$A$46,_xlfn.XLOOKUP(AD$1,'EZ-Pass'!$C$1:$AU$1,'EZ-Pass'!$C$2:$AU$46,,0,1),,0,1)</f>
        <v>N/A</v>
      </c>
      <c r="AE24" s="38" cm="1">
        <f t="array" ref="AE24">_xlfn.XLOOKUP($A24,'EZ-Pass'!$A$2:$A$46,_xlfn.XLOOKUP(AE$1,'EZ-Pass'!$C$1:$AU$1,'EZ-Pass'!$C$2:$AU$46,,0,1),,0,1)</f>
        <v>6.8</v>
      </c>
      <c r="AF24" s="38" t="str" cm="1">
        <f t="array" ref="AF24">_xlfn.XLOOKUP($A24,'EZ-Pass'!$A$2:$A$46,_xlfn.XLOOKUP(AF$1,'EZ-Pass'!$C$1:$AU$1,'EZ-Pass'!$C$2:$AU$46,,0,1),,0,1)</f>
        <v>N/A</v>
      </c>
      <c r="AG24" s="38" cm="1">
        <f t="array" ref="AG24">_xlfn.XLOOKUP($A24,'EZ-Pass'!$A$2:$A$46,_xlfn.XLOOKUP(AG$1,'EZ-Pass'!$C$1:$AU$1,'EZ-Pass'!$C$2:$AU$46,,0,1),,0,1)</f>
        <v>6.8</v>
      </c>
      <c r="AH24" s="38" cm="1">
        <f t="array" ref="AH24">_xlfn.XLOOKUP($A24,'EZ-Pass'!$A$2:$A$46,_xlfn.XLOOKUP(AH$1,'EZ-Pass'!$C$1:$AU$1,'EZ-Pass'!$C$2:$AU$46,,0,1),,0,1)</f>
        <v>8.4</v>
      </c>
      <c r="AI24" s="38" cm="1">
        <f t="array" ref="AI24">_xlfn.XLOOKUP($A24,'EZ-Pass'!$A$2:$A$46,_xlfn.XLOOKUP(AI$1,'EZ-Pass'!$C$1:$AU$1,'EZ-Pass'!$C$2:$AU$46,,0,1),,0,1)</f>
        <v>8.5</v>
      </c>
      <c r="AJ24" s="38" cm="1">
        <f t="array" ref="AJ24">_xlfn.XLOOKUP($A24,'EZ-Pass'!$A$2:$A$46,_xlfn.XLOOKUP(AJ$1,'EZ-Pass'!$C$1:$AU$1,'EZ-Pass'!$C$2:$AU$46,,0,1),,0,1)</f>
        <v>9.4</v>
      </c>
      <c r="AK24" s="38" cm="1">
        <f t="array" ref="AK24">_xlfn.XLOOKUP($A24,'EZ-Pass'!$A$2:$A$46,_xlfn.XLOOKUP(AK$1,'EZ-Pass'!$C$1:$AU$1,'EZ-Pass'!$C$2:$AU$46,,0,1),,0,1)</f>
        <v>9.4</v>
      </c>
    </row>
    <row r="25" spans="1:37" x14ac:dyDescent="0.2">
      <c r="A25">
        <v>312</v>
      </c>
      <c r="B25" t="str">
        <v>Downingtown Toll Plaza</v>
      </c>
      <c r="C25" s="38" cm="1">
        <f t="array" ref="C25">_xlfn.XLOOKUP($A25,'EZ-Pass'!$A$2:$A$46,_xlfn.XLOOKUP(C$1,'EZ-Pass'!$C$1:$AU$1,'EZ-Pass'!$C$2:$AU$46,,0,1),,0,1)</f>
        <v>33</v>
      </c>
      <c r="D25" s="38" cm="1">
        <f t="array" ref="D25">_xlfn.XLOOKUP($A25,'EZ-Pass'!$A$2:$A$46,_xlfn.XLOOKUP(D$1,'EZ-Pass'!$C$1:$AU$1,'EZ-Pass'!$C$2:$AU$46,,0,1),,0,1)</f>
        <v>33</v>
      </c>
      <c r="E25" s="38" cm="1">
        <f t="array" ref="E25">_xlfn.XLOOKUP($A25,'EZ-Pass'!$A$2:$A$46,_xlfn.XLOOKUP(E$1,'EZ-Pass'!$C$1:$AU$1,'EZ-Pass'!$C$2:$AU$46,,0,1),,0,1)</f>
        <v>33</v>
      </c>
      <c r="F25" s="38" cm="1">
        <f t="array" ref="F25">_xlfn.XLOOKUP($A25,'EZ-Pass'!$A$2:$A$46,_xlfn.XLOOKUP(F$1,'EZ-Pass'!$C$1:$AU$1,'EZ-Pass'!$C$2:$AU$46,,0,1),,0,1)</f>
        <v>33</v>
      </c>
      <c r="G25" s="38" cm="1">
        <f t="array" ref="G25">_xlfn.XLOOKUP($A25,'EZ-Pass'!$A$2:$A$46,_xlfn.XLOOKUP(G$1,'EZ-Pass'!$C$1:$AU$1,'EZ-Pass'!$C$2:$AU$46,,0,1),,0,1)</f>
        <v>31.4</v>
      </c>
      <c r="H25" s="38" cm="1">
        <f t="array" ref="H25">_xlfn.XLOOKUP($A25,'EZ-Pass'!$A$2:$A$46,_xlfn.XLOOKUP(H$1,'EZ-Pass'!$C$1:$AU$1,'EZ-Pass'!$C$2:$AU$46,,0,1),,0,1)</f>
        <v>29.9</v>
      </c>
      <c r="I25" s="38" cm="1">
        <f t="array" ref="I25">_xlfn.XLOOKUP($A25,'EZ-Pass'!$A$2:$A$46,_xlfn.XLOOKUP(I$1,'EZ-Pass'!$C$1:$AU$1,'EZ-Pass'!$C$2:$AU$46,,0,1),,0,1)</f>
        <v>29.4</v>
      </c>
      <c r="J25" s="38" cm="1">
        <f t="array" ref="J25">_xlfn.XLOOKUP($A25,'EZ-Pass'!$A$2:$A$46,_xlfn.XLOOKUP(J$1,'EZ-Pass'!$C$1:$AU$1,'EZ-Pass'!$C$2:$AU$46,,0,1),,0,1)</f>
        <v>27.8</v>
      </c>
      <c r="K25" s="38" cm="1">
        <f t="array" ref="K25">_xlfn.XLOOKUP($A25,'EZ-Pass'!$A$2:$A$46,_xlfn.XLOOKUP(K$1,'EZ-Pass'!$C$1:$AU$1,'EZ-Pass'!$C$2:$AU$46,,0,1),,0,1)</f>
        <v>26.9</v>
      </c>
      <c r="L25" s="38" cm="1">
        <f t="array" ref="L25">_xlfn.XLOOKUP($A25,'EZ-Pass'!$A$2:$A$46,_xlfn.XLOOKUP(L$1,'EZ-Pass'!$C$1:$AU$1,'EZ-Pass'!$C$2:$AU$46,,0,1),,0,1)</f>
        <v>25.3</v>
      </c>
      <c r="M25" s="38" cm="1">
        <f t="array" ref="M25">_xlfn.XLOOKUP($A25,'EZ-Pass'!$A$2:$A$46,_xlfn.XLOOKUP(M$1,'EZ-Pass'!$C$1:$AU$1,'EZ-Pass'!$C$2:$AU$46,,0,1),,0,1)</f>
        <v>22.8</v>
      </c>
      <c r="N25" s="38" cm="1">
        <f t="array" ref="N25">_xlfn.XLOOKUP($A25,'EZ-Pass'!$A$2:$A$46,_xlfn.XLOOKUP(N$1,'EZ-Pass'!$C$1:$AU$1,'EZ-Pass'!$C$2:$AU$46,,0,1),,0,1)</f>
        <v>18.600000000000001</v>
      </c>
      <c r="O25" s="38" cm="1">
        <f t="array" ref="O25">_xlfn.XLOOKUP($A25,'EZ-Pass'!$A$2:$A$46,_xlfn.XLOOKUP(O$1,'EZ-Pass'!$C$1:$AU$1,'EZ-Pass'!$C$2:$AU$46,,0,1),,0,1)</f>
        <v>16.600000000000001</v>
      </c>
      <c r="P25" s="38" cm="1">
        <f t="array" ref="P25">_xlfn.XLOOKUP($A25,'EZ-Pass'!$A$2:$A$46,_xlfn.XLOOKUP(P$1,'EZ-Pass'!$C$1:$AU$1,'EZ-Pass'!$C$2:$AU$46,,0,1),,0,1)</f>
        <v>14.5</v>
      </c>
      <c r="Q25" s="38" cm="1">
        <f t="array" ref="Q25">_xlfn.XLOOKUP($A25,'EZ-Pass'!$A$2:$A$46,_xlfn.XLOOKUP(Q$1,'EZ-Pass'!$C$1:$AU$1,'EZ-Pass'!$C$2:$AU$46,,0,1),,0,1)</f>
        <v>13.5</v>
      </c>
      <c r="R25" s="38" cm="1">
        <f t="array" ref="R25">_xlfn.XLOOKUP($A25,'EZ-Pass'!$A$2:$A$46,_xlfn.XLOOKUP(R$1,'EZ-Pass'!$C$1:$AU$1,'EZ-Pass'!$C$2:$AU$46,,0,1),,0,1)</f>
        <v>11.5</v>
      </c>
      <c r="S25" s="38" cm="1">
        <f t="array" ref="S25">_xlfn.XLOOKUP($A25,'EZ-Pass'!$A$2:$A$46,_xlfn.XLOOKUP(S$1,'EZ-Pass'!$C$1:$AU$1,'EZ-Pass'!$C$2:$AU$46,,0,1),,0,1)</f>
        <v>9.4</v>
      </c>
      <c r="T25" s="38" cm="1">
        <f t="array" ref="T25">_xlfn.XLOOKUP($A25,'EZ-Pass'!$A$2:$A$46,_xlfn.XLOOKUP(T$1,'EZ-Pass'!$C$1:$AU$1,'EZ-Pass'!$C$2:$AU$46,,0,1),,0,1)</f>
        <v>8.4</v>
      </c>
      <c r="U25" s="38" cm="1">
        <f t="array" ref="U25">_xlfn.XLOOKUP($A25,'EZ-Pass'!$A$2:$A$46,_xlfn.XLOOKUP(U$1,'EZ-Pass'!$C$1:$AU$1,'EZ-Pass'!$C$2:$AU$46,,0,1),,0,1)</f>
        <v>7.3</v>
      </c>
      <c r="V25" s="38" cm="1">
        <f t="array" ref="V25">_xlfn.XLOOKUP($A25,'EZ-Pass'!$A$2:$A$46,_xlfn.XLOOKUP(V$1,'EZ-Pass'!$C$1:$AU$1,'EZ-Pass'!$C$2:$AU$46,,0,1),,0,1)</f>
        <v>6.8</v>
      </c>
      <c r="W25" s="38" cm="1">
        <f t="array" ref="W25">_xlfn.XLOOKUP($A25,'EZ-Pass'!$A$2:$A$46,_xlfn.XLOOKUP(W$1,'EZ-Pass'!$C$1:$AU$1,'EZ-Pass'!$C$2:$AU$46,,0,1),,0,1)</f>
        <v>5.2</v>
      </c>
      <c r="X25" s="38" cm="1">
        <f t="array" ref="X25">_xlfn.XLOOKUP($A25,'EZ-Pass'!$A$2:$A$46,_xlfn.XLOOKUP(X$1,'EZ-Pass'!$C$1:$AU$1,'EZ-Pass'!$C$2:$AU$46,,0,1),,0,1)</f>
        <v>3.2</v>
      </c>
      <c r="Y25" s="38" cm="1">
        <f t="array" ref="Y25">_xlfn.XLOOKUP($A25,'EZ-Pass'!$A$2:$A$46,_xlfn.XLOOKUP(Y$1,'EZ-Pass'!$C$1:$AU$1,'EZ-Pass'!$C$2:$AU$46,,0,1),,0,1)</f>
        <v>1.6</v>
      </c>
      <c r="Z25" s="38" t="str" cm="1">
        <f t="array" ref="Z25">_xlfn.XLOOKUP($A25,'EZ-Pass'!$A$2:$A$46,_xlfn.XLOOKUP(Z$1,'EZ-Pass'!$C$1:$AU$1,'EZ-Pass'!$C$2:$AU$46,,0,1),,0,1)</f>
        <v>N/A</v>
      </c>
      <c r="AA25" s="38" cm="1">
        <f t="array" ref="AA25">_xlfn.XLOOKUP($A25,'EZ-Pass'!$A$2:$A$46,_xlfn.XLOOKUP(AA$1,'EZ-Pass'!$C$1:$AU$1,'EZ-Pass'!$C$2:$AU$46,,0,1),,0,1)</f>
        <v>1.6</v>
      </c>
      <c r="AB25" s="38" cm="1">
        <f t="array" ref="AB25">_xlfn.XLOOKUP($A25,'EZ-Pass'!$A$2:$A$46,_xlfn.XLOOKUP(AB$1,'EZ-Pass'!$C$1:$AU$1,'EZ-Pass'!$C$2:$AU$46,,0,1),,0,1)</f>
        <v>2.7</v>
      </c>
      <c r="AC25" s="38" cm="1">
        <f t="array" ref="AC25">_xlfn.XLOOKUP($A25,'EZ-Pass'!$A$2:$A$46,_xlfn.XLOOKUP(AC$1,'EZ-Pass'!$C$1:$AU$1,'EZ-Pass'!$C$2:$AU$46,,0,1),,0,1)</f>
        <v>4.3</v>
      </c>
      <c r="AD25" s="38" t="str" cm="1">
        <f t="array" ref="AD25">_xlfn.XLOOKUP($A25,'EZ-Pass'!$A$2:$A$46,_xlfn.XLOOKUP(AD$1,'EZ-Pass'!$C$1:$AU$1,'EZ-Pass'!$C$2:$AU$46,,0,1),,0,1)</f>
        <v>N/A</v>
      </c>
      <c r="AE25" s="38" cm="1">
        <f t="array" ref="AE25">_xlfn.XLOOKUP($A25,'EZ-Pass'!$A$2:$A$46,_xlfn.XLOOKUP(AE$1,'EZ-Pass'!$C$1:$AU$1,'EZ-Pass'!$C$2:$AU$46,,0,1),,0,1)</f>
        <v>5.2</v>
      </c>
      <c r="AF25" s="38" t="str" cm="1">
        <f t="array" ref="AF25">_xlfn.XLOOKUP($A25,'EZ-Pass'!$A$2:$A$46,_xlfn.XLOOKUP(AF$1,'EZ-Pass'!$C$1:$AU$1,'EZ-Pass'!$C$2:$AU$46,,0,1),,0,1)</f>
        <v>N/A</v>
      </c>
      <c r="AG25" s="38" cm="1">
        <f t="array" ref="AG25">_xlfn.XLOOKUP($A25,'EZ-Pass'!$A$2:$A$46,_xlfn.XLOOKUP(AG$1,'EZ-Pass'!$C$1:$AU$1,'EZ-Pass'!$C$2:$AU$46,,0,1),,0,1)</f>
        <v>5.2</v>
      </c>
      <c r="AH25" s="38" cm="1">
        <f t="array" ref="AH25">_xlfn.XLOOKUP($A25,'EZ-Pass'!$A$2:$A$46,_xlfn.XLOOKUP(AH$1,'EZ-Pass'!$C$1:$AU$1,'EZ-Pass'!$C$2:$AU$46,,0,1),,0,1)</f>
        <v>6.8</v>
      </c>
      <c r="AI25" s="38" cm="1">
        <f t="array" ref="AI25">_xlfn.XLOOKUP($A25,'EZ-Pass'!$A$2:$A$46,_xlfn.XLOOKUP(AI$1,'EZ-Pass'!$C$1:$AU$1,'EZ-Pass'!$C$2:$AU$46,,0,1),,0,1)</f>
        <v>7</v>
      </c>
      <c r="AJ25" s="38" cm="1">
        <f t="array" ref="AJ25">_xlfn.XLOOKUP($A25,'EZ-Pass'!$A$2:$A$46,_xlfn.XLOOKUP(AJ$1,'EZ-Pass'!$C$1:$AU$1,'EZ-Pass'!$C$2:$AU$46,,0,1),,0,1)</f>
        <v>7.9</v>
      </c>
      <c r="AK25" s="38" cm="1">
        <f t="array" ref="AK25">_xlfn.XLOOKUP($A25,'EZ-Pass'!$A$2:$A$46,_xlfn.XLOOKUP(AK$1,'EZ-Pass'!$C$1:$AU$1,'EZ-Pass'!$C$2:$AU$46,,0,1),,0,1)</f>
        <v>7.9</v>
      </c>
    </row>
    <row r="26" spans="1:37" x14ac:dyDescent="0.2">
      <c r="A26">
        <v>320</v>
      </c>
      <c r="B26" t="str">
        <v>State Route 29 Toll Plaza - Eastbound/Westbound E-ZPass Only</v>
      </c>
      <c r="C26" s="38" cm="1">
        <f t="array" ref="C26">_xlfn.XLOOKUP($A26,'EZ-Pass'!$A$2:$A$46,_xlfn.XLOOKUP(C$1,'EZ-Pass'!$C$1:$AU$1,'EZ-Pass'!$C$2:$AU$46,,0,1),,0,1)</f>
        <v>34.299999999999997</v>
      </c>
      <c r="D26" s="38" cm="1">
        <f t="array" ref="D26">_xlfn.XLOOKUP($A26,'EZ-Pass'!$A$2:$A$46,_xlfn.XLOOKUP(D$1,'EZ-Pass'!$C$1:$AU$1,'EZ-Pass'!$C$2:$AU$46,,0,1),,0,1)</f>
        <v>34.299999999999997</v>
      </c>
      <c r="E26" s="38" cm="1">
        <f t="array" ref="E26">_xlfn.XLOOKUP($A26,'EZ-Pass'!$A$2:$A$46,_xlfn.XLOOKUP(E$1,'EZ-Pass'!$C$1:$AU$1,'EZ-Pass'!$C$2:$AU$46,,0,1),,0,1)</f>
        <v>34.299999999999997</v>
      </c>
      <c r="F26" s="38" cm="1">
        <f t="array" ref="F26">_xlfn.XLOOKUP($A26,'EZ-Pass'!$A$2:$A$46,_xlfn.XLOOKUP(F$1,'EZ-Pass'!$C$1:$AU$1,'EZ-Pass'!$C$2:$AU$46,,0,1),,0,1)</f>
        <v>34.299999999999997</v>
      </c>
      <c r="G26" s="38" cm="1">
        <f t="array" ref="G26">_xlfn.XLOOKUP($A26,'EZ-Pass'!$A$2:$A$46,_xlfn.XLOOKUP(G$1,'EZ-Pass'!$C$1:$AU$1,'EZ-Pass'!$C$2:$AU$46,,0,1),,0,1)</f>
        <v>32.700000000000003</v>
      </c>
      <c r="H26" s="38" cm="1">
        <f t="array" ref="H26">_xlfn.XLOOKUP($A26,'EZ-Pass'!$A$2:$A$46,_xlfn.XLOOKUP(H$1,'EZ-Pass'!$C$1:$AU$1,'EZ-Pass'!$C$2:$AU$46,,0,1),,0,1)</f>
        <v>31.4</v>
      </c>
      <c r="I26" s="38" cm="1">
        <f t="array" ref="I26">_xlfn.XLOOKUP($A26,'EZ-Pass'!$A$2:$A$46,_xlfn.XLOOKUP(I$1,'EZ-Pass'!$C$1:$AU$1,'EZ-Pass'!$C$2:$AU$46,,0,1),,0,1)</f>
        <v>30.6</v>
      </c>
      <c r="J26" s="38" cm="1">
        <f t="array" ref="J26">_xlfn.XLOOKUP($A26,'EZ-Pass'!$A$2:$A$46,_xlfn.XLOOKUP(J$1,'EZ-Pass'!$C$1:$AU$1,'EZ-Pass'!$C$2:$AU$46,,0,1),,0,1)</f>
        <v>29.1</v>
      </c>
      <c r="K26" s="38" cm="1">
        <f t="array" ref="K26">_xlfn.XLOOKUP($A26,'EZ-Pass'!$A$2:$A$46,_xlfn.XLOOKUP(K$1,'EZ-Pass'!$C$1:$AU$1,'EZ-Pass'!$C$2:$AU$46,,0,1),,0,1)</f>
        <v>28</v>
      </c>
      <c r="L26" s="38" cm="1">
        <f t="array" ref="L26">_xlfn.XLOOKUP($A26,'EZ-Pass'!$A$2:$A$46,_xlfn.XLOOKUP(L$1,'EZ-Pass'!$C$1:$AU$1,'EZ-Pass'!$C$2:$AU$46,,0,1),,0,1)</f>
        <v>26.5</v>
      </c>
      <c r="M26" s="38" cm="1">
        <f t="array" ref="M26">_xlfn.XLOOKUP($A26,'EZ-Pass'!$A$2:$A$46,_xlfn.XLOOKUP(M$1,'EZ-Pass'!$C$1:$AU$1,'EZ-Pass'!$C$2:$AU$46,,0,1),,0,1)</f>
        <v>24.2</v>
      </c>
      <c r="N26" s="38" cm="1">
        <f t="array" ref="N26">_xlfn.XLOOKUP($A26,'EZ-Pass'!$A$2:$A$46,_xlfn.XLOOKUP(N$1,'EZ-Pass'!$C$1:$AU$1,'EZ-Pass'!$C$2:$AU$46,,0,1),,0,1)</f>
        <v>19.8</v>
      </c>
      <c r="O26" s="38" cm="1">
        <f t="array" ref="O26">_xlfn.XLOOKUP($A26,'EZ-Pass'!$A$2:$A$46,_xlfn.XLOOKUP(O$1,'EZ-Pass'!$C$1:$AU$1,'EZ-Pass'!$C$2:$AU$46,,0,1),,0,1)</f>
        <v>17.7</v>
      </c>
      <c r="P26" s="38" cm="1">
        <f t="array" ref="P26">_xlfn.XLOOKUP($A26,'EZ-Pass'!$A$2:$A$46,_xlfn.XLOOKUP(P$1,'EZ-Pass'!$C$1:$AU$1,'EZ-Pass'!$C$2:$AU$46,,0,1),,0,1)</f>
        <v>15.9</v>
      </c>
      <c r="Q26" s="38" cm="1">
        <f t="array" ref="Q26">_xlfn.XLOOKUP($A26,'EZ-Pass'!$A$2:$A$46,_xlfn.XLOOKUP(Q$1,'EZ-Pass'!$C$1:$AU$1,'EZ-Pass'!$C$2:$AU$46,,0,1),,0,1)</f>
        <v>14.7</v>
      </c>
      <c r="R26" s="38" cm="1">
        <f t="array" ref="R26">_xlfn.XLOOKUP($A26,'EZ-Pass'!$A$2:$A$46,_xlfn.XLOOKUP(R$1,'EZ-Pass'!$C$1:$AU$1,'EZ-Pass'!$C$2:$AU$46,,0,1),,0,1)</f>
        <v>12.6</v>
      </c>
      <c r="S26" s="38" cm="1">
        <f t="array" ref="S26">_xlfn.XLOOKUP($A26,'EZ-Pass'!$A$2:$A$46,_xlfn.XLOOKUP(S$1,'EZ-Pass'!$C$1:$AU$1,'EZ-Pass'!$C$2:$AU$46,,0,1),,0,1)</f>
        <v>10.5</v>
      </c>
      <c r="T26" s="38" cm="1">
        <f t="array" ref="T26">_xlfn.XLOOKUP($A26,'EZ-Pass'!$A$2:$A$46,_xlfn.XLOOKUP(T$1,'EZ-Pass'!$C$1:$AU$1,'EZ-Pass'!$C$2:$AU$46,,0,1),,0,1)</f>
        <v>9.5</v>
      </c>
      <c r="U26" s="38" cm="1">
        <f t="array" ref="U26">_xlfn.XLOOKUP($A26,'EZ-Pass'!$A$2:$A$46,_xlfn.XLOOKUP(U$1,'EZ-Pass'!$C$1:$AU$1,'EZ-Pass'!$C$2:$AU$46,,0,1),,0,1)</f>
        <v>8.8000000000000007</v>
      </c>
      <c r="V26" s="38" cm="1">
        <f t="array" ref="V26">_xlfn.XLOOKUP($A26,'EZ-Pass'!$A$2:$A$46,_xlfn.XLOOKUP(V$1,'EZ-Pass'!$C$1:$AU$1,'EZ-Pass'!$C$2:$AU$46,,0,1),,0,1)</f>
        <v>8.3000000000000007</v>
      </c>
      <c r="W26" s="38" cm="1">
        <f t="array" ref="W26">_xlfn.XLOOKUP($A26,'EZ-Pass'!$A$2:$A$46,_xlfn.XLOOKUP(W$1,'EZ-Pass'!$C$1:$AU$1,'EZ-Pass'!$C$2:$AU$46,,0,1),,0,1)</f>
        <v>6.5</v>
      </c>
      <c r="X26" s="38" cm="1">
        <f t="array" ref="X26">_xlfn.XLOOKUP($A26,'EZ-Pass'!$A$2:$A$46,_xlfn.XLOOKUP(X$1,'EZ-Pass'!$C$1:$AU$1,'EZ-Pass'!$C$2:$AU$46,,0,1),,0,1)</f>
        <v>4.4000000000000004</v>
      </c>
      <c r="Y26" s="38" cm="1">
        <f t="array" ref="Y26">_xlfn.XLOOKUP($A26,'EZ-Pass'!$A$2:$A$46,_xlfn.XLOOKUP(Y$1,'EZ-Pass'!$C$1:$AU$1,'EZ-Pass'!$C$2:$AU$46,,0,1),,0,1)</f>
        <v>3.1</v>
      </c>
      <c r="Z26" s="38" cm="1">
        <f t="array" ref="Z26">_xlfn.XLOOKUP($A26,'EZ-Pass'!$A$2:$A$46,_xlfn.XLOOKUP(Z$1,'EZ-Pass'!$C$1:$AU$1,'EZ-Pass'!$C$2:$AU$46,,0,1),,0,1)</f>
        <v>1.6</v>
      </c>
      <c r="AA26" s="38" t="str" cm="1">
        <f t="array" ref="AA26">_xlfn.XLOOKUP($A26,'EZ-Pass'!$A$2:$A$46,_xlfn.XLOOKUP(AA$1,'EZ-Pass'!$C$1:$AU$1,'EZ-Pass'!$C$2:$AU$46,,0,1),,0,1)</f>
        <v>N/A</v>
      </c>
      <c r="AB26" s="38" cm="1">
        <f t="array" ref="AB26">_xlfn.XLOOKUP($A26,'EZ-Pass'!$A$2:$A$46,_xlfn.XLOOKUP(AB$1,'EZ-Pass'!$C$1:$AU$1,'EZ-Pass'!$C$2:$AU$46,,0,1),,0,1)</f>
        <v>1.6</v>
      </c>
      <c r="AC26" s="38" cm="1">
        <f t="array" ref="AC26">_xlfn.XLOOKUP($A26,'EZ-Pass'!$A$2:$A$46,_xlfn.XLOOKUP(AC$1,'EZ-Pass'!$C$1:$AU$1,'EZ-Pass'!$C$2:$AU$46,,0,1),,0,1)</f>
        <v>3.1</v>
      </c>
      <c r="AD26" s="38" t="str" cm="1">
        <f t="array" ref="AD26">_xlfn.XLOOKUP($A26,'EZ-Pass'!$A$2:$A$46,_xlfn.XLOOKUP(AD$1,'EZ-Pass'!$C$1:$AU$1,'EZ-Pass'!$C$2:$AU$46,,0,1),,0,1)</f>
        <v>N/A</v>
      </c>
      <c r="AE26" s="38" cm="1">
        <f t="array" ref="AE26">_xlfn.XLOOKUP($A26,'EZ-Pass'!$A$2:$A$46,_xlfn.XLOOKUP(AE$1,'EZ-Pass'!$C$1:$AU$1,'EZ-Pass'!$C$2:$AU$46,,0,1),,0,1)</f>
        <v>3.8</v>
      </c>
      <c r="AF26" s="38" t="str" cm="1">
        <f t="array" ref="AF26">_xlfn.XLOOKUP($A26,'EZ-Pass'!$A$2:$A$46,_xlfn.XLOOKUP(AF$1,'EZ-Pass'!$C$1:$AU$1,'EZ-Pass'!$C$2:$AU$46,,0,1),,0,1)</f>
        <v>N/A</v>
      </c>
      <c r="AG26" s="38" cm="1">
        <f t="array" ref="AG26">_xlfn.XLOOKUP($A26,'EZ-Pass'!$A$2:$A$46,_xlfn.XLOOKUP(AG$1,'EZ-Pass'!$C$1:$AU$1,'EZ-Pass'!$C$2:$AU$46,,0,1),,0,1)</f>
        <v>4.2</v>
      </c>
      <c r="AH26" s="38" cm="1">
        <f t="array" ref="AH26">_xlfn.XLOOKUP($A26,'EZ-Pass'!$A$2:$A$46,_xlfn.XLOOKUP(AH$1,'EZ-Pass'!$C$1:$AU$1,'EZ-Pass'!$C$2:$AU$46,,0,1),,0,1)</f>
        <v>5.6</v>
      </c>
      <c r="AI26" s="38" cm="1">
        <f t="array" ref="AI26">_xlfn.XLOOKUP($A26,'EZ-Pass'!$A$2:$A$46,_xlfn.XLOOKUP(AI$1,'EZ-Pass'!$C$1:$AU$1,'EZ-Pass'!$C$2:$AU$46,,0,1),,0,1)</f>
        <v>5.9</v>
      </c>
      <c r="AJ26" s="38" cm="1">
        <f t="array" ref="AJ26">_xlfn.XLOOKUP($A26,'EZ-Pass'!$A$2:$A$46,_xlfn.XLOOKUP(AJ$1,'EZ-Pass'!$C$1:$AU$1,'EZ-Pass'!$C$2:$AU$46,,0,1),,0,1)</f>
        <v>6.7</v>
      </c>
      <c r="AK26" s="38" cm="1">
        <f t="array" ref="AK26">_xlfn.XLOOKUP($A26,'EZ-Pass'!$A$2:$A$46,_xlfn.XLOOKUP(AK$1,'EZ-Pass'!$C$1:$AU$1,'EZ-Pass'!$C$2:$AU$46,,0,1),,0,1)</f>
        <v>6.7</v>
      </c>
    </row>
    <row r="27" spans="1:37" x14ac:dyDescent="0.2">
      <c r="A27">
        <v>326</v>
      </c>
      <c r="B27" t="str">
        <v>Valley Forge Toll Plaza</v>
      </c>
      <c r="C27" s="38" cm="1">
        <f t="array" ref="C27">_xlfn.XLOOKUP($A27,'EZ-Pass'!$A$2:$A$46,_xlfn.XLOOKUP(C$1,'EZ-Pass'!$C$1:$AU$1,'EZ-Pass'!$C$2:$AU$46,,0,1),,0,1)</f>
        <v>35</v>
      </c>
      <c r="D27" s="38" cm="1">
        <f t="array" ref="D27">_xlfn.XLOOKUP($A27,'EZ-Pass'!$A$2:$A$46,_xlfn.XLOOKUP(D$1,'EZ-Pass'!$C$1:$AU$1,'EZ-Pass'!$C$2:$AU$46,,0,1),,0,1)</f>
        <v>35</v>
      </c>
      <c r="E27" s="38" cm="1">
        <f t="array" ref="E27">_xlfn.XLOOKUP($A27,'EZ-Pass'!$A$2:$A$46,_xlfn.XLOOKUP(E$1,'EZ-Pass'!$C$1:$AU$1,'EZ-Pass'!$C$2:$AU$46,,0,1),,0,1)</f>
        <v>35</v>
      </c>
      <c r="F27" s="38" cm="1">
        <f t="array" ref="F27">_xlfn.XLOOKUP($A27,'EZ-Pass'!$A$2:$A$46,_xlfn.XLOOKUP(F$1,'EZ-Pass'!$C$1:$AU$1,'EZ-Pass'!$C$2:$AU$46,,0,1),,0,1)</f>
        <v>35</v>
      </c>
      <c r="G27" s="38" cm="1">
        <f t="array" ref="G27">_xlfn.XLOOKUP($A27,'EZ-Pass'!$A$2:$A$46,_xlfn.XLOOKUP(G$1,'EZ-Pass'!$C$1:$AU$1,'EZ-Pass'!$C$2:$AU$46,,0,1),,0,1)</f>
        <v>33.5</v>
      </c>
      <c r="H27" s="38" cm="1">
        <f t="array" ref="H27">_xlfn.XLOOKUP($A27,'EZ-Pass'!$A$2:$A$46,_xlfn.XLOOKUP(H$1,'EZ-Pass'!$C$1:$AU$1,'EZ-Pass'!$C$2:$AU$46,,0,1),,0,1)</f>
        <v>32.6</v>
      </c>
      <c r="I27" s="38" cm="1">
        <f t="array" ref="I27">_xlfn.XLOOKUP($A27,'EZ-Pass'!$A$2:$A$46,_xlfn.XLOOKUP(I$1,'EZ-Pass'!$C$1:$AU$1,'EZ-Pass'!$C$2:$AU$46,,0,1),,0,1)</f>
        <v>31.4</v>
      </c>
      <c r="J27" s="38" cm="1">
        <f t="array" ref="J27">_xlfn.XLOOKUP($A27,'EZ-Pass'!$A$2:$A$46,_xlfn.XLOOKUP(J$1,'EZ-Pass'!$C$1:$AU$1,'EZ-Pass'!$C$2:$AU$46,,0,1),,0,1)</f>
        <v>29.9</v>
      </c>
      <c r="K27" s="38" cm="1">
        <f t="array" ref="K27">_xlfn.XLOOKUP($A27,'EZ-Pass'!$A$2:$A$46,_xlfn.XLOOKUP(K$1,'EZ-Pass'!$C$1:$AU$1,'EZ-Pass'!$C$2:$AU$46,,0,1),,0,1)</f>
        <v>29</v>
      </c>
      <c r="L27" s="38" cm="1">
        <f t="array" ref="L27">_xlfn.XLOOKUP($A27,'EZ-Pass'!$A$2:$A$46,_xlfn.XLOOKUP(L$1,'EZ-Pass'!$C$1:$AU$1,'EZ-Pass'!$C$2:$AU$46,,0,1),,0,1)</f>
        <v>27.4</v>
      </c>
      <c r="M27" s="38" cm="1">
        <f t="array" ref="M27">_xlfn.XLOOKUP($A27,'EZ-Pass'!$A$2:$A$46,_xlfn.XLOOKUP(M$1,'EZ-Pass'!$C$1:$AU$1,'EZ-Pass'!$C$2:$AU$46,,0,1),,0,1)</f>
        <v>25.3</v>
      </c>
      <c r="N27" s="38" cm="1">
        <f t="array" ref="N27">_xlfn.XLOOKUP($A27,'EZ-Pass'!$A$2:$A$46,_xlfn.XLOOKUP(N$1,'EZ-Pass'!$C$1:$AU$1,'EZ-Pass'!$C$2:$AU$46,,0,1),,0,1)</f>
        <v>20.7</v>
      </c>
      <c r="O27" s="38" cm="1">
        <f t="array" ref="O27">_xlfn.XLOOKUP($A27,'EZ-Pass'!$A$2:$A$46,_xlfn.XLOOKUP(O$1,'EZ-Pass'!$C$1:$AU$1,'EZ-Pass'!$C$2:$AU$46,,0,1),,0,1)</f>
        <v>18.600000000000001</v>
      </c>
      <c r="P27" s="38" cm="1">
        <f t="array" ref="P27">_xlfn.XLOOKUP($A27,'EZ-Pass'!$A$2:$A$46,_xlfn.XLOOKUP(P$1,'EZ-Pass'!$C$1:$AU$1,'EZ-Pass'!$C$2:$AU$46,,0,1),,0,1)</f>
        <v>17.100000000000001</v>
      </c>
      <c r="Q27" s="38" cm="1">
        <f t="array" ref="Q27">_xlfn.XLOOKUP($A27,'EZ-Pass'!$A$2:$A$46,_xlfn.XLOOKUP(Q$1,'EZ-Pass'!$C$1:$AU$1,'EZ-Pass'!$C$2:$AU$46,,0,1),,0,1)</f>
        <v>15.6</v>
      </c>
      <c r="R27" s="38" cm="1">
        <f t="array" ref="R27">_xlfn.XLOOKUP($A27,'EZ-Pass'!$A$2:$A$46,_xlfn.XLOOKUP(R$1,'EZ-Pass'!$C$1:$AU$1,'EZ-Pass'!$C$2:$AU$46,,0,1),,0,1)</f>
        <v>13.5</v>
      </c>
      <c r="S27" s="38" cm="1">
        <f t="array" ref="S27">_xlfn.XLOOKUP($A27,'EZ-Pass'!$A$2:$A$46,_xlfn.XLOOKUP(S$1,'EZ-Pass'!$C$1:$AU$1,'EZ-Pass'!$C$2:$AU$46,,0,1),,0,1)</f>
        <v>11.5</v>
      </c>
      <c r="T27" s="38" cm="1">
        <f t="array" ref="T27">_xlfn.XLOOKUP($A27,'EZ-Pass'!$A$2:$A$46,_xlfn.XLOOKUP(T$1,'EZ-Pass'!$C$1:$AU$1,'EZ-Pass'!$C$2:$AU$46,,0,1),,0,1)</f>
        <v>10.4</v>
      </c>
      <c r="U27" s="38" cm="1">
        <f t="array" ref="U27">_xlfn.XLOOKUP($A27,'EZ-Pass'!$A$2:$A$46,_xlfn.XLOOKUP(U$1,'EZ-Pass'!$C$1:$AU$1,'EZ-Pass'!$C$2:$AU$46,,0,1),,0,1)</f>
        <v>9.9</v>
      </c>
      <c r="V27" s="38" cm="1">
        <f t="array" ref="V27">_xlfn.XLOOKUP($A27,'EZ-Pass'!$A$2:$A$46,_xlfn.XLOOKUP(V$1,'EZ-Pass'!$C$1:$AU$1,'EZ-Pass'!$C$2:$AU$46,,0,1),,0,1)</f>
        <v>9.4</v>
      </c>
      <c r="W27" s="38" cm="1">
        <f t="array" ref="W27">_xlfn.XLOOKUP($A27,'EZ-Pass'!$A$2:$A$46,_xlfn.XLOOKUP(W$1,'EZ-Pass'!$C$1:$AU$1,'EZ-Pass'!$C$2:$AU$46,,0,1),,0,1)</f>
        <v>7.3</v>
      </c>
      <c r="X27" s="38" cm="1">
        <f t="array" ref="X27">_xlfn.XLOOKUP($A27,'EZ-Pass'!$A$2:$A$46,_xlfn.XLOOKUP(X$1,'EZ-Pass'!$C$1:$AU$1,'EZ-Pass'!$C$2:$AU$46,,0,1),,0,1)</f>
        <v>5.2</v>
      </c>
      <c r="Y27" s="38" cm="1">
        <f t="array" ref="Y27">_xlfn.XLOOKUP($A27,'EZ-Pass'!$A$2:$A$46,_xlfn.XLOOKUP(Y$1,'EZ-Pass'!$C$1:$AU$1,'EZ-Pass'!$C$2:$AU$46,,0,1),,0,1)</f>
        <v>4.3</v>
      </c>
      <c r="Z27" s="38" cm="1">
        <f t="array" ref="Z27">_xlfn.XLOOKUP($A27,'EZ-Pass'!$A$2:$A$46,_xlfn.XLOOKUP(Z$1,'EZ-Pass'!$C$1:$AU$1,'EZ-Pass'!$C$2:$AU$46,,0,1),,0,1)</f>
        <v>2.7</v>
      </c>
      <c r="AA27" s="38" cm="1">
        <f t="array" ref="AA27">_xlfn.XLOOKUP($A27,'EZ-Pass'!$A$2:$A$46,_xlfn.XLOOKUP(AA$1,'EZ-Pass'!$C$1:$AU$1,'EZ-Pass'!$C$2:$AU$46,,0,1),,0,1)</f>
        <v>1.6</v>
      </c>
      <c r="AB27" s="38" t="str" cm="1">
        <f t="array" ref="AB27">_xlfn.XLOOKUP($A27,'EZ-Pass'!$A$2:$A$46,_xlfn.XLOOKUP(AB$1,'EZ-Pass'!$C$1:$AU$1,'EZ-Pass'!$C$2:$AU$46,,0,1),,0,1)</f>
        <v>N/A</v>
      </c>
      <c r="AC27" s="38" cm="1">
        <f t="array" ref="AC27">_xlfn.XLOOKUP($A27,'EZ-Pass'!$A$2:$A$46,_xlfn.XLOOKUP(AC$1,'EZ-Pass'!$C$1:$AU$1,'EZ-Pass'!$C$2:$AU$46,,0,1),,0,1)</f>
        <v>2.2999999999999998</v>
      </c>
      <c r="AD27" s="38" t="str" cm="1">
        <f t="array" ref="AD27">_xlfn.XLOOKUP($A27,'EZ-Pass'!$A$2:$A$46,_xlfn.XLOOKUP(AD$1,'EZ-Pass'!$C$1:$AU$1,'EZ-Pass'!$C$2:$AU$46,,0,1),,0,1)</f>
        <v>N/A</v>
      </c>
      <c r="AE27" s="38" cm="1">
        <f t="array" ref="AE27">_xlfn.XLOOKUP($A27,'EZ-Pass'!$A$2:$A$46,_xlfn.XLOOKUP(AE$1,'EZ-Pass'!$C$1:$AU$1,'EZ-Pass'!$C$2:$AU$46,,0,1),,0,1)</f>
        <v>2.7</v>
      </c>
      <c r="AF27" s="38" t="str" cm="1">
        <f t="array" ref="AF27">_xlfn.XLOOKUP($A27,'EZ-Pass'!$A$2:$A$46,_xlfn.XLOOKUP(AF$1,'EZ-Pass'!$C$1:$AU$1,'EZ-Pass'!$C$2:$AU$46,,0,1),,0,1)</f>
        <v>N/A</v>
      </c>
      <c r="AG27" s="38" cm="1">
        <f t="array" ref="AG27">_xlfn.XLOOKUP($A27,'EZ-Pass'!$A$2:$A$46,_xlfn.XLOOKUP(AG$1,'EZ-Pass'!$C$1:$AU$1,'EZ-Pass'!$C$2:$AU$46,,0,1),,0,1)</f>
        <v>3.2</v>
      </c>
      <c r="AH27" s="38" cm="1">
        <f t="array" ref="AH27">_xlfn.XLOOKUP($A27,'EZ-Pass'!$A$2:$A$46,_xlfn.XLOOKUP(AH$1,'EZ-Pass'!$C$1:$AU$1,'EZ-Pass'!$C$2:$AU$46,,0,1),,0,1)</f>
        <v>4.8</v>
      </c>
      <c r="AI27" s="38" cm="1">
        <f t="array" ref="AI27">_xlfn.XLOOKUP($A27,'EZ-Pass'!$A$2:$A$46,_xlfn.XLOOKUP(AI$1,'EZ-Pass'!$C$1:$AU$1,'EZ-Pass'!$C$2:$AU$46,,0,1),,0,1)</f>
        <v>4.9000000000000004</v>
      </c>
      <c r="AJ27" s="38" cm="1">
        <f t="array" ref="AJ27">_xlfn.XLOOKUP($A27,'EZ-Pass'!$A$2:$A$46,_xlfn.XLOOKUP(AJ$1,'EZ-Pass'!$C$1:$AU$1,'EZ-Pass'!$C$2:$AU$46,,0,1),,0,1)</f>
        <v>5.9</v>
      </c>
      <c r="AK27" s="38" cm="1">
        <f t="array" ref="AK27">_xlfn.XLOOKUP($A27,'EZ-Pass'!$A$2:$A$46,_xlfn.XLOOKUP(AK$1,'EZ-Pass'!$C$1:$AU$1,'EZ-Pass'!$C$2:$AU$46,,0,1),,0,1)</f>
        <v>5.9</v>
      </c>
    </row>
    <row r="28" spans="1:37" x14ac:dyDescent="0.2">
      <c r="A28">
        <v>333</v>
      </c>
      <c r="B28" t="str">
        <v>Norristown Toll Plaza</v>
      </c>
      <c r="C28" s="38" cm="1">
        <f t="array" ref="C28">_xlfn.XLOOKUP($A28,'EZ-Pass'!$A$2:$A$46,_xlfn.XLOOKUP(C$1,'EZ-Pass'!$C$1:$AU$1,'EZ-Pass'!$C$2:$AU$46,,0,1),,0,1)</f>
        <v>36.200000000000003</v>
      </c>
      <c r="D28" s="38" cm="1">
        <f t="array" ref="D28">_xlfn.XLOOKUP($A28,'EZ-Pass'!$A$2:$A$46,_xlfn.XLOOKUP(D$1,'EZ-Pass'!$C$1:$AU$1,'EZ-Pass'!$C$2:$AU$46,,0,1),,0,1)</f>
        <v>36.200000000000003</v>
      </c>
      <c r="E28" s="38" cm="1">
        <f t="array" ref="E28">_xlfn.XLOOKUP($A28,'EZ-Pass'!$A$2:$A$46,_xlfn.XLOOKUP(E$1,'EZ-Pass'!$C$1:$AU$1,'EZ-Pass'!$C$2:$AU$46,,0,1),,0,1)</f>
        <v>36.200000000000003</v>
      </c>
      <c r="F28" s="38" cm="1">
        <f t="array" ref="F28">_xlfn.XLOOKUP($A28,'EZ-Pass'!$A$2:$A$46,_xlfn.XLOOKUP(F$1,'EZ-Pass'!$C$1:$AU$1,'EZ-Pass'!$C$2:$AU$46,,0,1),,0,1)</f>
        <v>36.200000000000003</v>
      </c>
      <c r="G28" s="38" cm="1">
        <f t="array" ref="G28">_xlfn.XLOOKUP($A28,'EZ-Pass'!$A$2:$A$46,_xlfn.XLOOKUP(G$1,'EZ-Pass'!$C$1:$AU$1,'EZ-Pass'!$C$2:$AU$46,,0,1),,0,1)</f>
        <v>35</v>
      </c>
      <c r="H28" s="38" cm="1">
        <f t="array" ref="H28">_xlfn.XLOOKUP($A28,'EZ-Pass'!$A$2:$A$46,_xlfn.XLOOKUP(H$1,'EZ-Pass'!$C$1:$AU$1,'EZ-Pass'!$C$2:$AU$46,,0,1),,0,1)</f>
        <v>34.1</v>
      </c>
      <c r="I28" s="38" cm="1">
        <f t="array" ref="I28">_xlfn.XLOOKUP($A28,'EZ-Pass'!$A$2:$A$46,_xlfn.XLOOKUP(I$1,'EZ-Pass'!$C$1:$AU$1,'EZ-Pass'!$C$2:$AU$46,,0,1),,0,1)</f>
        <v>32.6</v>
      </c>
      <c r="J28" s="38" cm="1">
        <f t="array" ref="J28">_xlfn.XLOOKUP($A28,'EZ-Pass'!$A$2:$A$46,_xlfn.XLOOKUP(J$1,'EZ-Pass'!$C$1:$AU$1,'EZ-Pass'!$C$2:$AU$46,,0,1),,0,1)</f>
        <v>31.4</v>
      </c>
      <c r="K28" s="38" cm="1">
        <f t="array" ref="K28">_xlfn.XLOOKUP($A28,'EZ-Pass'!$A$2:$A$46,_xlfn.XLOOKUP(K$1,'EZ-Pass'!$C$1:$AU$1,'EZ-Pass'!$C$2:$AU$46,,0,1),,0,1)</f>
        <v>30.5</v>
      </c>
      <c r="L28" s="38" cm="1">
        <f t="array" ref="L28">_xlfn.XLOOKUP($A28,'EZ-Pass'!$A$2:$A$46,_xlfn.XLOOKUP(L$1,'EZ-Pass'!$C$1:$AU$1,'EZ-Pass'!$C$2:$AU$46,,0,1),,0,1)</f>
        <v>28.5</v>
      </c>
      <c r="M28" s="38" cm="1">
        <f t="array" ref="M28">_xlfn.XLOOKUP($A28,'EZ-Pass'!$A$2:$A$46,_xlfn.XLOOKUP(M$1,'EZ-Pass'!$C$1:$AU$1,'EZ-Pass'!$C$2:$AU$46,,0,1),,0,1)</f>
        <v>26.3</v>
      </c>
      <c r="N28" s="38" cm="1">
        <f t="array" ref="N28">_xlfn.XLOOKUP($A28,'EZ-Pass'!$A$2:$A$46,_xlfn.XLOOKUP(N$1,'EZ-Pass'!$C$1:$AU$1,'EZ-Pass'!$C$2:$AU$46,,0,1),,0,1)</f>
        <v>22.2</v>
      </c>
      <c r="O28" s="38" cm="1">
        <f t="array" ref="O28">_xlfn.XLOOKUP($A28,'EZ-Pass'!$A$2:$A$46,_xlfn.XLOOKUP(O$1,'EZ-Pass'!$C$1:$AU$1,'EZ-Pass'!$C$2:$AU$46,,0,1),,0,1)</f>
        <v>20.2</v>
      </c>
      <c r="P28" s="38" cm="1">
        <f t="array" ref="P28">_xlfn.XLOOKUP($A28,'EZ-Pass'!$A$2:$A$46,_xlfn.XLOOKUP(P$1,'EZ-Pass'!$C$1:$AU$1,'EZ-Pass'!$C$2:$AU$46,,0,1),,0,1)</f>
        <v>18.2</v>
      </c>
      <c r="Q28" s="38" cm="1">
        <f t="array" ref="Q28">_xlfn.XLOOKUP($A28,'EZ-Pass'!$A$2:$A$46,_xlfn.XLOOKUP(Q$1,'EZ-Pass'!$C$1:$AU$1,'EZ-Pass'!$C$2:$AU$46,,0,1),,0,1)</f>
        <v>17.100000000000001</v>
      </c>
      <c r="R28" s="38" cm="1">
        <f t="array" ref="R28">_xlfn.XLOOKUP($A28,'EZ-Pass'!$A$2:$A$46,_xlfn.XLOOKUP(R$1,'EZ-Pass'!$C$1:$AU$1,'EZ-Pass'!$C$2:$AU$46,,0,1),,0,1)</f>
        <v>15</v>
      </c>
      <c r="S28" s="38" cm="1">
        <f t="array" ref="S28">_xlfn.XLOOKUP($A28,'EZ-Pass'!$A$2:$A$46,_xlfn.XLOOKUP(S$1,'EZ-Pass'!$C$1:$AU$1,'EZ-Pass'!$C$2:$AU$46,,0,1),,0,1)</f>
        <v>13</v>
      </c>
      <c r="T28" s="38" cm="1">
        <f t="array" ref="T28">_xlfn.XLOOKUP($A28,'EZ-Pass'!$A$2:$A$46,_xlfn.XLOOKUP(T$1,'EZ-Pass'!$C$1:$AU$1,'EZ-Pass'!$C$2:$AU$46,,0,1),,0,1)</f>
        <v>12</v>
      </c>
      <c r="U28" s="38" cm="1">
        <f t="array" ref="U28">_xlfn.XLOOKUP($A28,'EZ-Pass'!$A$2:$A$46,_xlfn.XLOOKUP(U$1,'EZ-Pass'!$C$1:$AU$1,'EZ-Pass'!$C$2:$AU$46,,0,1),,0,1)</f>
        <v>11.5</v>
      </c>
      <c r="V28" s="38" cm="1">
        <f t="array" ref="V28">_xlfn.XLOOKUP($A28,'EZ-Pass'!$A$2:$A$46,_xlfn.XLOOKUP(V$1,'EZ-Pass'!$C$1:$AU$1,'EZ-Pass'!$C$2:$AU$46,,0,1),,0,1)</f>
        <v>10.4</v>
      </c>
      <c r="W28" s="38" cm="1">
        <f t="array" ref="W28">_xlfn.XLOOKUP($A28,'EZ-Pass'!$A$2:$A$46,_xlfn.XLOOKUP(W$1,'EZ-Pass'!$C$1:$AU$1,'EZ-Pass'!$C$2:$AU$46,,0,1),,0,1)</f>
        <v>8.8000000000000007</v>
      </c>
      <c r="X28" s="38" cm="1">
        <f t="array" ref="X28">_xlfn.XLOOKUP($A28,'EZ-Pass'!$A$2:$A$46,_xlfn.XLOOKUP(X$1,'EZ-Pass'!$C$1:$AU$1,'EZ-Pass'!$C$2:$AU$46,,0,1),,0,1)</f>
        <v>6.8</v>
      </c>
      <c r="Y28" s="38" cm="1">
        <f t="array" ref="Y28">_xlfn.XLOOKUP($A28,'EZ-Pass'!$A$2:$A$46,_xlfn.XLOOKUP(Y$1,'EZ-Pass'!$C$1:$AU$1,'EZ-Pass'!$C$2:$AU$46,,0,1),,0,1)</f>
        <v>5.2</v>
      </c>
      <c r="Z28" s="38" cm="1">
        <f t="array" ref="Z28">_xlfn.XLOOKUP($A28,'EZ-Pass'!$A$2:$A$46,_xlfn.XLOOKUP(Z$1,'EZ-Pass'!$C$1:$AU$1,'EZ-Pass'!$C$2:$AU$46,,0,1),,0,1)</f>
        <v>4.3</v>
      </c>
      <c r="AA28" s="38" cm="1">
        <f t="array" ref="AA28">_xlfn.XLOOKUP($A28,'EZ-Pass'!$A$2:$A$46,_xlfn.XLOOKUP(AA$1,'EZ-Pass'!$C$1:$AU$1,'EZ-Pass'!$C$2:$AU$46,,0,1),,0,1)</f>
        <v>3.1</v>
      </c>
      <c r="AB28" s="38" cm="1">
        <f t="array" ref="AB28">_xlfn.XLOOKUP($A28,'EZ-Pass'!$A$2:$A$46,_xlfn.XLOOKUP(AB$1,'EZ-Pass'!$C$1:$AU$1,'EZ-Pass'!$C$2:$AU$46,,0,1),,0,1)</f>
        <v>2.2999999999999998</v>
      </c>
      <c r="AC28" s="38" t="str" cm="1">
        <f t="array" ref="AC28">_xlfn.XLOOKUP($A28,'EZ-Pass'!$A$2:$A$46,_xlfn.XLOOKUP(AC$1,'EZ-Pass'!$C$1:$AU$1,'EZ-Pass'!$C$2:$AU$46,,0,1),,0,1)</f>
        <v>N/A</v>
      </c>
      <c r="AD28" s="38" t="str" cm="1">
        <f t="array" ref="AD28">_xlfn.XLOOKUP($A28,'EZ-Pass'!$A$2:$A$46,_xlfn.XLOOKUP(AD$1,'EZ-Pass'!$C$1:$AU$1,'EZ-Pass'!$C$2:$AU$46,,0,1),,0,1)</f>
        <v>N/A</v>
      </c>
      <c r="AE28" s="38" cm="1">
        <f t="array" ref="AE28">_xlfn.XLOOKUP($A28,'EZ-Pass'!$A$2:$A$46,_xlfn.XLOOKUP(AE$1,'EZ-Pass'!$C$1:$AU$1,'EZ-Pass'!$C$2:$AU$46,,0,1),,0,1)</f>
        <v>1.6</v>
      </c>
      <c r="AF28" s="38" t="str" cm="1">
        <f t="array" ref="AF28">_xlfn.XLOOKUP($A28,'EZ-Pass'!$A$2:$A$46,_xlfn.XLOOKUP(AF$1,'EZ-Pass'!$C$1:$AU$1,'EZ-Pass'!$C$2:$AU$46,,0,1),,0,1)</f>
        <v>N/A</v>
      </c>
      <c r="AG28" s="38" cm="1">
        <f t="array" ref="AG28">_xlfn.XLOOKUP($A28,'EZ-Pass'!$A$2:$A$46,_xlfn.XLOOKUP(AG$1,'EZ-Pass'!$C$1:$AU$1,'EZ-Pass'!$C$2:$AU$46,,0,1),,0,1)</f>
        <v>2.2999999999999998</v>
      </c>
      <c r="AH28" s="38" cm="1">
        <f t="array" ref="AH28">_xlfn.XLOOKUP($A28,'EZ-Pass'!$A$2:$A$46,_xlfn.XLOOKUP(AH$1,'EZ-Pass'!$C$1:$AU$1,'EZ-Pass'!$C$2:$AU$46,,0,1),,0,1)</f>
        <v>3.2</v>
      </c>
      <c r="AI28" s="38" cm="1">
        <f t="array" ref="AI28">_xlfn.XLOOKUP($A28,'EZ-Pass'!$A$2:$A$46,_xlfn.XLOOKUP(AI$1,'EZ-Pass'!$C$1:$AU$1,'EZ-Pass'!$C$2:$AU$46,,0,1),,0,1)</f>
        <v>3.4</v>
      </c>
      <c r="AJ28" s="38" cm="1">
        <f t="array" ref="AJ28">_xlfn.XLOOKUP($A28,'EZ-Pass'!$A$2:$A$46,_xlfn.XLOOKUP(AJ$1,'EZ-Pass'!$C$1:$AU$1,'EZ-Pass'!$C$2:$AU$46,,0,1),,0,1)</f>
        <v>4.8</v>
      </c>
      <c r="AK28" s="38" cm="1">
        <f t="array" ref="AK28">_xlfn.XLOOKUP($A28,'EZ-Pass'!$A$2:$A$46,_xlfn.XLOOKUP(AK$1,'EZ-Pass'!$C$1:$AU$1,'EZ-Pass'!$C$2:$AU$46,,0,1),,0,1)</f>
        <v>4.8</v>
      </c>
    </row>
    <row r="29" spans="1:37" x14ac:dyDescent="0.2">
      <c r="A29">
        <v>20</v>
      </c>
      <c r="B29" t="str">
        <v>Mid-County Toll Plaza</v>
      </c>
      <c r="C29" s="38" t="str" cm="1">
        <f t="array" ref="C29">_xlfn.XLOOKUP($A29,'EZ-Pass'!$A$2:$A$46,_xlfn.XLOOKUP(C$1,'EZ-Pass'!$C$1:$AU$1,'EZ-Pass'!$C$2:$AU$46,,0,1),,0,1)</f>
        <v>N/A</v>
      </c>
      <c r="D29" s="38" t="str" cm="1">
        <f t="array" ref="D29">_xlfn.XLOOKUP($A29,'EZ-Pass'!$A$2:$A$46,_xlfn.XLOOKUP(D$1,'EZ-Pass'!$C$1:$AU$1,'EZ-Pass'!$C$2:$AU$46,,0,1),,0,1)</f>
        <v>N/A</v>
      </c>
      <c r="E29" s="38" t="str" cm="1">
        <f t="array" ref="E29">_xlfn.XLOOKUP($A29,'EZ-Pass'!$A$2:$A$46,_xlfn.XLOOKUP(E$1,'EZ-Pass'!$C$1:$AU$1,'EZ-Pass'!$C$2:$AU$46,,0,1),,0,1)</f>
        <v>N/A</v>
      </c>
      <c r="F29" s="38" t="str" cm="1">
        <f t="array" ref="F29">_xlfn.XLOOKUP($A29,'EZ-Pass'!$A$2:$A$46,_xlfn.XLOOKUP(F$1,'EZ-Pass'!$C$1:$AU$1,'EZ-Pass'!$C$2:$AU$46,,0,1),,0,1)</f>
        <v>N/A</v>
      </c>
      <c r="G29" s="38" t="str" cm="1">
        <f t="array" ref="G29">_xlfn.XLOOKUP($A29,'EZ-Pass'!$A$2:$A$46,_xlfn.XLOOKUP(G$1,'EZ-Pass'!$C$1:$AU$1,'EZ-Pass'!$C$2:$AU$46,,0,1),,0,1)</f>
        <v>N/A</v>
      </c>
      <c r="H29" s="38" t="str" cm="1">
        <f t="array" ref="H29">_xlfn.XLOOKUP($A29,'EZ-Pass'!$A$2:$A$46,_xlfn.XLOOKUP(H$1,'EZ-Pass'!$C$1:$AU$1,'EZ-Pass'!$C$2:$AU$46,,0,1),,0,1)</f>
        <v>N/A</v>
      </c>
      <c r="I29" s="38" t="str" cm="1">
        <f t="array" ref="I29">_xlfn.XLOOKUP($A29,'EZ-Pass'!$A$2:$A$46,_xlfn.XLOOKUP(I$1,'EZ-Pass'!$C$1:$AU$1,'EZ-Pass'!$C$2:$AU$46,,0,1),,0,1)</f>
        <v>N/A</v>
      </c>
      <c r="J29" s="38" t="str" cm="1">
        <f t="array" ref="J29">_xlfn.XLOOKUP($A29,'EZ-Pass'!$A$2:$A$46,_xlfn.XLOOKUP(J$1,'EZ-Pass'!$C$1:$AU$1,'EZ-Pass'!$C$2:$AU$46,,0,1),,0,1)</f>
        <v>N/A</v>
      </c>
      <c r="K29" s="38" t="str" cm="1">
        <f t="array" ref="K29">_xlfn.XLOOKUP($A29,'EZ-Pass'!$A$2:$A$46,_xlfn.XLOOKUP(K$1,'EZ-Pass'!$C$1:$AU$1,'EZ-Pass'!$C$2:$AU$46,,0,1),,0,1)</f>
        <v>N/A</v>
      </c>
      <c r="L29" s="38" t="str" cm="1">
        <f t="array" ref="L29">_xlfn.XLOOKUP($A29,'EZ-Pass'!$A$2:$A$46,_xlfn.XLOOKUP(L$1,'EZ-Pass'!$C$1:$AU$1,'EZ-Pass'!$C$2:$AU$46,,0,1),,0,1)</f>
        <v>N/A</v>
      </c>
      <c r="M29" s="38" t="str" cm="1">
        <f t="array" ref="M29">_xlfn.XLOOKUP($A29,'EZ-Pass'!$A$2:$A$46,_xlfn.XLOOKUP(M$1,'EZ-Pass'!$C$1:$AU$1,'EZ-Pass'!$C$2:$AU$46,,0,1),,0,1)</f>
        <v>N/A</v>
      </c>
      <c r="N29" s="38" t="str" cm="1">
        <f t="array" ref="N29">_xlfn.XLOOKUP($A29,'EZ-Pass'!$A$2:$A$46,_xlfn.XLOOKUP(N$1,'EZ-Pass'!$C$1:$AU$1,'EZ-Pass'!$C$2:$AU$46,,0,1),,0,1)</f>
        <v>N/A</v>
      </c>
      <c r="O29" s="38" t="str" cm="1">
        <f t="array" ref="O29">_xlfn.XLOOKUP($A29,'EZ-Pass'!$A$2:$A$46,_xlfn.XLOOKUP(O$1,'EZ-Pass'!$C$1:$AU$1,'EZ-Pass'!$C$2:$AU$46,,0,1),,0,1)</f>
        <v>N/A</v>
      </c>
      <c r="P29" s="38" t="str" cm="1">
        <f t="array" ref="P29">_xlfn.XLOOKUP($A29,'EZ-Pass'!$A$2:$A$46,_xlfn.XLOOKUP(P$1,'EZ-Pass'!$C$1:$AU$1,'EZ-Pass'!$C$2:$AU$46,,0,1),,0,1)</f>
        <v>N/A</v>
      </c>
      <c r="Q29" s="38" t="str" cm="1">
        <f t="array" ref="Q29">_xlfn.XLOOKUP($A29,'EZ-Pass'!$A$2:$A$46,_xlfn.XLOOKUP(Q$1,'EZ-Pass'!$C$1:$AU$1,'EZ-Pass'!$C$2:$AU$46,,0,1),,0,1)</f>
        <v>N/A</v>
      </c>
      <c r="R29" s="38" t="str" cm="1">
        <f t="array" ref="R29">_xlfn.XLOOKUP($A29,'EZ-Pass'!$A$2:$A$46,_xlfn.XLOOKUP(R$1,'EZ-Pass'!$C$1:$AU$1,'EZ-Pass'!$C$2:$AU$46,,0,1),,0,1)</f>
        <v>N/A</v>
      </c>
      <c r="S29" s="38" t="str" cm="1">
        <f t="array" ref="S29">_xlfn.XLOOKUP($A29,'EZ-Pass'!$A$2:$A$46,_xlfn.XLOOKUP(S$1,'EZ-Pass'!$C$1:$AU$1,'EZ-Pass'!$C$2:$AU$46,,0,1),,0,1)</f>
        <v>N/A</v>
      </c>
      <c r="T29" s="38" t="str" cm="1">
        <f t="array" ref="T29">_xlfn.XLOOKUP($A29,'EZ-Pass'!$A$2:$A$46,_xlfn.XLOOKUP(T$1,'EZ-Pass'!$C$1:$AU$1,'EZ-Pass'!$C$2:$AU$46,,0,1),,0,1)</f>
        <v>N/A</v>
      </c>
      <c r="U29" s="38" t="str" cm="1">
        <f t="array" ref="U29">_xlfn.XLOOKUP($A29,'EZ-Pass'!$A$2:$A$46,_xlfn.XLOOKUP(U$1,'EZ-Pass'!$C$1:$AU$1,'EZ-Pass'!$C$2:$AU$46,,0,1),,0,1)</f>
        <v>N/A</v>
      </c>
      <c r="V29" s="38" t="str" cm="1">
        <f t="array" ref="V29">_xlfn.XLOOKUP($A29,'EZ-Pass'!$A$2:$A$46,_xlfn.XLOOKUP(V$1,'EZ-Pass'!$C$1:$AU$1,'EZ-Pass'!$C$2:$AU$46,,0,1),,0,1)</f>
        <v>N/A</v>
      </c>
      <c r="W29" s="38" t="str" cm="1">
        <f t="array" ref="W29">_xlfn.XLOOKUP($A29,'EZ-Pass'!$A$2:$A$46,_xlfn.XLOOKUP(W$1,'EZ-Pass'!$C$1:$AU$1,'EZ-Pass'!$C$2:$AU$46,,0,1),,0,1)</f>
        <v>N/A</v>
      </c>
      <c r="X29" s="38" t="str" cm="1">
        <f t="array" ref="X29">_xlfn.XLOOKUP($A29,'EZ-Pass'!$A$2:$A$46,_xlfn.XLOOKUP(X$1,'EZ-Pass'!$C$1:$AU$1,'EZ-Pass'!$C$2:$AU$46,,0,1),,0,1)</f>
        <v>N/A</v>
      </c>
      <c r="Y29" s="38" t="str" cm="1">
        <f t="array" ref="Y29">_xlfn.XLOOKUP($A29,'EZ-Pass'!$A$2:$A$46,_xlfn.XLOOKUP(Y$1,'EZ-Pass'!$C$1:$AU$1,'EZ-Pass'!$C$2:$AU$46,,0,1),,0,1)</f>
        <v>N/A</v>
      </c>
      <c r="Z29" s="38" t="str" cm="1">
        <f t="array" ref="Z29">_xlfn.XLOOKUP($A29,'EZ-Pass'!$A$2:$A$46,_xlfn.XLOOKUP(Z$1,'EZ-Pass'!$C$1:$AU$1,'EZ-Pass'!$C$2:$AU$46,,0,1),,0,1)</f>
        <v>N/A</v>
      </c>
      <c r="AA29" s="38" t="str" cm="1">
        <f t="array" ref="AA29">_xlfn.XLOOKUP($A29,'EZ-Pass'!$A$2:$A$46,_xlfn.XLOOKUP(AA$1,'EZ-Pass'!$C$1:$AU$1,'EZ-Pass'!$C$2:$AU$46,,0,1),,0,1)</f>
        <v>N/A</v>
      </c>
      <c r="AB29" s="38" t="str" cm="1">
        <f t="array" ref="AB29">_xlfn.XLOOKUP($A29,'EZ-Pass'!$A$2:$A$46,_xlfn.XLOOKUP(AB$1,'EZ-Pass'!$C$1:$AU$1,'EZ-Pass'!$C$2:$AU$46,,0,1),,0,1)</f>
        <v>N/A</v>
      </c>
      <c r="AC29" s="38" t="str" cm="1">
        <f t="array" ref="AC29">_xlfn.XLOOKUP($A29,'EZ-Pass'!$A$2:$A$46,_xlfn.XLOOKUP(AC$1,'EZ-Pass'!$C$1:$AU$1,'EZ-Pass'!$C$2:$AU$46,,0,1),,0,1)</f>
        <v>N/A</v>
      </c>
      <c r="AD29" s="38" t="str" cm="1">
        <f t="array" ref="AD29">_xlfn.XLOOKUP($A29,'EZ-Pass'!$A$2:$A$46,_xlfn.XLOOKUP(AD$1,'EZ-Pass'!$C$1:$AU$1,'EZ-Pass'!$C$2:$AU$46,,0,1),,0,1)</f>
        <v>N/A</v>
      </c>
      <c r="AE29" s="38" cm="1">
        <f t="array" ref="AE29">_xlfn.XLOOKUP($A29,'EZ-Pass'!$A$2:$A$46,_xlfn.XLOOKUP(AE$1,'EZ-Pass'!$C$1:$AU$1,'EZ-Pass'!$C$2:$AU$46,,0,1),,0,1)</f>
        <v>1.6</v>
      </c>
      <c r="AF29" s="38" t="str" cm="1">
        <f t="array" ref="AF29">_xlfn.XLOOKUP($A29,'EZ-Pass'!$A$2:$A$46,_xlfn.XLOOKUP(AF$1,'EZ-Pass'!$C$1:$AU$1,'EZ-Pass'!$C$2:$AU$46,,0,1),,0,1)</f>
        <v>N/A</v>
      </c>
      <c r="AG29" s="38" cm="1">
        <f t="array" ref="AG29">_xlfn.XLOOKUP($A29,'EZ-Pass'!$A$2:$A$46,_xlfn.XLOOKUP(AG$1,'EZ-Pass'!$C$1:$AU$1,'EZ-Pass'!$C$2:$AU$46,,0,1),,0,1)</f>
        <v>2.2999999999999998</v>
      </c>
      <c r="AH29" s="38" cm="1">
        <f t="array" ref="AH29">_xlfn.XLOOKUP($A29,'EZ-Pass'!$A$2:$A$46,_xlfn.XLOOKUP(AH$1,'EZ-Pass'!$C$1:$AU$1,'EZ-Pass'!$C$2:$AU$46,,0,1),,0,1)</f>
        <v>3.2</v>
      </c>
      <c r="AI29" s="38" cm="1">
        <f t="array" ref="AI29">_xlfn.XLOOKUP($A29,'EZ-Pass'!$A$2:$A$46,_xlfn.XLOOKUP(AI$1,'EZ-Pass'!$C$1:$AU$1,'EZ-Pass'!$C$2:$AU$46,,0,1),,0,1)</f>
        <v>3.4</v>
      </c>
      <c r="AJ29" s="38" cm="1">
        <f t="array" ref="AJ29">_xlfn.XLOOKUP($A29,'EZ-Pass'!$A$2:$A$46,_xlfn.XLOOKUP(AJ$1,'EZ-Pass'!$C$1:$AU$1,'EZ-Pass'!$C$2:$AU$46,,0,1),,0,1)</f>
        <v>4.8</v>
      </c>
      <c r="AK29" s="38" cm="1">
        <f t="array" ref="AK29">_xlfn.XLOOKUP($A29,'EZ-Pass'!$A$2:$A$46,_xlfn.XLOOKUP(AK$1,'EZ-Pass'!$C$1:$AU$1,'EZ-Pass'!$C$2:$AU$46,,0,1),,0,1)</f>
        <v>4.8</v>
      </c>
    </row>
    <row r="30" spans="1:37" x14ac:dyDescent="0.2">
      <c r="A30">
        <v>339</v>
      </c>
      <c r="B30" t="str">
        <v>Fort Washington Toll Plaza</v>
      </c>
      <c r="C30" s="38" cm="1">
        <f t="array" ref="C30">_xlfn.XLOOKUP($A30,'EZ-Pass'!$A$2:$A$46,_xlfn.XLOOKUP(C$1,'EZ-Pass'!$C$1:$AU$1,'EZ-Pass'!$C$2:$AU$46,,0,1),,0,1)</f>
        <v>37.1</v>
      </c>
      <c r="D30" s="38" cm="1">
        <f t="array" ref="D30">_xlfn.XLOOKUP($A30,'EZ-Pass'!$A$2:$A$46,_xlfn.XLOOKUP(D$1,'EZ-Pass'!$C$1:$AU$1,'EZ-Pass'!$C$2:$AU$46,,0,1),,0,1)</f>
        <v>37.1</v>
      </c>
      <c r="E30" s="38" cm="1">
        <f t="array" ref="E30">_xlfn.XLOOKUP($A30,'EZ-Pass'!$A$2:$A$46,_xlfn.XLOOKUP(E$1,'EZ-Pass'!$C$1:$AU$1,'EZ-Pass'!$C$2:$AU$46,,0,1),,0,1)</f>
        <v>37.1</v>
      </c>
      <c r="F30" s="38" cm="1">
        <f t="array" ref="F30">_xlfn.XLOOKUP($A30,'EZ-Pass'!$A$2:$A$46,_xlfn.XLOOKUP(F$1,'EZ-Pass'!$C$1:$AU$1,'EZ-Pass'!$C$2:$AU$46,,0,1),,0,1)</f>
        <v>37.1</v>
      </c>
      <c r="G30" s="38" cm="1">
        <f t="array" ref="G30">_xlfn.XLOOKUP($A30,'EZ-Pass'!$A$2:$A$46,_xlfn.XLOOKUP(G$1,'EZ-Pass'!$C$1:$AU$1,'EZ-Pass'!$C$2:$AU$46,,0,1),,0,1)</f>
        <v>35.6</v>
      </c>
      <c r="H30" s="38" cm="1">
        <f t="array" ref="H30">_xlfn.XLOOKUP($A30,'EZ-Pass'!$A$2:$A$46,_xlfn.XLOOKUP(H$1,'EZ-Pass'!$C$1:$AU$1,'EZ-Pass'!$C$2:$AU$46,,0,1),,0,1)</f>
        <v>34.6</v>
      </c>
      <c r="I30" s="38" cm="1">
        <f t="array" ref="I30">_xlfn.XLOOKUP($A30,'EZ-Pass'!$A$2:$A$46,_xlfn.XLOOKUP(I$1,'EZ-Pass'!$C$1:$AU$1,'EZ-Pass'!$C$2:$AU$46,,0,1),,0,1)</f>
        <v>34.1</v>
      </c>
      <c r="J30" s="38" cm="1">
        <f t="array" ref="J30">_xlfn.XLOOKUP($A30,'EZ-Pass'!$A$2:$A$46,_xlfn.XLOOKUP(J$1,'EZ-Pass'!$C$1:$AU$1,'EZ-Pass'!$C$2:$AU$46,,0,1),,0,1)</f>
        <v>32.6</v>
      </c>
      <c r="K30" s="38" cm="1">
        <f t="array" ref="K30">_xlfn.XLOOKUP($A30,'EZ-Pass'!$A$2:$A$46,_xlfn.XLOOKUP(K$1,'EZ-Pass'!$C$1:$AU$1,'EZ-Pass'!$C$2:$AU$46,,0,1),,0,1)</f>
        <v>31.4</v>
      </c>
      <c r="L30" s="38" cm="1">
        <f t="array" ref="L30">_xlfn.XLOOKUP($A30,'EZ-Pass'!$A$2:$A$46,_xlfn.XLOOKUP(L$1,'EZ-Pass'!$C$1:$AU$1,'EZ-Pass'!$C$2:$AU$46,,0,1),,0,1)</f>
        <v>29.4</v>
      </c>
      <c r="M30" s="38" cm="1">
        <f t="array" ref="M30">_xlfn.XLOOKUP($A30,'EZ-Pass'!$A$2:$A$46,_xlfn.XLOOKUP(M$1,'EZ-Pass'!$C$1:$AU$1,'EZ-Pass'!$C$2:$AU$46,,0,1),,0,1)</f>
        <v>27.4</v>
      </c>
      <c r="N30" s="38" cm="1">
        <f t="array" ref="N30">_xlfn.XLOOKUP($A30,'EZ-Pass'!$A$2:$A$46,_xlfn.XLOOKUP(N$1,'EZ-Pass'!$C$1:$AU$1,'EZ-Pass'!$C$2:$AU$46,,0,1),,0,1)</f>
        <v>23.3</v>
      </c>
      <c r="O30" s="38" cm="1">
        <f t="array" ref="O30">_xlfn.XLOOKUP($A30,'EZ-Pass'!$A$2:$A$46,_xlfn.XLOOKUP(O$1,'EZ-Pass'!$C$1:$AU$1,'EZ-Pass'!$C$2:$AU$46,,0,1),,0,1)</f>
        <v>20.7</v>
      </c>
      <c r="P30" s="38" cm="1">
        <f t="array" ref="P30">_xlfn.XLOOKUP($A30,'EZ-Pass'!$A$2:$A$46,_xlfn.XLOOKUP(P$1,'EZ-Pass'!$C$1:$AU$1,'EZ-Pass'!$C$2:$AU$46,,0,1),,0,1)</f>
        <v>19.2</v>
      </c>
      <c r="Q30" s="38" cm="1">
        <f t="array" ref="Q30">_xlfn.XLOOKUP($A30,'EZ-Pass'!$A$2:$A$46,_xlfn.XLOOKUP(Q$1,'EZ-Pass'!$C$1:$AU$1,'EZ-Pass'!$C$2:$AU$46,,0,1),,0,1)</f>
        <v>18.2</v>
      </c>
      <c r="R30" s="38" cm="1">
        <f t="array" ref="R30">_xlfn.XLOOKUP($A30,'EZ-Pass'!$A$2:$A$46,_xlfn.XLOOKUP(R$1,'EZ-Pass'!$C$1:$AU$1,'EZ-Pass'!$C$2:$AU$46,,0,1),,0,1)</f>
        <v>16.100000000000001</v>
      </c>
      <c r="S30" s="38" cm="1">
        <f t="array" ref="S30">_xlfn.XLOOKUP($A30,'EZ-Pass'!$A$2:$A$46,_xlfn.XLOOKUP(S$1,'EZ-Pass'!$C$1:$AU$1,'EZ-Pass'!$C$2:$AU$46,,0,1),,0,1)</f>
        <v>13.5</v>
      </c>
      <c r="T30" s="38" cm="1">
        <f t="array" ref="T30">_xlfn.XLOOKUP($A30,'EZ-Pass'!$A$2:$A$46,_xlfn.XLOOKUP(T$1,'EZ-Pass'!$C$1:$AU$1,'EZ-Pass'!$C$2:$AU$46,,0,1),,0,1)</f>
        <v>13</v>
      </c>
      <c r="U30" s="38" cm="1">
        <f t="array" ref="U30">_xlfn.XLOOKUP($A30,'EZ-Pass'!$A$2:$A$46,_xlfn.XLOOKUP(U$1,'EZ-Pass'!$C$1:$AU$1,'EZ-Pass'!$C$2:$AU$46,,0,1),,0,1)</f>
        <v>12</v>
      </c>
      <c r="V30" s="38" cm="1">
        <f t="array" ref="V30">_xlfn.XLOOKUP($A30,'EZ-Pass'!$A$2:$A$46,_xlfn.XLOOKUP(V$1,'EZ-Pass'!$C$1:$AU$1,'EZ-Pass'!$C$2:$AU$46,,0,1),,0,1)</f>
        <v>11.5</v>
      </c>
      <c r="W30" s="38" cm="1">
        <f t="array" ref="W30">_xlfn.XLOOKUP($A30,'EZ-Pass'!$A$2:$A$46,_xlfn.XLOOKUP(W$1,'EZ-Pass'!$C$1:$AU$1,'EZ-Pass'!$C$2:$AU$46,,0,1),,0,1)</f>
        <v>9.9</v>
      </c>
      <c r="X30" s="38" cm="1">
        <f t="array" ref="X30">_xlfn.XLOOKUP($A30,'EZ-Pass'!$A$2:$A$46,_xlfn.XLOOKUP(X$1,'EZ-Pass'!$C$1:$AU$1,'EZ-Pass'!$C$2:$AU$46,,0,1),,0,1)</f>
        <v>7.3</v>
      </c>
      <c r="Y30" s="38" cm="1">
        <f t="array" ref="Y30">_xlfn.XLOOKUP($A30,'EZ-Pass'!$A$2:$A$46,_xlfn.XLOOKUP(Y$1,'EZ-Pass'!$C$1:$AU$1,'EZ-Pass'!$C$2:$AU$46,,0,1),,0,1)</f>
        <v>6.8</v>
      </c>
      <c r="Z30" s="38" cm="1">
        <f t="array" ref="Z30">_xlfn.XLOOKUP($A30,'EZ-Pass'!$A$2:$A$46,_xlfn.XLOOKUP(Z$1,'EZ-Pass'!$C$1:$AU$1,'EZ-Pass'!$C$2:$AU$46,,0,1),,0,1)</f>
        <v>5.2</v>
      </c>
      <c r="AA30" s="38" cm="1">
        <f t="array" ref="AA30">_xlfn.XLOOKUP($A30,'EZ-Pass'!$A$2:$A$46,_xlfn.XLOOKUP(AA$1,'EZ-Pass'!$C$1:$AU$1,'EZ-Pass'!$C$2:$AU$46,,0,1),,0,1)</f>
        <v>3.8</v>
      </c>
      <c r="AB30" s="38" cm="1">
        <f t="array" ref="AB30">_xlfn.XLOOKUP($A30,'EZ-Pass'!$A$2:$A$46,_xlfn.XLOOKUP(AB$1,'EZ-Pass'!$C$1:$AU$1,'EZ-Pass'!$C$2:$AU$46,,0,1),,0,1)</f>
        <v>2.7</v>
      </c>
      <c r="AC30" s="38" cm="1">
        <f t="array" ref="AC30">_xlfn.XLOOKUP($A30,'EZ-Pass'!$A$2:$A$46,_xlfn.XLOOKUP(AC$1,'EZ-Pass'!$C$1:$AU$1,'EZ-Pass'!$C$2:$AU$46,,0,1),,0,1)</f>
        <v>1.6</v>
      </c>
      <c r="AD30" s="38" cm="1">
        <f t="array" ref="AD30">_xlfn.XLOOKUP($A30,'EZ-Pass'!$A$2:$A$46,_xlfn.XLOOKUP(AD$1,'EZ-Pass'!$C$1:$AU$1,'EZ-Pass'!$C$2:$AU$46,,0,1),,0,1)</f>
        <v>1.6</v>
      </c>
      <c r="AE30" s="38" t="str" cm="1">
        <f t="array" ref="AE30">_xlfn.XLOOKUP($A30,'EZ-Pass'!$A$2:$A$46,_xlfn.XLOOKUP(AE$1,'EZ-Pass'!$C$1:$AU$1,'EZ-Pass'!$C$2:$AU$46,,0,1),,0,1)</f>
        <v>N/A</v>
      </c>
      <c r="AF30" s="38" t="str" cm="1">
        <f t="array" ref="AF30">_xlfn.XLOOKUP($A30,'EZ-Pass'!$A$2:$A$46,_xlfn.XLOOKUP(AF$1,'EZ-Pass'!$C$1:$AU$1,'EZ-Pass'!$C$2:$AU$46,,0,1),,0,1)</f>
        <v>N/A</v>
      </c>
      <c r="AG30" s="38" cm="1">
        <f t="array" ref="AG30">_xlfn.XLOOKUP($A30,'EZ-Pass'!$A$2:$A$46,_xlfn.XLOOKUP(AG$1,'EZ-Pass'!$C$1:$AU$1,'EZ-Pass'!$C$2:$AU$46,,0,1),,0,1)</f>
        <v>1.6</v>
      </c>
      <c r="AH30" s="38" cm="1">
        <f t="array" ref="AH30">_xlfn.XLOOKUP($A30,'EZ-Pass'!$A$2:$A$46,_xlfn.XLOOKUP(AH$1,'EZ-Pass'!$C$1:$AU$1,'EZ-Pass'!$C$2:$AU$46,,0,1),,0,1)</f>
        <v>2.7</v>
      </c>
      <c r="AI30" s="38" cm="1">
        <f t="array" ref="AI30">_xlfn.XLOOKUP($A30,'EZ-Pass'!$A$2:$A$46,_xlfn.XLOOKUP(AI$1,'EZ-Pass'!$C$1:$AU$1,'EZ-Pass'!$C$2:$AU$46,,0,1),,0,1)</f>
        <v>2.9</v>
      </c>
      <c r="AJ30" s="38" cm="1">
        <f t="array" ref="AJ30">_xlfn.XLOOKUP($A30,'EZ-Pass'!$A$2:$A$46,_xlfn.XLOOKUP(AJ$1,'EZ-Pass'!$C$1:$AU$1,'EZ-Pass'!$C$2:$AU$46,,0,1),,0,1)</f>
        <v>3.8</v>
      </c>
      <c r="AK30" s="38" cm="1">
        <f t="array" ref="AK30">_xlfn.XLOOKUP($A30,'EZ-Pass'!$A$2:$A$46,_xlfn.XLOOKUP(AK$1,'EZ-Pass'!$C$1:$AU$1,'EZ-Pass'!$C$2:$AU$46,,0,1),,0,1)</f>
        <v>3.8</v>
      </c>
    </row>
    <row r="31" spans="1:37" x14ac:dyDescent="0.2">
      <c r="A31">
        <v>340</v>
      </c>
      <c r="B31" t="str">
        <v>Virginia Drive Toll Plaza - Westbound E-ZPass Only</v>
      </c>
      <c r="C31" s="38" cm="1">
        <f t="array" ref="C31">_xlfn.XLOOKUP($A31,'EZ-Pass'!$A$2:$A$46,_xlfn.XLOOKUP(C$1,'EZ-Pass'!$C$1:$AU$1,'EZ-Pass'!$C$2:$AU$46,,0,1),,0,1)</f>
        <v>37.4</v>
      </c>
      <c r="D31" s="38" cm="1">
        <f t="array" ref="D31">_xlfn.XLOOKUP($A31,'EZ-Pass'!$A$2:$A$46,_xlfn.XLOOKUP(D$1,'EZ-Pass'!$C$1:$AU$1,'EZ-Pass'!$C$2:$AU$46,,0,1),,0,1)</f>
        <v>37.4</v>
      </c>
      <c r="E31" s="38" cm="1">
        <f t="array" ref="E31">_xlfn.XLOOKUP($A31,'EZ-Pass'!$A$2:$A$46,_xlfn.XLOOKUP(E$1,'EZ-Pass'!$C$1:$AU$1,'EZ-Pass'!$C$2:$AU$46,,0,1),,0,1)</f>
        <v>37.4</v>
      </c>
      <c r="F31" s="38" cm="1">
        <f t="array" ref="F31">_xlfn.XLOOKUP($A31,'EZ-Pass'!$A$2:$A$46,_xlfn.XLOOKUP(F$1,'EZ-Pass'!$C$1:$AU$1,'EZ-Pass'!$C$2:$AU$46,,0,1),,0,1)</f>
        <v>37.4</v>
      </c>
      <c r="G31" s="38" cm="1">
        <f t="array" ref="G31">_xlfn.XLOOKUP($A31,'EZ-Pass'!$A$2:$A$46,_xlfn.XLOOKUP(G$1,'EZ-Pass'!$C$1:$AU$1,'EZ-Pass'!$C$2:$AU$46,,0,1),,0,1)</f>
        <v>35.9</v>
      </c>
      <c r="H31" s="38" cm="1">
        <f t="array" ref="H31">_xlfn.XLOOKUP($A31,'EZ-Pass'!$A$2:$A$46,_xlfn.XLOOKUP(H$1,'EZ-Pass'!$C$1:$AU$1,'EZ-Pass'!$C$2:$AU$46,,0,1),,0,1)</f>
        <v>34.700000000000003</v>
      </c>
      <c r="I31" s="38" cm="1">
        <f t="array" ref="I31">_xlfn.XLOOKUP($A31,'EZ-Pass'!$A$2:$A$46,_xlfn.XLOOKUP(I$1,'EZ-Pass'!$C$1:$AU$1,'EZ-Pass'!$C$2:$AU$46,,0,1),,0,1)</f>
        <v>34.299999999999997</v>
      </c>
      <c r="J31" s="38" cm="1">
        <f t="array" ref="J31">_xlfn.XLOOKUP($A31,'EZ-Pass'!$A$2:$A$46,_xlfn.XLOOKUP(J$1,'EZ-Pass'!$C$1:$AU$1,'EZ-Pass'!$C$2:$AU$46,,0,1),,0,1)</f>
        <v>32.700000000000003</v>
      </c>
      <c r="K31" s="38" cm="1">
        <f t="array" ref="K31">_xlfn.XLOOKUP($A31,'EZ-Pass'!$A$2:$A$46,_xlfn.XLOOKUP(K$1,'EZ-Pass'!$C$1:$AU$1,'EZ-Pass'!$C$2:$AU$46,,0,1),,0,1)</f>
        <v>31.6</v>
      </c>
      <c r="L31" s="38" cm="1">
        <f t="array" ref="L31">_xlfn.XLOOKUP($A31,'EZ-Pass'!$A$2:$A$46,_xlfn.XLOOKUP(L$1,'EZ-Pass'!$C$1:$AU$1,'EZ-Pass'!$C$2:$AU$46,,0,1),,0,1)</f>
        <v>29.6</v>
      </c>
      <c r="M31" s="38" cm="1">
        <f t="array" ref="M31">_xlfn.XLOOKUP($A31,'EZ-Pass'!$A$2:$A$46,_xlfn.XLOOKUP(M$1,'EZ-Pass'!$C$1:$AU$1,'EZ-Pass'!$C$2:$AU$46,,0,1),,0,1)</f>
        <v>27.5</v>
      </c>
      <c r="N31" s="38" cm="1">
        <f t="array" ref="N31">_xlfn.XLOOKUP($A31,'EZ-Pass'!$A$2:$A$46,_xlfn.XLOOKUP(N$1,'EZ-Pass'!$C$1:$AU$1,'EZ-Pass'!$C$2:$AU$46,,0,1),,0,1)</f>
        <v>23.4</v>
      </c>
      <c r="O31" s="38" cm="1">
        <f t="array" ref="O31">_xlfn.XLOOKUP($A31,'EZ-Pass'!$A$2:$A$46,_xlfn.XLOOKUP(O$1,'EZ-Pass'!$C$1:$AU$1,'EZ-Pass'!$C$2:$AU$46,,0,1),,0,1)</f>
        <v>21</v>
      </c>
      <c r="P31" s="38" cm="1">
        <f t="array" ref="P31">_xlfn.XLOOKUP($A31,'EZ-Pass'!$A$2:$A$46,_xlfn.XLOOKUP(P$1,'EZ-Pass'!$C$1:$AU$1,'EZ-Pass'!$C$2:$AU$46,,0,1),,0,1)</f>
        <v>19.399999999999999</v>
      </c>
      <c r="Q31" s="38" cm="1">
        <f t="array" ref="Q31">_xlfn.XLOOKUP($A31,'EZ-Pass'!$A$2:$A$46,_xlfn.XLOOKUP(Q$1,'EZ-Pass'!$C$1:$AU$1,'EZ-Pass'!$C$2:$AU$46,,0,1),,0,1)</f>
        <v>18.3</v>
      </c>
      <c r="R31" s="38" cm="1">
        <f t="array" ref="R31">_xlfn.XLOOKUP($A31,'EZ-Pass'!$A$2:$A$46,_xlfn.XLOOKUP(R$1,'EZ-Pass'!$C$1:$AU$1,'EZ-Pass'!$C$2:$AU$46,,0,1),,0,1)</f>
        <v>16.2</v>
      </c>
      <c r="S31" s="38" cm="1">
        <f t="array" ref="S31">_xlfn.XLOOKUP($A31,'EZ-Pass'!$A$2:$A$46,_xlfn.XLOOKUP(S$1,'EZ-Pass'!$C$1:$AU$1,'EZ-Pass'!$C$2:$AU$46,,0,1),,0,1)</f>
        <v>13.8</v>
      </c>
      <c r="T31" s="38" cm="1">
        <f t="array" ref="T31">_xlfn.XLOOKUP($A31,'EZ-Pass'!$A$2:$A$46,_xlfn.XLOOKUP(T$1,'EZ-Pass'!$C$1:$AU$1,'EZ-Pass'!$C$2:$AU$46,,0,1),,0,1)</f>
        <v>13.1</v>
      </c>
      <c r="U31" s="38" cm="1">
        <f t="array" ref="U31">_xlfn.XLOOKUP($A31,'EZ-Pass'!$A$2:$A$46,_xlfn.XLOOKUP(U$1,'EZ-Pass'!$C$1:$AU$1,'EZ-Pass'!$C$2:$AU$46,,0,1),,0,1)</f>
        <v>12.2</v>
      </c>
      <c r="V31" s="38" cm="1">
        <f t="array" ref="V31">_xlfn.XLOOKUP($A31,'EZ-Pass'!$A$2:$A$46,_xlfn.XLOOKUP(V$1,'EZ-Pass'!$C$1:$AU$1,'EZ-Pass'!$C$2:$AU$46,,0,1),,0,1)</f>
        <v>11.7</v>
      </c>
      <c r="W31" s="38" cm="1">
        <f t="array" ref="W31">_xlfn.XLOOKUP($A31,'EZ-Pass'!$A$2:$A$46,_xlfn.XLOOKUP(W$1,'EZ-Pass'!$C$1:$AU$1,'EZ-Pass'!$C$2:$AU$46,,0,1),,0,1)</f>
        <v>10</v>
      </c>
      <c r="X31" s="38" cm="1">
        <f t="array" ref="X31">_xlfn.XLOOKUP($A31,'EZ-Pass'!$A$2:$A$46,_xlfn.XLOOKUP(X$1,'EZ-Pass'!$C$1:$AU$1,'EZ-Pass'!$C$2:$AU$46,,0,1),,0,1)</f>
        <v>7.6</v>
      </c>
      <c r="Y31" s="38" cm="1">
        <f t="array" ref="Y31">_xlfn.XLOOKUP($A31,'EZ-Pass'!$A$2:$A$46,_xlfn.XLOOKUP(Y$1,'EZ-Pass'!$C$1:$AU$1,'EZ-Pass'!$C$2:$AU$46,,0,1),,0,1)</f>
        <v>6.8</v>
      </c>
      <c r="Z31" s="38" cm="1">
        <f t="array" ref="Z31">_xlfn.XLOOKUP($A31,'EZ-Pass'!$A$2:$A$46,_xlfn.XLOOKUP(Z$1,'EZ-Pass'!$C$1:$AU$1,'EZ-Pass'!$C$2:$AU$46,,0,1),,0,1)</f>
        <v>5.2</v>
      </c>
      <c r="AA31" s="38" cm="1">
        <f t="array" ref="AA31">_xlfn.XLOOKUP($A31,'EZ-Pass'!$A$2:$A$46,_xlfn.XLOOKUP(AA$1,'EZ-Pass'!$C$1:$AU$1,'EZ-Pass'!$C$2:$AU$46,,0,1),,0,1)</f>
        <v>3.9</v>
      </c>
      <c r="AB31" s="38" cm="1">
        <f t="array" ref="AB31">_xlfn.XLOOKUP($A31,'EZ-Pass'!$A$2:$A$46,_xlfn.XLOOKUP(AB$1,'EZ-Pass'!$C$1:$AU$1,'EZ-Pass'!$C$2:$AU$46,,0,1),,0,1)</f>
        <v>2.9</v>
      </c>
      <c r="AC31" s="38" cm="1">
        <f t="array" ref="AC31">_xlfn.XLOOKUP($A31,'EZ-Pass'!$A$2:$A$46,_xlfn.XLOOKUP(AC$1,'EZ-Pass'!$C$1:$AU$1,'EZ-Pass'!$C$2:$AU$46,,0,1),,0,1)</f>
        <v>1.7</v>
      </c>
      <c r="AD31" s="38" cm="1">
        <f t="array" ref="AD31">_xlfn.XLOOKUP($A31,'EZ-Pass'!$A$2:$A$46,_xlfn.XLOOKUP(AD$1,'EZ-Pass'!$C$1:$AU$1,'EZ-Pass'!$C$2:$AU$46,,0,1),,0,1)</f>
        <v>1.7</v>
      </c>
      <c r="AE31" s="38" cm="1">
        <f t="array" ref="AE31">_xlfn.XLOOKUP($A31,'EZ-Pass'!$A$2:$A$46,_xlfn.XLOOKUP(AE$1,'EZ-Pass'!$C$1:$AU$1,'EZ-Pass'!$C$2:$AU$46,,0,1),,0,1)</f>
        <v>1.6</v>
      </c>
      <c r="AF31" s="38" t="str" cm="1">
        <f t="array" ref="AF31">_xlfn.XLOOKUP($A31,'EZ-Pass'!$A$2:$A$46,_xlfn.XLOOKUP(AF$1,'EZ-Pass'!$C$1:$AU$1,'EZ-Pass'!$C$2:$AU$46,,0,1),,0,1)</f>
        <v>N/A</v>
      </c>
      <c r="AG31" s="38" t="str" cm="1">
        <f t="array" ref="AG31">_xlfn.XLOOKUP($A31,'EZ-Pass'!$A$2:$A$46,_xlfn.XLOOKUP(AG$1,'EZ-Pass'!$C$1:$AU$1,'EZ-Pass'!$C$2:$AU$46,,0,1),,0,1)</f>
        <v>N/A</v>
      </c>
      <c r="AH31" s="38" t="str" cm="1">
        <f t="array" ref="AH31">_xlfn.XLOOKUP($A31,'EZ-Pass'!$A$2:$A$46,_xlfn.XLOOKUP(AH$1,'EZ-Pass'!$C$1:$AU$1,'EZ-Pass'!$C$2:$AU$46,,0,1),,0,1)</f>
        <v>N/A</v>
      </c>
      <c r="AI31" s="38" t="str" cm="1">
        <f t="array" ref="AI31">_xlfn.XLOOKUP($A31,'EZ-Pass'!$A$2:$A$46,_xlfn.XLOOKUP(AI$1,'EZ-Pass'!$C$1:$AU$1,'EZ-Pass'!$C$2:$AU$46,,0,1),,0,1)</f>
        <v>N/A</v>
      </c>
      <c r="AJ31" s="38" t="str" cm="1">
        <f t="array" ref="AJ31">_xlfn.XLOOKUP($A31,'EZ-Pass'!$A$2:$A$46,_xlfn.XLOOKUP(AJ$1,'EZ-Pass'!$C$1:$AU$1,'EZ-Pass'!$C$2:$AU$46,,0,1),,0,1)</f>
        <v>N/A</v>
      </c>
      <c r="AK31" s="38" t="str" cm="1">
        <f t="array" ref="AK31">_xlfn.XLOOKUP($A31,'EZ-Pass'!$A$2:$A$46,_xlfn.XLOOKUP(AK$1,'EZ-Pass'!$C$1:$AU$1,'EZ-Pass'!$C$2:$AU$46,,0,1),,0,1)</f>
        <v>N/A</v>
      </c>
    </row>
    <row r="32" spans="1:37" x14ac:dyDescent="0.2">
      <c r="A32">
        <v>343</v>
      </c>
      <c r="B32" t="str">
        <v>Willow Grove Toll Plaza</v>
      </c>
      <c r="C32" s="38" cm="1">
        <f t="array" ref="C32">_xlfn.XLOOKUP($A32,'EZ-Pass'!$A$2:$A$46,_xlfn.XLOOKUP(C$1,'EZ-Pass'!$C$1:$AU$1,'EZ-Pass'!$C$2:$AU$46,,0,1),,0,1)</f>
        <v>38.200000000000003</v>
      </c>
      <c r="D32" s="38" cm="1">
        <f t="array" ref="D32">_xlfn.XLOOKUP($A32,'EZ-Pass'!$A$2:$A$46,_xlfn.XLOOKUP(D$1,'EZ-Pass'!$C$1:$AU$1,'EZ-Pass'!$C$2:$AU$46,,0,1),,0,1)</f>
        <v>38.200000000000003</v>
      </c>
      <c r="E32" s="38" cm="1">
        <f t="array" ref="E32">_xlfn.XLOOKUP($A32,'EZ-Pass'!$A$2:$A$46,_xlfn.XLOOKUP(E$1,'EZ-Pass'!$C$1:$AU$1,'EZ-Pass'!$C$2:$AU$46,,0,1),,0,1)</f>
        <v>38.200000000000003</v>
      </c>
      <c r="F32" s="38" cm="1">
        <f t="array" ref="F32">_xlfn.XLOOKUP($A32,'EZ-Pass'!$A$2:$A$46,_xlfn.XLOOKUP(F$1,'EZ-Pass'!$C$1:$AU$1,'EZ-Pass'!$C$2:$AU$46,,0,1),,0,1)</f>
        <v>38.200000000000003</v>
      </c>
      <c r="G32" s="38" cm="1">
        <f t="array" ref="G32">_xlfn.XLOOKUP($A32,'EZ-Pass'!$A$2:$A$46,_xlfn.XLOOKUP(G$1,'EZ-Pass'!$C$1:$AU$1,'EZ-Pass'!$C$2:$AU$46,,0,1),,0,1)</f>
        <v>36.6</v>
      </c>
      <c r="H32" s="38" cm="1">
        <f t="array" ref="H32">_xlfn.XLOOKUP($A32,'EZ-Pass'!$A$2:$A$46,_xlfn.XLOOKUP(H$1,'EZ-Pass'!$C$1:$AU$1,'EZ-Pass'!$C$2:$AU$46,,0,1),,0,1)</f>
        <v>35</v>
      </c>
      <c r="I32" s="38" cm="1">
        <f t="array" ref="I32">_xlfn.XLOOKUP($A32,'EZ-Pass'!$A$2:$A$46,_xlfn.XLOOKUP(I$1,'EZ-Pass'!$C$1:$AU$1,'EZ-Pass'!$C$2:$AU$46,,0,1),,0,1)</f>
        <v>34.6</v>
      </c>
      <c r="J32" s="38" cm="1">
        <f t="array" ref="J32">_xlfn.XLOOKUP($A32,'EZ-Pass'!$A$2:$A$46,_xlfn.XLOOKUP(J$1,'EZ-Pass'!$C$1:$AU$1,'EZ-Pass'!$C$2:$AU$46,,0,1),,0,1)</f>
        <v>33</v>
      </c>
      <c r="K32" s="38" cm="1">
        <f t="array" ref="K32">_xlfn.XLOOKUP($A32,'EZ-Pass'!$A$2:$A$46,_xlfn.XLOOKUP(K$1,'EZ-Pass'!$C$1:$AU$1,'EZ-Pass'!$C$2:$AU$46,,0,1),,0,1)</f>
        <v>32</v>
      </c>
      <c r="L32" s="38" cm="1">
        <f t="array" ref="L32">_xlfn.XLOOKUP($A32,'EZ-Pass'!$A$2:$A$46,_xlfn.XLOOKUP(L$1,'EZ-Pass'!$C$1:$AU$1,'EZ-Pass'!$C$2:$AU$46,,0,1),,0,1)</f>
        <v>30.5</v>
      </c>
      <c r="M32" s="38" cm="1">
        <f t="array" ref="M32">_xlfn.XLOOKUP($A32,'EZ-Pass'!$A$2:$A$46,_xlfn.XLOOKUP(M$1,'EZ-Pass'!$C$1:$AU$1,'EZ-Pass'!$C$2:$AU$46,,0,1),,0,1)</f>
        <v>27.8</v>
      </c>
      <c r="N32" s="38" cm="1">
        <f t="array" ref="N32">_xlfn.XLOOKUP($A32,'EZ-Pass'!$A$2:$A$46,_xlfn.XLOOKUP(N$1,'EZ-Pass'!$C$1:$AU$1,'EZ-Pass'!$C$2:$AU$46,,0,1),,0,1)</f>
        <v>23.8</v>
      </c>
      <c r="O32" s="38" cm="1">
        <f t="array" ref="O32">_xlfn.XLOOKUP($A32,'EZ-Pass'!$A$2:$A$46,_xlfn.XLOOKUP(O$1,'EZ-Pass'!$C$1:$AU$1,'EZ-Pass'!$C$2:$AU$46,,0,1),,0,1)</f>
        <v>21.8</v>
      </c>
      <c r="P32" s="38" cm="1">
        <f t="array" ref="P32">_xlfn.XLOOKUP($A32,'EZ-Pass'!$A$2:$A$46,_xlfn.XLOOKUP(P$1,'EZ-Pass'!$C$1:$AU$1,'EZ-Pass'!$C$2:$AU$46,,0,1),,0,1)</f>
        <v>20.2</v>
      </c>
      <c r="Q32" s="38" cm="1">
        <f t="array" ref="Q32">_xlfn.XLOOKUP($A32,'EZ-Pass'!$A$2:$A$46,_xlfn.XLOOKUP(Q$1,'EZ-Pass'!$C$1:$AU$1,'EZ-Pass'!$C$2:$AU$46,,0,1),,0,1)</f>
        <v>18.600000000000001</v>
      </c>
      <c r="R32" s="38" cm="1">
        <f t="array" ref="R32">_xlfn.XLOOKUP($A32,'EZ-Pass'!$A$2:$A$46,_xlfn.XLOOKUP(R$1,'EZ-Pass'!$C$1:$AU$1,'EZ-Pass'!$C$2:$AU$46,,0,1),,0,1)</f>
        <v>16.600000000000001</v>
      </c>
      <c r="S32" s="38" cm="1">
        <f t="array" ref="S32">_xlfn.XLOOKUP($A32,'EZ-Pass'!$A$2:$A$46,_xlfn.XLOOKUP(S$1,'EZ-Pass'!$C$1:$AU$1,'EZ-Pass'!$C$2:$AU$46,,0,1),,0,1)</f>
        <v>14.5</v>
      </c>
      <c r="T32" s="38" cm="1">
        <f t="array" ref="T32">_xlfn.XLOOKUP($A32,'EZ-Pass'!$A$2:$A$46,_xlfn.XLOOKUP(T$1,'EZ-Pass'!$C$1:$AU$1,'EZ-Pass'!$C$2:$AU$46,,0,1),,0,1)</f>
        <v>13.5</v>
      </c>
      <c r="U32" s="38" cm="1">
        <f t="array" ref="U32">_xlfn.XLOOKUP($A32,'EZ-Pass'!$A$2:$A$46,_xlfn.XLOOKUP(U$1,'EZ-Pass'!$C$1:$AU$1,'EZ-Pass'!$C$2:$AU$46,,0,1),,0,1)</f>
        <v>13</v>
      </c>
      <c r="V32" s="38" cm="1">
        <f t="array" ref="V32">_xlfn.XLOOKUP($A32,'EZ-Pass'!$A$2:$A$46,_xlfn.XLOOKUP(V$1,'EZ-Pass'!$C$1:$AU$1,'EZ-Pass'!$C$2:$AU$46,,0,1),,0,1)</f>
        <v>12.4</v>
      </c>
      <c r="W32" s="38" cm="1">
        <f t="array" ref="W32">_xlfn.XLOOKUP($A32,'EZ-Pass'!$A$2:$A$46,_xlfn.XLOOKUP(W$1,'EZ-Pass'!$C$1:$AU$1,'EZ-Pass'!$C$2:$AU$46,,0,1),,0,1)</f>
        <v>10.4</v>
      </c>
      <c r="X32" s="38" cm="1">
        <f t="array" ref="X32">_xlfn.XLOOKUP($A32,'EZ-Pass'!$A$2:$A$46,_xlfn.XLOOKUP(X$1,'EZ-Pass'!$C$1:$AU$1,'EZ-Pass'!$C$2:$AU$46,,0,1),,0,1)</f>
        <v>8.4</v>
      </c>
      <c r="Y32" s="38" cm="1">
        <f t="array" ref="Y32">_xlfn.XLOOKUP($A32,'EZ-Pass'!$A$2:$A$46,_xlfn.XLOOKUP(Y$1,'EZ-Pass'!$C$1:$AU$1,'EZ-Pass'!$C$2:$AU$46,,0,1),,0,1)</f>
        <v>6.8</v>
      </c>
      <c r="Z32" s="38" cm="1">
        <f t="array" ref="Z32">_xlfn.XLOOKUP($A32,'EZ-Pass'!$A$2:$A$46,_xlfn.XLOOKUP(Z$1,'EZ-Pass'!$C$1:$AU$1,'EZ-Pass'!$C$2:$AU$46,,0,1),,0,1)</f>
        <v>5.2</v>
      </c>
      <c r="AA32" s="38" cm="1">
        <f t="array" ref="AA32">_xlfn.XLOOKUP($A32,'EZ-Pass'!$A$2:$A$46,_xlfn.XLOOKUP(AA$1,'EZ-Pass'!$C$1:$AU$1,'EZ-Pass'!$C$2:$AU$46,,0,1),,0,1)</f>
        <v>4.2</v>
      </c>
      <c r="AB32" s="38" cm="1">
        <f t="array" ref="AB32">_xlfn.XLOOKUP($A32,'EZ-Pass'!$A$2:$A$46,_xlfn.XLOOKUP(AB$1,'EZ-Pass'!$C$1:$AU$1,'EZ-Pass'!$C$2:$AU$46,,0,1),,0,1)</f>
        <v>3.2</v>
      </c>
      <c r="AC32" s="38" cm="1">
        <f t="array" ref="AC32">_xlfn.XLOOKUP($A32,'EZ-Pass'!$A$2:$A$46,_xlfn.XLOOKUP(AC$1,'EZ-Pass'!$C$1:$AU$1,'EZ-Pass'!$C$2:$AU$46,,0,1),,0,1)</f>
        <v>2.2999999999999998</v>
      </c>
      <c r="AD32" s="38" cm="1">
        <f t="array" ref="AD32">_xlfn.XLOOKUP($A32,'EZ-Pass'!$A$2:$A$46,_xlfn.XLOOKUP(AD$1,'EZ-Pass'!$C$1:$AU$1,'EZ-Pass'!$C$2:$AU$46,,0,1),,0,1)</f>
        <v>2.2999999999999998</v>
      </c>
      <c r="AE32" s="38" cm="1">
        <f t="array" ref="AE32">_xlfn.XLOOKUP($A32,'EZ-Pass'!$A$2:$A$46,_xlfn.XLOOKUP(AE$1,'EZ-Pass'!$C$1:$AU$1,'EZ-Pass'!$C$2:$AU$46,,0,1),,0,1)</f>
        <v>1.6</v>
      </c>
      <c r="AF32" s="38" cm="1">
        <f t="array" ref="AF32">_xlfn.XLOOKUP($A32,'EZ-Pass'!$A$2:$A$46,_xlfn.XLOOKUP(AF$1,'EZ-Pass'!$C$1:$AU$1,'EZ-Pass'!$C$2:$AU$46,,0,1),,0,1)</f>
        <v>1.6</v>
      </c>
      <c r="AG32" s="38" t="str" cm="1">
        <f t="array" ref="AG32">_xlfn.XLOOKUP($A32,'EZ-Pass'!$A$2:$A$46,_xlfn.XLOOKUP(AG$1,'EZ-Pass'!$C$1:$AU$1,'EZ-Pass'!$C$2:$AU$46,,0,1),,0,1)</f>
        <v>N/A</v>
      </c>
      <c r="AH32" s="38" cm="1">
        <f t="array" ref="AH32">_xlfn.XLOOKUP($A32,'EZ-Pass'!$A$2:$A$46,_xlfn.XLOOKUP(AH$1,'EZ-Pass'!$C$1:$AU$1,'EZ-Pass'!$C$2:$AU$46,,0,1),,0,1)</f>
        <v>1.6</v>
      </c>
      <c r="AI32" s="38" cm="1">
        <f t="array" ref="AI32">_xlfn.XLOOKUP($A32,'EZ-Pass'!$A$2:$A$46,_xlfn.XLOOKUP(AI$1,'EZ-Pass'!$C$1:$AU$1,'EZ-Pass'!$C$2:$AU$46,,0,1),,0,1)</f>
        <v>1.8</v>
      </c>
      <c r="AJ32" s="38" cm="1">
        <f t="array" ref="AJ32">_xlfn.XLOOKUP($A32,'EZ-Pass'!$A$2:$A$46,_xlfn.XLOOKUP(AJ$1,'EZ-Pass'!$C$1:$AU$1,'EZ-Pass'!$C$2:$AU$46,,0,1),,0,1)</f>
        <v>3.2</v>
      </c>
      <c r="AK32" s="38" cm="1">
        <f t="array" ref="AK32">_xlfn.XLOOKUP($A32,'EZ-Pass'!$A$2:$A$46,_xlfn.XLOOKUP(AK$1,'EZ-Pass'!$C$1:$AU$1,'EZ-Pass'!$C$2:$AU$46,,0,1),,0,1)</f>
        <v>3.2</v>
      </c>
    </row>
    <row r="33" spans="1:47" x14ac:dyDescent="0.2">
      <c r="A33">
        <v>351</v>
      </c>
      <c r="B33" t="str">
        <v>Bensalem Toll Plaza</v>
      </c>
      <c r="C33" s="38" cm="1">
        <f t="array" ref="C33">_xlfn.XLOOKUP($A33,'EZ-Pass'!$A$2:$A$46,_xlfn.XLOOKUP(C$1,'EZ-Pass'!$C$1:$AU$1,'EZ-Pass'!$C$2:$AU$46,,0,1),,0,1)</f>
        <v>39.200000000000003</v>
      </c>
      <c r="D33" s="38" cm="1">
        <f t="array" ref="D33">_xlfn.XLOOKUP($A33,'EZ-Pass'!$A$2:$A$46,_xlfn.XLOOKUP(D$1,'EZ-Pass'!$C$1:$AU$1,'EZ-Pass'!$C$2:$AU$46,,0,1),,0,1)</f>
        <v>39.200000000000003</v>
      </c>
      <c r="E33" s="38" cm="1">
        <f t="array" ref="E33">_xlfn.XLOOKUP($A33,'EZ-Pass'!$A$2:$A$46,_xlfn.XLOOKUP(E$1,'EZ-Pass'!$C$1:$AU$1,'EZ-Pass'!$C$2:$AU$46,,0,1),,0,1)</f>
        <v>39.200000000000003</v>
      </c>
      <c r="F33" s="38" cm="1">
        <f t="array" ref="F33">_xlfn.XLOOKUP($A33,'EZ-Pass'!$A$2:$A$46,_xlfn.XLOOKUP(F$1,'EZ-Pass'!$C$1:$AU$1,'EZ-Pass'!$C$2:$AU$46,,0,1),,0,1)</f>
        <v>39.200000000000003</v>
      </c>
      <c r="G33" s="38" cm="1">
        <f t="array" ref="G33">_xlfn.XLOOKUP($A33,'EZ-Pass'!$A$2:$A$46,_xlfn.XLOOKUP(G$1,'EZ-Pass'!$C$1:$AU$1,'EZ-Pass'!$C$2:$AU$46,,0,1),,0,1)</f>
        <v>37.6</v>
      </c>
      <c r="H33" s="38" cm="1">
        <f t="array" ref="H33">_xlfn.XLOOKUP($A33,'EZ-Pass'!$A$2:$A$46,_xlfn.XLOOKUP(H$1,'EZ-Pass'!$C$1:$AU$1,'EZ-Pass'!$C$2:$AU$46,,0,1),,0,1)</f>
        <v>36.6</v>
      </c>
      <c r="I33" s="38" cm="1">
        <f t="array" ref="I33">_xlfn.XLOOKUP($A33,'EZ-Pass'!$A$2:$A$46,_xlfn.XLOOKUP(I$1,'EZ-Pass'!$C$1:$AU$1,'EZ-Pass'!$C$2:$AU$46,,0,1),,0,1)</f>
        <v>35.6</v>
      </c>
      <c r="J33" s="38" cm="1">
        <f t="array" ref="J33">_xlfn.XLOOKUP($A33,'EZ-Pass'!$A$2:$A$46,_xlfn.XLOOKUP(J$1,'EZ-Pass'!$C$1:$AU$1,'EZ-Pass'!$C$2:$AU$46,,0,1),,0,1)</f>
        <v>34.1</v>
      </c>
      <c r="K33" s="38" cm="1">
        <f t="array" ref="K33">_xlfn.XLOOKUP($A33,'EZ-Pass'!$A$2:$A$46,_xlfn.XLOOKUP(K$1,'EZ-Pass'!$C$1:$AU$1,'EZ-Pass'!$C$2:$AU$46,,0,1),,0,1)</f>
        <v>33.5</v>
      </c>
      <c r="L33" s="38" cm="1">
        <f t="array" ref="L33">_xlfn.XLOOKUP($A33,'EZ-Pass'!$A$2:$A$46,_xlfn.XLOOKUP(L$1,'EZ-Pass'!$C$1:$AU$1,'EZ-Pass'!$C$2:$AU$46,,0,1),,0,1)</f>
        <v>31.4</v>
      </c>
      <c r="M33" s="38" cm="1">
        <f t="array" ref="M33">_xlfn.XLOOKUP($A33,'EZ-Pass'!$A$2:$A$46,_xlfn.XLOOKUP(M$1,'EZ-Pass'!$C$1:$AU$1,'EZ-Pass'!$C$2:$AU$46,,0,1),,0,1)</f>
        <v>29</v>
      </c>
      <c r="N33" s="38" cm="1">
        <f t="array" ref="N33">_xlfn.XLOOKUP($A33,'EZ-Pass'!$A$2:$A$46,_xlfn.XLOOKUP(N$1,'EZ-Pass'!$C$1:$AU$1,'EZ-Pass'!$C$2:$AU$46,,0,1),,0,1)</f>
        <v>25.3</v>
      </c>
      <c r="O33" s="38" cm="1">
        <f t="array" ref="O33">_xlfn.XLOOKUP($A33,'EZ-Pass'!$A$2:$A$46,_xlfn.XLOOKUP(O$1,'EZ-Pass'!$C$1:$AU$1,'EZ-Pass'!$C$2:$AU$46,,0,1),,0,1)</f>
        <v>22.8</v>
      </c>
      <c r="P33" s="38" cm="1">
        <f t="array" ref="P33">_xlfn.XLOOKUP($A33,'EZ-Pass'!$A$2:$A$46,_xlfn.XLOOKUP(P$1,'EZ-Pass'!$C$1:$AU$1,'EZ-Pass'!$C$2:$AU$46,,0,1),,0,1)</f>
        <v>21.2</v>
      </c>
      <c r="Q33" s="38" cm="1">
        <f t="array" ref="Q33">_xlfn.XLOOKUP($A33,'EZ-Pass'!$A$2:$A$46,_xlfn.XLOOKUP(Q$1,'EZ-Pass'!$C$1:$AU$1,'EZ-Pass'!$C$2:$AU$46,,0,1),,0,1)</f>
        <v>20.2</v>
      </c>
      <c r="R33" s="38" cm="1">
        <f t="array" ref="R33">_xlfn.XLOOKUP($A33,'EZ-Pass'!$A$2:$A$46,_xlfn.XLOOKUP(R$1,'EZ-Pass'!$C$1:$AU$1,'EZ-Pass'!$C$2:$AU$46,,0,1),,0,1)</f>
        <v>18.2</v>
      </c>
      <c r="S33" s="38" cm="1">
        <f t="array" ref="S33">_xlfn.XLOOKUP($A33,'EZ-Pass'!$A$2:$A$46,_xlfn.XLOOKUP(S$1,'EZ-Pass'!$C$1:$AU$1,'EZ-Pass'!$C$2:$AU$46,,0,1),,0,1)</f>
        <v>15.6</v>
      </c>
      <c r="T33" s="38" cm="1">
        <f t="array" ref="T33">_xlfn.XLOOKUP($A33,'EZ-Pass'!$A$2:$A$46,_xlfn.XLOOKUP(T$1,'EZ-Pass'!$C$1:$AU$1,'EZ-Pass'!$C$2:$AU$46,,0,1),,0,1)</f>
        <v>14.5</v>
      </c>
      <c r="U33" s="38" cm="1">
        <f t="array" ref="U33">_xlfn.XLOOKUP($A33,'EZ-Pass'!$A$2:$A$46,_xlfn.XLOOKUP(U$1,'EZ-Pass'!$C$1:$AU$1,'EZ-Pass'!$C$2:$AU$46,,0,1),,0,1)</f>
        <v>14</v>
      </c>
      <c r="V33" s="38" cm="1">
        <f t="array" ref="V33">_xlfn.XLOOKUP($A33,'EZ-Pass'!$A$2:$A$46,_xlfn.XLOOKUP(V$1,'EZ-Pass'!$C$1:$AU$1,'EZ-Pass'!$C$2:$AU$46,,0,1),,0,1)</f>
        <v>13.5</v>
      </c>
      <c r="W33" s="38" cm="1">
        <f t="array" ref="W33">_xlfn.XLOOKUP($A33,'EZ-Pass'!$A$2:$A$46,_xlfn.XLOOKUP(W$1,'EZ-Pass'!$C$1:$AU$1,'EZ-Pass'!$C$2:$AU$46,,0,1),,0,1)</f>
        <v>12</v>
      </c>
      <c r="X33" s="38" cm="1">
        <f t="array" ref="X33">_xlfn.XLOOKUP($A33,'EZ-Pass'!$A$2:$A$46,_xlfn.XLOOKUP(X$1,'EZ-Pass'!$C$1:$AU$1,'EZ-Pass'!$C$2:$AU$46,,0,1),,0,1)</f>
        <v>9.4</v>
      </c>
      <c r="Y33" s="38" cm="1">
        <f t="array" ref="Y33">_xlfn.XLOOKUP($A33,'EZ-Pass'!$A$2:$A$46,_xlfn.XLOOKUP(Y$1,'EZ-Pass'!$C$1:$AU$1,'EZ-Pass'!$C$2:$AU$46,,0,1),,0,1)</f>
        <v>8.4</v>
      </c>
      <c r="Z33" s="38" cm="1">
        <f t="array" ref="Z33">_xlfn.XLOOKUP($A33,'EZ-Pass'!$A$2:$A$46,_xlfn.XLOOKUP(Z$1,'EZ-Pass'!$C$1:$AU$1,'EZ-Pass'!$C$2:$AU$46,,0,1),,0,1)</f>
        <v>6.8</v>
      </c>
      <c r="AA33" s="38" cm="1">
        <f t="array" ref="AA33">_xlfn.XLOOKUP($A33,'EZ-Pass'!$A$2:$A$46,_xlfn.XLOOKUP(AA$1,'EZ-Pass'!$C$1:$AU$1,'EZ-Pass'!$C$2:$AU$46,,0,1),,0,1)</f>
        <v>5.6</v>
      </c>
      <c r="AB33" s="38" cm="1">
        <f t="array" ref="AB33">_xlfn.XLOOKUP($A33,'EZ-Pass'!$A$2:$A$46,_xlfn.XLOOKUP(AB$1,'EZ-Pass'!$C$1:$AU$1,'EZ-Pass'!$C$2:$AU$46,,0,1),,0,1)</f>
        <v>4.8</v>
      </c>
      <c r="AC33" s="38" cm="1">
        <f t="array" ref="AC33">_xlfn.XLOOKUP($A33,'EZ-Pass'!$A$2:$A$46,_xlfn.XLOOKUP(AC$1,'EZ-Pass'!$C$1:$AU$1,'EZ-Pass'!$C$2:$AU$46,,0,1),,0,1)</f>
        <v>3.2</v>
      </c>
      <c r="AD33" s="38" cm="1">
        <f t="array" ref="AD33">_xlfn.XLOOKUP($A33,'EZ-Pass'!$A$2:$A$46,_xlfn.XLOOKUP(AD$1,'EZ-Pass'!$C$1:$AU$1,'EZ-Pass'!$C$2:$AU$46,,0,1),,0,1)</f>
        <v>3.2</v>
      </c>
      <c r="AE33" s="38" cm="1">
        <f t="array" ref="AE33">_xlfn.XLOOKUP($A33,'EZ-Pass'!$A$2:$A$46,_xlfn.XLOOKUP(AE$1,'EZ-Pass'!$C$1:$AU$1,'EZ-Pass'!$C$2:$AU$46,,0,1),,0,1)</f>
        <v>2.7</v>
      </c>
      <c r="AF33" s="38" cm="1">
        <f t="array" ref="AF33">_xlfn.XLOOKUP($A33,'EZ-Pass'!$A$2:$A$46,_xlfn.XLOOKUP(AF$1,'EZ-Pass'!$C$1:$AU$1,'EZ-Pass'!$C$2:$AU$46,,0,1),,0,1)</f>
        <v>2.5</v>
      </c>
      <c r="AG33" s="38" cm="1">
        <f t="array" ref="AG33">_xlfn.XLOOKUP($A33,'EZ-Pass'!$A$2:$A$46,_xlfn.XLOOKUP(AG$1,'EZ-Pass'!$C$1:$AU$1,'EZ-Pass'!$C$2:$AU$46,,0,1),,0,1)</f>
        <v>1.6</v>
      </c>
      <c r="AH33" s="38" t="str" cm="1">
        <f t="array" ref="AH33">_xlfn.XLOOKUP($A33,'EZ-Pass'!$A$2:$A$46,_xlfn.XLOOKUP(AH$1,'EZ-Pass'!$C$1:$AU$1,'EZ-Pass'!$C$2:$AU$46,,0,1),,0,1)</f>
        <v>N/A</v>
      </c>
      <c r="AI33" s="38" cm="1">
        <f t="array" ref="AI33">_xlfn.XLOOKUP($A33,'EZ-Pass'!$A$2:$A$46,_xlfn.XLOOKUP(AI$1,'EZ-Pass'!$C$1:$AU$1,'EZ-Pass'!$C$2:$AU$46,,0,1),,0,1)</f>
        <v>1.6</v>
      </c>
      <c r="AJ33" s="38" cm="1">
        <f t="array" ref="AJ33">_xlfn.XLOOKUP($A33,'EZ-Pass'!$A$2:$A$46,_xlfn.XLOOKUP(AJ$1,'EZ-Pass'!$C$1:$AU$1,'EZ-Pass'!$C$2:$AU$46,,0,1),,0,1)</f>
        <v>2.2999999999999998</v>
      </c>
      <c r="AK33" s="38" cm="1">
        <f t="array" ref="AK33">_xlfn.XLOOKUP($A33,'EZ-Pass'!$A$2:$A$46,_xlfn.XLOOKUP(AK$1,'EZ-Pass'!$C$1:$AU$1,'EZ-Pass'!$C$2:$AU$46,,0,1),,0,1)</f>
        <v>2.2999999999999998</v>
      </c>
    </row>
    <row r="34" spans="1:47" x14ac:dyDescent="0.2">
      <c r="A34">
        <v>352</v>
      </c>
      <c r="B34" t="str">
        <v>Street Road Toll Plaza - Eastbound E-ZPass Only</v>
      </c>
      <c r="C34" s="38" t="str" cm="1">
        <f t="array" ref="C34">_xlfn.XLOOKUP($A34,'EZ-Pass'!$A$2:$A$46,_xlfn.XLOOKUP(C$1,'EZ-Pass'!$C$1:$AU$1,'EZ-Pass'!$C$2:$AU$46,,0,1),,0,1)</f>
        <v>N/A</v>
      </c>
      <c r="D34" s="38" t="str" cm="1">
        <f t="array" ref="D34">_xlfn.XLOOKUP($A34,'EZ-Pass'!$A$2:$A$46,_xlfn.XLOOKUP(D$1,'EZ-Pass'!$C$1:$AU$1,'EZ-Pass'!$C$2:$AU$46,,0,1),,0,1)</f>
        <v>N/A</v>
      </c>
      <c r="E34" s="38" t="str" cm="1">
        <f t="array" ref="E34">_xlfn.XLOOKUP($A34,'EZ-Pass'!$A$2:$A$46,_xlfn.XLOOKUP(E$1,'EZ-Pass'!$C$1:$AU$1,'EZ-Pass'!$C$2:$AU$46,,0,1),,0,1)</f>
        <v>N/A</v>
      </c>
      <c r="F34" s="38" t="str" cm="1">
        <f t="array" ref="F34">_xlfn.XLOOKUP($A34,'EZ-Pass'!$A$2:$A$46,_xlfn.XLOOKUP(F$1,'EZ-Pass'!$C$1:$AU$1,'EZ-Pass'!$C$2:$AU$46,,0,1),,0,1)</f>
        <v>N/A</v>
      </c>
      <c r="G34" s="38" t="str" cm="1">
        <f t="array" ref="G34">_xlfn.XLOOKUP($A34,'EZ-Pass'!$A$2:$A$46,_xlfn.XLOOKUP(G$1,'EZ-Pass'!$C$1:$AU$1,'EZ-Pass'!$C$2:$AU$46,,0,1),,0,1)</f>
        <v>N/A</v>
      </c>
      <c r="H34" s="38" t="str" cm="1">
        <f t="array" ref="H34">_xlfn.XLOOKUP($A34,'EZ-Pass'!$A$2:$A$46,_xlfn.XLOOKUP(H$1,'EZ-Pass'!$C$1:$AU$1,'EZ-Pass'!$C$2:$AU$46,,0,1),,0,1)</f>
        <v>N/A</v>
      </c>
      <c r="I34" s="38" t="str" cm="1">
        <f t="array" ref="I34">_xlfn.XLOOKUP($A34,'EZ-Pass'!$A$2:$A$46,_xlfn.XLOOKUP(I$1,'EZ-Pass'!$C$1:$AU$1,'EZ-Pass'!$C$2:$AU$46,,0,1),,0,1)</f>
        <v>N/A</v>
      </c>
      <c r="J34" s="38" t="str" cm="1">
        <f t="array" ref="J34">_xlfn.XLOOKUP($A34,'EZ-Pass'!$A$2:$A$46,_xlfn.XLOOKUP(J$1,'EZ-Pass'!$C$1:$AU$1,'EZ-Pass'!$C$2:$AU$46,,0,1),,0,1)</f>
        <v>N/A</v>
      </c>
      <c r="K34" s="38" t="str" cm="1">
        <f t="array" ref="K34">_xlfn.XLOOKUP($A34,'EZ-Pass'!$A$2:$A$46,_xlfn.XLOOKUP(K$1,'EZ-Pass'!$C$1:$AU$1,'EZ-Pass'!$C$2:$AU$46,,0,1),,0,1)</f>
        <v>N/A</v>
      </c>
      <c r="L34" s="38" t="str" cm="1">
        <f t="array" ref="L34">_xlfn.XLOOKUP($A34,'EZ-Pass'!$A$2:$A$46,_xlfn.XLOOKUP(L$1,'EZ-Pass'!$C$1:$AU$1,'EZ-Pass'!$C$2:$AU$46,,0,1),,0,1)</f>
        <v>N/A</v>
      </c>
      <c r="M34" s="38" t="str" cm="1">
        <f t="array" ref="M34">_xlfn.XLOOKUP($A34,'EZ-Pass'!$A$2:$A$46,_xlfn.XLOOKUP(M$1,'EZ-Pass'!$C$1:$AU$1,'EZ-Pass'!$C$2:$AU$46,,0,1),,0,1)</f>
        <v>N/A</v>
      </c>
      <c r="N34" s="38" t="str" cm="1">
        <f t="array" ref="N34">_xlfn.XLOOKUP($A34,'EZ-Pass'!$A$2:$A$46,_xlfn.XLOOKUP(N$1,'EZ-Pass'!$C$1:$AU$1,'EZ-Pass'!$C$2:$AU$46,,0,1),,0,1)</f>
        <v>N/A</v>
      </c>
      <c r="O34" s="38" t="str" cm="1">
        <f t="array" ref="O34">_xlfn.XLOOKUP($A34,'EZ-Pass'!$A$2:$A$46,_xlfn.XLOOKUP(O$1,'EZ-Pass'!$C$1:$AU$1,'EZ-Pass'!$C$2:$AU$46,,0,1),,0,1)</f>
        <v>N/A</v>
      </c>
      <c r="P34" s="38" t="str" cm="1">
        <f t="array" ref="P34">_xlfn.XLOOKUP($A34,'EZ-Pass'!$A$2:$A$46,_xlfn.XLOOKUP(P$1,'EZ-Pass'!$C$1:$AU$1,'EZ-Pass'!$C$2:$AU$46,,0,1),,0,1)</f>
        <v>N/A</v>
      </c>
      <c r="Q34" s="38" t="str" cm="1">
        <f t="array" ref="Q34">_xlfn.XLOOKUP($A34,'EZ-Pass'!$A$2:$A$46,_xlfn.XLOOKUP(Q$1,'EZ-Pass'!$C$1:$AU$1,'EZ-Pass'!$C$2:$AU$46,,0,1),,0,1)</f>
        <v>N/A</v>
      </c>
      <c r="R34" s="38" t="str" cm="1">
        <f t="array" ref="R34">_xlfn.XLOOKUP($A34,'EZ-Pass'!$A$2:$A$46,_xlfn.XLOOKUP(R$1,'EZ-Pass'!$C$1:$AU$1,'EZ-Pass'!$C$2:$AU$46,,0,1),,0,1)</f>
        <v>N/A</v>
      </c>
      <c r="S34" s="38" t="str" cm="1">
        <f t="array" ref="S34">_xlfn.XLOOKUP($A34,'EZ-Pass'!$A$2:$A$46,_xlfn.XLOOKUP(S$1,'EZ-Pass'!$C$1:$AU$1,'EZ-Pass'!$C$2:$AU$46,,0,1),,0,1)</f>
        <v>N/A</v>
      </c>
      <c r="T34" s="38" t="str" cm="1">
        <f t="array" ref="T34">_xlfn.XLOOKUP($A34,'EZ-Pass'!$A$2:$A$46,_xlfn.XLOOKUP(T$1,'EZ-Pass'!$C$1:$AU$1,'EZ-Pass'!$C$2:$AU$46,,0,1),,0,1)</f>
        <v>N/A</v>
      </c>
      <c r="U34" s="38" t="str" cm="1">
        <f t="array" ref="U34">_xlfn.XLOOKUP($A34,'EZ-Pass'!$A$2:$A$46,_xlfn.XLOOKUP(U$1,'EZ-Pass'!$C$1:$AU$1,'EZ-Pass'!$C$2:$AU$46,,0,1),,0,1)</f>
        <v>N/A</v>
      </c>
      <c r="V34" s="38" t="str" cm="1">
        <f t="array" ref="V34">_xlfn.XLOOKUP($A34,'EZ-Pass'!$A$2:$A$46,_xlfn.XLOOKUP(V$1,'EZ-Pass'!$C$1:$AU$1,'EZ-Pass'!$C$2:$AU$46,,0,1),,0,1)</f>
        <v>N/A</v>
      </c>
      <c r="W34" s="38" t="str" cm="1">
        <f t="array" ref="W34">_xlfn.XLOOKUP($A34,'EZ-Pass'!$A$2:$A$46,_xlfn.XLOOKUP(W$1,'EZ-Pass'!$C$1:$AU$1,'EZ-Pass'!$C$2:$AU$46,,0,1),,0,1)</f>
        <v>N/A</v>
      </c>
      <c r="X34" s="38" t="str" cm="1">
        <f t="array" ref="X34">_xlfn.XLOOKUP($A34,'EZ-Pass'!$A$2:$A$46,_xlfn.XLOOKUP(X$1,'EZ-Pass'!$C$1:$AU$1,'EZ-Pass'!$C$2:$AU$46,,0,1),,0,1)</f>
        <v>N/A</v>
      </c>
      <c r="Y34" s="38" t="str" cm="1">
        <f t="array" ref="Y34">_xlfn.XLOOKUP($A34,'EZ-Pass'!$A$2:$A$46,_xlfn.XLOOKUP(Y$1,'EZ-Pass'!$C$1:$AU$1,'EZ-Pass'!$C$2:$AU$46,,0,1),,0,1)</f>
        <v>N/A</v>
      </c>
      <c r="Z34" s="38" t="str" cm="1">
        <f t="array" ref="Z34">_xlfn.XLOOKUP($A34,'EZ-Pass'!$A$2:$A$46,_xlfn.XLOOKUP(Z$1,'EZ-Pass'!$C$1:$AU$1,'EZ-Pass'!$C$2:$AU$46,,0,1),,0,1)</f>
        <v>N/A</v>
      </c>
      <c r="AA34" s="38" t="str" cm="1">
        <f t="array" ref="AA34">_xlfn.XLOOKUP($A34,'EZ-Pass'!$A$2:$A$46,_xlfn.XLOOKUP(AA$1,'EZ-Pass'!$C$1:$AU$1,'EZ-Pass'!$C$2:$AU$46,,0,1),,0,1)</f>
        <v>N/A</v>
      </c>
      <c r="AB34" s="38" t="str" cm="1">
        <f t="array" ref="AB34">_xlfn.XLOOKUP($A34,'EZ-Pass'!$A$2:$A$46,_xlfn.XLOOKUP(AB$1,'EZ-Pass'!$C$1:$AU$1,'EZ-Pass'!$C$2:$AU$46,,0,1),,0,1)</f>
        <v>N/A</v>
      </c>
      <c r="AC34" s="38" t="str" cm="1">
        <f t="array" ref="AC34">_xlfn.XLOOKUP($A34,'EZ-Pass'!$A$2:$A$46,_xlfn.XLOOKUP(AC$1,'EZ-Pass'!$C$1:$AU$1,'EZ-Pass'!$C$2:$AU$46,,0,1),,0,1)</f>
        <v>N/A</v>
      </c>
      <c r="AD34" s="38" t="str" cm="1">
        <f t="array" ref="AD34">_xlfn.XLOOKUP($A34,'EZ-Pass'!$A$2:$A$46,_xlfn.XLOOKUP(AD$1,'EZ-Pass'!$C$1:$AU$1,'EZ-Pass'!$C$2:$AU$46,,0,1),,0,1)</f>
        <v>N/A</v>
      </c>
      <c r="AE34" s="38" t="str" cm="1">
        <f t="array" ref="AE34">_xlfn.XLOOKUP($A34,'EZ-Pass'!$A$2:$A$46,_xlfn.XLOOKUP(AE$1,'EZ-Pass'!$C$1:$AU$1,'EZ-Pass'!$C$2:$AU$46,,0,1),,0,1)</f>
        <v>N/A</v>
      </c>
      <c r="AF34" s="38" t="str" cm="1">
        <f t="array" ref="AF34">_xlfn.XLOOKUP($A34,'EZ-Pass'!$A$2:$A$46,_xlfn.XLOOKUP(AF$1,'EZ-Pass'!$C$1:$AU$1,'EZ-Pass'!$C$2:$AU$46,,0,1),,0,1)</f>
        <v>N/A</v>
      </c>
      <c r="AG34" s="38" t="str" cm="1">
        <f t="array" ref="AG34">_xlfn.XLOOKUP($A34,'EZ-Pass'!$A$2:$A$46,_xlfn.XLOOKUP(AG$1,'EZ-Pass'!$C$1:$AU$1,'EZ-Pass'!$C$2:$AU$46,,0,1),,0,1)</f>
        <v>N/A</v>
      </c>
      <c r="AH34" s="38" t="str" cm="1">
        <f t="array" ref="AH34">_xlfn.XLOOKUP($A34,'EZ-Pass'!$A$2:$A$46,_xlfn.XLOOKUP(AH$1,'EZ-Pass'!$C$1:$AU$1,'EZ-Pass'!$C$2:$AU$46,,0,1),,0,1)</f>
        <v>N/A</v>
      </c>
      <c r="AI34" s="38" t="str" cm="1">
        <f t="array" ref="AI34">_xlfn.XLOOKUP($A34,'EZ-Pass'!$A$2:$A$46,_xlfn.XLOOKUP(AI$1,'EZ-Pass'!$C$1:$AU$1,'EZ-Pass'!$C$2:$AU$46,,0,1),,0,1)</f>
        <v>N/A</v>
      </c>
      <c r="AJ34" s="38" cm="1">
        <f t="array" ref="AJ34">_xlfn.XLOOKUP($A34,'EZ-Pass'!$A$2:$A$46,_xlfn.XLOOKUP(AJ$1,'EZ-Pass'!$C$1:$AU$1,'EZ-Pass'!$C$2:$AU$46,,0,1),,0,1)</f>
        <v>2</v>
      </c>
      <c r="AK34" s="38" cm="1">
        <f t="array" ref="AK34">_xlfn.XLOOKUP($A34,'EZ-Pass'!$A$2:$A$46,_xlfn.XLOOKUP(AK$1,'EZ-Pass'!$C$1:$AU$1,'EZ-Pass'!$C$2:$AU$46,,0,1),,0,1)</f>
        <v>2</v>
      </c>
    </row>
    <row r="35" spans="1:47" x14ac:dyDescent="0.2">
      <c r="A35">
        <v>42</v>
      </c>
      <c r="B35" t="str">
        <v>[I-95] Delaware Valley (Old 358) - No Toll</v>
      </c>
      <c r="C35" s="38" cm="1">
        <f t="array" ref="C35">_xlfn.XLOOKUP($A35,'EZ-Pass'!$A$2:$A$46,_xlfn.XLOOKUP(C$1,'EZ-Pass'!$C$1:$AU$1,'EZ-Pass'!$C$2:$AU$46,,0,1),,0,1)</f>
        <v>40.700000000000003</v>
      </c>
      <c r="D35" s="38" cm="1">
        <f t="array" ref="D35">_xlfn.XLOOKUP($A35,'EZ-Pass'!$A$2:$A$46,_xlfn.XLOOKUP(D$1,'EZ-Pass'!$C$1:$AU$1,'EZ-Pass'!$C$2:$AU$46,,0,1),,0,1)</f>
        <v>40.700000000000003</v>
      </c>
      <c r="E35" s="38" cm="1">
        <f t="array" ref="E35">_xlfn.XLOOKUP($A35,'EZ-Pass'!$A$2:$A$46,_xlfn.XLOOKUP(E$1,'EZ-Pass'!$C$1:$AU$1,'EZ-Pass'!$C$2:$AU$46,,0,1),,0,1)</f>
        <v>40.700000000000003</v>
      </c>
      <c r="F35" s="38" cm="1">
        <f t="array" ref="F35">_xlfn.XLOOKUP($A35,'EZ-Pass'!$A$2:$A$46,_xlfn.XLOOKUP(F$1,'EZ-Pass'!$C$1:$AU$1,'EZ-Pass'!$C$2:$AU$46,,0,1),,0,1)</f>
        <v>40.700000000000003</v>
      </c>
      <c r="G35" s="38" cm="1">
        <f t="array" ref="G35">_xlfn.XLOOKUP($A35,'EZ-Pass'!$A$2:$A$46,_xlfn.XLOOKUP(G$1,'EZ-Pass'!$C$1:$AU$1,'EZ-Pass'!$C$2:$AU$46,,0,1),,0,1)</f>
        <v>39.200000000000003</v>
      </c>
      <c r="H35" s="38" cm="1">
        <f t="array" ref="H35">_xlfn.XLOOKUP($A35,'EZ-Pass'!$A$2:$A$46,_xlfn.XLOOKUP(H$1,'EZ-Pass'!$C$1:$AU$1,'EZ-Pass'!$C$2:$AU$46,,0,1),,0,1)</f>
        <v>37.6</v>
      </c>
      <c r="I35" s="38" cm="1">
        <f t="array" ref="I35">_xlfn.XLOOKUP($A35,'EZ-Pass'!$A$2:$A$46,_xlfn.XLOOKUP(I$1,'EZ-Pass'!$C$1:$AU$1,'EZ-Pass'!$C$2:$AU$46,,0,1),,0,1)</f>
        <v>37.1</v>
      </c>
      <c r="J35" s="38" cm="1">
        <f t="array" ref="J35">_xlfn.XLOOKUP($A35,'EZ-Pass'!$A$2:$A$46,_xlfn.XLOOKUP(J$1,'EZ-Pass'!$C$1:$AU$1,'EZ-Pass'!$C$2:$AU$46,,0,1),,0,1)</f>
        <v>35.6</v>
      </c>
      <c r="K35" s="38" cm="1">
        <f t="array" ref="K35">_xlfn.XLOOKUP($A35,'EZ-Pass'!$A$2:$A$46,_xlfn.XLOOKUP(K$1,'EZ-Pass'!$C$1:$AU$1,'EZ-Pass'!$C$2:$AU$46,,0,1),,0,1)</f>
        <v>34.6</v>
      </c>
      <c r="L35" s="38" cm="1">
        <f t="array" ref="L35">_xlfn.XLOOKUP($A35,'EZ-Pass'!$A$2:$A$46,_xlfn.XLOOKUP(L$1,'EZ-Pass'!$C$1:$AU$1,'EZ-Pass'!$C$2:$AU$46,,0,1),,0,1)</f>
        <v>32.6</v>
      </c>
      <c r="M35" s="38" cm="1">
        <f t="array" ref="M35">_xlfn.XLOOKUP($A35,'EZ-Pass'!$A$2:$A$46,_xlfn.XLOOKUP(M$1,'EZ-Pass'!$C$1:$AU$1,'EZ-Pass'!$C$2:$AU$46,,0,1),,0,1)</f>
        <v>30.5</v>
      </c>
      <c r="N35" s="38" cm="1">
        <f t="array" ref="N35">_xlfn.XLOOKUP($A35,'EZ-Pass'!$A$2:$A$46,_xlfn.XLOOKUP(N$1,'EZ-Pass'!$C$1:$AU$1,'EZ-Pass'!$C$2:$AU$46,,0,1),,0,1)</f>
        <v>26.3</v>
      </c>
      <c r="O35" s="38" cm="1">
        <f t="array" ref="O35">_xlfn.XLOOKUP($A35,'EZ-Pass'!$A$2:$A$46,_xlfn.XLOOKUP(O$1,'EZ-Pass'!$C$1:$AU$1,'EZ-Pass'!$C$2:$AU$46,,0,1),,0,1)</f>
        <v>24.2</v>
      </c>
      <c r="P35" s="38" cm="1">
        <f t="array" ref="P35">_xlfn.XLOOKUP($A35,'EZ-Pass'!$A$2:$A$46,_xlfn.XLOOKUP(P$1,'EZ-Pass'!$C$1:$AU$1,'EZ-Pass'!$C$2:$AU$46,,0,1),,0,1)</f>
        <v>22.8</v>
      </c>
      <c r="Q35" s="38" cm="1">
        <f t="array" ref="Q35">_xlfn.XLOOKUP($A35,'EZ-Pass'!$A$2:$A$46,_xlfn.XLOOKUP(Q$1,'EZ-Pass'!$C$1:$AU$1,'EZ-Pass'!$C$2:$AU$46,,0,1),,0,1)</f>
        <v>21.2</v>
      </c>
      <c r="R35" s="38" cm="1">
        <f t="array" ref="R35">_xlfn.XLOOKUP($A35,'EZ-Pass'!$A$2:$A$46,_xlfn.XLOOKUP(R$1,'EZ-Pass'!$C$1:$AU$1,'EZ-Pass'!$C$2:$AU$46,,0,1),,0,1)</f>
        <v>19.2</v>
      </c>
      <c r="S35" s="38" cm="1">
        <f t="array" ref="S35">_xlfn.XLOOKUP($A35,'EZ-Pass'!$A$2:$A$46,_xlfn.XLOOKUP(S$1,'EZ-Pass'!$C$1:$AU$1,'EZ-Pass'!$C$2:$AU$46,,0,1),,0,1)</f>
        <v>16.600000000000001</v>
      </c>
      <c r="T35" s="38" cm="1">
        <f t="array" ref="T35">_xlfn.XLOOKUP($A35,'EZ-Pass'!$A$2:$A$46,_xlfn.XLOOKUP(T$1,'EZ-Pass'!$C$1:$AU$1,'EZ-Pass'!$C$2:$AU$46,,0,1),,0,1)</f>
        <v>16.100000000000001</v>
      </c>
      <c r="U35" s="38" cm="1">
        <f t="array" ref="U35">_xlfn.XLOOKUP($A35,'EZ-Pass'!$A$2:$A$46,_xlfn.XLOOKUP(U$1,'EZ-Pass'!$C$1:$AU$1,'EZ-Pass'!$C$2:$AU$46,,0,1),,0,1)</f>
        <v>15</v>
      </c>
      <c r="V35" s="38" cm="1">
        <f t="array" ref="V35">_xlfn.XLOOKUP($A35,'EZ-Pass'!$A$2:$A$46,_xlfn.XLOOKUP(V$1,'EZ-Pass'!$C$1:$AU$1,'EZ-Pass'!$C$2:$AU$46,,0,1),,0,1)</f>
        <v>14.5</v>
      </c>
      <c r="W35" s="38" cm="1">
        <f t="array" ref="W35">_xlfn.XLOOKUP($A35,'EZ-Pass'!$A$2:$A$46,_xlfn.XLOOKUP(W$1,'EZ-Pass'!$C$1:$AU$1,'EZ-Pass'!$C$2:$AU$46,,0,1),,0,1)</f>
        <v>13</v>
      </c>
      <c r="X35" s="38" cm="1">
        <f t="array" ref="X35">_xlfn.XLOOKUP($A35,'EZ-Pass'!$A$2:$A$46,_xlfn.XLOOKUP(X$1,'EZ-Pass'!$C$1:$AU$1,'EZ-Pass'!$C$2:$AU$46,,0,1),,0,1)</f>
        <v>10.9</v>
      </c>
      <c r="Y35" s="38" cm="1">
        <f t="array" ref="Y35">_xlfn.XLOOKUP($A35,'EZ-Pass'!$A$2:$A$46,_xlfn.XLOOKUP(Y$1,'EZ-Pass'!$C$1:$AU$1,'EZ-Pass'!$C$2:$AU$46,,0,1),,0,1)</f>
        <v>9.4</v>
      </c>
      <c r="Z35" s="38" cm="1">
        <f t="array" ref="Z35">_xlfn.XLOOKUP($A35,'EZ-Pass'!$A$2:$A$46,_xlfn.XLOOKUP(Z$1,'EZ-Pass'!$C$1:$AU$1,'EZ-Pass'!$C$2:$AU$46,,0,1),,0,1)</f>
        <v>7.9</v>
      </c>
      <c r="AA35" s="38" cm="1">
        <f t="array" ref="AA35">_xlfn.XLOOKUP($A35,'EZ-Pass'!$A$2:$A$46,_xlfn.XLOOKUP(AA$1,'EZ-Pass'!$C$1:$AU$1,'EZ-Pass'!$C$2:$AU$46,,0,1),,0,1)</f>
        <v>6.7</v>
      </c>
      <c r="AB35" s="38" cm="1">
        <f t="array" ref="AB35">_xlfn.XLOOKUP($A35,'EZ-Pass'!$A$2:$A$46,_xlfn.XLOOKUP(AB$1,'EZ-Pass'!$C$1:$AU$1,'EZ-Pass'!$C$2:$AU$46,,0,1),,0,1)</f>
        <v>5.9</v>
      </c>
      <c r="AC35" s="38" cm="1">
        <f t="array" ref="AC35">_xlfn.XLOOKUP($A35,'EZ-Pass'!$A$2:$A$46,_xlfn.XLOOKUP(AC$1,'EZ-Pass'!$C$1:$AU$1,'EZ-Pass'!$C$2:$AU$46,,0,1),,0,1)</f>
        <v>4.8</v>
      </c>
      <c r="AD35" s="38" cm="1">
        <f t="array" ref="AD35">_xlfn.XLOOKUP($A35,'EZ-Pass'!$A$2:$A$46,_xlfn.XLOOKUP(AD$1,'EZ-Pass'!$C$1:$AU$1,'EZ-Pass'!$C$2:$AU$46,,0,1),,0,1)</f>
        <v>4.8</v>
      </c>
      <c r="AE35" s="38" cm="1">
        <f t="array" ref="AE35">_xlfn.XLOOKUP($A35,'EZ-Pass'!$A$2:$A$46,_xlfn.XLOOKUP(AE$1,'EZ-Pass'!$C$1:$AU$1,'EZ-Pass'!$C$2:$AU$46,,0,1),,0,1)</f>
        <v>3.8</v>
      </c>
      <c r="AF35" s="38" cm="1">
        <f t="array" ref="AF35">_xlfn.XLOOKUP($A35,'EZ-Pass'!$A$2:$A$46,_xlfn.XLOOKUP(AF$1,'EZ-Pass'!$C$1:$AU$1,'EZ-Pass'!$C$2:$AU$46,,0,1),,0,1)</f>
        <v>3.6</v>
      </c>
      <c r="AG35" s="38" cm="1">
        <f t="array" ref="AG35">_xlfn.XLOOKUP($A35,'EZ-Pass'!$A$2:$A$46,_xlfn.XLOOKUP(AG$1,'EZ-Pass'!$C$1:$AU$1,'EZ-Pass'!$C$2:$AU$46,,0,1),,0,1)</f>
        <v>3.2</v>
      </c>
      <c r="AH35" s="38" cm="1">
        <f t="array" ref="AH35">_xlfn.XLOOKUP($A35,'EZ-Pass'!$A$2:$A$46,_xlfn.XLOOKUP(AH$1,'EZ-Pass'!$C$1:$AU$1,'EZ-Pass'!$C$2:$AU$46,,0,1),,0,1)</f>
        <v>2.2999999999999998</v>
      </c>
      <c r="AI35" s="38" t="str" cm="1">
        <f t="array" ref="AI35">_xlfn.XLOOKUP($A35,'EZ-Pass'!$A$2:$A$46,_xlfn.XLOOKUP(AI$1,'EZ-Pass'!$C$1:$AU$1,'EZ-Pass'!$C$2:$AU$46,,0,1),,0,1)</f>
        <v>N/A</v>
      </c>
      <c r="AJ35" s="38" t="str" cm="1">
        <f t="array" ref="AJ35">_xlfn.XLOOKUP($A35,'EZ-Pass'!$A$2:$A$46,_xlfn.XLOOKUP(AJ$1,'EZ-Pass'!$C$1:$AU$1,'EZ-Pass'!$C$2:$AU$46,,0,1),,0,1)</f>
        <v>N/A</v>
      </c>
      <c r="AK35" s="38" cm="1">
        <f t="array" ref="AK35">_xlfn.XLOOKUP($A35,'EZ-Pass'!$A$2:$A$46,_xlfn.XLOOKUP(AK$1,'EZ-Pass'!$C$1:$AU$1,'EZ-Pass'!$C$2:$AU$46,,0,1),,0,1)</f>
        <v>0</v>
      </c>
    </row>
    <row r="36" spans="1:47" x14ac:dyDescent="0.2">
      <c r="A36">
        <v>43</v>
      </c>
      <c r="B36" t="str">
        <v>[I-95] Delaware River Bridge (Old 359) One Way Toll WB Only</v>
      </c>
      <c r="C36" s="38" cm="1">
        <f t="array" ref="C36">_xlfn.XLOOKUP($A36,'EZ-Pass'!$A$2:$A$46,_xlfn.XLOOKUP(C$1,'EZ-Pass'!$C$1:$AU$1,'EZ-Pass'!$C$2:$AU$46,,0,1),,0,1)</f>
        <v>46.800000000000004</v>
      </c>
      <c r="D36" s="38" cm="1">
        <f t="array" ref="D36">_xlfn.XLOOKUP($A36,'EZ-Pass'!$A$2:$A$46,_xlfn.XLOOKUP(D$1,'EZ-Pass'!$C$1:$AU$1,'EZ-Pass'!$C$2:$AU$46,,0,1),,0,1)</f>
        <v>46.800000000000004</v>
      </c>
      <c r="E36" s="38" cm="1">
        <f t="array" ref="E36">_xlfn.XLOOKUP($A36,'EZ-Pass'!$A$2:$A$46,_xlfn.XLOOKUP(E$1,'EZ-Pass'!$C$1:$AU$1,'EZ-Pass'!$C$2:$AU$46,,0,1),,0,1)</f>
        <v>46.800000000000004</v>
      </c>
      <c r="F36" s="38" cm="1">
        <f t="array" ref="F36">_xlfn.XLOOKUP($A36,'EZ-Pass'!$A$2:$A$46,_xlfn.XLOOKUP(F$1,'EZ-Pass'!$C$1:$AU$1,'EZ-Pass'!$C$2:$AU$46,,0,1),,0,1)</f>
        <v>46.800000000000004</v>
      </c>
      <c r="G36" s="38" cm="1">
        <f t="array" ref="G36">_xlfn.XLOOKUP($A36,'EZ-Pass'!$A$2:$A$46,_xlfn.XLOOKUP(G$1,'EZ-Pass'!$C$1:$AU$1,'EZ-Pass'!$C$2:$AU$46,,0,1),,0,1)</f>
        <v>45.300000000000004</v>
      </c>
      <c r="H36" s="38" cm="1">
        <f t="array" ref="H36">_xlfn.XLOOKUP($A36,'EZ-Pass'!$A$2:$A$46,_xlfn.XLOOKUP(H$1,'EZ-Pass'!$C$1:$AU$1,'EZ-Pass'!$C$2:$AU$46,,0,1),,0,1)</f>
        <v>43.7</v>
      </c>
      <c r="I36" s="38" cm="1">
        <f t="array" ref="I36">_xlfn.XLOOKUP($A36,'EZ-Pass'!$A$2:$A$46,_xlfn.XLOOKUP(I$1,'EZ-Pass'!$C$1:$AU$1,'EZ-Pass'!$C$2:$AU$46,,0,1),,0,1)</f>
        <v>43.2</v>
      </c>
      <c r="J36" s="38" cm="1">
        <f t="array" ref="J36">_xlfn.XLOOKUP($A36,'EZ-Pass'!$A$2:$A$46,_xlfn.XLOOKUP(J$1,'EZ-Pass'!$C$1:$AU$1,'EZ-Pass'!$C$2:$AU$46,,0,1),,0,1)</f>
        <v>41.7</v>
      </c>
      <c r="K36" s="38" cm="1">
        <f t="array" ref="K36">_xlfn.XLOOKUP($A36,'EZ-Pass'!$A$2:$A$46,_xlfn.XLOOKUP(K$1,'EZ-Pass'!$C$1:$AU$1,'EZ-Pass'!$C$2:$AU$46,,0,1),,0,1)</f>
        <v>40.700000000000003</v>
      </c>
      <c r="L36" s="38" cm="1">
        <f t="array" ref="L36">_xlfn.XLOOKUP($A36,'EZ-Pass'!$A$2:$A$46,_xlfn.XLOOKUP(L$1,'EZ-Pass'!$C$1:$AU$1,'EZ-Pass'!$C$2:$AU$46,,0,1),,0,1)</f>
        <v>38.700000000000003</v>
      </c>
      <c r="M36" s="38" cm="1">
        <f t="array" ref="M36">_xlfn.XLOOKUP($A36,'EZ-Pass'!$A$2:$A$46,_xlfn.XLOOKUP(M$1,'EZ-Pass'!$C$1:$AU$1,'EZ-Pass'!$C$2:$AU$46,,0,1),,0,1)</f>
        <v>36.6</v>
      </c>
      <c r="N36" s="38" cm="1">
        <f t="array" ref="N36">_xlfn.XLOOKUP($A36,'EZ-Pass'!$A$2:$A$46,_xlfn.XLOOKUP(N$1,'EZ-Pass'!$C$1:$AU$1,'EZ-Pass'!$C$2:$AU$46,,0,1),,0,1)</f>
        <v>32.4</v>
      </c>
      <c r="O36" s="38" cm="1">
        <f t="array" ref="O36">_xlfn.XLOOKUP($A36,'EZ-Pass'!$A$2:$A$46,_xlfn.XLOOKUP(O$1,'EZ-Pass'!$C$1:$AU$1,'EZ-Pass'!$C$2:$AU$46,,0,1),,0,1)</f>
        <v>30.299999999999997</v>
      </c>
      <c r="P36" s="38" cm="1">
        <f t="array" ref="P36">_xlfn.XLOOKUP($A36,'EZ-Pass'!$A$2:$A$46,_xlfn.XLOOKUP(P$1,'EZ-Pass'!$C$1:$AU$1,'EZ-Pass'!$C$2:$AU$46,,0,1),,0,1)</f>
        <v>28.9</v>
      </c>
      <c r="Q36" s="38" cm="1">
        <f t="array" ref="Q36">_xlfn.XLOOKUP($A36,'EZ-Pass'!$A$2:$A$46,_xlfn.XLOOKUP(Q$1,'EZ-Pass'!$C$1:$AU$1,'EZ-Pass'!$C$2:$AU$46,,0,1),,0,1)</f>
        <v>27.299999999999997</v>
      </c>
      <c r="R36" s="38" cm="1">
        <f t="array" ref="R36">_xlfn.XLOOKUP($A36,'EZ-Pass'!$A$2:$A$46,_xlfn.XLOOKUP(R$1,'EZ-Pass'!$C$1:$AU$1,'EZ-Pass'!$C$2:$AU$46,,0,1),,0,1)</f>
        <v>25.299999999999997</v>
      </c>
      <c r="S36" s="38" cm="1">
        <f t="array" ref="S36">_xlfn.XLOOKUP($A36,'EZ-Pass'!$A$2:$A$46,_xlfn.XLOOKUP(S$1,'EZ-Pass'!$C$1:$AU$1,'EZ-Pass'!$C$2:$AU$46,,0,1),,0,1)</f>
        <v>22.700000000000003</v>
      </c>
      <c r="T36" s="38" cm="1">
        <f t="array" ref="T36">_xlfn.XLOOKUP($A36,'EZ-Pass'!$A$2:$A$46,_xlfn.XLOOKUP(T$1,'EZ-Pass'!$C$1:$AU$1,'EZ-Pass'!$C$2:$AU$46,,0,1),,0,1)</f>
        <v>22.200000000000003</v>
      </c>
      <c r="U36" s="38" cm="1">
        <f t="array" ref="U36">_xlfn.XLOOKUP($A36,'EZ-Pass'!$A$2:$A$46,_xlfn.XLOOKUP(U$1,'EZ-Pass'!$C$1:$AU$1,'EZ-Pass'!$C$2:$AU$46,,0,1),,0,1)</f>
        <v>21.1</v>
      </c>
      <c r="V36" s="38" cm="1">
        <f t="array" ref="V36">_xlfn.XLOOKUP($A36,'EZ-Pass'!$A$2:$A$46,_xlfn.XLOOKUP(V$1,'EZ-Pass'!$C$1:$AU$1,'EZ-Pass'!$C$2:$AU$46,,0,1),,0,1)</f>
        <v>20.6</v>
      </c>
      <c r="W36" s="38" cm="1">
        <f t="array" ref="W36">_xlfn.XLOOKUP($A36,'EZ-Pass'!$A$2:$A$46,_xlfn.XLOOKUP(W$1,'EZ-Pass'!$C$1:$AU$1,'EZ-Pass'!$C$2:$AU$46,,0,1),,0,1)</f>
        <v>19.100000000000001</v>
      </c>
      <c r="X36" s="38" cm="1">
        <f t="array" ref="X36">_xlfn.XLOOKUP($A36,'EZ-Pass'!$A$2:$A$46,_xlfn.XLOOKUP(X$1,'EZ-Pass'!$C$1:$AU$1,'EZ-Pass'!$C$2:$AU$46,,0,1),,0,1)</f>
        <v>17</v>
      </c>
      <c r="Y36" s="38" cm="1">
        <f t="array" ref="Y36">_xlfn.XLOOKUP($A36,'EZ-Pass'!$A$2:$A$46,_xlfn.XLOOKUP(Y$1,'EZ-Pass'!$C$1:$AU$1,'EZ-Pass'!$C$2:$AU$46,,0,1),,0,1)</f>
        <v>15.5</v>
      </c>
      <c r="Z36" s="38" cm="1">
        <f t="array" ref="Z36">_xlfn.XLOOKUP($A36,'EZ-Pass'!$A$2:$A$46,_xlfn.XLOOKUP(Z$1,'EZ-Pass'!$C$1:$AU$1,'EZ-Pass'!$C$2:$AU$46,,0,1),,0,1)</f>
        <v>14</v>
      </c>
      <c r="AA36" s="38" cm="1">
        <f t="array" ref="AA36">_xlfn.XLOOKUP($A36,'EZ-Pass'!$A$2:$A$46,_xlfn.XLOOKUP(AA$1,'EZ-Pass'!$C$1:$AU$1,'EZ-Pass'!$C$2:$AU$46,,0,1),,0,1)</f>
        <v>12.8</v>
      </c>
      <c r="AB36" s="38" cm="1">
        <f t="array" ref="AB36">_xlfn.XLOOKUP($A36,'EZ-Pass'!$A$2:$A$46,_xlfn.XLOOKUP(AB$1,'EZ-Pass'!$C$1:$AU$1,'EZ-Pass'!$C$2:$AU$46,,0,1),,0,1)</f>
        <v>12</v>
      </c>
      <c r="AC36" s="38" cm="1">
        <f t="array" ref="AC36">_xlfn.XLOOKUP($A36,'EZ-Pass'!$A$2:$A$46,_xlfn.XLOOKUP(AC$1,'EZ-Pass'!$C$1:$AU$1,'EZ-Pass'!$C$2:$AU$46,,0,1),,0,1)</f>
        <v>10.899999999999999</v>
      </c>
      <c r="AD36" s="38" cm="1">
        <f t="array" ref="AD36">_xlfn.XLOOKUP($A36,'EZ-Pass'!$A$2:$A$46,_xlfn.XLOOKUP(AD$1,'EZ-Pass'!$C$1:$AU$1,'EZ-Pass'!$C$2:$AU$46,,0,1),,0,1)</f>
        <v>10.899999999999999</v>
      </c>
      <c r="AE36" s="38" cm="1">
        <f t="array" ref="AE36">_xlfn.XLOOKUP($A36,'EZ-Pass'!$A$2:$A$46,_xlfn.XLOOKUP(AE$1,'EZ-Pass'!$C$1:$AU$1,'EZ-Pass'!$C$2:$AU$46,,0,1),,0,1)</f>
        <v>9.8999999999999986</v>
      </c>
      <c r="AF36" s="38" cm="1">
        <f t="array" ref="AF36">_xlfn.XLOOKUP($A36,'EZ-Pass'!$A$2:$A$46,_xlfn.XLOOKUP(AF$1,'EZ-Pass'!$C$1:$AU$1,'EZ-Pass'!$C$2:$AU$46,,0,1),,0,1)</f>
        <v>9.6999999999999993</v>
      </c>
      <c r="AG36" s="38" cm="1">
        <f t="array" ref="AG36">_xlfn.XLOOKUP($A36,'EZ-Pass'!$A$2:$A$46,_xlfn.XLOOKUP(AG$1,'EZ-Pass'!$C$1:$AU$1,'EZ-Pass'!$C$2:$AU$46,,0,1),,0,1)</f>
        <v>9.3000000000000007</v>
      </c>
      <c r="AH36" s="38" cm="1">
        <f t="array" ref="AH36">_xlfn.XLOOKUP($A36,'EZ-Pass'!$A$2:$A$46,_xlfn.XLOOKUP(AH$1,'EZ-Pass'!$C$1:$AU$1,'EZ-Pass'!$C$2:$AU$46,,0,1),,0,1)</f>
        <v>8.3999999999999986</v>
      </c>
      <c r="AI36" s="38" t="str" cm="1">
        <f t="array" ref="AI36">_xlfn.XLOOKUP($A36,'EZ-Pass'!$A$2:$A$46,_xlfn.XLOOKUP(AI$1,'EZ-Pass'!$C$1:$AU$1,'EZ-Pass'!$C$2:$AU$46,,0,1),,0,1)</f>
        <v>N/A</v>
      </c>
      <c r="AJ36" s="38" cm="1">
        <f t="array" ref="AJ36">_xlfn.XLOOKUP($A36,'EZ-Pass'!$A$2:$A$46,_xlfn.XLOOKUP(AJ$1,'EZ-Pass'!$C$1:$AU$1,'EZ-Pass'!$C$2:$AU$46,,0,1),,0,1)</f>
        <v>6.1</v>
      </c>
      <c r="AK36" s="38" t="str" cm="1">
        <f t="array" ref="AK36">_xlfn.XLOOKUP($A36,'EZ-Pass'!$A$2:$A$46,_xlfn.XLOOKUP(AK$1,'EZ-Pass'!$C$1:$AU$1,'EZ-Pass'!$C$2:$AU$46,,0,1),,0,1)</f>
        <v>N/A</v>
      </c>
    </row>
    <row r="38" spans="1:47" x14ac:dyDescent="0.2">
      <c r="AM38" s="38"/>
      <c r="AN38" s="38"/>
      <c r="AO38" s="38"/>
      <c r="AP38" s="38"/>
      <c r="AQ38" s="38"/>
      <c r="AR38" s="38"/>
      <c r="AS38" s="38"/>
      <c r="AT38" s="38"/>
      <c r="AU38" s="38"/>
    </row>
    <row r="39" spans="1:47" x14ac:dyDescent="0.2">
      <c r="AM39" s="38"/>
      <c r="AN39" s="38"/>
      <c r="AO39" s="38"/>
      <c r="AP39" s="38"/>
      <c r="AQ39" s="38"/>
      <c r="AR39" s="38"/>
      <c r="AS39" s="38"/>
      <c r="AT39" s="38"/>
      <c r="AU39" s="38"/>
    </row>
    <row r="40" spans="1:47" x14ac:dyDescent="0.2">
      <c r="AM40" s="38"/>
      <c r="AN40" s="38"/>
      <c r="AO40" s="38"/>
      <c r="AP40" s="38"/>
      <c r="AQ40" s="38"/>
      <c r="AR40" s="38"/>
      <c r="AS40" s="38"/>
      <c r="AT40" s="38"/>
      <c r="AU40" s="38"/>
    </row>
    <row r="41" spans="1:47" x14ac:dyDescent="0.2">
      <c r="AM41" s="38"/>
      <c r="AN41" s="38"/>
      <c r="AO41" s="38"/>
      <c r="AP41" s="38"/>
      <c r="AQ41" s="38"/>
      <c r="AR41" s="38"/>
      <c r="AS41" s="38"/>
      <c r="AT41" s="38"/>
      <c r="AU41" s="38"/>
    </row>
    <row r="42" spans="1:47" x14ac:dyDescent="0.2">
      <c r="AM42" s="38"/>
      <c r="AN42" s="38"/>
      <c r="AO42" s="38"/>
      <c r="AP42" s="38"/>
      <c r="AQ42" s="38"/>
      <c r="AR42" s="38"/>
      <c r="AS42" s="38"/>
      <c r="AT42" s="38"/>
      <c r="AU42" s="38"/>
    </row>
    <row r="43" spans="1:47" x14ac:dyDescent="0.2">
      <c r="AM43" s="38"/>
      <c r="AN43" s="38"/>
      <c r="AO43" s="38"/>
      <c r="AP43" s="38"/>
      <c r="AQ43" s="38"/>
      <c r="AR43" s="38"/>
      <c r="AS43" s="38"/>
      <c r="AT43" s="38"/>
      <c r="AU43" s="38"/>
    </row>
    <row r="44" spans="1:47" x14ac:dyDescent="0.2">
      <c r="AM44" s="38"/>
      <c r="AN44" s="38"/>
      <c r="AO44" s="38"/>
      <c r="AP44" s="38"/>
      <c r="AQ44" s="38"/>
      <c r="AR44" s="38"/>
      <c r="AS44" s="38"/>
      <c r="AT44" s="38"/>
      <c r="AU44" s="38"/>
    </row>
    <row r="45" spans="1:47" x14ac:dyDescent="0.2">
      <c r="AM45" s="38"/>
      <c r="AN45" s="38"/>
      <c r="AO45" s="38"/>
      <c r="AP45" s="38"/>
      <c r="AQ45" s="38"/>
      <c r="AR45" s="38"/>
      <c r="AS45" s="38"/>
      <c r="AT45" s="38"/>
      <c r="AU45" s="38"/>
    </row>
    <row r="46" spans="1:47" x14ac:dyDescent="0.2">
      <c r="AM46" s="38"/>
      <c r="AN46" s="38"/>
      <c r="AO46" s="38"/>
      <c r="AP46" s="38"/>
      <c r="AQ46" s="38"/>
      <c r="AR46" s="38"/>
      <c r="AS46" s="38"/>
      <c r="AT46" s="38"/>
      <c r="AU46" s="38"/>
    </row>
  </sheetData>
  <conditionalFormatting sqref="C2:AK36">
    <cfRule type="containsText" dxfId="4" priority="1" operator="containsText" text="N/A">
      <formula>NOT(ISERROR(SEARCH("N/A",C2)))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7443-8AB2-224B-8FFC-2F968FE168D2}">
  <dimension ref="A1:AU46"/>
  <sheetViews>
    <sheetView workbookViewId="0">
      <selection activeCell="L8" sqref="L8"/>
    </sheetView>
  </sheetViews>
  <sheetFormatPr baseColWidth="10" defaultRowHeight="16" x14ac:dyDescent="0.2"/>
  <cols>
    <col min="1" max="1" width="4.1640625" bestFit="1" customWidth="1"/>
    <col min="2" max="2" width="53.1640625" bestFit="1" customWidth="1"/>
    <col min="3" max="37" width="5.1640625" customWidth="1"/>
    <col min="38" max="38" width="5.1640625" bestFit="1" customWidth="1"/>
    <col min="39" max="45" width="5.1640625" customWidth="1"/>
    <col min="46" max="48" width="5.1640625" bestFit="1" customWidth="1"/>
  </cols>
  <sheetData>
    <row r="1" spans="1:40" x14ac:dyDescent="0.2">
      <c r="C1" t="str" cm="1">
        <f t="array" ref="C1:AN1">TRANSPOSE(A2:A39)</f>
        <v>OH</v>
      </c>
      <c r="D1">
        <v>10</v>
      </c>
      <c r="E1">
        <v>13</v>
      </c>
      <c r="F1">
        <v>28</v>
      </c>
      <c r="G1">
        <v>39</v>
      </c>
      <c r="H1">
        <v>48</v>
      </c>
      <c r="I1">
        <v>57</v>
      </c>
      <c r="J1">
        <v>67</v>
      </c>
      <c r="K1">
        <v>75</v>
      </c>
      <c r="L1">
        <v>91</v>
      </c>
      <c r="M1">
        <v>110</v>
      </c>
      <c r="N1">
        <v>146</v>
      </c>
      <c r="O1">
        <v>161</v>
      </c>
      <c r="P1">
        <v>180</v>
      </c>
      <c r="Q1">
        <v>189</v>
      </c>
      <c r="R1">
        <v>201</v>
      </c>
      <c r="S1">
        <v>226</v>
      </c>
      <c r="T1">
        <v>236</v>
      </c>
      <c r="U1">
        <v>242</v>
      </c>
      <c r="V1">
        <v>247</v>
      </c>
      <c r="W1">
        <v>266</v>
      </c>
      <c r="X1">
        <v>286</v>
      </c>
      <c r="Y1">
        <v>298</v>
      </c>
      <c r="Z1">
        <v>312</v>
      </c>
      <c r="AA1">
        <v>320</v>
      </c>
      <c r="AB1">
        <v>326</v>
      </c>
      <c r="AC1">
        <v>333</v>
      </c>
      <c r="AD1">
        <v>20</v>
      </c>
      <c r="AE1">
        <v>31</v>
      </c>
      <c r="AF1">
        <v>44</v>
      </c>
      <c r="AG1">
        <v>56</v>
      </c>
      <c r="AH1">
        <v>74</v>
      </c>
      <c r="AI1">
        <v>87</v>
      </c>
      <c r="AJ1">
        <v>95</v>
      </c>
      <c r="AK1">
        <v>105</v>
      </c>
      <c r="AL1">
        <v>115</v>
      </c>
      <c r="AM1">
        <v>122</v>
      </c>
      <c r="AN1">
        <v>131</v>
      </c>
    </row>
    <row r="2" spans="1:40" x14ac:dyDescent="0.2">
      <c r="A2" t="s">
        <v>101</v>
      </c>
      <c r="B2" t="str" cm="1">
        <f t="array" ref="B2:B39">_xlfn.XLOOKUP(A2:A39,'EZ-Pass'!A2:A46,'EZ-Pass'!B2:B46)</f>
        <v>Ohio</v>
      </c>
      <c r="C2" s="38" t="str" cm="1">
        <f t="array" ref="C2">_xlfn.XLOOKUP($A2,'EZ-Pass'!$A$2:$A$46,_xlfn.XLOOKUP(C$1,'EZ-Pass'!$C$1:$AU$1,'EZ-Pass'!$C$2:$AU$46,,0,1),,0,1)</f>
        <v>N/A</v>
      </c>
      <c r="D2" s="38" cm="1">
        <f t="array" ref="D2">_xlfn.XLOOKUP($A2,'EZ-Pass'!$A$2:$A$46,_xlfn.XLOOKUP(D$1,'EZ-Pass'!$C$1:$AU$1,'EZ-Pass'!$C$2:$AU$46,,0,1),,0,1)</f>
        <v>6.3</v>
      </c>
      <c r="E2" s="38" cm="1">
        <f t="array" ref="E2">_xlfn.XLOOKUP($A2,'EZ-Pass'!$A$2:$A$46,_xlfn.XLOOKUP(E$1,'EZ-Pass'!$C$1:$AU$1,'EZ-Pass'!$C$2:$AU$46,,0,1),,0,1)</f>
        <v>6.3</v>
      </c>
      <c r="F2" s="38" cm="1">
        <f t="array" ref="F2">_xlfn.XLOOKUP($A2,'EZ-Pass'!$A$2:$A$46,_xlfn.XLOOKUP(F$1,'EZ-Pass'!$C$1:$AU$1,'EZ-Pass'!$C$2:$AU$46,,0,1),,0,1)</f>
        <v>6.3</v>
      </c>
      <c r="G2" s="38" cm="1">
        <f t="array" ref="G2">_xlfn.XLOOKUP($A2,'EZ-Pass'!$A$2:$A$46,_xlfn.XLOOKUP(G$1,'EZ-Pass'!$C$1:$AU$1,'EZ-Pass'!$C$2:$AU$46,,0,1),,0,1)</f>
        <v>8.6</v>
      </c>
      <c r="H2" s="38" cm="1">
        <f t="array" ref="H2">_xlfn.XLOOKUP($A2,'EZ-Pass'!$A$2:$A$46,_xlfn.XLOOKUP(H$1,'EZ-Pass'!$C$1:$AU$1,'EZ-Pass'!$C$2:$AU$46,,0,1),,0,1)</f>
        <v>9.5</v>
      </c>
      <c r="I2" s="38" cm="1">
        <f t="array" ref="I2">_xlfn.XLOOKUP($A2,'EZ-Pass'!$A$2:$A$46,_xlfn.XLOOKUP(I$1,'EZ-Pass'!$C$1:$AU$1,'EZ-Pass'!$C$2:$AU$46,,0,1),,0,1)</f>
        <v>10.6</v>
      </c>
      <c r="J2" s="38" cm="1">
        <f t="array" ref="J2">_xlfn.XLOOKUP($A2,'EZ-Pass'!$A$2:$A$46,_xlfn.XLOOKUP(J$1,'EZ-Pass'!$C$1:$AU$1,'EZ-Pass'!$C$2:$AU$46,,0,1),,0,1)</f>
        <v>12.2</v>
      </c>
      <c r="K2" s="38" cm="1">
        <f t="array" ref="K2">_xlfn.XLOOKUP($A2,'EZ-Pass'!$A$2:$A$46,_xlfn.XLOOKUP(K$1,'EZ-Pass'!$C$1:$AU$1,'EZ-Pass'!$C$2:$AU$46,,0,1),,0,1)</f>
        <v>12.6</v>
      </c>
      <c r="L2" s="38" cm="1">
        <f t="array" ref="L2">_xlfn.XLOOKUP($A2,'EZ-Pass'!$A$2:$A$46,_xlfn.XLOOKUP(L$1,'EZ-Pass'!$C$1:$AU$1,'EZ-Pass'!$C$2:$AU$46,,0,1),,0,1)</f>
        <v>14.7</v>
      </c>
      <c r="M2" s="38" cm="1">
        <f t="array" ref="M2">_xlfn.XLOOKUP($A2,'EZ-Pass'!$A$2:$A$46,_xlfn.XLOOKUP(M$1,'EZ-Pass'!$C$1:$AU$1,'EZ-Pass'!$C$2:$AU$46,,0,1),,0,1)</f>
        <v>16.7</v>
      </c>
      <c r="N2" s="38" cm="1">
        <f t="array" ref="N2">_xlfn.XLOOKUP($A2,'EZ-Pass'!$A$2:$A$46,_xlfn.XLOOKUP(N$1,'EZ-Pass'!$C$1:$AU$1,'EZ-Pass'!$C$2:$AU$46,,0,1),,0,1)</f>
        <v>20.8</v>
      </c>
      <c r="O2" s="38" cm="1">
        <f t="array" ref="O2">_xlfn.XLOOKUP($A2,'EZ-Pass'!$A$2:$A$46,_xlfn.XLOOKUP(O$1,'EZ-Pass'!$C$1:$AU$1,'EZ-Pass'!$C$2:$AU$46,,0,1),,0,1)</f>
        <v>22.900000000000002</v>
      </c>
      <c r="P2" s="38" cm="1">
        <f t="array" ref="P2">_xlfn.XLOOKUP($A2,'EZ-Pass'!$A$2:$A$46,_xlfn.XLOOKUP(P$1,'EZ-Pass'!$C$1:$AU$1,'EZ-Pass'!$C$2:$AU$46,,0,1),,0,1)</f>
        <v>24.900000000000002</v>
      </c>
      <c r="Q2" s="38" cm="1">
        <f t="array" ref="Q2">_xlfn.XLOOKUP($A2,'EZ-Pass'!$A$2:$A$46,_xlfn.XLOOKUP(Q$1,'EZ-Pass'!$C$1:$AU$1,'EZ-Pass'!$C$2:$AU$46,,0,1),,0,1)</f>
        <v>26.1</v>
      </c>
      <c r="R2" s="38" cm="1">
        <f t="array" ref="R2">_xlfn.XLOOKUP($A2,'EZ-Pass'!$A$2:$A$46,_xlfn.XLOOKUP(R$1,'EZ-Pass'!$C$1:$AU$1,'EZ-Pass'!$C$2:$AU$46,,0,1),,0,1)</f>
        <v>27.5</v>
      </c>
      <c r="S2" s="38" cm="1">
        <f t="array" ref="S2">_xlfn.XLOOKUP($A2,'EZ-Pass'!$A$2:$A$46,_xlfn.XLOOKUP(S$1,'EZ-Pass'!$C$1:$AU$1,'EZ-Pass'!$C$2:$AU$46,,0,1),,0,1)</f>
        <v>30.5</v>
      </c>
      <c r="T2" s="38" cm="1">
        <f t="array" ref="T2">_xlfn.XLOOKUP($A2,'EZ-Pass'!$A$2:$A$46,_xlfn.XLOOKUP(T$1,'EZ-Pass'!$C$1:$AU$1,'EZ-Pass'!$C$2:$AU$46,,0,1),,0,1)</f>
        <v>31.6</v>
      </c>
      <c r="U2" s="38" cm="1">
        <f t="array" ref="U2">_xlfn.XLOOKUP($A2,'EZ-Pass'!$A$2:$A$46,_xlfn.XLOOKUP(U$1,'EZ-Pass'!$C$1:$AU$1,'EZ-Pass'!$C$2:$AU$46,,0,1),,0,1)</f>
        <v>32.1</v>
      </c>
      <c r="V2" s="38" cm="1">
        <f t="array" ref="V2">_xlfn.XLOOKUP($A2,'EZ-Pass'!$A$2:$A$46,_xlfn.XLOOKUP(V$1,'EZ-Pass'!$C$1:$AU$1,'EZ-Pass'!$C$2:$AU$46,,0,1),,0,1)</f>
        <v>32.6</v>
      </c>
      <c r="W2" s="38" cm="1">
        <f t="array" ref="W2">_xlfn.XLOOKUP($A2,'EZ-Pass'!$A$2:$A$46,_xlfn.XLOOKUP(W$1,'EZ-Pass'!$C$1:$AU$1,'EZ-Pass'!$C$2:$AU$46,,0,1),,0,1)</f>
        <v>34.1</v>
      </c>
      <c r="X2" s="38" cm="1">
        <f t="array" ref="X2">_xlfn.XLOOKUP($A2,'EZ-Pass'!$A$2:$A$46,_xlfn.XLOOKUP(X$1,'EZ-Pass'!$C$1:$AU$1,'EZ-Pass'!$C$2:$AU$46,,0,1),,0,1)</f>
        <v>36.799999999999997</v>
      </c>
      <c r="Y2" s="38" cm="1">
        <f t="array" ref="Y2">_xlfn.XLOOKUP($A2,'EZ-Pass'!$A$2:$A$46,_xlfn.XLOOKUP(Y$1,'EZ-Pass'!$C$1:$AU$1,'EZ-Pass'!$C$2:$AU$46,,0,1),,0,1)</f>
        <v>37.699999999999996</v>
      </c>
      <c r="Z2" s="38" cm="1">
        <f t="array" ref="Z2">_xlfn.XLOOKUP($A2,'EZ-Pass'!$A$2:$A$46,_xlfn.XLOOKUP(Z$1,'EZ-Pass'!$C$1:$AU$1,'EZ-Pass'!$C$2:$AU$46,,0,1),,0,1)</f>
        <v>39.299999999999997</v>
      </c>
      <c r="AA2" s="38" cm="1">
        <f t="array" ref="AA2">_xlfn.XLOOKUP($A2,'EZ-Pass'!$A$2:$A$46,_xlfn.XLOOKUP(AA$1,'EZ-Pass'!$C$1:$AU$1,'EZ-Pass'!$C$2:$AU$46,,0,1),,0,1)</f>
        <v>40.599999999999994</v>
      </c>
      <c r="AB2" s="38" cm="1">
        <f t="array" ref="AB2">_xlfn.XLOOKUP($A2,'EZ-Pass'!$A$2:$A$46,_xlfn.XLOOKUP(AB$1,'EZ-Pass'!$C$1:$AU$1,'EZ-Pass'!$C$2:$AU$46,,0,1),,0,1)</f>
        <v>41.3</v>
      </c>
      <c r="AC2" s="38" cm="1">
        <f t="array" ref="AC2">_xlfn.XLOOKUP($A2,'EZ-Pass'!$A$2:$A$46,_xlfn.XLOOKUP(AC$1,'EZ-Pass'!$C$1:$AU$1,'EZ-Pass'!$C$2:$AU$46,,0,1),,0,1)</f>
        <v>42.5</v>
      </c>
      <c r="AD2" s="38" t="str" cm="1">
        <f t="array" ref="AD2">_xlfn.XLOOKUP($A2,'EZ-Pass'!$A$2:$A$46,_xlfn.XLOOKUP(AD$1,'EZ-Pass'!$C$1:$AU$1,'EZ-Pass'!$C$2:$AU$46,,0,1),,0,1)</f>
        <v>N/A</v>
      </c>
      <c r="AE2" s="38" cm="1">
        <f t="array" ref="AE2">_xlfn.XLOOKUP($A2,'EZ-Pass'!$A$2:$A$46,_xlfn.XLOOKUP(AE$1,'EZ-Pass'!$C$1:$AU$1,'EZ-Pass'!$C$2:$AU$46,,0,1),,0,1)</f>
        <v>43.9</v>
      </c>
      <c r="AF2" s="38" cm="1">
        <f t="array" ref="AF2">_xlfn.XLOOKUP($A2,'EZ-Pass'!$A$2:$A$46,_xlfn.XLOOKUP(AF$1,'EZ-Pass'!$C$1:$AU$1,'EZ-Pass'!$C$2:$AU$46,,0,1),,0,1)</f>
        <v>45.5</v>
      </c>
      <c r="AG2" s="38" cm="1">
        <f t="array" ref="AG2">_xlfn.XLOOKUP($A2,'EZ-Pass'!$A$2:$A$46,_xlfn.XLOOKUP(AG$1,'EZ-Pass'!$C$1:$AU$1,'EZ-Pass'!$C$2:$AU$46,,0,1),,0,1)</f>
        <v>46.5</v>
      </c>
      <c r="AH2" s="38" cm="1">
        <f t="array" ref="AH2">_xlfn.XLOOKUP($A2,'EZ-Pass'!$A$2:$A$46,_xlfn.XLOOKUP(AH$1,'EZ-Pass'!$C$1:$AU$1,'EZ-Pass'!$C$2:$AU$46,,0,1),,0,1)</f>
        <v>49.099999999999994</v>
      </c>
      <c r="AI2" s="38" cm="1">
        <f t="array" ref="AI2">_xlfn.XLOOKUP($A2,'EZ-Pass'!$A$2:$A$46,_xlfn.XLOOKUP(AI$1,'EZ-Pass'!$C$1:$AU$1,'EZ-Pass'!$C$2:$AU$46,,0,1),,0,1)</f>
        <v>50.099999999999994</v>
      </c>
      <c r="AJ2" s="38" cm="1">
        <f t="array" ref="AJ2">_xlfn.XLOOKUP($A2,'EZ-Pass'!$A$2:$A$46,_xlfn.XLOOKUP(AJ$1,'EZ-Pass'!$C$1:$AU$1,'EZ-Pass'!$C$2:$AU$46,,0,1),,0,1)</f>
        <v>50.699999999999996</v>
      </c>
      <c r="AK2" s="38" cm="1">
        <f t="array" ref="AK2">_xlfn.XLOOKUP($A2,'EZ-Pass'!$A$2:$A$46,_xlfn.XLOOKUP(AK$1,'EZ-Pass'!$C$1:$AU$1,'EZ-Pass'!$C$2:$AU$46,,0,1),,0,1)</f>
        <v>52.099999999999994</v>
      </c>
      <c r="AL2" s="38" cm="1">
        <f t="array" ref="AL2">_xlfn.XLOOKUP($A2,'EZ-Pass'!$A$2:$A$46,_xlfn.XLOOKUP(AL$1,'EZ-Pass'!$C$1:$AU$1,'EZ-Pass'!$C$2:$AU$46,,0,1),,0,1)</f>
        <v>53.199999999999996</v>
      </c>
      <c r="AM2" s="38" cm="1">
        <f t="array" ref="AM2">_xlfn.XLOOKUP($A2,'EZ-Pass'!$A$2:$A$46,_xlfn.XLOOKUP(AM$1,'EZ-Pass'!$C$1:$AU$1,'EZ-Pass'!$C$2:$AU$46,,0,1),,0,1)</f>
        <v>54.4</v>
      </c>
      <c r="AN2" s="38" cm="1">
        <f t="array" ref="AN2">_xlfn.XLOOKUP($A2,'EZ-Pass'!$A$2:$A$46,_xlfn.XLOOKUP(AN$1,'EZ-Pass'!$C$1:$AU$1,'EZ-Pass'!$C$2:$AU$46,,0,1),,0,1)</f>
        <v>55.6</v>
      </c>
    </row>
    <row r="3" spans="1:40" x14ac:dyDescent="0.2">
      <c r="A3">
        <v>10</v>
      </c>
      <c r="B3" t="str">
        <v>New Castle - No Toll</v>
      </c>
      <c r="C3" s="38" cm="1">
        <f t="array" ref="C3">_xlfn.XLOOKUP($A3,'EZ-Pass'!$A$2:$A$46,_xlfn.XLOOKUP(C$1,'EZ-Pass'!$C$1:$AU$1,'EZ-Pass'!$C$2:$AU$46,,0,1),,0,1)</f>
        <v>0</v>
      </c>
      <c r="D3" s="38" t="str" cm="1">
        <f t="array" ref="D3">_xlfn.XLOOKUP($A3,'EZ-Pass'!$A$2:$A$46,_xlfn.XLOOKUP(D$1,'EZ-Pass'!$C$1:$AU$1,'EZ-Pass'!$C$2:$AU$46,,0,1),,0,1)</f>
        <v>N/A</v>
      </c>
      <c r="E3" s="38" cm="1">
        <f t="array" ref="E3">_xlfn.XLOOKUP($A3,'EZ-Pass'!$A$2:$A$46,_xlfn.XLOOKUP(E$1,'EZ-Pass'!$C$1:$AU$1,'EZ-Pass'!$C$2:$AU$46,,0,1),,0,1)</f>
        <v>0</v>
      </c>
      <c r="F3" s="38" cm="1">
        <f t="array" ref="F3">_xlfn.XLOOKUP($A3,'EZ-Pass'!$A$2:$A$46,_xlfn.XLOOKUP(F$1,'EZ-Pass'!$C$1:$AU$1,'EZ-Pass'!$C$2:$AU$46,,0,1),,0,1)</f>
        <v>0</v>
      </c>
      <c r="G3" s="38" cm="1">
        <f t="array" ref="G3">_xlfn.XLOOKUP($A3,'EZ-Pass'!$A$2:$A$46,_xlfn.XLOOKUP(G$1,'EZ-Pass'!$C$1:$AU$1,'EZ-Pass'!$C$2:$AU$46,,0,1),,0,1)</f>
        <v>2.2999999999999998</v>
      </c>
      <c r="H3" s="38" cm="1">
        <f t="array" ref="H3">_xlfn.XLOOKUP($A3,'EZ-Pass'!$A$2:$A$46,_xlfn.XLOOKUP(H$1,'EZ-Pass'!$C$1:$AU$1,'EZ-Pass'!$C$2:$AU$46,,0,1),,0,1)</f>
        <v>3.2</v>
      </c>
      <c r="I3" s="38" cm="1">
        <f t="array" ref="I3">_xlfn.XLOOKUP($A3,'EZ-Pass'!$A$2:$A$46,_xlfn.XLOOKUP(I$1,'EZ-Pass'!$C$1:$AU$1,'EZ-Pass'!$C$2:$AU$46,,0,1),,0,1)</f>
        <v>4.3</v>
      </c>
      <c r="J3" s="38" cm="1">
        <f t="array" ref="J3">_xlfn.XLOOKUP($A3,'EZ-Pass'!$A$2:$A$46,_xlfn.XLOOKUP(J$1,'EZ-Pass'!$C$1:$AU$1,'EZ-Pass'!$C$2:$AU$46,,0,1),,0,1)</f>
        <v>5.9</v>
      </c>
      <c r="K3" s="38" cm="1">
        <f t="array" ref="K3">_xlfn.XLOOKUP($A3,'EZ-Pass'!$A$2:$A$46,_xlfn.XLOOKUP(K$1,'EZ-Pass'!$C$1:$AU$1,'EZ-Pass'!$C$2:$AU$46,,0,1),,0,1)</f>
        <v>6.3</v>
      </c>
      <c r="L3" s="38" cm="1">
        <f t="array" ref="L3">_xlfn.XLOOKUP($A3,'EZ-Pass'!$A$2:$A$46,_xlfn.XLOOKUP(L$1,'EZ-Pass'!$C$1:$AU$1,'EZ-Pass'!$C$2:$AU$46,,0,1),,0,1)</f>
        <v>8.4</v>
      </c>
      <c r="M3" s="38" cm="1">
        <f t="array" ref="M3">_xlfn.XLOOKUP($A3,'EZ-Pass'!$A$2:$A$46,_xlfn.XLOOKUP(M$1,'EZ-Pass'!$C$1:$AU$1,'EZ-Pass'!$C$2:$AU$46,,0,1),,0,1)</f>
        <v>10.4</v>
      </c>
      <c r="N3" s="38" cm="1">
        <f t="array" ref="N3">_xlfn.XLOOKUP($A3,'EZ-Pass'!$A$2:$A$46,_xlfn.XLOOKUP(N$1,'EZ-Pass'!$C$1:$AU$1,'EZ-Pass'!$C$2:$AU$46,,0,1),,0,1)</f>
        <v>14.5</v>
      </c>
      <c r="O3" s="38" cm="1">
        <f t="array" ref="O3">_xlfn.XLOOKUP($A3,'EZ-Pass'!$A$2:$A$46,_xlfn.XLOOKUP(O$1,'EZ-Pass'!$C$1:$AU$1,'EZ-Pass'!$C$2:$AU$46,,0,1),,0,1)</f>
        <v>16.600000000000001</v>
      </c>
      <c r="P3" s="38" cm="1">
        <f t="array" ref="P3">_xlfn.XLOOKUP($A3,'EZ-Pass'!$A$2:$A$46,_xlfn.XLOOKUP(P$1,'EZ-Pass'!$C$1:$AU$1,'EZ-Pass'!$C$2:$AU$46,,0,1),,0,1)</f>
        <v>18.600000000000001</v>
      </c>
      <c r="Q3" s="38" cm="1">
        <f t="array" ref="Q3">_xlfn.XLOOKUP($A3,'EZ-Pass'!$A$2:$A$46,_xlfn.XLOOKUP(Q$1,'EZ-Pass'!$C$1:$AU$1,'EZ-Pass'!$C$2:$AU$46,,0,1),,0,1)</f>
        <v>19.8</v>
      </c>
      <c r="R3" s="38" cm="1">
        <f t="array" ref="R3">_xlfn.XLOOKUP($A3,'EZ-Pass'!$A$2:$A$46,_xlfn.XLOOKUP(R$1,'EZ-Pass'!$C$1:$AU$1,'EZ-Pass'!$C$2:$AU$46,,0,1),,0,1)</f>
        <v>21.2</v>
      </c>
      <c r="S3" s="38" cm="1">
        <f t="array" ref="S3">_xlfn.XLOOKUP($A3,'EZ-Pass'!$A$2:$A$46,_xlfn.XLOOKUP(S$1,'EZ-Pass'!$C$1:$AU$1,'EZ-Pass'!$C$2:$AU$46,,0,1),,0,1)</f>
        <v>24.2</v>
      </c>
      <c r="T3" s="38" cm="1">
        <f t="array" ref="T3">_xlfn.XLOOKUP($A3,'EZ-Pass'!$A$2:$A$46,_xlfn.XLOOKUP(T$1,'EZ-Pass'!$C$1:$AU$1,'EZ-Pass'!$C$2:$AU$46,,0,1),,0,1)</f>
        <v>25.3</v>
      </c>
      <c r="U3" s="38" cm="1">
        <f t="array" ref="U3">_xlfn.XLOOKUP($A3,'EZ-Pass'!$A$2:$A$46,_xlfn.XLOOKUP(U$1,'EZ-Pass'!$C$1:$AU$1,'EZ-Pass'!$C$2:$AU$46,,0,1),,0,1)</f>
        <v>25.8</v>
      </c>
      <c r="V3" s="38" cm="1">
        <f t="array" ref="V3">_xlfn.XLOOKUP($A3,'EZ-Pass'!$A$2:$A$46,_xlfn.XLOOKUP(V$1,'EZ-Pass'!$C$1:$AU$1,'EZ-Pass'!$C$2:$AU$46,,0,1),,0,1)</f>
        <v>26.3</v>
      </c>
      <c r="W3" s="38" cm="1">
        <f t="array" ref="W3">_xlfn.XLOOKUP($A3,'EZ-Pass'!$A$2:$A$46,_xlfn.XLOOKUP(W$1,'EZ-Pass'!$C$1:$AU$1,'EZ-Pass'!$C$2:$AU$46,,0,1),,0,1)</f>
        <v>27.8</v>
      </c>
      <c r="X3" s="38" cm="1">
        <f t="array" ref="X3">_xlfn.XLOOKUP($A3,'EZ-Pass'!$A$2:$A$46,_xlfn.XLOOKUP(X$1,'EZ-Pass'!$C$1:$AU$1,'EZ-Pass'!$C$2:$AU$46,,0,1),,0,1)</f>
        <v>30.5</v>
      </c>
      <c r="Y3" s="38" cm="1">
        <f t="array" ref="Y3">_xlfn.XLOOKUP($A3,'EZ-Pass'!$A$2:$A$46,_xlfn.XLOOKUP(Y$1,'EZ-Pass'!$C$1:$AU$1,'EZ-Pass'!$C$2:$AU$46,,0,1),,0,1)</f>
        <v>31.4</v>
      </c>
      <c r="Z3" s="38" cm="1">
        <f t="array" ref="Z3">_xlfn.XLOOKUP($A3,'EZ-Pass'!$A$2:$A$46,_xlfn.XLOOKUP(Z$1,'EZ-Pass'!$C$1:$AU$1,'EZ-Pass'!$C$2:$AU$46,,0,1),,0,1)</f>
        <v>33</v>
      </c>
      <c r="AA3" s="38" cm="1">
        <f t="array" ref="AA3">_xlfn.XLOOKUP($A3,'EZ-Pass'!$A$2:$A$46,_xlfn.XLOOKUP(AA$1,'EZ-Pass'!$C$1:$AU$1,'EZ-Pass'!$C$2:$AU$46,,0,1),,0,1)</f>
        <v>34.299999999999997</v>
      </c>
      <c r="AB3" s="38" cm="1">
        <f t="array" ref="AB3">_xlfn.XLOOKUP($A3,'EZ-Pass'!$A$2:$A$46,_xlfn.XLOOKUP(AB$1,'EZ-Pass'!$C$1:$AU$1,'EZ-Pass'!$C$2:$AU$46,,0,1),,0,1)</f>
        <v>35</v>
      </c>
      <c r="AC3" s="38" cm="1">
        <f t="array" ref="AC3">_xlfn.XLOOKUP($A3,'EZ-Pass'!$A$2:$A$46,_xlfn.XLOOKUP(AC$1,'EZ-Pass'!$C$1:$AU$1,'EZ-Pass'!$C$2:$AU$46,,0,1),,0,1)</f>
        <v>36.200000000000003</v>
      </c>
      <c r="AD3" s="38" t="str" cm="1">
        <f t="array" ref="AD3">_xlfn.XLOOKUP($A3,'EZ-Pass'!$A$2:$A$46,_xlfn.XLOOKUP(AD$1,'EZ-Pass'!$C$1:$AU$1,'EZ-Pass'!$C$2:$AU$46,,0,1),,0,1)</f>
        <v>N/A</v>
      </c>
      <c r="AE3" s="38" cm="1">
        <f t="array" ref="AE3">_xlfn.XLOOKUP($A3,'EZ-Pass'!$A$2:$A$46,_xlfn.XLOOKUP(AE$1,'EZ-Pass'!$C$1:$AU$1,'EZ-Pass'!$C$2:$AU$46,,0,1),,0,1)</f>
        <v>37.6</v>
      </c>
      <c r="AF3" s="38" cm="1">
        <f t="array" ref="AF3">_xlfn.XLOOKUP($A3,'EZ-Pass'!$A$2:$A$46,_xlfn.XLOOKUP(AF$1,'EZ-Pass'!$C$1:$AU$1,'EZ-Pass'!$C$2:$AU$46,,0,1),,0,1)</f>
        <v>39.200000000000003</v>
      </c>
      <c r="AG3" s="38" cm="1">
        <f t="array" ref="AG3">_xlfn.XLOOKUP($A3,'EZ-Pass'!$A$2:$A$46,_xlfn.XLOOKUP(AG$1,'EZ-Pass'!$C$1:$AU$1,'EZ-Pass'!$C$2:$AU$46,,0,1),,0,1)</f>
        <v>40.200000000000003</v>
      </c>
      <c r="AH3" s="38" cm="1">
        <f t="array" ref="AH3">_xlfn.XLOOKUP($A3,'EZ-Pass'!$A$2:$A$46,_xlfn.XLOOKUP(AH$1,'EZ-Pass'!$C$1:$AU$1,'EZ-Pass'!$C$2:$AU$46,,0,1),,0,1)</f>
        <v>42.8</v>
      </c>
      <c r="AI3" s="38" cm="1">
        <f t="array" ref="AI3">_xlfn.XLOOKUP($A3,'EZ-Pass'!$A$2:$A$46,_xlfn.XLOOKUP(AI$1,'EZ-Pass'!$C$1:$AU$1,'EZ-Pass'!$C$2:$AU$46,,0,1),,0,1)</f>
        <v>43.8</v>
      </c>
      <c r="AJ3" s="38" cm="1">
        <f t="array" ref="AJ3">_xlfn.XLOOKUP($A3,'EZ-Pass'!$A$2:$A$46,_xlfn.XLOOKUP(AJ$1,'EZ-Pass'!$C$1:$AU$1,'EZ-Pass'!$C$2:$AU$46,,0,1),,0,1)</f>
        <v>44.4</v>
      </c>
      <c r="AK3" s="38" cm="1">
        <f t="array" ref="AK3">_xlfn.XLOOKUP($A3,'EZ-Pass'!$A$2:$A$46,_xlfn.XLOOKUP(AK$1,'EZ-Pass'!$C$1:$AU$1,'EZ-Pass'!$C$2:$AU$46,,0,1),,0,1)</f>
        <v>45.8</v>
      </c>
      <c r="AL3" s="38" cm="1">
        <f t="array" ref="AL3">_xlfn.XLOOKUP($A3,'EZ-Pass'!$A$2:$A$46,_xlfn.XLOOKUP(AL$1,'EZ-Pass'!$C$1:$AU$1,'EZ-Pass'!$C$2:$AU$46,,0,1),,0,1)</f>
        <v>46.9</v>
      </c>
      <c r="AM3" s="38" cm="1">
        <f t="array" ref="AM3">_xlfn.XLOOKUP($A3,'EZ-Pass'!$A$2:$A$46,_xlfn.XLOOKUP(AM$1,'EZ-Pass'!$C$1:$AU$1,'EZ-Pass'!$C$2:$AU$46,,0,1),,0,1)</f>
        <v>48.1</v>
      </c>
      <c r="AN3" s="38" cm="1">
        <f t="array" ref="AN3">_xlfn.XLOOKUP($A3,'EZ-Pass'!$A$2:$A$46,_xlfn.XLOOKUP(AN$1,'EZ-Pass'!$C$1:$AU$1,'EZ-Pass'!$C$2:$AU$46,,0,1),,0,1)</f>
        <v>49.300000000000004</v>
      </c>
    </row>
    <row r="4" spans="1:40" x14ac:dyDescent="0.2">
      <c r="A4">
        <v>13</v>
      </c>
      <c r="B4" t="str">
        <v>Beaver Valley - No Toll</v>
      </c>
      <c r="C4" s="38" cm="1">
        <f t="array" ref="C4">_xlfn.XLOOKUP($A4,'EZ-Pass'!$A$2:$A$46,_xlfn.XLOOKUP(C$1,'EZ-Pass'!$C$1:$AU$1,'EZ-Pass'!$C$2:$AU$46,,0,1),,0,1)</f>
        <v>0</v>
      </c>
      <c r="D4" s="38" cm="1">
        <f t="array" ref="D4">_xlfn.XLOOKUP($A4,'EZ-Pass'!$A$2:$A$46,_xlfn.XLOOKUP(D$1,'EZ-Pass'!$C$1:$AU$1,'EZ-Pass'!$C$2:$AU$46,,0,1),,0,1)</f>
        <v>0</v>
      </c>
      <c r="E4" s="38" t="str" cm="1">
        <f t="array" ref="E4">_xlfn.XLOOKUP($A4,'EZ-Pass'!$A$2:$A$46,_xlfn.XLOOKUP(E$1,'EZ-Pass'!$C$1:$AU$1,'EZ-Pass'!$C$2:$AU$46,,0,1),,0,1)</f>
        <v>N/A</v>
      </c>
      <c r="F4" s="38" cm="1">
        <f t="array" ref="F4">_xlfn.XLOOKUP($A4,'EZ-Pass'!$A$2:$A$46,_xlfn.XLOOKUP(F$1,'EZ-Pass'!$C$1:$AU$1,'EZ-Pass'!$C$2:$AU$46,,0,1),,0,1)</f>
        <v>0</v>
      </c>
      <c r="G4" s="38" cm="1">
        <f t="array" ref="G4">_xlfn.XLOOKUP($A4,'EZ-Pass'!$A$2:$A$46,_xlfn.XLOOKUP(G$1,'EZ-Pass'!$C$1:$AU$1,'EZ-Pass'!$C$2:$AU$46,,0,1),,0,1)</f>
        <v>2.2999999999999998</v>
      </c>
      <c r="H4" s="38" cm="1">
        <f t="array" ref="H4">_xlfn.XLOOKUP($A4,'EZ-Pass'!$A$2:$A$46,_xlfn.XLOOKUP(H$1,'EZ-Pass'!$C$1:$AU$1,'EZ-Pass'!$C$2:$AU$46,,0,1),,0,1)</f>
        <v>3.2</v>
      </c>
      <c r="I4" s="38" cm="1">
        <f t="array" ref="I4">_xlfn.XLOOKUP($A4,'EZ-Pass'!$A$2:$A$46,_xlfn.XLOOKUP(I$1,'EZ-Pass'!$C$1:$AU$1,'EZ-Pass'!$C$2:$AU$46,,0,1),,0,1)</f>
        <v>4.3</v>
      </c>
      <c r="J4" s="38" cm="1">
        <f t="array" ref="J4">_xlfn.XLOOKUP($A4,'EZ-Pass'!$A$2:$A$46,_xlfn.XLOOKUP(J$1,'EZ-Pass'!$C$1:$AU$1,'EZ-Pass'!$C$2:$AU$46,,0,1),,0,1)</f>
        <v>5.9</v>
      </c>
      <c r="K4" s="38" cm="1">
        <f t="array" ref="K4">_xlfn.XLOOKUP($A4,'EZ-Pass'!$A$2:$A$46,_xlfn.XLOOKUP(K$1,'EZ-Pass'!$C$1:$AU$1,'EZ-Pass'!$C$2:$AU$46,,0,1),,0,1)</f>
        <v>6.3</v>
      </c>
      <c r="L4" s="38" cm="1">
        <f t="array" ref="L4">_xlfn.XLOOKUP($A4,'EZ-Pass'!$A$2:$A$46,_xlfn.XLOOKUP(L$1,'EZ-Pass'!$C$1:$AU$1,'EZ-Pass'!$C$2:$AU$46,,0,1),,0,1)</f>
        <v>8.4</v>
      </c>
      <c r="M4" s="38" cm="1">
        <f t="array" ref="M4">_xlfn.XLOOKUP($A4,'EZ-Pass'!$A$2:$A$46,_xlfn.XLOOKUP(M$1,'EZ-Pass'!$C$1:$AU$1,'EZ-Pass'!$C$2:$AU$46,,0,1),,0,1)</f>
        <v>10.4</v>
      </c>
      <c r="N4" s="38" cm="1">
        <f t="array" ref="N4">_xlfn.XLOOKUP($A4,'EZ-Pass'!$A$2:$A$46,_xlfn.XLOOKUP(N$1,'EZ-Pass'!$C$1:$AU$1,'EZ-Pass'!$C$2:$AU$46,,0,1),,0,1)</f>
        <v>14.5</v>
      </c>
      <c r="O4" s="38" cm="1">
        <f t="array" ref="O4">_xlfn.XLOOKUP($A4,'EZ-Pass'!$A$2:$A$46,_xlfn.XLOOKUP(O$1,'EZ-Pass'!$C$1:$AU$1,'EZ-Pass'!$C$2:$AU$46,,0,1),,0,1)</f>
        <v>16.600000000000001</v>
      </c>
      <c r="P4" s="38" cm="1">
        <f t="array" ref="P4">_xlfn.XLOOKUP($A4,'EZ-Pass'!$A$2:$A$46,_xlfn.XLOOKUP(P$1,'EZ-Pass'!$C$1:$AU$1,'EZ-Pass'!$C$2:$AU$46,,0,1),,0,1)</f>
        <v>18.600000000000001</v>
      </c>
      <c r="Q4" s="38" cm="1">
        <f t="array" ref="Q4">_xlfn.XLOOKUP($A4,'EZ-Pass'!$A$2:$A$46,_xlfn.XLOOKUP(Q$1,'EZ-Pass'!$C$1:$AU$1,'EZ-Pass'!$C$2:$AU$46,,0,1),,0,1)</f>
        <v>19.8</v>
      </c>
      <c r="R4" s="38" cm="1">
        <f t="array" ref="R4">_xlfn.XLOOKUP($A4,'EZ-Pass'!$A$2:$A$46,_xlfn.XLOOKUP(R$1,'EZ-Pass'!$C$1:$AU$1,'EZ-Pass'!$C$2:$AU$46,,0,1),,0,1)</f>
        <v>21.2</v>
      </c>
      <c r="S4" s="38" cm="1">
        <f t="array" ref="S4">_xlfn.XLOOKUP($A4,'EZ-Pass'!$A$2:$A$46,_xlfn.XLOOKUP(S$1,'EZ-Pass'!$C$1:$AU$1,'EZ-Pass'!$C$2:$AU$46,,0,1),,0,1)</f>
        <v>24.2</v>
      </c>
      <c r="T4" s="38" cm="1">
        <f t="array" ref="T4">_xlfn.XLOOKUP($A4,'EZ-Pass'!$A$2:$A$46,_xlfn.XLOOKUP(T$1,'EZ-Pass'!$C$1:$AU$1,'EZ-Pass'!$C$2:$AU$46,,0,1),,0,1)</f>
        <v>25.3</v>
      </c>
      <c r="U4" s="38" cm="1">
        <f t="array" ref="U4">_xlfn.XLOOKUP($A4,'EZ-Pass'!$A$2:$A$46,_xlfn.XLOOKUP(U$1,'EZ-Pass'!$C$1:$AU$1,'EZ-Pass'!$C$2:$AU$46,,0,1),,0,1)</f>
        <v>25.8</v>
      </c>
      <c r="V4" s="38" cm="1">
        <f t="array" ref="V4">_xlfn.XLOOKUP($A4,'EZ-Pass'!$A$2:$A$46,_xlfn.XLOOKUP(V$1,'EZ-Pass'!$C$1:$AU$1,'EZ-Pass'!$C$2:$AU$46,,0,1),,0,1)</f>
        <v>26.3</v>
      </c>
      <c r="W4" s="38" cm="1">
        <f t="array" ref="W4">_xlfn.XLOOKUP($A4,'EZ-Pass'!$A$2:$A$46,_xlfn.XLOOKUP(W$1,'EZ-Pass'!$C$1:$AU$1,'EZ-Pass'!$C$2:$AU$46,,0,1),,0,1)</f>
        <v>27.8</v>
      </c>
      <c r="X4" s="38" cm="1">
        <f t="array" ref="X4">_xlfn.XLOOKUP($A4,'EZ-Pass'!$A$2:$A$46,_xlfn.XLOOKUP(X$1,'EZ-Pass'!$C$1:$AU$1,'EZ-Pass'!$C$2:$AU$46,,0,1),,0,1)</f>
        <v>30.5</v>
      </c>
      <c r="Y4" s="38" cm="1">
        <f t="array" ref="Y4">_xlfn.XLOOKUP($A4,'EZ-Pass'!$A$2:$A$46,_xlfn.XLOOKUP(Y$1,'EZ-Pass'!$C$1:$AU$1,'EZ-Pass'!$C$2:$AU$46,,0,1),,0,1)</f>
        <v>31.4</v>
      </c>
      <c r="Z4" s="38" cm="1">
        <f t="array" ref="Z4">_xlfn.XLOOKUP($A4,'EZ-Pass'!$A$2:$A$46,_xlfn.XLOOKUP(Z$1,'EZ-Pass'!$C$1:$AU$1,'EZ-Pass'!$C$2:$AU$46,,0,1),,0,1)</f>
        <v>33</v>
      </c>
      <c r="AA4" s="38" cm="1">
        <f t="array" ref="AA4">_xlfn.XLOOKUP($A4,'EZ-Pass'!$A$2:$A$46,_xlfn.XLOOKUP(AA$1,'EZ-Pass'!$C$1:$AU$1,'EZ-Pass'!$C$2:$AU$46,,0,1),,0,1)</f>
        <v>34.299999999999997</v>
      </c>
      <c r="AB4" s="38" cm="1">
        <f t="array" ref="AB4">_xlfn.XLOOKUP($A4,'EZ-Pass'!$A$2:$A$46,_xlfn.XLOOKUP(AB$1,'EZ-Pass'!$C$1:$AU$1,'EZ-Pass'!$C$2:$AU$46,,0,1),,0,1)</f>
        <v>35</v>
      </c>
      <c r="AC4" s="38" cm="1">
        <f t="array" ref="AC4">_xlfn.XLOOKUP($A4,'EZ-Pass'!$A$2:$A$46,_xlfn.XLOOKUP(AC$1,'EZ-Pass'!$C$1:$AU$1,'EZ-Pass'!$C$2:$AU$46,,0,1),,0,1)</f>
        <v>36.200000000000003</v>
      </c>
      <c r="AD4" s="38" t="str" cm="1">
        <f t="array" ref="AD4">_xlfn.XLOOKUP($A4,'EZ-Pass'!$A$2:$A$46,_xlfn.XLOOKUP(AD$1,'EZ-Pass'!$C$1:$AU$1,'EZ-Pass'!$C$2:$AU$46,,0,1),,0,1)</f>
        <v>N/A</v>
      </c>
      <c r="AE4" s="38" cm="1">
        <f t="array" ref="AE4">_xlfn.XLOOKUP($A4,'EZ-Pass'!$A$2:$A$46,_xlfn.XLOOKUP(AE$1,'EZ-Pass'!$C$1:$AU$1,'EZ-Pass'!$C$2:$AU$46,,0,1),,0,1)</f>
        <v>37.6</v>
      </c>
      <c r="AF4" s="38" cm="1">
        <f t="array" ref="AF4">_xlfn.XLOOKUP($A4,'EZ-Pass'!$A$2:$A$46,_xlfn.XLOOKUP(AF$1,'EZ-Pass'!$C$1:$AU$1,'EZ-Pass'!$C$2:$AU$46,,0,1),,0,1)</f>
        <v>39.200000000000003</v>
      </c>
      <c r="AG4" s="38" cm="1">
        <f t="array" ref="AG4">_xlfn.XLOOKUP($A4,'EZ-Pass'!$A$2:$A$46,_xlfn.XLOOKUP(AG$1,'EZ-Pass'!$C$1:$AU$1,'EZ-Pass'!$C$2:$AU$46,,0,1),,0,1)</f>
        <v>40.200000000000003</v>
      </c>
      <c r="AH4" s="38" cm="1">
        <f t="array" ref="AH4">_xlfn.XLOOKUP($A4,'EZ-Pass'!$A$2:$A$46,_xlfn.XLOOKUP(AH$1,'EZ-Pass'!$C$1:$AU$1,'EZ-Pass'!$C$2:$AU$46,,0,1),,0,1)</f>
        <v>42.8</v>
      </c>
      <c r="AI4" s="38" cm="1">
        <f t="array" ref="AI4">_xlfn.XLOOKUP($A4,'EZ-Pass'!$A$2:$A$46,_xlfn.XLOOKUP(AI$1,'EZ-Pass'!$C$1:$AU$1,'EZ-Pass'!$C$2:$AU$46,,0,1),,0,1)</f>
        <v>43.8</v>
      </c>
      <c r="AJ4" s="38" cm="1">
        <f t="array" ref="AJ4">_xlfn.XLOOKUP($A4,'EZ-Pass'!$A$2:$A$46,_xlfn.XLOOKUP(AJ$1,'EZ-Pass'!$C$1:$AU$1,'EZ-Pass'!$C$2:$AU$46,,0,1),,0,1)</f>
        <v>44.4</v>
      </c>
      <c r="AK4" s="38" cm="1">
        <f t="array" ref="AK4">_xlfn.XLOOKUP($A4,'EZ-Pass'!$A$2:$A$46,_xlfn.XLOOKUP(AK$1,'EZ-Pass'!$C$1:$AU$1,'EZ-Pass'!$C$2:$AU$46,,0,1),,0,1)</f>
        <v>45.8</v>
      </c>
      <c r="AL4" s="38" cm="1">
        <f t="array" ref="AL4">_xlfn.XLOOKUP($A4,'EZ-Pass'!$A$2:$A$46,_xlfn.XLOOKUP(AL$1,'EZ-Pass'!$C$1:$AU$1,'EZ-Pass'!$C$2:$AU$46,,0,1),,0,1)</f>
        <v>46.9</v>
      </c>
      <c r="AM4" s="38" cm="1">
        <f t="array" ref="AM4">_xlfn.XLOOKUP($A4,'EZ-Pass'!$A$2:$A$46,_xlfn.XLOOKUP(AM$1,'EZ-Pass'!$C$1:$AU$1,'EZ-Pass'!$C$2:$AU$46,,0,1),,0,1)</f>
        <v>48.1</v>
      </c>
      <c r="AN4" s="38" cm="1">
        <f t="array" ref="AN4">_xlfn.XLOOKUP($A4,'EZ-Pass'!$A$2:$A$46,_xlfn.XLOOKUP(AN$1,'EZ-Pass'!$C$1:$AU$1,'EZ-Pass'!$C$2:$AU$46,,0,1),,0,1)</f>
        <v>49.300000000000004</v>
      </c>
    </row>
    <row r="5" spans="1:40" x14ac:dyDescent="0.2">
      <c r="A5">
        <v>28</v>
      </c>
      <c r="B5" t="str">
        <v>Cranberry - No Toll</v>
      </c>
      <c r="C5" s="38" cm="1">
        <f t="array" ref="C5">_xlfn.XLOOKUP($A5,'EZ-Pass'!$A$2:$A$46,_xlfn.XLOOKUP(C$1,'EZ-Pass'!$C$1:$AU$1,'EZ-Pass'!$C$2:$AU$46,,0,1),,0,1)</f>
        <v>0</v>
      </c>
      <c r="D5" s="38" cm="1">
        <f t="array" ref="D5">_xlfn.XLOOKUP($A5,'EZ-Pass'!$A$2:$A$46,_xlfn.XLOOKUP(D$1,'EZ-Pass'!$C$1:$AU$1,'EZ-Pass'!$C$2:$AU$46,,0,1),,0,1)</f>
        <v>0</v>
      </c>
      <c r="E5" s="38" cm="1">
        <f t="array" ref="E5">_xlfn.XLOOKUP($A5,'EZ-Pass'!$A$2:$A$46,_xlfn.XLOOKUP(E$1,'EZ-Pass'!$C$1:$AU$1,'EZ-Pass'!$C$2:$AU$46,,0,1),,0,1)</f>
        <v>0</v>
      </c>
      <c r="F5" s="38" t="str" cm="1">
        <f t="array" ref="F5">_xlfn.XLOOKUP($A5,'EZ-Pass'!$A$2:$A$46,_xlfn.XLOOKUP(F$1,'EZ-Pass'!$C$1:$AU$1,'EZ-Pass'!$C$2:$AU$46,,0,1),,0,1)</f>
        <v>N/A</v>
      </c>
      <c r="G5" s="38" cm="1">
        <f t="array" ref="G5">_xlfn.XLOOKUP($A5,'EZ-Pass'!$A$2:$A$46,_xlfn.XLOOKUP(G$1,'EZ-Pass'!$C$1:$AU$1,'EZ-Pass'!$C$2:$AU$46,,0,1),,0,1)</f>
        <v>2.2999999999999998</v>
      </c>
      <c r="H5" s="38" cm="1">
        <f t="array" ref="H5">_xlfn.XLOOKUP($A5,'EZ-Pass'!$A$2:$A$46,_xlfn.XLOOKUP(H$1,'EZ-Pass'!$C$1:$AU$1,'EZ-Pass'!$C$2:$AU$46,,0,1),,0,1)</f>
        <v>3.2</v>
      </c>
      <c r="I5" s="38" cm="1">
        <f t="array" ref="I5">_xlfn.XLOOKUP($A5,'EZ-Pass'!$A$2:$A$46,_xlfn.XLOOKUP(I$1,'EZ-Pass'!$C$1:$AU$1,'EZ-Pass'!$C$2:$AU$46,,0,1),,0,1)</f>
        <v>4.3</v>
      </c>
      <c r="J5" s="38" cm="1">
        <f t="array" ref="J5">_xlfn.XLOOKUP($A5,'EZ-Pass'!$A$2:$A$46,_xlfn.XLOOKUP(J$1,'EZ-Pass'!$C$1:$AU$1,'EZ-Pass'!$C$2:$AU$46,,0,1),,0,1)</f>
        <v>5.9</v>
      </c>
      <c r="K5" s="38" cm="1">
        <f t="array" ref="K5">_xlfn.XLOOKUP($A5,'EZ-Pass'!$A$2:$A$46,_xlfn.XLOOKUP(K$1,'EZ-Pass'!$C$1:$AU$1,'EZ-Pass'!$C$2:$AU$46,,0,1),,0,1)</f>
        <v>6.3</v>
      </c>
      <c r="L5" s="38" cm="1">
        <f t="array" ref="L5">_xlfn.XLOOKUP($A5,'EZ-Pass'!$A$2:$A$46,_xlfn.XLOOKUP(L$1,'EZ-Pass'!$C$1:$AU$1,'EZ-Pass'!$C$2:$AU$46,,0,1),,0,1)</f>
        <v>8.4</v>
      </c>
      <c r="M5" s="38" cm="1">
        <f t="array" ref="M5">_xlfn.XLOOKUP($A5,'EZ-Pass'!$A$2:$A$46,_xlfn.XLOOKUP(M$1,'EZ-Pass'!$C$1:$AU$1,'EZ-Pass'!$C$2:$AU$46,,0,1),,0,1)</f>
        <v>10.4</v>
      </c>
      <c r="N5" s="38" cm="1">
        <f t="array" ref="N5">_xlfn.XLOOKUP($A5,'EZ-Pass'!$A$2:$A$46,_xlfn.XLOOKUP(N$1,'EZ-Pass'!$C$1:$AU$1,'EZ-Pass'!$C$2:$AU$46,,0,1),,0,1)</f>
        <v>14.5</v>
      </c>
      <c r="O5" s="38" cm="1">
        <f t="array" ref="O5">_xlfn.XLOOKUP($A5,'EZ-Pass'!$A$2:$A$46,_xlfn.XLOOKUP(O$1,'EZ-Pass'!$C$1:$AU$1,'EZ-Pass'!$C$2:$AU$46,,0,1),,0,1)</f>
        <v>16.600000000000001</v>
      </c>
      <c r="P5" s="38" cm="1">
        <f t="array" ref="P5">_xlfn.XLOOKUP($A5,'EZ-Pass'!$A$2:$A$46,_xlfn.XLOOKUP(P$1,'EZ-Pass'!$C$1:$AU$1,'EZ-Pass'!$C$2:$AU$46,,0,1),,0,1)</f>
        <v>18.600000000000001</v>
      </c>
      <c r="Q5" s="38" cm="1">
        <f t="array" ref="Q5">_xlfn.XLOOKUP($A5,'EZ-Pass'!$A$2:$A$46,_xlfn.XLOOKUP(Q$1,'EZ-Pass'!$C$1:$AU$1,'EZ-Pass'!$C$2:$AU$46,,0,1),,0,1)</f>
        <v>19.8</v>
      </c>
      <c r="R5" s="38" cm="1">
        <f t="array" ref="R5">_xlfn.XLOOKUP($A5,'EZ-Pass'!$A$2:$A$46,_xlfn.XLOOKUP(R$1,'EZ-Pass'!$C$1:$AU$1,'EZ-Pass'!$C$2:$AU$46,,0,1),,0,1)</f>
        <v>21.2</v>
      </c>
      <c r="S5" s="38" cm="1">
        <f t="array" ref="S5">_xlfn.XLOOKUP($A5,'EZ-Pass'!$A$2:$A$46,_xlfn.XLOOKUP(S$1,'EZ-Pass'!$C$1:$AU$1,'EZ-Pass'!$C$2:$AU$46,,0,1),,0,1)</f>
        <v>24.2</v>
      </c>
      <c r="T5" s="38" cm="1">
        <f t="array" ref="T5">_xlfn.XLOOKUP($A5,'EZ-Pass'!$A$2:$A$46,_xlfn.XLOOKUP(T$1,'EZ-Pass'!$C$1:$AU$1,'EZ-Pass'!$C$2:$AU$46,,0,1),,0,1)</f>
        <v>25.3</v>
      </c>
      <c r="U5" s="38" cm="1">
        <f t="array" ref="U5">_xlfn.XLOOKUP($A5,'EZ-Pass'!$A$2:$A$46,_xlfn.XLOOKUP(U$1,'EZ-Pass'!$C$1:$AU$1,'EZ-Pass'!$C$2:$AU$46,,0,1),,0,1)</f>
        <v>25.8</v>
      </c>
      <c r="V5" s="38" cm="1">
        <f t="array" ref="V5">_xlfn.XLOOKUP($A5,'EZ-Pass'!$A$2:$A$46,_xlfn.XLOOKUP(V$1,'EZ-Pass'!$C$1:$AU$1,'EZ-Pass'!$C$2:$AU$46,,0,1),,0,1)</f>
        <v>26.3</v>
      </c>
      <c r="W5" s="38" cm="1">
        <f t="array" ref="W5">_xlfn.XLOOKUP($A5,'EZ-Pass'!$A$2:$A$46,_xlfn.XLOOKUP(W$1,'EZ-Pass'!$C$1:$AU$1,'EZ-Pass'!$C$2:$AU$46,,0,1),,0,1)</f>
        <v>27.8</v>
      </c>
      <c r="X5" s="38" cm="1">
        <f t="array" ref="X5">_xlfn.XLOOKUP($A5,'EZ-Pass'!$A$2:$A$46,_xlfn.XLOOKUP(X$1,'EZ-Pass'!$C$1:$AU$1,'EZ-Pass'!$C$2:$AU$46,,0,1),,0,1)</f>
        <v>30.5</v>
      </c>
      <c r="Y5" s="38" cm="1">
        <f t="array" ref="Y5">_xlfn.XLOOKUP($A5,'EZ-Pass'!$A$2:$A$46,_xlfn.XLOOKUP(Y$1,'EZ-Pass'!$C$1:$AU$1,'EZ-Pass'!$C$2:$AU$46,,0,1),,0,1)</f>
        <v>31.4</v>
      </c>
      <c r="Z5" s="38" cm="1">
        <f t="array" ref="Z5">_xlfn.XLOOKUP($A5,'EZ-Pass'!$A$2:$A$46,_xlfn.XLOOKUP(Z$1,'EZ-Pass'!$C$1:$AU$1,'EZ-Pass'!$C$2:$AU$46,,0,1),,0,1)</f>
        <v>33</v>
      </c>
      <c r="AA5" s="38" cm="1">
        <f t="array" ref="AA5">_xlfn.XLOOKUP($A5,'EZ-Pass'!$A$2:$A$46,_xlfn.XLOOKUP(AA$1,'EZ-Pass'!$C$1:$AU$1,'EZ-Pass'!$C$2:$AU$46,,0,1),,0,1)</f>
        <v>34.299999999999997</v>
      </c>
      <c r="AB5" s="38" cm="1">
        <f t="array" ref="AB5">_xlfn.XLOOKUP($A5,'EZ-Pass'!$A$2:$A$46,_xlfn.XLOOKUP(AB$1,'EZ-Pass'!$C$1:$AU$1,'EZ-Pass'!$C$2:$AU$46,,0,1),,0,1)</f>
        <v>35</v>
      </c>
      <c r="AC5" s="38" cm="1">
        <f t="array" ref="AC5">_xlfn.XLOOKUP($A5,'EZ-Pass'!$A$2:$A$46,_xlfn.XLOOKUP(AC$1,'EZ-Pass'!$C$1:$AU$1,'EZ-Pass'!$C$2:$AU$46,,0,1),,0,1)</f>
        <v>36.200000000000003</v>
      </c>
      <c r="AD5" s="38" t="str" cm="1">
        <f t="array" ref="AD5">_xlfn.XLOOKUP($A5,'EZ-Pass'!$A$2:$A$46,_xlfn.XLOOKUP(AD$1,'EZ-Pass'!$C$1:$AU$1,'EZ-Pass'!$C$2:$AU$46,,0,1),,0,1)</f>
        <v>N/A</v>
      </c>
      <c r="AE5" s="38" cm="1">
        <f t="array" ref="AE5">_xlfn.XLOOKUP($A5,'EZ-Pass'!$A$2:$A$46,_xlfn.XLOOKUP(AE$1,'EZ-Pass'!$C$1:$AU$1,'EZ-Pass'!$C$2:$AU$46,,0,1),,0,1)</f>
        <v>37.6</v>
      </c>
      <c r="AF5" s="38" cm="1">
        <f t="array" ref="AF5">_xlfn.XLOOKUP($A5,'EZ-Pass'!$A$2:$A$46,_xlfn.XLOOKUP(AF$1,'EZ-Pass'!$C$1:$AU$1,'EZ-Pass'!$C$2:$AU$46,,0,1),,0,1)</f>
        <v>39.200000000000003</v>
      </c>
      <c r="AG5" s="38" cm="1">
        <f t="array" ref="AG5">_xlfn.XLOOKUP($A5,'EZ-Pass'!$A$2:$A$46,_xlfn.XLOOKUP(AG$1,'EZ-Pass'!$C$1:$AU$1,'EZ-Pass'!$C$2:$AU$46,,0,1),,0,1)</f>
        <v>40.200000000000003</v>
      </c>
      <c r="AH5" s="38" cm="1">
        <f t="array" ref="AH5">_xlfn.XLOOKUP($A5,'EZ-Pass'!$A$2:$A$46,_xlfn.XLOOKUP(AH$1,'EZ-Pass'!$C$1:$AU$1,'EZ-Pass'!$C$2:$AU$46,,0,1),,0,1)</f>
        <v>42.8</v>
      </c>
      <c r="AI5" s="38" cm="1">
        <f t="array" ref="AI5">_xlfn.XLOOKUP($A5,'EZ-Pass'!$A$2:$A$46,_xlfn.XLOOKUP(AI$1,'EZ-Pass'!$C$1:$AU$1,'EZ-Pass'!$C$2:$AU$46,,0,1),,0,1)</f>
        <v>43.8</v>
      </c>
      <c r="AJ5" s="38" cm="1">
        <f t="array" ref="AJ5">_xlfn.XLOOKUP($A5,'EZ-Pass'!$A$2:$A$46,_xlfn.XLOOKUP(AJ$1,'EZ-Pass'!$C$1:$AU$1,'EZ-Pass'!$C$2:$AU$46,,0,1),,0,1)</f>
        <v>44.4</v>
      </c>
      <c r="AK5" s="38" cm="1">
        <f t="array" ref="AK5">_xlfn.XLOOKUP($A5,'EZ-Pass'!$A$2:$A$46,_xlfn.XLOOKUP(AK$1,'EZ-Pass'!$C$1:$AU$1,'EZ-Pass'!$C$2:$AU$46,,0,1),,0,1)</f>
        <v>45.8</v>
      </c>
      <c r="AL5" s="38" cm="1">
        <f t="array" ref="AL5">_xlfn.XLOOKUP($A5,'EZ-Pass'!$A$2:$A$46,_xlfn.XLOOKUP(AL$1,'EZ-Pass'!$C$1:$AU$1,'EZ-Pass'!$C$2:$AU$46,,0,1),,0,1)</f>
        <v>46.9</v>
      </c>
      <c r="AM5" s="38" cm="1">
        <f t="array" ref="AM5">_xlfn.XLOOKUP($A5,'EZ-Pass'!$A$2:$A$46,_xlfn.XLOOKUP(AM$1,'EZ-Pass'!$C$1:$AU$1,'EZ-Pass'!$C$2:$AU$46,,0,1),,0,1)</f>
        <v>48.1</v>
      </c>
      <c r="AN5" s="38" cm="1">
        <f t="array" ref="AN5">_xlfn.XLOOKUP($A5,'EZ-Pass'!$A$2:$A$46,_xlfn.XLOOKUP(AN$1,'EZ-Pass'!$C$1:$AU$1,'EZ-Pass'!$C$2:$AU$46,,0,1),,0,1)</f>
        <v>49.300000000000004</v>
      </c>
    </row>
    <row r="6" spans="1:40" x14ac:dyDescent="0.2">
      <c r="A6">
        <v>39</v>
      </c>
      <c r="B6" t="str">
        <v>Butler Valley Toll Plaza</v>
      </c>
      <c r="C6" s="38" cm="1">
        <f t="array" ref="C6">_xlfn.XLOOKUP($A6,'EZ-Pass'!$A$2:$A$46,_xlfn.XLOOKUP(C$1,'EZ-Pass'!$C$1:$AU$1,'EZ-Pass'!$C$2:$AU$46,,0,1),,0,1)</f>
        <v>2.2999999999999998</v>
      </c>
      <c r="D6" s="38" cm="1">
        <f t="array" ref="D6">_xlfn.XLOOKUP($A6,'EZ-Pass'!$A$2:$A$46,_xlfn.XLOOKUP(D$1,'EZ-Pass'!$C$1:$AU$1,'EZ-Pass'!$C$2:$AU$46,,0,1),,0,1)</f>
        <v>2.2999999999999998</v>
      </c>
      <c r="E6" s="38" cm="1">
        <f t="array" ref="E6">_xlfn.XLOOKUP($A6,'EZ-Pass'!$A$2:$A$46,_xlfn.XLOOKUP(E$1,'EZ-Pass'!$C$1:$AU$1,'EZ-Pass'!$C$2:$AU$46,,0,1),,0,1)</f>
        <v>2.2999999999999998</v>
      </c>
      <c r="F6" s="38" cm="1">
        <f t="array" ref="F6">_xlfn.XLOOKUP($A6,'EZ-Pass'!$A$2:$A$46,_xlfn.XLOOKUP(F$1,'EZ-Pass'!$C$1:$AU$1,'EZ-Pass'!$C$2:$AU$46,,0,1),,0,1)</f>
        <v>2.2999999999999998</v>
      </c>
      <c r="G6" s="38" t="str" cm="1">
        <f t="array" ref="G6">_xlfn.XLOOKUP($A6,'EZ-Pass'!$A$2:$A$46,_xlfn.XLOOKUP(G$1,'EZ-Pass'!$C$1:$AU$1,'EZ-Pass'!$C$2:$AU$46,,0,1),,0,1)</f>
        <v>N/A</v>
      </c>
      <c r="H6" s="38" cm="1">
        <f t="array" ref="H6">_xlfn.XLOOKUP($A6,'EZ-Pass'!$A$2:$A$46,_xlfn.XLOOKUP(H$1,'EZ-Pass'!$C$1:$AU$1,'EZ-Pass'!$C$2:$AU$46,,0,1),,0,1)</f>
        <v>1.6</v>
      </c>
      <c r="I6" s="38" cm="1">
        <f t="array" ref="I6">_xlfn.XLOOKUP($A6,'EZ-Pass'!$A$2:$A$46,_xlfn.XLOOKUP(I$1,'EZ-Pass'!$C$1:$AU$1,'EZ-Pass'!$C$2:$AU$46,,0,1),,0,1)</f>
        <v>2.7</v>
      </c>
      <c r="J6" s="38" cm="1">
        <f t="array" ref="J6">_xlfn.XLOOKUP($A6,'EZ-Pass'!$A$2:$A$46,_xlfn.XLOOKUP(J$1,'EZ-Pass'!$C$1:$AU$1,'EZ-Pass'!$C$2:$AU$46,,0,1),,0,1)</f>
        <v>3.8</v>
      </c>
      <c r="K6" s="38" cm="1">
        <f t="array" ref="K6">_xlfn.XLOOKUP($A6,'EZ-Pass'!$A$2:$A$46,_xlfn.XLOOKUP(K$1,'EZ-Pass'!$C$1:$AU$1,'EZ-Pass'!$C$2:$AU$46,,0,1),,0,1)</f>
        <v>4.8</v>
      </c>
      <c r="L6" s="38" cm="1">
        <f t="array" ref="L6">_xlfn.XLOOKUP($A6,'EZ-Pass'!$A$2:$A$46,_xlfn.XLOOKUP(L$1,'EZ-Pass'!$C$1:$AU$1,'EZ-Pass'!$C$2:$AU$46,,0,1),,0,1)</f>
        <v>6.8</v>
      </c>
      <c r="M6" s="38" cm="1">
        <f t="array" ref="M6">_xlfn.XLOOKUP($A6,'EZ-Pass'!$A$2:$A$46,_xlfn.XLOOKUP(M$1,'EZ-Pass'!$C$1:$AU$1,'EZ-Pass'!$C$2:$AU$46,,0,1),,0,1)</f>
        <v>8.8000000000000007</v>
      </c>
      <c r="N6" s="38" cm="1">
        <f t="array" ref="N6">_xlfn.XLOOKUP($A6,'EZ-Pass'!$A$2:$A$46,_xlfn.XLOOKUP(N$1,'EZ-Pass'!$C$1:$AU$1,'EZ-Pass'!$C$2:$AU$46,,0,1),,0,1)</f>
        <v>13.5</v>
      </c>
      <c r="O6" s="38" cm="1">
        <f t="array" ref="O6">_xlfn.XLOOKUP($A6,'EZ-Pass'!$A$2:$A$46,_xlfn.XLOOKUP(O$1,'EZ-Pass'!$C$1:$AU$1,'EZ-Pass'!$C$2:$AU$46,,0,1),,0,1)</f>
        <v>15</v>
      </c>
      <c r="P6" s="38" cm="1">
        <f t="array" ref="P6">_xlfn.XLOOKUP($A6,'EZ-Pass'!$A$2:$A$46,_xlfn.XLOOKUP(P$1,'EZ-Pass'!$C$1:$AU$1,'EZ-Pass'!$C$2:$AU$46,,0,1),,0,1)</f>
        <v>17.100000000000001</v>
      </c>
      <c r="Q6" s="38" cm="1">
        <f t="array" ref="Q6">_xlfn.XLOOKUP($A6,'EZ-Pass'!$A$2:$A$46,_xlfn.XLOOKUP(Q$1,'EZ-Pass'!$C$1:$AU$1,'EZ-Pass'!$C$2:$AU$46,,0,1),,0,1)</f>
        <v>18.2</v>
      </c>
      <c r="R6" s="38" cm="1">
        <f t="array" ref="R6">_xlfn.XLOOKUP($A6,'EZ-Pass'!$A$2:$A$46,_xlfn.XLOOKUP(R$1,'EZ-Pass'!$C$1:$AU$1,'EZ-Pass'!$C$2:$AU$46,,0,1),,0,1)</f>
        <v>19.8</v>
      </c>
      <c r="S6" s="38" cm="1">
        <f t="array" ref="S6">_xlfn.XLOOKUP($A6,'EZ-Pass'!$A$2:$A$46,_xlfn.XLOOKUP(S$1,'EZ-Pass'!$C$1:$AU$1,'EZ-Pass'!$C$2:$AU$46,,0,1),,0,1)</f>
        <v>22.8</v>
      </c>
      <c r="T6" s="38" cm="1">
        <f t="array" ref="T6">_xlfn.XLOOKUP($A6,'EZ-Pass'!$A$2:$A$46,_xlfn.XLOOKUP(T$1,'EZ-Pass'!$C$1:$AU$1,'EZ-Pass'!$C$2:$AU$46,,0,1),,0,1)</f>
        <v>23.8</v>
      </c>
      <c r="U6" s="38" cm="1">
        <f t="array" ref="U6">_xlfn.XLOOKUP($A6,'EZ-Pass'!$A$2:$A$46,_xlfn.XLOOKUP(U$1,'EZ-Pass'!$C$1:$AU$1,'EZ-Pass'!$C$2:$AU$46,,0,1),,0,1)</f>
        <v>24.2</v>
      </c>
      <c r="V6" s="38" cm="1">
        <f t="array" ref="V6">_xlfn.XLOOKUP($A6,'EZ-Pass'!$A$2:$A$46,_xlfn.XLOOKUP(V$1,'EZ-Pass'!$C$1:$AU$1,'EZ-Pass'!$C$2:$AU$46,,0,1),,0,1)</f>
        <v>24.8</v>
      </c>
      <c r="W6" s="38" cm="1">
        <f t="array" ref="W6">_xlfn.XLOOKUP($A6,'EZ-Pass'!$A$2:$A$46,_xlfn.XLOOKUP(W$1,'EZ-Pass'!$C$1:$AU$1,'EZ-Pass'!$C$2:$AU$46,,0,1),,0,1)</f>
        <v>26.9</v>
      </c>
      <c r="X6" s="38" cm="1">
        <f t="array" ref="X6">_xlfn.XLOOKUP($A6,'EZ-Pass'!$A$2:$A$46,_xlfn.XLOOKUP(X$1,'EZ-Pass'!$C$1:$AU$1,'EZ-Pass'!$C$2:$AU$46,,0,1),,0,1)</f>
        <v>28.5</v>
      </c>
      <c r="Y6" s="38" cm="1">
        <f t="array" ref="Y6">_xlfn.XLOOKUP($A6,'EZ-Pass'!$A$2:$A$46,_xlfn.XLOOKUP(Y$1,'EZ-Pass'!$C$1:$AU$1,'EZ-Pass'!$C$2:$AU$46,,0,1),,0,1)</f>
        <v>29.9</v>
      </c>
      <c r="Z6" s="38" cm="1">
        <f t="array" ref="Z6">_xlfn.XLOOKUP($A6,'EZ-Pass'!$A$2:$A$46,_xlfn.XLOOKUP(Z$1,'EZ-Pass'!$C$1:$AU$1,'EZ-Pass'!$C$2:$AU$46,,0,1),,0,1)</f>
        <v>31.4</v>
      </c>
      <c r="AA6" s="38" cm="1">
        <f t="array" ref="AA6">_xlfn.XLOOKUP($A6,'EZ-Pass'!$A$2:$A$46,_xlfn.XLOOKUP(AA$1,'EZ-Pass'!$C$1:$AU$1,'EZ-Pass'!$C$2:$AU$46,,0,1),,0,1)</f>
        <v>32.700000000000003</v>
      </c>
      <c r="AB6" s="38" cm="1">
        <f t="array" ref="AB6">_xlfn.XLOOKUP($A6,'EZ-Pass'!$A$2:$A$46,_xlfn.XLOOKUP(AB$1,'EZ-Pass'!$C$1:$AU$1,'EZ-Pass'!$C$2:$AU$46,,0,1),,0,1)</f>
        <v>33.5</v>
      </c>
      <c r="AC6" s="38" cm="1">
        <f t="array" ref="AC6">_xlfn.XLOOKUP($A6,'EZ-Pass'!$A$2:$A$46,_xlfn.XLOOKUP(AC$1,'EZ-Pass'!$C$1:$AU$1,'EZ-Pass'!$C$2:$AU$46,,0,1),,0,1)</f>
        <v>35</v>
      </c>
      <c r="AD6" s="38" t="str" cm="1">
        <f t="array" ref="AD6">_xlfn.XLOOKUP($A6,'EZ-Pass'!$A$2:$A$46,_xlfn.XLOOKUP(AD$1,'EZ-Pass'!$C$1:$AU$1,'EZ-Pass'!$C$2:$AU$46,,0,1),,0,1)</f>
        <v>N/A</v>
      </c>
      <c r="AE6" s="38" cm="1">
        <f t="array" ref="AE6">_xlfn.XLOOKUP($A6,'EZ-Pass'!$A$2:$A$46,_xlfn.XLOOKUP(AE$1,'EZ-Pass'!$C$1:$AU$1,'EZ-Pass'!$C$2:$AU$46,,0,1),,0,1)</f>
        <v>36.6</v>
      </c>
      <c r="AF6" s="38" cm="1">
        <f t="array" ref="AF6">_xlfn.XLOOKUP($A6,'EZ-Pass'!$A$2:$A$46,_xlfn.XLOOKUP(AF$1,'EZ-Pass'!$C$1:$AU$1,'EZ-Pass'!$C$2:$AU$46,,0,1),,0,1)</f>
        <v>37.6</v>
      </c>
      <c r="AG6" s="38" cm="1">
        <f t="array" ref="AG6">_xlfn.XLOOKUP($A6,'EZ-Pass'!$A$2:$A$46,_xlfn.XLOOKUP(AG$1,'EZ-Pass'!$C$1:$AU$1,'EZ-Pass'!$C$2:$AU$46,,0,1),,0,1)</f>
        <v>39.200000000000003</v>
      </c>
      <c r="AH6" s="38" cm="1">
        <f t="array" ref="AH6">_xlfn.XLOOKUP($A6,'EZ-Pass'!$A$2:$A$46,_xlfn.XLOOKUP(AH$1,'EZ-Pass'!$C$1:$AU$1,'EZ-Pass'!$C$2:$AU$46,,0,1),,0,1)</f>
        <v>41.2</v>
      </c>
      <c r="AI6" s="38" cm="1">
        <f t="array" ref="AI6">_xlfn.XLOOKUP($A6,'EZ-Pass'!$A$2:$A$46,_xlfn.XLOOKUP(AI$1,'EZ-Pass'!$C$1:$AU$1,'EZ-Pass'!$C$2:$AU$46,,0,1),,0,1)</f>
        <v>42.2</v>
      </c>
      <c r="AJ6" s="38" cm="1">
        <f t="array" ref="AJ6">_xlfn.XLOOKUP($A6,'EZ-Pass'!$A$2:$A$46,_xlfn.XLOOKUP(AJ$1,'EZ-Pass'!$C$1:$AU$1,'EZ-Pass'!$C$2:$AU$46,,0,1),,0,1)</f>
        <v>42.8</v>
      </c>
      <c r="AK6" s="38" cm="1">
        <f t="array" ref="AK6">_xlfn.XLOOKUP($A6,'EZ-Pass'!$A$2:$A$46,_xlfn.XLOOKUP(AK$1,'EZ-Pass'!$C$1:$AU$1,'EZ-Pass'!$C$2:$AU$46,,0,1),,0,1)</f>
        <v>44.4</v>
      </c>
      <c r="AL6" s="38" cm="1">
        <f t="array" ref="AL6">_xlfn.XLOOKUP($A6,'EZ-Pass'!$A$2:$A$46,_xlfn.XLOOKUP(AL$1,'EZ-Pass'!$C$1:$AU$1,'EZ-Pass'!$C$2:$AU$46,,0,1),,0,1)</f>
        <v>45.4</v>
      </c>
      <c r="AM6" s="38" cm="1">
        <f t="array" ref="AM6">_xlfn.XLOOKUP($A6,'EZ-Pass'!$A$2:$A$46,_xlfn.XLOOKUP(AM$1,'EZ-Pass'!$C$1:$AU$1,'EZ-Pass'!$C$2:$AU$46,,0,1),,0,1)</f>
        <v>46.6</v>
      </c>
      <c r="AN6" s="38" cm="1">
        <f t="array" ref="AN6">_xlfn.XLOOKUP($A6,'EZ-Pass'!$A$2:$A$46,_xlfn.XLOOKUP(AN$1,'EZ-Pass'!$C$1:$AU$1,'EZ-Pass'!$C$2:$AU$46,,0,1),,0,1)</f>
        <v>47.800000000000004</v>
      </c>
    </row>
    <row r="7" spans="1:40" x14ac:dyDescent="0.2">
      <c r="A7">
        <v>48</v>
      </c>
      <c r="B7" t="str">
        <v>Allegheny Valley Toll Plaza</v>
      </c>
      <c r="C7" s="38" cm="1">
        <f t="array" ref="C7">_xlfn.XLOOKUP($A7,'EZ-Pass'!$A$2:$A$46,_xlfn.XLOOKUP(C$1,'EZ-Pass'!$C$1:$AU$1,'EZ-Pass'!$C$2:$AU$46,,0,1),,0,1)</f>
        <v>3.2</v>
      </c>
      <c r="D7" s="38" cm="1">
        <f t="array" ref="D7">_xlfn.XLOOKUP($A7,'EZ-Pass'!$A$2:$A$46,_xlfn.XLOOKUP(D$1,'EZ-Pass'!$C$1:$AU$1,'EZ-Pass'!$C$2:$AU$46,,0,1),,0,1)</f>
        <v>3.2</v>
      </c>
      <c r="E7" s="38" cm="1">
        <f t="array" ref="E7">_xlfn.XLOOKUP($A7,'EZ-Pass'!$A$2:$A$46,_xlfn.XLOOKUP(E$1,'EZ-Pass'!$C$1:$AU$1,'EZ-Pass'!$C$2:$AU$46,,0,1),,0,1)</f>
        <v>3.2</v>
      </c>
      <c r="F7" s="38" cm="1">
        <f t="array" ref="F7">_xlfn.XLOOKUP($A7,'EZ-Pass'!$A$2:$A$46,_xlfn.XLOOKUP(F$1,'EZ-Pass'!$C$1:$AU$1,'EZ-Pass'!$C$2:$AU$46,,0,1),,0,1)</f>
        <v>3.2</v>
      </c>
      <c r="G7" s="38" cm="1">
        <f t="array" ref="G7">_xlfn.XLOOKUP($A7,'EZ-Pass'!$A$2:$A$46,_xlfn.XLOOKUP(G$1,'EZ-Pass'!$C$1:$AU$1,'EZ-Pass'!$C$2:$AU$46,,0,1),,0,1)</f>
        <v>1.6</v>
      </c>
      <c r="H7" s="38" t="str" cm="1">
        <f t="array" ref="H7">_xlfn.XLOOKUP($A7,'EZ-Pass'!$A$2:$A$46,_xlfn.XLOOKUP(H$1,'EZ-Pass'!$C$1:$AU$1,'EZ-Pass'!$C$2:$AU$46,,0,1),,0,1)</f>
        <v>N/A</v>
      </c>
      <c r="I7" s="38" cm="1">
        <f t="array" ref="I7">_xlfn.XLOOKUP($A7,'EZ-Pass'!$A$2:$A$46,_xlfn.XLOOKUP(I$1,'EZ-Pass'!$C$1:$AU$1,'EZ-Pass'!$C$2:$AU$46,,0,1),,0,1)</f>
        <v>1.6</v>
      </c>
      <c r="J7" s="38" cm="1">
        <f t="array" ref="J7">_xlfn.XLOOKUP($A7,'EZ-Pass'!$A$2:$A$46,_xlfn.XLOOKUP(J$1,'EZ-Pass'!$C$1:$AU$1,'EZ-Pass'!$C$2:$AU$46,,0,1),,0,1)</f>
        <v>2.7</v>
      </c>
      <c r="K7" s="38" cm="1">
        <f t="array" ref="K7">_xlfn.XLOOKUP($A7,'EZ-Pass'!$A$2:$A$46,_xlfn.XLOOKUP(K$1,'EZ-Pass'!$C$1:$AU$1,'EZ-Pass'!$C$2:$AU$46,,0,1),,0,1)</f>
        <v>3.8</v>
      </c>
      <c r="L7" s="38" cm="1">
        <f t="array" ref="L7">_xlfn.XLOOKUP($A7,'EZ-Pass'!$A$2:$A$46,_xlfn.XLOOKUP(L$1,'EZ-Pass'!$C$1:$AU$1,'EZ-Pass'!$C$2:$AU$46,,0,1),,0,1)</f>
        <v>5.2</v>
      </c>
      <c r="M7" s="38" cm="1">
        <f t="array" ref="M7">_xlfn.XLOOKUP($A7,'EZ-Pass'!$A$2:$A$46,_xlfn.XLOOKUP(M$1,'EZ-Pass'!$C$1:$AU$1,'EZ-Pass'!$C$2:$AU$46,,0,1),,0,1)</f>
        <v>7.9</v>
      </c>
      <c r="N7" s="38" cm="1">
        <f t="array" ref="N7">_xlfn.XLOOKUP($A7,'EZ-Pass'!$A$2:$A$46,_xlfn.XLOOKUP(N$1,'EZ-Pass'!$C$1:$AU$1,'EZ-Pass'!$C$2:$AU$46,,0,1),,0,1)</f>
        <v>12</v>
      </c>
      <c r="O7" s="38" cm="1">
        <f t="array" ref="O7">_xlfn.XLOOKUP($A7,'EZ-Pass'!$A$2:$A$46,_xlfn.XLOOKUP(O$1,'EZ-Pass'!$C$1:$AU$1,'EZ-Pass'!$C$2:$AU$46,,0,1),,0,1)</f>
        <v>14.5</v>
      </c>
      <c r="P7" s="38" cm="1">
        <f t="array" ref="P7">_xlfn.XLOOKUP($A7,'EZ-Pass'!$A$2:$A$46,_xlfn.XLOOKUP(P$1,'EZ-Pass'!$C$1:$AU$1,'EZ-Pass'!$C$2:$AU$46,,0,1),,0,1)</f>
        <v>16.100000000000001</v>
      </c>
      <c r="Q7" s="38" cm="1">
        <f t="array" ref="Q7">_xlfn.XLOOKUP($A7,'EZ-Pass'!$A$2:$A$46,_xlfn.XLOOKUP(Q$1,'EZ-Pass'!$C$1:$AU$1,'EZ-Pass'!$C$2:$AU$46,,0,1),,0,1)</f>
        <v>17.100000000000001</v>
      </c>
      <c r="R7" s="38" cm="1">
        <f t="array" ref="R7">_xlfn.XLOOKUP($A7,'EZ-Pass'!$A$2:$A$46,_xlfn.XLOOKUP(R$1,'EZ-Pass'!$C$1:$AU$1,'EZ-Pass'!$C$2:$AU$46,,0,1),,0,1)</f>
        <v>18.600000000000001</v>
      </c>
      <c r="S7" s="38" cm="1">
        <f t="array" ref="S7">_xlfn.XLOOKUP($A7,'EZ-Pass'!$A$2:$A$46,_xlfn.XLOOKUP(S$1,'EZ-Pass'!$C$1:$AU$1,'EZ-Pass'!$C$2:$AU$46,,0,1),,0,1)</f>
        <v>21.8</v>
      </c>
      <c r="T7" s="38" cm="1">
        <f t="array" ref="T7">_xlfn.XLOOKUP($A7,'EZ-Pass'!$A$2:$A$46,_xlfn.XLOOKUP(T$1,'EZ-Pass'!$C$1:$AU$1,'EZ-Pass'!$C$2:$AU$46,,0,1),,0,1)</f>
        <v>22.8</v>
      </c>
      <c r="U7" s="38" cm="1">
        <f t="array" ref="U7">_xlfn.XLOOKUP($A7,'EZ-Pass'!$A$2:$A$46,_xlfn.XLOOKUP(U$1,'EZ-Pass'!$C$1:$AU$1,'EZ-Pass'!$C$2:$AU$46,,0,1),,0,1)</f>
        <v>23.3</v>
      </c>
      <c r="V7" s="38" cm="1">
        <f t="array" ref="V7">_xlfn.XLOOKUP($A7,'EZ-Pass'!$A$2:$A$46,_xlfn.XLOOKUP(V$1,'EZ-Pass'!$C$1:$AU$1,'EZ-Pass'!$C$2:$AU$46,,0,1),,0,1)</f>
        <v>23.8</v>
      </c>
      <c r="W7" s="38" cm="1">
        <f t="array" ref="W7">_xlfn.XLOOKUP($A7,'EZ-Pass'!$A$2:$A$46,_xlfn.XLOOKUP(W$1,'EZ-Pass'!$C$1:$AU$1,'EZ-Pass'!$C$2:$AU$46,,0,1),,0,1)</f>
        <v>25.8</v>
      </c>
      <c r="X7" s="38" cm="1">
        <f t="array" ref="X7">_xlfn.XLOOKUP($A7,'EZ-Pass'!$A$2:$A$46,_xlfn.XLOOKUP(X$1,'EZ-Pass'!$C$1:$AU$1,'EZ-Pass'!$C$2:$AU$46,,0,1),,0,1)</f>
        <v>27.8</v>
      </c>
      <c r="Y7" s="38" cm="1">
        <f t="array" ref="Y7">_xlfn.XLOOKUP($A7,'EZ-Pass'!$A$2:$A$46,_xlfn.XLOOKUP(Y$1,'EZ-Pass'!$C$1:$AU$1,'EZ-Pass'!$C$2:$AU$46,,0,1),,0,1)</f>
        <v>29</v>
      </c>
      <c r="Z7" s="38" cm="1">
        <f t="array" ref="Z7">_xlfn.XLOOKUP($A7,'EZ-Pass'!$A$2:$A$46,_xlfn.XLOOKUP(Z$1,'EZ-Pass'!$C$1:$AU$1,'EZ-Pass'!$C$2:$AU$46,,0,1),,0,1)</f>
        <v>29.9</v>
      </c>
      <c r="AA7" s="38" cm="1">
        <f t="array" ref="AA7">_xlfn.XLOOKUP($A7,'EZ-Pass'!$A$2:$A$46,_xlfn.XLOOKUP(AA$1,'EZ-Pass'!$C$1:$AU$1,'EZ-Pass'!$C$2:$AU$46,,0,1),,0,1)</f>
        <v>31.4</v>
      </c>
      <c r="AB7" s="38" cm="1">
        <f t="array" ref="AB7">_xlfn.XLOOKUP($A7,'EZ-Pass'!$A$2:$A$46,_xlfn.XLOOKUP(AB$1,'EZ-Pass'!$C$1:$AU$1,'EZ-Pass'!$C$2:$AU$46,,0,1),,0,1)</f>
        <v>32.6</v>
      </c>
      <c r="AC7" s="38" cm="1">
        <f t="array" ref="AC7">_xlfn.XLOOKUP($A7,'EZ-Pass'!$A$2:$A$46,_xlfn.XLOOKUP(AC$1,'EZ-Pass'!$C$1:$AU$1,'EZ-Pass'!$C$2:$AU$46,,0,1),,0,1)</f>
        <v>34.1</v>
      </c>
      <c r="AD7" s="38" t="str" cm="1">
        <f t="array" ref="AD7">_xlfn.XLOOKUP($A7,'EZ-Pass'!$A$2:$A$46,_xlfn.XLOOKUP(AD$1,'EZ-Pass'!$C$1:$AU$1,'EZ-Pass'!$C$2:$AU$46,,0,1),,0,1)</f>
        <v>N/A</v>
      </c>
      <c r="AE7" s="38" cm="1">
        <f t="array" ref="AE7">_xlfn.XLOOKUP($A7,'EZ-Pass'!$A$2:$A$46,_xlfn.XLOOKUP(AE$1,'EZ-Pass'!$C$1:$AU$1,'EZ-Pass'!$C$2:$AU$46,,0,1),,0,1)</f>
        <v>35</v>
      </c>
      <c r="AF7" s="38" cm="1">
        <f t="array" ref="AF7">_xlfn.XLOOKUP($A7,'EZ-Pass'!$A$2:$A$46,_xlfn.XLOOKUP(AF$1,'EZ-Pass'!$C$1:$AU$1,'EZ-Pass'!$C$2:$AU$46,,0,1),,0,1)</f>
        <v>36.6</v>
      </c>
      <c r="AG7" s="38" cm="1">
        <f t="array" ref="AG7">_xlfn.XLOOKUP($A7,'EZ-Pass'!$A$2:$A$46,_xlfn.XLOOKUP(AG$1,'EZ-Pass'!$C$1:$AU$1,'EZ-Pass'!$C$2:$AU$46,,0,1),,0,1)</f>
        <v>37.6</v>
      </c>
      <c r="AH7" s="38" cm="1">
        <f t="array" ref="AH7">_xlfn.XLOOKUP($A7,'EZ-Pass'!$A$2:$A$46,_xlfn.XLOOKUP(AH$1,'EZ-Pass'!$C$1:$AU$1,'EZ-Pass'!$C$2:$AU$46,,0,1),,0,1)</f>
        <v>39.700000000000003</v>
      </c>
      <c r="AI7" s="38" cm="1">
        <f t="array" ref="AI7">_xlfn.XLOOKUP($A7,'EZ-Pass'!$A$2:$A$46,_xlfn.XLOOKUP(AI$1,'EZ-Pass'!$C$1:$AU$1,'EZ-Pass'!$C$2:$AU$46,,0,1),,0,1)</f>
        <v>41</v>
      </c>
      <c r="AJ7" s="38" cm="1">
        <f t="array" ref="AJ7">_xlfn.XLOOKUP($A7,'EZ-Pass'!$A$2:$A$46,_xlfn.XLOOKUP(AJ$1,'EZ-Pass'!$C$1:$AU$1,'EZ-Pass'!$C$2:$AU$46,,0,1),,0,1)</f>
        <v>41.8</v>
      </c>
      <c r="AK7" s="38" cm="1">
        <f t="array" ref="AK7">_xlfn.XLOOKUP($A7,'EZ-Pass'!$A$2:$A$46,_xlfn.XLOOKUP(AK$1,'EZ-Pass'!$C$1:$AU$1,'EZ-Pass'!$C$2:$AU$46,,0,1),,0,1)</f>
        <v>42.8</v>
      </c>
      <c r="AL7" s="38" cm="1">
        <f t="array" ref="AL7">_xlfn.XLOOKUP($A7,'EZ-Pass'!$A$2:$A$46,_xlfn.XLOOKUP(AL$1,'EZ-Pass'!$C$1:$AU$1,'EZ-Pass'!$C$2:$AU$46,,0,1),,0,1)</f>
        <v>43.8</v>
      </c>
      <c r="AM7" s="38" cm="1">
        <f t="array" ref="AM7">_xlfn.XLOOKUP($A7,'EZ-Pass'!$A$2:$A$46,_xlfn.XLOOKUP(AM$1,'EZ-Pass'!$C$1:$AU$1,'EZ-Pass'!$C$2:$AU$46,,0,1),,0,1)</f>
        <v>45</v>
      </c>
      <c r="AN7" s="38" cm="1">
        <f t="array" ref="AN7">_xlfn.XLOOKUP($A7,'EZ-Pass'!$A$2:$A$46,_xlfn.XLOOKUP(AN$1,'EZ-Pass'!$C$1:$AU$1,'EZ-Pass'!$C$2:$AU$46,,0,1),,0,1)</f>
        <v>46.2</v>
      </c>
    </row>
    <row r="8" spans="1:40" x14ac:dyDescent="0.2">
      <c r="A8">
        <v>57</v>
      </c>
      <c r="B8" t="str">
        <v>Pittsburgh Toll Plaza</v>
      </c>
      <c r="C8" s="38" cm="1">
        <f t="array" ref="C8">_xlfn.XLOOKUP($A8,'EZ-Pass'!$A$2:$A$46,_xlfn.XLOOKUP(C$1,'EZ-Pass'!$C$1:$AU$1,'EZ-Pass'!$C$2:$AU$46,,0,1),,0,1)</f>
        <v>4.3</v>
      </c>
      <c r="D8" s="38" cm="1">
        <f t="array" ref="D8">_xlfn.XLOOKUP($A8,'EZ-Pass'!$A$2:$A$46,_xlfn.XLOOKUP(D$1,'EZ-Pass'!$C$1:$AU$1,'EZ-Pass'!$C$2:$AU$46,,0,1),,0,1)</f>
        <v>4.3</v>
      </c>
      <c r="E8" s="38" cm="1">
        <f t="array" ref="E8">_xlfn.XLOOKUP($A8,'EZ-Pass'!$A$2:$A$46,_xlfn.XLOOKUP(E$1,'EZ-Pass'!$C$1:$AU$1,'EZ-Pass'!$C$2:$AU$46,,0,1),,0,1)</f>
        <v>4.3</v>
      </c>
      <c r="F8" s="38" cm="1">
        <f t="array" ref="F8">_xlfn.XLOOKUP($A8,'EZ-Pass'!$A$2:$A$46,_xlfn.XLOOKUP(F$1,'EZ-Pass'!$C$1:$AU$1,'EZ-Pass'!$C$2:$AU$46,,0,1),,0,1)</f>
        <v>4.3</v>
      </c>
      <c r="G8" s="38" cm="1">
        <f t="array" ref="G8">_xlfn.XLOOKUP($A8,'EZ-Pass'!$A$2:$A$46,_xlfn.XLOOKUP(G$1,'EZ-Pass'!$C$1:$AU$1,'EZ-Pass'!$C$2:$AU$46,,0,1),,0,1)</f>
        <v>2.7</v>
      </c>
      <c r="H8" s="38" cm="1">
        <f t="array" ref="H8">_xlfn.XLOOKUP($A8,'EZ-Pass'!$A$2:$A$46,_xlfn.XLOOKUP(H$1,'EZ-Pass'!$C$1:$AU$1,'EZ-Pass'!$C$2:$AU$46,,0,1),,0,1)</f>
        <v>1.6</v>
      </c>
      <c r="I8" s="38" t="str" cm="1">
        <f t="array" ref="I8">_xlfn.XLOOKUP($A8,'EZ-Pass'!$A$2:$A$46,_xlfn.XLOOKUP(I$1,'EZ-Pass'!$C$1:$AU$1,'EZ-Pass'!$C$2:$AU$46,,0,1),,0,1)</f>
        <v>N/A</v>
      </c>
      <c r="J8" s="38" cm="1">
        <f t="array" ref="J8">_xlfn.XLOOKUP($A8,'EZ-Pass'!$A$2:$A$46,_xlfn.XLOOKUP(J$1,'EZ-Pass'!$C$1:$AU$1,'EZ-Pass'!$C$2:$AU$46,,0,1),,0,1)</f>
        <v>1.6</v>
      </c>
      <c r="K8" s="38" cm="1">
        <f t="array" ref="K8">_xlfn.XLOOKUP($A8,'EZ-Pass'!$A$2:$A$46,_xlfn.XLOOKUP(K$1,'EZ-Pass'!$C$1:$AU$1,'EZ-Pass'!$C$2:$AU$46,,0,1),,0,1)</f>
        <v>2.7</v>
      </c>
      <c r="L8" s="38" cm="1">
        <f t="array" ref="L8">_xlfn.XLOOKUP($A8,'EZ-Pass'!$A$2:$A$46,_xlfn.XLOOKUP(L$1,'EZ-Pass'!$C$1:$AU$1,'EZ-Pass'!$C$2:$AU$46,,0,1),,0,1)</f>
        <v>4.8</v>
      </c>
      <c r="M8" s="38" cm="1">
        <f t="array" ref="M8">_xlfn.XLOOKUP($A8,'EZ-Pass'!$A$2:$A$46,_xlfn.XLOOKUP(M$1,'EZ-Pass'!$C$1:$AU$1,'EZ-Pass'!$C$2:$AU$46,,0,1),,0,1)</f>
        <v>6.8</v>
      </c>
      <c r="N8" s="38" cm="1">
        <f t="array" ref="N8">_xlfn.XLOOKUP($A8,'EZ-Pass'!$A$2:$A$46,_xlfn.XLOOKUP(N$1,'EZ-Pass'!$C$1:$AU$1,'EZ-Pass'!$C$2:$AU$46,,0,1),,0,1)</f>
        <v>11.5</v>
      </c>
      <c r="O8" s="38" cm="1">
        <f t="array" ref="O8">_xlfn.XLOOKUP($A8,'EZ-Pass'!$A$2:$A$46,_xlfn.XLOOKUP(O$1,'EZ-Pass'!$C$1:$AU$1,'EZ-Pass'!$C$2:$AU$46,,0,1),,0,1)</f>
        <v>13.5</v>
      </c>
      <c r="P8" s="38" cm="1">
        <f t="array" ref="P8">_xlfn.XLOOKUP($A8,'EZ-Pass'!$A$2:$A$46,_xlfn.XLOOKUP(P$1,'EZ-Pass'!$C$1:$AU$1,'EZ-Pass'!$C$2:$AU$46,,0,1),,0,1)</f>
        <v>15</v>
      </c>
      <c r="Q8" s="38" cm="1">
        <f t="array" ref="Q8">_xlfn.XLOOKUP($A8,'EZ-Pass'!$A$2:$A$46,_xlfn.XLOOKUP(Q$1,'EZ-Pass'!$C$1:$AU$1,'EZ-Pass'!$C$2:$AU$46,,0,1),,0,1)</f>
        <v>16.100000000000001</v>
      </c>
      <c r="R8" s="38" cm="1">
        <f t="array" ref="R8">_xlfn.XLOOKUP($A8,'EZ-Pass'!$A$2:$A$46,_xlfn.XLOOKUP(R$1,'EZ-Pass'!$C$1:$AU$1,'EZ-Pass'!$C$2:$AU$46,,0,1),,0,1)</f>
        <v>17.600000000000001</v>
      </c>
      <c r="S8" s="38" cm="1">
        <f t="array" ref="S8">_xlfn.XLOOKUP($A8,'EZ-Pass'!$A$2:$A$46,_xlfn.XLOOKUP(S$1,'EZ-Pass'!$C$1:$AU$1,'EZ-Pass'!$C$2:$AU$46,,0,1),,0,1)</f>
        <v>20.7</v>
      </c>
      <c r="T8" s="38" cm="1">
        <f t="array" ref="T8">_xlfn.XLOOKUP($A8,'EZ-Pass'!$A$2:$A$46,_xlfn.XLOOKUP(T$1,'EZ-Pass'!$C$1:$AU$1,'EZ-Pass'!$C$2:$AU$46,,0,1),,0,1)</f>
        <v>21.8</v>
      </c>
      <c r="U8" s="38" cm="1">
        <f t="array" ref="U8">_xlfn.XLOOKUP($A8,'EZ-Pass'!$A$2:$A$46,_xlfn.XLOOKUP(U$1,'EZ-Pass'!$C$1:$AU$1,'EZ-Pass'!$C$2:$AU$46,,0,1),,0,1)</f>
        <v>22.2</v>
      </c>
      <c r="V8" s="38" cm="1">
        <f t="array" ref="V8">_xlfn.XLOOKUP($A8,'EZ-Pass'!$A$2:$A$46,_xlfn.XLOOKUP(V$1,'EZ-Pass'!$C$1:$AU$1,'EZ-Pass'!$C$2:$AU$46,,0,1),,0,1)</f>
        <v>22.8</v>
      </c>
      <c r="W8" s="38" cm="1">
        <f t="array" ref="W8">_xlfn.XLOOKUP($A8,'EZ-Pass'!$A$2:$A$46,_xlfn.XLOOKUP(W$1,'EZ-Pass'!$C$1:$AU$1,'EZ-Pass'!$C$2:$AU$46,,0,1),,0,1)</f>
        <v>24.8</v>
      </c>
      <c r="X8" s="38" cm="1">
        <f t="array" ref="X8">_xlfn.XLOOKUP($A8,'EZ-Pass'!$A$2:$A$46,_xlfn.XLOOKUP(X$1,'EZ-Pass'!$C$1:$AU$1,'EZ-Pass'!$C$2:$AU$46,,0,1),,0,1)</f>
        <v>26.9</v>
      </c>
      <c r="Y8" s="38" cm="1">
        <f t="array" ref="Y8">_xlfn.XLOOKUP($A8,'EZ-Pass'!$A$2:$A$46,_xlfn.XLOOKUP(Y$1,'EZ-Pass'!$C$1:$AU$1,'EZ-Pass'!$C$2:$AU$46,,0,1),,0,1)</f>
        <v>27.8</v>
      </c>
      <c r="Z8" s="38" cm="1">
        <f t="array" ref="Z8">_xlfn.XLOOKUP($A8,'EZ-Pass'!$A$2:$A$46,_xlfn.XLOOKUP(Z$1,'EZ-Pass'!$C$1:$AU$1,'EZ-Pass'!$C$2:$AU$46,,0,1),,0,1)</f>
        <v>29.4</v>
      </c>
      <c r="AA8" s="38" cm="1">
        <f t="array" ref="AA8">_xlfn.XLOOKUP($A8,'EZ-Pass'!$A$2:$A$46,_xlfn.XLOOKUP(AA$1,'EZ-Pass'!$C$1:$AU$1,'EZ-Pass'!$C$2:$AU$46,,0,1),,0,1)</f>
        <v>30.6</v>
      </c>
      <c r="AB8" s="38" cm="1">
        <f t="array" ref="AB8">_xlfn.XLOOKUP($A8,'EZ-Pass'!$A$2:$A$46,_xlfn.XLOOKUP(AB$1,'EZ-Pass'!$C$1:$AU$1,'EZ-Pass'!$C$2:$AU$46,,0,1),,0,1)</f>
        <v>31.4</v>
      </c>
      <c r="AC8" s="38" cm="1">
        <f t="array" ref="AC8">_xlfn.XLOOKUP($A8,'EZ-Pass'!$A$2:$A$46,_xlfn.XLOOKUP(AC$1,'EZ-Pass'!$C$1:$AU$1,'EZ-Pass'!$C$2:$AU$46,,0,1),,0,1)</f>
        <v>32.6</v>
      </c>
      <c r="AD8" s="38" t="str" cm="1">
        <f t="array" ref="AD8">_xlfn.XLOOKUP($A8,'EZ-Pass'!$A$2:$A$46,_xlfn.XLOOKUP(AD$1,'EZ-Pass'!$C$1:$AU$1,'EZ-Pass'!$C$2:$AU$46,,0,1),,0,1)</f>
        <v>N/A</v>
      </c>
      <c r="AE8" s="38" cm="1">
        <f t="array" ref="AE8">_xlfn.XLOOKUP($A8,'EZ-Pass'!$A$2:$A$46,_xlfn.XLOOKUP(AE$1,'EZ-Pass'!$C$1:$AU$1,'EZ-Pass'!$C$2:$AU$46,,0,1),,0,1)</f>
        <v>34.1</v>
      </c>
      <c r="AF8" s="38" cm="1">
        <f t="array" ref="AF8">_xlfn.XLOOKUP($A8,'EZ-Pass'!$A$2:$A$46,_xlfn.XLOOKUP(AF$1,'EZ-Pass'!$C$1:$AU$1,'EZ-Pass'!$C$2:$AU$46,,0,1),,0,1)</f>
        <v>35.6</v>
      </c>
      <c r="AG8" s="38" cm="1">
        <f t="array" ref="AG8">_xlfn.XLOOKUP($A8,'EZ-Pass'!$A$2:$A$46,_xlfn.XLOOKUP(AG$1,'EZ-Pass'!$C$1:$AU$1,'EZ-Pass'!$C$2:$AU$46,,0,1),,0,1)</f>
        <v>36.6</v>
      </c>
      <c r="AH8" s="38" cm="1">
        <f t="array" ref="AH8">_xlfn.XLOOKUP($A8,'EZ-Pass'!$A$2:$A$46,_xlfn.XLOOKUP(AH$1,'EZ-Pass'!$C$1:$AU$1,'EZ-Pass'!$C$2:$AU$46,,0,1),,0,1)</f>
        <v>39.200000000000003</v>
      </c>
      <c r="AI8" s="38" cm="1">
        <f t="array" ref="AI8">_xlfn.XLOOKUP($A8,'EZ-Pass'!$A$2:$A$46,_xlfn.XLOOKUP(AI$1,'EZ-Pass'!$C$1:$AU$1,'EZ-Pass'!$C$2:$AU$46,,0,1),,0,1)</f>
        <v>40.200000000000003</v>
      </c>
      <c r="AJ8" s="38" cm="1">
        <f t="array" ref="AJ8">_xlfn.XLOOKUP($A8,'EZ-Pass'!$A$2:$A$46,_xlfn.XLOOKUP(AJ$1,'EZ-Pass'!$C$1:$AU$1,'EZ-Pass'!$C$2:$AU$46,,0,1),,0,1)</f>
        <v>40.700000000000003</v>
      </c>
      <c r="AK8" s="38" cm="1">
        <f t="array" ref="AK8">_xlfn.XLOOKUP($A8,'EZ-Pass'!$A$2:$A$46,_xlfn.XLOOKUP(AK$1,'EZ-Pass'!$C$1:$AU$1,'EZ-Pass'!$C$2:$AU$46,,0,1),,0,1)</f>
        <v>42.2</v>
      </c>
      <c r="AL8" s="38" cm="1">
        <f t="array" ref="AL8">_xlfn.XLOOKUP($A8,'EZ-Pass'!$A$2:$A$46,_xlfn.XLOOKUP(AL$1,'EZ-Pass'!$C$1:$AU$1,'EZ-Pass'!$C$2:$AU$46,,0,1),,0,1)</f>
        <v>42.8</v>
      </c>
      <c r="AM8" s="38" cm="1">
        <f t="array" ref="AM8">_xlfn.XLOOKUP($A8,'EZ-Pass'!$A$2:$A$46,_xlfn.XLOOKUP(AM$1,'EZ-Pass'!$C$1:$AU$1,'EZ-Pass'!$C$2:$AU$46,,0,1),,0,1)</f>
        <v>44</v>
      </c>
      <c r="AN8" s="38" cm="1">
        <f t="array" ref="AN8">_xlfn.XLOOKUP($A8,'EZ-Pass'!$A$2:$A$46,_xlfn.XLOOKUP(AN$1,'EZ-Pass'!$C$1:$AU$1,'EZ-Pass'!$C$2:$AU$46,,0,1),,0,1)</f>
        <v>45.2</v>
      </c>
    </row>
    <row r="9" spans="1:40" x14ac:dyDescent="0.2">
      <c r="A9">
        <v>67</v>
      </c>
      <c r="B9" t="str">
        <v>Irwin Toll Plaza</v>
      </c>
      <c r="C9" s="38" cm="1">
        <f t="array" ref="C9">_xlfn.XLOOKUP($A9,'EZ-Pass'!$A$2:$A$46,_xlfn.XLOOKUP(C$1,'EZ-Pass'!$C$1:$AU$1,'EZ-Pass'!$C$2:$AU$46,,0,1),,0,1)</f>
        <v>5.9</v>
      </c>
      <c r="D9" s="38" cm="1">
        <f t="array" ref="D9">_xlfn.XLOOKUP($A9,'EZ-Pass'!$A$2:$A$46,_xlfn.XLOOKUP(D$1,'EZ-Pass'!$C$1:$AU$1,'EZ-Pass'!$C$2:$AU$46,,0,1),,0,1)</f>
        <v>5.9</v>
      </c>
      <c r="E9" s="38" cm="1">
        <f t="array" ref="E9">_xlfn.XLOOKUP($A9,'EZ-Pass'!$A$2:$A$46,_xlfn.XLOOKUP(E$1,'EZ-Pass'!$C$1:$AU$1,'EZ-Pass'!$C$2:$AU$46,,0,1),,0,1)</f>
        <v>5.9</v>
      </c>
      <c r="F9" s="38" cm="1">
        <f t="array" ref="F9">_xlfn.XLOOKUP($A9,'EZ-Pass'!$A$2:$A$46,_xlfn.XLOOKUP(F$1,'EZ-Pass'!$C$1:$AU$1,'EZ-Pass'!$C$2:$AU$46,,0,1),,0,1)</f>
        <v>5.9</v>
      </c>
      <c r="G9" s="38" cm="1">
        <f t="array" ref="G9">_xlfn.XLOOKUP($A9,'EZ-Pass'!$A$2:$A$46,_xlfn.XLOOKUP(G$1,'EZ-Pass'!$C$1:$AU$1,'EZ-Pass'!$C$2:$AU$46,,0,1),,0,1)</f>
        <v>3.8</v>
      </c>
      <c r="H9" s="38" cm="1">
        <f t="array" ref="H9">_xlfn.XLOOKUP($A9,'EZ-Pass'!$A$2:$A$46,_xlfn.XLOOKUP(H$1,'EZ-Pass'!$C$1:$AU$1,'EZ-Pass'!$C$2:$AU$46,,0,1),,0,1)</f>
        <v>2.7</v>
      </c>
      <c r="I9" s="38" cm="1">
        <f t="array" ref="I9">_xlfn.XLOOKUP($A9,'EZ-Pass'!$A$2:$A$46,_xlfn.XLOOKUP(I$1,'EZ-Pass'!$C$1:$AU$1,'EZ-Pass'!$C$2:$AU$46,,0,1),,0,1)</f>
        <v>1.6</v>
      </c>
      <c r="J9" s="38" t="str" cm="1">
        <f t="array" ref="J9">_xlfn.XLOOKUP($A9,'EZ-Pass'!$A$2:$A$46,_xlfn.XLOOKUP(J$1,'EZ-Pass'!$C$1:$AU$1,'EZ-Pass'!$C$2:$AU$46,,0,1),,0,1)</f>
        <v>N/A</v>
      </c>
      <c r="K9" s="38" cm="1">
        <f t="array" ref="K9">_xlfn.XLOOKUP($A9,'EZ-Pass'!$A$2:$A$46,_xlfn.XLOOKUP(K$1,'EZ-Pass'!$C$1:$AU$1,'EZ-Pass'!$C$2:$AU$46,,0,1),,0,1)</f>
        <v>1.6</v>
      </c>
      <c r="L9" s="38" cm="1">
        <f t="array" ref="L9">_xlfn.XLOOKUP($A9,'EZ-Pass'!$A$2:$A$46,_xlfn.XLOOKUP(L$1,'EZ-Pass'!$C$1:$AU$1,'EZ-Pass'!$C$2:$AU$46,,0,1),,0,1)</f>
        <v>3.2</v>
      </c>
      <c r="M9" s="38" cm="1">
        <f t="array" ref="M9">_xlfn.XLOOKUP($A9,'EZ-Pass'!$A$2:$A$46,_xlfn.XLOOKUP(M$1,'EZ-Pass'!$C$1:$AU$1,'EZ-Pass'!$C$2:$AU$46,,0,1),,0,1)</f>
        <v>5.2</v>
      </c>
      <c r="N9" s="38" cm="1">
        <f t="array" ref="N9">_xlfn.XLOOKUP($A9,'EZ-Pass'!$A$2:$A$46,_xlfn.XLOOKUP(N$1,'EZ-Pass'!$C$1:$AU$1,'EZ-Pass'!$C$2:$AU$46,,0,1),,0,1)</f>
        <v>9.9</v>
      </c>
      <c r="O9" s="38" cm="1">
        <f t="array" ref="O9">_xlfn.XLOOKUP($A9,'EZ-Pass'!$A$2:$A$46,_xlfn.XLOOKUP(O$1,'EZ-Pass'!$C$1:$AU$1,'EZ-Pass'!$C$2:$AU$46,,0,1),,0,1)</f>
        <v>12</v>
      </c>
      <c r="P9" s="38" cm="1">
        <f t="array" ref="P9">_xlfn.XLOOKUP($A9,'EZ-Pass'!$A$2:$A$46,_xlfn.XLOOKUP(P$1,'EZ-Pass'!$C$1:$AU$1,'EZ-Pass'!$C$2:$AU$46,,0,1),,0,1)</f>
        <v>13.5</v>
      </c>
      <c r="Q9" s="38" cm="1">
        <f t="array" ref="Q9">_xlfn.XLOOKUP($A9,'EZ-Pass'!$A$2:$A$46,_xlfn.XLOOKUP(Q$1,'EZ-Pass'!$C$1:$AU$1,'EZ-Pass'!$C$2:$AU$46,,0,1),,0,1)</f>
        <v>14.5</v>
      </c>
      <c r="R9" s="38" cm="1">
        <f t="array" ref="R9">_xlfn.XLOOKUP($A9,'EZ-Pass'!$A$2:$A$46,_xlfn.XLOOKUP(R$1,'EZ-Pass'!$C$1:$AU$1,'EZ-Pass'!$C$2:$AU$46,,0,1),,0,1)</f>
        <v>16.600000000000001</v>
      </c>
      <c r="S9" s="38" cm="1">
        <f t="array" ref="S9">_xlfn.XLOOKUP($A9,'EZ-Pass'!$A$2:$A$46,_xlfn.XLOOKUP(S$1,'EZ-Pass'!$C$1:$AU$1,'EZ-Pass'!$C$2:$AU$46,,0,1),,0,1)</f>
        <v>19.8</v>
      </c>
      <c r="T9" s="38" cm="1">
        <f t="array" ref="T9">_xlfn.XLOOKUP($A9,'EZ-Pass'!$A$2:$A$46,_xlfn.XLOOKUP(T$1,'EZ-Pass'!$C$1:$AU$1,'EZ-Pass'!$C$2:$AU$46,,0,1),,0,1)</f>
        <v>20.7</v>
      </c>
      <c r="U9" s="38" cm="1">
        <f t="array" ref="U9">_xlfn.XLOOKUP($A9,'EZ-Pass'!$A$2:$A$46,_xlfn.XLOOKUP(U$1,'EZ-Pass'!$C$1:$AU$1,'EZ-Pass'!$C$2:$AU$46,,0,1),,0,1)</f>
        <v>20.7</v>
      </c>
      <c r="V9" s="38" cm="1">
        <f t="array" ref="V9">_xlfn.XLOOKUP($A9,'EZ-Pass'!$A$2:$A$46,_xlfn.XLOOKUP(V$1,'EZ-Pass'!$C$1:$AU$1,'EZ-Pass'!$C$2:$AU$46,,0,1),,0,1)</f>
        <v>21.2</v>
      </c>
      <c r="W9" s="38" cm="1">
        <f t="array" ref="W9">_xlfn.XLOOKUP($A9,'EZ-Pass'!$A$2:$A$46,_xlfn.XLOOKUP(W$1,'EZ-Pass'!$C$1:$AU$1,'EZ-Pass'!$C$2:$AU$46,,0,1),,0,1)</f>
        <v>23.3</v>
      </c>
      <c r="X9" s="38" cm="1">
        <f t="array" ref="X9">_xlfn.XLOOKUP($A9,'EZ-Pass'!$A$2:$A$46,_xlfn.XLOOKUP(X$1,'EZ-Pass'!$C$1:$AU$1,'EZ-Pass'!$C$2:$AU$46,,0,1),,0,1)</f>
        <v>25.3</v>
      </c>
      <c r="Y9" s="38" cm="1">
        <f t="array" ref="Y9">_xlfn.XLOOKUP($A9,'EZ-Pass'!$A$2:$A$46,_xlfn.XLOOKUP(Y$1,'EZ-Pass'!$C$1:$AU$1,'EZ-Pass'!$C$2:$AU$46,,0,1),,0,1)</f>
        <v>26.9</v>
      </c>
      <c r="Z9" s="38" cm="1">
        <f t="array" ref="Z9">_xlfn.XLOOKUP($A9,'EZ-Pass'!$A$2:$A$46,_xlfn.XLOOKUP(Z$1,'EZ-Pass'!$C$1:$AU$1,'EZ-Pass'!$C$2:$AU$46,,0,1),,0,1)</f>
        <v>27.8</v>
      </c>
      <c r="AA9" s="38" cm="1">
        <f t="array" ref="AA9">_xlfn.XLOOKUP($A9,'EZ-Pass'!$A$2:$A$46,_xlfn.XLOOKUP(AA$1,'EZ-Pass'!$C$1:$AU$1,'EZ-Pass'!$C$2:$AU$46,,0,1),,0,1)</f>
        <v>29.1</v>
      </c>
      <c r="AB9" s="38" cm="1">
        <f t="array" ref="AB9">_xlfn.XLOOKUP($A9,'EZ-Pass'!$A$2:$A$46,_xlfn.XLOOKUP(AB$1,'EZ-Pass'!$C$1:$AU$1,'EZ-Pass'!$C$2:$AU$46,,0,1),,0,1)</f>
        <v>29.9</v>
      </c>
      <c r="AC9" s="38" cm="1">
        <f t="array" ref="AC9">_xlfn.XLOOKUP($A9,'EZ-Pass'!$A$2:$A$46,_xlfn.XLOOKUP(AC$1,'EZ-Pass'!$C$1:$AU$1,'EZ-Pass'!$C$2:$AU$46,,0,1),,0,1)</f>
        <v>31.4</v>
      </c>
      <c r="AD9" s="38" t="str" cm="1">
        <f t="array" ref="AD9">_xlfn.XLOOKUP($A9,'EZ-Pass'!$A$2:$A$46,_xlfn.XLOOKUP(AD$1,'EZ-Pass'!$C$1:$AU$1,'EZ-Pass'!$C$2:$AU$46,,0,1),,0,1)</f>
        <v>N/A</v>
      </c>
      <c r="AE9" s="38" cm="1">
        <f t="array" ref="AE9">_xlfn.XLOOKUP($A9,'EZ-Pass'!$A$2:$A$46,_xlfn.XLOOKUP(AE$1,'EZ-Pass'!$C$1:$AU$1,'EZ-Pass'!$C$2:$AU$46,,0,1),,0,1)</f>
        <v>32.6</v>
      </c>
      <c r="AF9" s="38" cm="1">
        <f t="array" ref="AF9">_xlfn.XLOOKUP($A9,'EZ-Pass'!$A$2:$A$46,_xlfn.XLOOKUP(AF$1,'EZ-Pass'!$C$1:$AU$1,'EZ-Pass'!$C$2:$AU$46,,0,1),,0,1)</f>
        <v>34.1</v>
      </c>
      <c r="AG9" s="38" cm="1">
        <f t="array" ref="AG9">_xlfn.XLOOKUP($A9,'EZ-Pass'!$A$2:$A$46,_xlfn.XLOOKUP(AG$1,'EZ-Pass'!$C$1:$AU$1,'EZ-Pass'!$C$2:$AU$46,,0,1),,0,1)</f>
        <v>35</v>
      </c>
      <c r="AH9" s="38" cm="1">
        <f t="array" ref="AH9">_xlfn.XLOOKUP($A9,'EZ-Pass'!$A$2:$A$46,_xlfn.XLOOKUP(AH$1,'EZ-Pass'!$C$1:$AU$1,'EZ-Pass'!$C$2:$AU$46,,0,1),,0,1)</f>
        <v>37.6</v>
      </c>
      <c r="AI9" s="38" cm="1">
        <f t="array" ref="AI9">_xlfn.XLOOKUP($A9,'EZ-Pass'!$A$2:$A$46,_xlfn.XLOOKUP(AI$1,'EZ-Pass'!$C$1:$AU$1,'EZ-Pass'!$C$2:$AU$46,,0,1),,0,1)</f>
        <v>38.799999999999997</v>
      </c>
      <c r="AJ9" s="38" cm="1">
        <f t="array" ref="AJ9">_xlfn.XLOOKUP($A9,'EZ-Pass'!$A$2:$A$46,_xlfn.XLOOKUP(AJ$1,'EZ-Pass'!$C$1:$AU$1,'EZ-Pass'!$C$2:$AU$46,,0,1),,0,1)</f>
        <v>39.700000000000003</v>
      </c>
      <c r="AK9" s="38" cm="1">
        <f t="array" ref="AK9">_xlfn.XLOOKUP($A9,'EZ-Pass'!$A$2:$A$46,_xlfn.XLOOKUP(AK$1,'EZ-Pass'!$C$1:$AU$1,'EZ-Pass'!$C$2:$AU$46,,0,1),,0,1)</f>
        <v>40.700000000000003</v>
      </c>
      <c r="AL9" s="38" cm="1">
        <f t="array" ref="AL9">_xlfn.XLOOKUP($A9,'EZ-Pass'!$A$2:$A$46,_xlfn.XLOOKUP(AL$1,'EZ-Pass'!$C$1:$AU$1,'EZ-Pass'!$C$2:$AU$46,,0,1),,0,1)</f>
        <v>41.8</v>
      </c>
      <c r="AM9" s="38" cm="1">
        <f t="array" ref="AM9">_xlfn.XLOOKUP($A9,'EZ-Pass'!$A$2:$A$46,_xlfn.XLOOKUP(AM$1,'EZ-Pass'!$C$1:$AU$1,'EZ-Pass'!$C$2:$AU$46,,0,1),,0,1)</f>
        <v>43</v>
      </c>
      <c r="AN9" s="38" cm="1">
        <f t="array" ref="AN9">_xlfn.XLOOKUP($A9,'EZ-Pass'!$A$2:$A$46,_xlfn.XLOOKUP(AN$1,'EZ-Pass'!$C$1:$AU$1,'EZ-Pass'!$C$2:$AU$46,,0,1),,0,1)</f>
        <v>44.2</v>
      </c>
    </row>
    <row r="10" spans="1:40" x14ac:dyDescent="0.2">
      <c r="A10">
        <v>75</v>
      </c>
      <c r="B10" t="str">
        <v>New Stanton Toll Plaza</v>
      </c>
      <c r="C10" s="38" cm="1">
        <f t="array" ref="C10">_xlfn.XLOOKUP($A10,'EZ-Pass'!$A$2:$A$46,_xlfn.XLOOKUP(C$1,'EZ-Pass'!$C$1:$AU$1,'EZ-Pass'!$C$2:$AU$46,,0,1),,0,1)</f>
        <v>6.3</v>
      </c>
      <c r="D10" s="38" cm="1">
        <f t="array" ref="D10">_xlfn.XLOOKUP($A10,'EZ-Pass'!$A$2:$A$46,_xlfn.XLOOKUP(D$1,'EZ-Pass'!$C$1:$AU$1,'EZ-Pass'!$C$2:$AU$46,,0,1),,0,1)</f>
        <v>6.3</v>
      </c>
      <c r="E10" s="38" cm="1">
        <f t="array" ref="E10">_xlfn.XLOOKUP($A10,'EZ-Pass'!$A$2:$A$46,_xlfn.XLOOKUP(E$1,'EZ-Pass'!$C$1:$AU$1,'EZ-Pass'!$C$2:$AU$46,,0,1),,0,1)</f>
        <v>6.3</v>
      </c>
      <c r="F10" s="38" cm="1">
        <f t="array" ref="F10">_xlfn.XLOOKUP($A10,'EZ-Pass'!$A$2:$A$46,_xlfn.XLOOKUP(F$1,'EZ-Pass'!$C$1:$AU$1,'EZ-Pass'!$C$2:$AU$46,,0,1),,0,1)</f>
        <v>6.3</v>
      </c>
      <c r="G10" s="38" cm="1">
        <f t="array" ref="G10">_xlfn.XLOOKUP($A10,'EZ-Pass'!$A$2:$A$46,_xlfn.XLOOKUP(G$1,'EZ-Pass'!$C$1:$AU$1,'EZ-Pass'!$C$2:$AU$46,,0,1),,0,1)</f>
        <v>4.8</v>
      </c>
      <c r="H10" s="38" cm="1">
        <f t="array" ref="H10">_xlfn.XLOOKUP($A10,'EZ-Pass'!$A$2:$A$46,_xlfn.XLOOKUP(H$1,'EZ-Pass'!$C$1:$AU$1,'EZ-Pass'!$C$2:$AU$46,,0,1),,0,1)</f>
        <v>3.8</v>
      </c>
      <c r="I10" s="38" cm="1">
        <f t="array" ref="I10">_xlfn.XLOOKUP($A10,'EZ-Pass'!$A$2:$A$46,_xlfn.XLOOKUP(I$1,'EZ-Pass'!$C$1:$AU$1,'EZ-Pass'!$C$2:$AU$46,,0,1),,0,1)</f>
        <v>2.7</v>
      </c>
      <c r="J10" s="38" cm="1">
        <f t="array" ref="J10">_xlfn.XLOOKUP($A10,'EZ-Pass'!$A$2:$A$46,_xlfn.XLOOKUP(J$1,'EZ-Pass'!$C$1:$AU$1,'EZ-Pass'!$C$2:$AU$46,,0,1),,0,1)</f>
        <v>1.6</v>
      </c>
      <c r="K10" s="38" t="str" cm="1">
        <f t="array" ref="K10">_xlfn.XLOOKUP($A10,'EZ-Pass'!$A$2:$A$46,_xlfn.XLOOKUP(K$1,'EZ-Pass'!$C$1:$AU$1,'EZ-Pass'!$C$2:$AU$46,,0,1),,0,1)</f>
        <v>N/A</v>
      </c>
      <c r="L10" s="38" cm="1">
        <f t="array" ref="L10">_xlfn.XLOOKUP($A10,'EZ-Pass'!$A$2:$A$46,_xlfn.XLOOKUP(L$1,'EZ-Pass'!$C$1:$AU$1,'EZ-Pass'!$C$2:$AU$46,,0,1),,0,1)</f>
        <v>2.2999999999999998</v>
      </c>
      <c r="M10" s="38" cm="1">
        <f t="array" ref="M10">_xlfn.XLOOKUP($A10,'EZ-Pass'!$A$2:$A$46,_xlfn.XLOOKUP(M$1,'EZ-Pass'!$C$1:$AU$1,'EZ-Pass'!$C$2:$AU$46,,0,1),,0,1)</f>
        <v>4.8</v>
      </c>
      <c r="N10" s="38" cm="1">
        <f t="array" ref="N10">_xlfn.XLOOKUP($A10,'EZ-Pass'!$A$2:$A$46,_xlfn.XLOOKUP(N$1,'EZ-Pass'!$C$1:$AU$1,'EZ-Pass'!$C$2:$AU$46,,0,1),,0,1)</f>
        <v>8.8000000000000007</v>
      </c>
      <c r="O10" s="38" cm="1">
        <f t="array" ref="O10">_xlfn.XLOOKUP($A10,'EZ-Pass'!$A$2:$A$46,_xlfn.XLOOKUP(O$1,'EZ-Pass'!$C$1:$AU$1,'EZ-Pass'!$C$2:$AU$46,,0,1),,0,1)</f>
        <v>10.9</v>
      </c>
      <c r="P10" s="38" cm="1">
        <f t="array" ref="P10">_xlfn.XLOOKUP($A10,'EZ-Pass'!$A$2:$A$46,_xlfn.XLOOKUP(P$1,'EZ-Pass'!$C$1:$AU$1,'EZ-Pass'!$C$2:$AU$46,,0,1),,0,1)</f>
        <v>13</v>
      </c>
      <c r="Q10" s="38" cm="1">
        <f t="array" ref="Q10">_xlfn.XLOOKUP($A10,'EZ-Pass'!$A$2:$A$46,_xlfn.XLOOKUP(Q$1,'EZ-Pass'!$C$1:$AU$1,'EZ-Pass'!$C$2:$AU$46,,0,1),,0,1)</f>
        <v>13.5</v>
      </c>
      <c r="R10" s="38" cm="1">
        <f t="array" ref="R10">_xlfn.XLOOKUP($A10,'EZ-Pass'!$A$2:$A$46,_xlfn.XLOOKUP(R$1,'EZ-Pass'!$C$1:$AU$1,'EZ-Pass'!$C$2:$AU$46,,0,1),,0,1)</f>
        <v>15</v>
      </c>
      <c r="S10" s="38" cm="1">
        <f t="array" ref="S10">_xlfn.XLOOKUP($A10,'EZ-Pass'!$A$2:$A$46,_xlfn.XLOOKUP(S$1,'EZ-Pass'!$C$1:$AU$1,'EZ-Pass'!$C$2:$AU$46,,0,1),,0,1)</f>
        <v>18.2</v>
      </c>
      <c r="T10" s="38" cm="1">
        <f t="array" ref="T10">_xlfn.XLOOKUP($A10,'EZ-Pass'!$A$2:$A$46,_xlfn.XLOOKUP(T$1,'EZ-Pass'!$C$1:$AU$1,'EZ-Pass'!$C$2:$AU$46,,0,1),,0,1)</f>
        <v>19.2</v>
      </c>
      <c r="U10" s="38" cm="1">
        <f t="array" ref="U10">_xlfn.XLOOKUP($A10,'EZ-Pass'!$A$2:$A$46,_xlfn.XLOOKUP(U$1,'EZ-Pass'!$C$1:$AU$1,'EZ-Pass'!$C$2:$AU$46,,0,1),,0,1)</f>
        <v>19.8</v>
      </c>
      <c r="V10" s="38" cm="1">
        <f t="array" ref="V10">_xlfn.XLOOKUP($A10,'EZ-Pass'!$A$2:$A$46,_xlfn.XLOOKUP(V$1,'EZ-Pass'!$C$1:$AU$1,'EZ-Pass'!$C$2:$AU$46,,0,1),,0,1)</f>
        <v>20.7</v>
      </c>
      <c r="W10" s="38" cm="1">
        <f t="array" ref="W10">_xlfn.XLOOKUP($A10,'EZ-Pass'!$A$2:$A$46,_xlfn.XLOOKUP(W$1,'EZ-Pass'!$C$1:$AU$1,'EZ-Pass'!$C$2:$AU$46,,0,1),,0,1)</f>
        <v>22.8</v>
      </c>
      <c r="X10" s="38" cm="1">
        <f t="array" ref="X10">_xlfn.XLOOKUP($A10,'EZ-Pass'!$A$2:$A$46,_xlfn.XLOOKUP(X$1,'EZ-Pass'!$C$1:$AU$1,'EZ-Pass'!$C$2:$AU$46,,0,1),,0,1)</f>
        <v>24.2</v>
      </c>
      <c r="Y10" s="38" cm="1">
        <f t="array" ref="Y10">_xlfn.XLOOKUP($A10,'EZ-Pass'!$A$2:$A$46,_xlfn.XLOOKUP(Y$1,'EZ-Pass'!$C$1:$AU$1,'EZ-Pass'!$C$2:$AU$46,,0,1),,0,1)</f>
        <v>25.3</v>
      </c>
      <c r="Z10" s="38" cm="1">
        <f t="array" ref="Z10">_xlfn.XLOOKUP($A10,'EZ-Pass'!$A$2:$A$46,_xlfn.XLOOKUP(Z$1,'EZ-Pass'!$C$1:$AU$1,'EZ-Pass'!$C$2:$AU$46,,0,1),,0,1)</f>
        <v>26.9</v>
      </c>
      <c r="AA10" s="38" cm="1">
        <f t="array" ref="AA10">_xlfn.XLOOKUP($A10,'EZ-Pass'!$A$2:$A$46,_xlfn.XLOOKUP(AA$1,'EZ-Pass'!$C$1:$AU$1,'EZ-Pass'!$C$2:$AU$46,,0,1),,0,1)</f>
        <v>28</v>
      </c>
      <c r="AB10" s="38" cm="1">
        <f t="array" ref="AB10">_xlfn.XLOOKUP($A10,'EZ-Pass'!$A$2:$A$46,_xlfn.XLOOKUP(AB$1,'EZ-Pass'!$C$1:$AU$1,'EZ-Pass'!$C$2:$AU$46,,0,1),,0,1)</f>
        <v>29</v>
      </c>
      <c r="AC10" s="38" cm="1">
        <f t="array" ref="AC10">_xlfn.XLOOKUP($A10,'EZ-Pass'!$A$2:$A$46,_xlfn.XLOOKUP(AC$1,'EZ-Pass'!$C$1:$AU$1,'EZ-Pass'!$C$2:$AU$46,,0,1),,0,1)</f>
        <v>30.5</v>
      </c>
      <c r="AD10" s="38" t="str" cm="1">
        <f t="array" ref="AD10">_xlfn.XLOOKUP($A10,'EZ-Pass'!$A$2:$A$46,_xlfn.XLOOKUP(AD$1,'EZ-Pass'!$C$1:$AU$1,'EZ-Pass'!$C$2:$AU$46,,0,1),,0,1)</f>
        <v>N/A</v>
      </c>
      <c r="AE10" s="38" cm="1">
        <f t="array" ref="AE10">_xlfn.XLOOKUP($A10,'EZ-Pass'!$A$2:$A$46,_xlfn.XLOOKUP(AE$1,'EZ-Pass'!$C$1:$AU$1,'EZ-Pass'!$C$2:$AU$46,,0,1),,0,1)</f>
        <v>31.4</v>
      </c>
      <c r="AF10" s="38" cm="1">
        <f t="array" ref="AF10">_xlfn.XLOOKUP($A10,'EZ-Pass'!$A$2:$A$46,_xlfn.XLOOKUP(AF$1,'EZ-Pass'!$C$1:$AU$1,'EZ-Pass'!$C$2:$AU$46,,0,1),,0,1)</f>
        <v>33.5</v>
      </c>
      <c r="AG10" s="38" cm="1">
        <f t="array" ref="AG10">_xlfn.XLOOKUP($A10,'EZ-Pass'!$A$2:$A$46,_xlfn.XLOOKUP(AG$1,'EZ-Pass'!$C$1:$AU$1,'EZ-Pass'!$C$2:$AU$46,,0,1),,0,1)</f>
        <v>34.6</v>
      </c>
      <c r="AH10" s="38" cm="1">
        <f t="array" ref="AH10">_xlfn.XLOOKUP($A10,'EZ-Pass'!$A$2:$A$46,_xlfn.XLOOKUP(AH$1,'EZ-Pass'!$C$1:$AU$1,'EZ-Pass'!$C$2:$AU$46,,0,1),,0,1)</f>
        <v>36.6</v>
      </c>
      <c r="AI10" s="38" cm="1">
        <f t="array" ref="AI10">_xlfn.XLOOKUP($A10,'EZ-Pass'!$A$2:$A$46,_xlfn.XLOOKUP(AI$1,'EZ-Pass'!$C$1:$AU$1,'EZ-Pass'!$C$2:$AU$46,,0,1),,0,1)</f>
        <v>37.9</v>
      </c>
      <c r="AJ10" s="38" cm="1">
        <f t="array" ref="AJ10">_xlfn.XLOOKUP($A10,'EZ-Pass'!$A$2:$A$46,_xlfn.XLOOKUP(AJ$1,'EZ-Pass'!$C$1:$AU$1,'EZ-Pass'!$C$2:$AU$46,,0,1),,0,1)</f>
        <v>38.6</v>
      </c>
      <c r="AK10" s="38" cm="1">
        <f t="array" ref="AK10">_xlfn.XLOOKUP($A10,'EZ-Pass'!$A$2:$A$46,_xlfn.XLOOKUP(AK$1,'EZ-Pass'!$C$1:$AU$1,'EZ-Pass'!$C$2:$AU$46,,0,1),,0,1)</f>
        <v>39.700000000000003</v>
      </c>
      <c r="AL10" s="38" cm="1">
        <f t="array" ref="AL10">_xlfn.XLOOKUP($A10,'EZ-Pass'!$A$2:$A$46,_xlfn.XLOOKUP(AL$1,'EZ-Pass'!$C$1:$AU$1,'EZ-Pass'!$C$2:$AU$46,,0,1),,0,1)</f>
        <v>40.700000000000003</v>
      </c>
      <c r="AM10" s="38" cm="1">
        <f t="array" ref="AM10">_xlfn.XLOOKUP($A10,'EZ-Pass'!$A$2:$A$46,_xlfn.XLOOKUP(AM$1,'EZ-Pass'!$C$1:$AU$1,'EZ-Pass'!$C$2:$AU$46,,0,1),,0,1)</f>
        <v>41.900000000000006</v>
      </c>
      <c r="AN10" s="38" cm="1">
        <f t="array" ref="AN10">_xlfn.XLOOKUP($A10,'EZ-Pass'!$A$2:$A$46,_xlfn.XLOOKUP(AN$1,'EZ-Pass'!$C$1:$AU$1,'EZ-Pass'!$C$2:$AU$46,,0,1),,0,1)</f>
        <v>43.100000000000009</v>
      </c>
    </row>
    <row r="11" spans="1:40" x14ac:dyDescent="0.2">
      <c r="A11">
        <v>91</v>
      </c>
      <c r="B11" t="str">
        <v>Donegal Toll Plaza</v>
      </c>
      <c r="C11" s="38" cm="1">
        <f t="array" ref="C11">_xlfn.XLOOKUP($A11,'EZ-Pass'!$A$2:$A$46,_xlfn.XLOOKUP(C$1,'EZ-Pass'!$C$1:$AU$1,'EZ-Pass'!$C$2:$AU$46,,0,1),,0,1)</f>
        <v>8.4</v>
      </c>
      <c r="D11" s="38" cm="1">
        <f t="array" ref="D11">_xlfn.XLOOKUP($A11,'EZ-Pass'!$A$2:$A$46,_xlfn.XLOOKUP(D$1,'EZ-Pass'!$C$1:$AU$1,'EZ-Pass'!$C$2:$AU$46,,0,1),,0,1)</f>
        <v>8.4</v>
      </c>
      <c r="E11" s="38" cm="1">
        <f t="array" ref="E11">_xlfn.XLOOKUP($A11,'EZ-Pass'!$A$2:$A$46,_xlfn.XLOOKUP(E$1,'EZ-Pass'!$C$1:$AU$1,'EZ-Pass'!$C$2:$AU$46,,0,1),,0,1)</f>
        <v>8.4</v>
      </c>
      <c r="F11" s="38" cm="1">
        <f t="array" ref="F11">_xlfn.XLOOKUP($A11,'EZ-Pass'!$A$2:$A$46,_xlfn.XLOOKUP(F$1,'EZ-Pass'!$C$1:$AU$1,'EZ-Pass'!$C$2:$AU$46,,0,1),,0,1)</f>
        <v>8.4</v>
      </c>
      <c r="G11" s="38" cm="1">
        <f t="array" ref="G11">_xlfn.XLOOKUP($A11,'EZ-Pass'!$A$2:$A$46,_xlfn.XLOOKUP(G$1,'EZ-Pass'!$C$1:$AU$1,'EZ-Pass'!$C$2:$AU$46,,0,1),,0,1)</f>
        <v>6.8</v>
      </c>
      <c r="H11" s="38" cm="1">
        <f t="array" ref="H11">_xlfn.XLOOKUP($A11,'EZ-Pass'!$A$2:$A$46,_xlfn.XLOOKUP(H$1,'EZ-Pass'!$C$1:$AU$1,'EZ-Pass'!$C$2:$AU$46,,0,1),,0,1)</f>
        <v>5.2</v>
      </c>
      <c r="I11" s="38" cm="1">
        <f t="array" ref="I11">_xlfn.XLOOKUP($A11,'EZ-Pass'!$A$2:$A$46,_xlfn.XLOOKUP(I$1,'EZ-Pass'!$C$1:$AU$1,'EZ-Pass'!$C$2:$AU$46,,0,1),,0,1)</f>
        <v>4.8</v>
      </c>
      <c r="J11" s="38" cm="1">
        <f t="array" ref="J11">_xlfn.XLOOKUP($A11,'EZ-Pass'!$A$2:$A$46,_xlfn.XLOOKUP(J$1,'EZ-Pass'!$C$1:$AU$1,'EZ-Pass'!$C$2:$AU$46,,0,1),,0,1)</f>
        <v>3.2</v>
      </c>
      <c r="K11" s="38" cm="1">
        <f t="array" ref="K11">_xlfn.XLOOKUP($A11,'EZ-Pass'!$A$2:$A$46,_xlfn.XLOOKUP(K$1,'EZ-Pass'!$C$1:$AU$1,'EZ-Pass'!$C$2:$AU$46,,0,1),,0,1)</f>
        <v>2.2999999999999998</v>
      </c>
      <c r="L11" s="38" t="str" cm="1">
        <f t="array" ref="L11">_xlfn.XLOOKUP($A11,'EZ-Pass'!$A$2:$A$46,_xlfn.XLOOKUP(L$1,'EZ-Pass'!$C$1:$AU$1,'EZ-Pass'!$C$2:$AU$46,,0,1),,0,1)</f>
        <v>N/A</v>
      </c>
      <c r="M11" s="38" cm="1">
        <f t="array" ref="M11">_xlfn.XLOOKUP($A11,'EZ-Pass'!$A$2:$A$46,_xlfn.XLOOKUP(M$1,'EZ-Pass'!$C$1:$AU$1,'EZ-Pass'!$C$2:$AU$46,,0,1),,0,1)</f>
        <v>2.7</v>
      </c>
      <c r="N11" s="38" cm="1">
        <f t="array" ref="N11">_xlfn.XLOOKUP($A11,'EZ-Pass'!$A$2:$A$46,_xlfn.XLOOKUP(N$1,'EZ-Pass'!$C$1:$AU$1,'EZ-Pass'!$C$2:$AU$46,,0,1),,0,1)</f>
        <v>6.8</v>
      </c>
      <c r="O11" s="38" cm="1">
        <f t="array" ref="O11">_xlfn.XLOOKUP($A11,'EZ-Pass'!$A$2:$A$46,_xlfn.XLOOKUP(O$1,'EZ-Pass'!$C$1:$AU$1,'EZ-Pass'!$C$2:$AU$46,,0,1),,0,1)</f>
        <v>9.4</v>
      </c>
      <c r="P11" s="38" cm="1">
        <f t="array" ref="P11">_xlfn.XLOOKUP($A11,'EZ-Pass'!$A$2:$A$46,_xlfn.XLOOKUP(P$1,'EZ-Pass'!$C$1:$AU$1,'EZ-Pass'!$C$2:$AU$46,,0,1),,0,1)</f>
        <v>11.5</v>
      </c>
      <c r="Q11" s="38" cm="1">
        <f t="array" ref="Q11">_xlfn.XLOOKUP($A11,'EZ-Pass'!$A$2:$A$46,_xlfn.XLOOKUP(Q$1,'EZ-Pass'!$C$1:$AU$1,'EZ-Pass'!$C$2:$AU$46,,0,1),,0,1)</f>
        <v>12</v>
      </c>
      <c r="R11" s="38" cm="1">
        <f t="array" ref="R11">_xlfn.XLOOKUP($A11,'EZ-Pass'!$A$2:$A$46,_xlfn.XLOOKUP(R$1,'EZ-Pass'!$C$1:$AU$1,'EZ-Pass'!$C$2:$AU$46,,0,1),,0,1)</f>
        <v>13.5</v>
      </c>
      <c r="S11" s="38" cm="1">
        <f t="array" ref="S11">_xlfn.XLOOKUP($A11,'EZ-Pass'!$A$2:$A$46,_xlfn.XLOOKUP(S$1,'EZ-Pass'!$C$1:$AU$1,'EZ-Pass'!$C$2:$AU$46,,0,1),,0,1)</f>
        <v>16.600000000000001</v>
      </c>
      <c r="T11" s="38" cm="1">
        <f t="array" ref="T11">_xlfn.XLOOKUP($A11,'EZ-Pass'!$A$2:$A$46,_xlfn.XLOOKUP(T$1,'EZ-Pass'!$C$1:$AU$1,'EZ-Pass'!$C$2:$AU$46,,0,1),,0,1)</f>
        <v>17.600000000000001</v>
      </c>
      <c r="U11" s="38" cm="1">
        <f t="array" ref="U11">_xlfn.XLOOKUP($A11,'EZ-Pass'!$A$2:$A$46,_xlfn.XLOOKUP(U$1,'EZ-Pass'!$C$1:$AU$1,'EZ-Pass'!$C$2:$AU$46,,0,1),,0,1)</f>
        <v>18.2</v>
      </c>
      <c r="V11" s="38" cm="1">
        <f t="array" ref="V11">_xlfn.XLOOKUP($A11,'EZ-Pass'!$A$2:$A$46,_xlfn.XLOOKUP(V$1,'EZ-Pass'!$C$1:$AU$1,'EZ-Pass'!$C$2:$AU$46,,0,1),,0,1)</f>
        <v>18.600000000000001</v>
      </c>
      <c r="W11" s="38" cm="1">
        <f t="array" ref="W11">_xlfn.XLOOKUP($A11,'EZ-Pass'!$A$2:$A$46,_xlfn.XLOOKUP(W$1,'EZ-Pass'!$C$1:$AU$1,'EZ-Pass'!$C$2:$AU$46,,0,1),,0,1)</f>
        <v>20.7</v>
      </c>
      <c r="X11" s="38" cm="1">
        <f t="array" ref="X11">_xlfn.XLOOKUP($A11,'EZ-Pass'!$A$2:$A$46,_xlfn.XLOOKUP(X$1,'EZ-Pass'!$C$1:$AU$1,'EZ-Pass'!$C$2:$AU$46,,0,1),,0,1)</f>
        <v>22.8</v>
      </c>
      <c r="Y11" s="38" cm="1">
        <f t="array" ref="Y11">_xlfn.XLOOKUP($A11,'EZ-Pass'!$A$2:$A$46,_xlfn.XLOOKUP(Y$1,'EZ-Pass'!$C$1:$AU$1,'EZ-Pass'!$C$2:$AU$46,,0,1),,0,1)</f>
        <v>23.8</v>
      </c>
      <c r="Z11" s="38" cm="1">
        <f t="array" ref="Z11">_xlfn.XLOOKUP($A11,'EZ-Pass'!$A$2:$A$46,_xlfn.XLOOKUP(Z$1,'EZ-Pass'!$C$1:$AU$1,'EZ-Pass'!$C$2:$AU$46,,0,1),,0,1)</f>
        <v>25.3</v>
      </c>
      <c r="AA11" s="38" cm="1">
        <f t="array" ref="AA11">_xlfn.XLOOKUP($A11,'EZ-Pass'!$A$2:$A$46,_xlfn.XLOOKUP(AA$1,'EZ-Pass'!$C$1:$AU$1,'EZ-Pass'!$C$2:$AU$46,,0,1),,0,1)</f>
        <v>26.5</v>
      </c>
      <c r="AB11" s="38" cm="1">
        <f t="array" ref="AB11">_xlfn.XLOOKUP($A11,'EZ-Pass'!$A$2:$A$46,_xlfn.XLOOKUP(AB$1,'EZ-Pass'!$C$1:$AU$1,'EZ-Pass'!$C$2:$AU$46,,0,1),,0,1)</f>
        <v>27.4</v>
      </c>
      <c r="AC11" s="38" cm="1">
        <f t="array" ref="AC11">_xlfn.XLOOKUP($A11,'EZ-Pass'!$A$2:$A$46,_xlfn.XLOOKUP(AC$1,'EZ-Pass'!$C$1:$AU$1,'EZ-Pass'!$C$2:$AU$46,,0,1),,0,1)</f>
        <v>28.5</v>
      </c>
      <c r="AD11" s="38" t="str" cm="1">
        <f t="array" ref="AD11">_xlfn.XLOOKUP($A11,'EZ-Pass'!$A$2:$A$46,_xlfn.XLOOKUP(AD$1,'EZ-Pass'!$C$1:$AU$1,'EZ-Pass'!$C$2:$AU$46,,0,1),,0,1)</f>
        <v>N/A</v>
      </c>
      <c r="AE11" s="38" cm="1">
        <f t="array" ref="AE11">_xlfn.XLOOKUP($A11,'EZ-Pass'!$A$2:$A$46,_xlfn.XLOOKUP(AE$1,'EZ-Pass'!$C$1:$AU$1,'EZ-Pass'!$C$2:$AU$46,,0,1),,0,1)</f>
        <v>29.9</v>
      </c>
      <c r="AF11" s="38" cm="1">
        <f t="array" ref="AF11">_xlfn.XLOOKUP($A11,'EZ-Pass'!$A$2:$A$46,_xlfn.XLOOKUP(AF$1,'EZ-Pass'!$C$1:$AU$1,'EZ-Pass'!$C$2:$AU$46,,0,1),,0,1)</f>
        <v>31.4</v>
      </c>
      <c r="AG11" s="38" cm="1">
        <f t="array" ref="AG11">_xlfn.XLOOKUP($A11,'EZ-Pass'!$A$2:$A$46,_xlfn.XLOOKUP(AG$1,'EZ-Pass'!$C$1:$AU$1,'EZ-Pass'!$C$2:$AU$46,,0,1),,0,1)</f>
        <v>32.6</v>
      </c>
      <c r="AH11" s="38" cm="1">
        <f t="array" ref="AH11">_xlfn.XLOOKUP($A11,'EZ-Pass'!$A$2:$A$46,_xlfn.XLOOKUP(AH$1,'EZ-Pass'!$C$1:$AU$1,'EZ-Pass'!$C$2:$AU$46,,0,1),,0,1)</f>
        <v>35</v>
      </c>
      <c r="AI11" s="38" cm="1">
        <f t="array" ref="AI11">_xlfn.XLOOKUP($A11,'EZ-Pass'!$A$2:$A$46,_xlfn.XLOOKUP(AI$1,'EZ-Pass'!$C$1:$AU$1,'EZ-Pass'!$C$2:$AU$46,,0,1),,0,1)</f>
        <v>36.1</v>
      </c>
      <c r="AJ11" s="38" cm="1">
        <f t="array" ref="AJ11">_xlfn.XLOOKUP($A11,'EZ-Pass'!$A$2:$A$46,_xlfn.XLOOKUP(AJ$1,'EZ-Pass'!$C$1:$AU$1,'EZ-Pass'!$C$2:$AU$46,,0,1),,0,1)</f>
        <v>36.6</v>
      </c>
      <c r="AK11" s="38" cm="1">
        <f t="array" ref="AK11">_xlfn.XLOOKUP($A11,'EZ-Pass'!$A$2:$A$46,_xlfn.XLOOKUP(AK$1,'EZ-Pass'!$C$1:$AU$1,'EZ-Pass'!$C$2:$AU$46,,0,1),,0,1)</f>
        <v>38.200000000000003</v>
      </c>
      <c r="AL11" s="38" cm="1">
        <f t="array" ref="AL11">_xlfn.XLOOKUP($A11,'EZ-Pass'!$A$2:$A$46,_xlfn.XLOOKUP(AL$1,'EZ-Pass'!$C$1:$AU$1,'EZ-Pass'!$C$2:$AU$46,,0,1),,0,1)</f>
        <v>39.200000000000003</v>
      </c>
      <c r="AM11" s="38" cm="1">
        <f t="array" ref="AM11">_xlfn.XLOOKUP($A11,'EZ-Pass'!$A$2:$A$46,_xlfn.XLOOKUP(AM$1,'EZ-Pass'!$C$1:$AU$1,'EZ-Pass'!$C$2:$AU$46,,0,1),,0,1)</f>
        <v>40.400000000000006</v>
      </c>
      <c r="AN11" s="38" cm="1">
        <f t="array" ref="AN11">_xlfn.XLOOKUP($A11,'EZ-Pass'!$A$2:$A$46,_xlfn.XLOOKUP(AN$1,'EZ-Pass'!$C$1:$AU$1,'EZ-Pass'!$C$2:$AU$46,,0,1),,0,1)</f>
        <v>41.600000000000009</v>
      </c>
    </row>
    <row r="12" spans="1:40" x14ac:dyDescent="0.2">
      <c r="A12">
        <v>110</v>
      </c>
      <c r="B12" t="str">
        <v>Somerset Toll Plaza</v>
      </c>
      <c r="C12" s="38" cm="1">
        <f t="array" ref="C12">_xlfn.XLOOKUP($A12,'EZ-Pass'!$A$2:$A$46,_xlfn.XLOOKUP(C$1,'EZ-Pass'!$C$1:$AU$1,'EZ-Pass'!$C$2:$AU$46,,0,1),,0,1)</f>
        <v>10.4</v>
      </c>
      <c r="D12" s="38" cm="1">
        <f t="array" ref="D12">_xlfn.XLOOKUP($A12,'EZ-Pass'!$A$2:$A$46,_xlfn.XLOOKUP(D$1,'EZ-Pass'!$C$1:$AU$1,'EZ-Pass'!$C$2:$AU$46,,0,1),,0,1)</f>
        <v>10.4</v>
      </c>
      <c r="E12" s="38" cm="1">
        <f t="array" ref="E12">_xlfn.XLOOKUP($A12,'EZ-Pass'!$A$2:$A$46,_xlfn.XLOOKUP(E$1,'EZ-Pass'!$C$1:$AU$1,'EZ-Pass'!$C$2:$AU$46,,0,1),,0,1)</f>
        <v>10.4</v>
      </c>
      <c r="F12" s="38" cm="1">
        <f t="array" ref="F12">_xlfn.XLOOKUP($A12,'EZ-Pass'!$A$2:$A$46,_xlfn.XLOOKUP(F$1,'EZ-Pass'!$C$1:$AU$1,'EZ-Pass'!$C$2:$AU$46,,0,1),,0,1)</f>
        <v>10.4</v>
      </c>
      <c r="G12" s="38" cm="1">
        <f t="array" ref="G12">_xlfn.XLOOKUP($A12,'EZ-Pass'!$A$2:$A$46,_xlfn.XLOOKUP(G$1,'EZ-Pass'!$C$1:$AU$1,'EZ-Pass'!$C$2:$AU$46,,0,1),,0,1)</f>
        <v>8.8000000000000007</v>
      </c>
      <c r="H12" s="38" cm="1">
        <f t="array" ref="H12">_xlfn.XLOOKUP($A12,'EZ-Pass'!$A$2:$A$46,_xlfn.XLOOKUP(H$1,'EZ-Pass'!$C$1:$AU$1,'EZ-Pass'!$C$2:$AU$46,,0,1),,0,1)</f>
        <v>7.9</v>
      </c>
      <c r="I12" s="38" cm="1">
        <f t="array" ref="I12">_xlfn.XLOOKUP($A12,'EZ-Pass'!$A$2:$A$46,_xlfn.XLOOKUP(I$1,'EZ-Pass'!$C$1:$AU$1,'EZ-Pass'!$C$2:$AU$46,,0,1),,0,1)</f>
        <v>6.8</v>
      </c>
      <c r="J12" s="38" cm="1">
        <f t="array" ref="J12">_xlfn.XLOOKUP($A12,'EZ-Pass'!$A$2:$A$46,_xlfn.XLOOKUP(J$1,'EZ-Pass'!$C$1:$AU$1,'EZ-Pass'!$C$2:$AU$46,,0,1),,0,1)</f>
        <v>5.2</v>
      </c>
      <c r="K12" s="38" cm="1">
        <f t="array" ref="K12">_xlfn.XLOOKUP($A12,'EZ-Pass'!$A$2:$A$46,_xlfn.XLOOKUP(K$1,'EZ-Pass'!$C$1:$AU$1,'EZ-Pass'!$C$2:$AU$46,,0,1),,0,1)</f>
        <v>4.8</v>
      </c>
      <c r="L12" s="38" cm="1">
        <f t="array" ref="L12">_xlfn.XLOOKUP($A12,'EZ-Pass'!$A$2:$A$46,_xlfn.XLOOKUP(L$1,'EZ-Pass'!$C$1:$AU$1,'EZ-Pass'!$C$2:$AU$46,,0,1),,0,1)</f>
        <v>2.7</v>
      </c>
      <c r="M12" s="38" t="str" cm="1">
        <f t="array" ref="M12">_xlfn.XLOOKUP($A12,'EZ-Pass'!$A$2:$A$46,_xlfn.XLOOKUP(M$1,'EZ-Pass'!$C$1:$AU$1,'EZ-Pass'!$C$2:$AU$46,,0,1),,0,1)</f>
        <v>N/A</v>
      </c>
      <c r="N12" s="38" cm="1">
        <f t="array" ref="N12">_xlfn.XLOOKUP($A12,'EZ-Pass'!$A$2:$A$46,_xlfn.XLOOKUP(N$1,'EZ-Pass'!$C$1:$AU$1,'EZ-Pass'!$C$2:$AU$46,,0,1),,0,1)</f>
        <v>4.8</v>
      </c>
      <c r="O12" s="38" cm="1">
        <f t="array" ref="O12">_xlfn.XLOOKUP($A12,'EZ-Pass'!$A$2:$A$46,_xlfn.XLOOKUP(O$1,'EZ-Pass'!$C$1:$AU$1,'EZ-Pass'!$C$2:$AU$46,,0,1),,0,1)</f>
        <v>6.8</v>
      </c>
      <c r="P12" s="38" cm="1">
        <f t="array" ref="P12">_xlfn.XLOOKUP($A12,'EZ-Pass'!$A$2:$A$46,_xlfn.XLOOKUP(P$1,'EZ-Pass'!$C$1:$AU$1,'EZ-Pass'!$C$2:$AU$46,,0,1),,0,1)</f>
        <v>8.8000000000000007</v>
      </c>
      <c r="Q12" s="38" cm="1">
        <f t="array" ref="Q12">_xlfn.XLOOKUP($A12,'EZ-Pass'!$A$2:$A$46,_xlfn.XLOOKUP(Q$1,'EZ-Pass'!$C$1:$AU$1,'EZ-Pass'!$C$2:$AU$46,,0,1),,0,1)</f>
        <v>9.9</v>
      </c>
      <c r="R12" s="38" cm="1">
        <f t="array" ref="R12">_xlfn.XLOOKUP($A12,'EZ-Pass'!$A$2:$A$46,_xlfn.XLOOKUP(R$1,'EZ-Pass'!$C$1:$AU$1,'EZ-Pass'!$C$2:$AU$46,,0,1),,0,1)</f>
        <v>11.5</v>
      </c>
      <c r="S12" s="38" cm="1">
        <f t="array" ref="S12">_xlfn.XLOOKUP($A12,'EZ-Pass'!$A$2:$A$46,_xlfn.XLOOKUP(S$1,'EZ-Pass'!$C$1:$AU$1,'EZ-Pass'!$C$2:$AU$46,,0,1),,0,1)</f>
        <v>14.5</v>
      </c>
      <c r="T12" s="38" cm="1">
        <f t="array" ref="T12">_xlfn.XLOOKUP($A12,'EZ-Pass'!$A$2:$A$46,_xlfn.XLOOKUP(T$1,'EZ-Pass'!$C$1:$AU$1,'EZ-Pass'!$C$2:$AU$46,,0,1),,0,1)</f>
        <v>15</v>
      </c>
      <c r="U12" s="38" cm="1">
        <f t="array" ref="U12">_xlfn.XLOOKUP($A12,'EZ-Pass'!$A$2:$A$46,_xlfn.XLOOKUP(U$1,'EZ-Pass'!$C$1:$AU$1,'EZ-Pass'!$C$2:$AU$46,,0,1),,0,1)</f>
        <v>16.100000000000001</v>
      </c>
      <c r="V12" s="38" cm="1">
        <f t="array" ref="V12">_xlfn.XLOOKUP($A12,'EZ-Pass'!$A$2:$A$46,_xlfn.XLOOKUP(V$1,'EZ-Pass'!$C$1:$AU$1,'EZ-Pass'!$C$2:$AU$46,,0,1),,0,1)</f>
        <v>16.600000000000001</v>
      </c>
      <c r="W12" s="38" cm="1">
        <f t="array" ref="W12">_xlfn.XLOOKUP($A12,'EZ-Pass'!$A$2:$A$46,_xlfn.XLOOKUP(W$1,'EZ-Pass'!$C$1:$AU$1,'EZ-Pass'!$C$2:$AU$46,,0,1),,0,1)</f>
        <v>18.2</v>
      </c>
      <c r="X12" s="38" cm="1">
        <f t="array" ref="X12">_xlfn.XLOOKUP($A12,'EZ-Pass'!$A$2:$A$46,_xlfn.XLOOKUP(X$1,'EZ-Pass'!$C$1:$AU$1,'EZ-Pass'!$C$2:$AU$46,,0,1),,0,1)</f>
        <v>20.7</v>
      </c>
      <c r="Y12" s="38" cm="1">
        <f t="array" ref="Y12">_xlfn.XLOOKUP($A12,'EZ-Pass'!$A$2:$A$46,_xlfn.XLOOKUP(Y$1,'EZ-Pass'!$C$1:$AU$1,'EZ-Pass'!$C$2:$AU$46,,0,1),,0,1)</f>
        <v>21.8</v>
      </c>
      <c r="Z12" s="38" cm="1">
        <f t="array" ref="Z12">_xlfn.XLOOKUP($A12,'EZ-Pass'!$A$2:$A$46,_xlfn.XLOOKUP(Z$1,'EZ-Pass'!$C$1:$AU$1,'EZ-Pass'!$C$2:$AU$46,,0,1),,0,1)</f>
        <v>22.8</v>
      </c>
      <c r="AA12" s="38" cm="1">
        <f t="array" ref="AA12">_xlfn.XLOOKUP($A12,'EZ-Pass'!$A$2:$A$46,_xlfn.XLOOKUP(AA$1,'EZ-Pass'!$C$1:$AU$1,'EZ-Pass'!$C$2:$AU$46,,0,1),,0,1)</f>
        <v>24.2</v>
      </c>
      <c r="AB12" s="38" cm="1">
        <f t="array" ref="AB12">_xlfn.XLOOKUP($A12,'EZ-Pass'!$A$2:$A$46,_xlfn.XLOOKUP(AB$1,'EZ-Pass'!$C$1:$AU$1,'EZ-Pass'!$C$2:$AU$46,,0,1),,0,1)</f>
        <v>25.3</v>
      </c>
      <c r="AC12" s="38" cm="1">
        <f t="array" ref="AC12">_xlfn.XLOOKUP($A12,'EZ-Pass'!$A$2:$A$46,_xlfn.XLOOKUP(AC$1,'EZ-Pass'!$C$1:$AU$1,'EZ-Pass'!$C$2:$AU$46,,0,1),,0,1)</f>
        <v>26.3</v>
      </c>
      <c r="AD12" s="38" t="str" cm="1">
        <f t="array" ref="AD12">_xlfn.XLOOKUP($A12,'EZ-Pass'!$A$2:$A$46,_xlfn.XLOOKUP(AD$1,'EZ-Pass'!$C$1:$AU$1,'EZ-Pass'!$C$2:$AU$46,,0,1),,0,1)</f>
        <v>N/A</v>
      </c>
      <c r="AE12" s="38" cm="1">
        <f t="array" ref="AE12">_xlfn.XLOOKUP($A12,'EZ-Pass'!$A$2:$A$46,_xlfn.XLOOKUP(AE$1,'EZ-Pass'!$C$1:$AU$1,'EZ-Pass'!$C$2:$AU$46,,0,1),,0,1)</f>
        <v>27.8</v>
      </c>
      <c r="AF12" s="38" cm="1">
        <f t="array" ref="AF12">_xlfn.XLOOKUP($A12,'EZ-Pass'!$A$2:$A$46,_xlfn.XLOOKUP(AF$1,'EZ-Pass'!$C$1:$AU$1,'EZ-Pass'!$C$2:$AU$46,,0,1),,0,1)</f>
        <v>29</v>
      </c>
      <c r="AG12" s="38" cm="1">
        <f t="array" ref="AG12">_xlfn.XLOOKUP($A12,'EZ-Pass'!$A$2:$A$46,_xlfn.XLOOKUP(AG$1,'EZ-Pass'!$C$1:$AU$1,'EZ-Pass'!$C$2:$AU$46,,0,1),,0,1)</f>
        <v>30.5</v>
      </c>
      <c r="AH12" s="38" cm="1">
        <f t="array" ref="AH12">_xlfn.XLOOKUP($A12,'EZ-Pass'!$A$2:$A$46,_xlfn.XLOOKUP(AH$1,'EZ-Pass'!$C$1:$AU$1,'EZ-Pass'!$C$2:$AU$46,,0,1),,0,1)</f>
        <v>32.6</v>
      </c>
      <c r="AI12" s="38" cm="1">
        <f t="array" ref="AI12">_xlfn.XLOOKUP($A12,'EZ-Pass'!$A$2:$A$46,_xlfn.XLOOKUP(AI$1,'EZ-Pass'!$C$1:$AU$1,'EZ-Pass'!$C$2:$AU$46,,0,1),,0,1)</f>
        <v>33.799999999999997</v>
      </c>
      <c r="AJ12" s="38" cm="1">
        <f t="array" ref="AJ12">_xlfn.XLOOKUP($A12,'EZ-Pass'!$A$2:$A$46,_xlfn.XLOOKUP(AJ$1,'EZ-Pass'!$C$1:$AU$1,'EZ-Pass'!$C$2:$AU$46,,0,1),,0,1)</f>
        <v>34.6</v>
      </c>
      <c r="AK12" s="38" cm="1">
        <f t="array" ref="AK12">_xlfn.XLOOKUP($A12,'EZ-Pass'!$A$2:$A$46,_xlfn.XLOOKUP(AK$1,'EZ-Pass'!$C$1:$AU$1,'EZ-Pass'!$C$2:$AU$46,,0,1),,0,1)</f>
        <v>35.6</v>
      </c>
      <c r="AL12" s="38" cm="1">
        <f t="array" ref="AL12">_xlfn.XLOOKUP($A12,'EZ-Pass'!$A$2:$A$46,_xlfn.XLOOKUP(AL$1,'EZ-Pass'!$C$1:$AU$1,'EZ-Pass'!$C$2:$AU$46,,0,1),,0,1)</f>
        <v>36.6</v>
      </c>
      <c r="AM12" s="38" cm="1">
        <f t="array" ref="AM12">_xlfn.XLOOKUP($A12,'EZ-Pass'!$A$2:$A$46,_xlfn.XLOOKUP(AM$1,'EZ-Pass'!$C$1:$AU$1,'EZ-Pass'!$C$2:$AU$46,,0,1),,0,1)</f>
        <v>37.800000000000004</v>
      </c>
      <c r="AN12" s="38" cm="1">
        <f t="array" ref="AN12">_xlfn.XLOOKUP($A12,'EZ-Pass'!$A$2:$A$46,_xlfn.XLOOKUP(AN$1,'EZ-Pass'!$C$1:$AU$1,'EZ-Pass'!$C$2:$AU$46,,0,1),,0,1)</f>
        <v>39.000000000000007</v>
      </c>
    </row>
    <row r="13" spans="1:40" x14ac:dyDescent="0.2">
      <c r="A13">
        <v>146</v>
      </c>
      <c r="B13" t="str">
        <v>Bedford Toll Plaza</v>
      </c>
      <c r="C13" s="38" cm="1">
        <f t="array" ref="C13">_xlfn.XLOOKUP($A13,'EZ-Pass'!$A$2:$A$46,_xlfn.XLOOKUP(C$1,'EZ-Pass'!$C$1:$AU$1,'EZ-Pass'!$C$2:$AU$46,,0,1),,0,1)</f>
        <v>14.5</v>
      </c>
      <c r="D13" s="38" cm="1">
        <f t="array" ref="D13">_xlfn.XLOOKUP($A13,'EZ-Pass'!$A$2:$A$46,_xlfn.XLOOKUP(D$1,'EZ-Pass'!$C$1:$AU$1,'EZ-Pass'!$C$2:$AU$46,,0,1),,0,1)</f>
        <v>14.5</v>
      </c>
      <c r="E13" s="38" cm="1">
        <f t="array" ref="E13">_xlfn.XLOOKUP($A13,'EZ-Pass'!$A$2:$A$46,_xlfn.XLOOKUP(E$1,'EZ-Pass'!$C$1:$AU$1,'EZ-Pass'!$C$2:$AU$46,,0,1),,0,1)</f>
        <v>14.5</v>
      </c>
      <c r="F13" s="38" cm="1">
        <f t="array" ref="F13">_xlfn.XLOOKUP($A13,'EZ-Pass'!$A$2:$A$46,_xlfn.XLOOKUP(F$1,'EZ-Pass'!$C$1:$AU$1,'EZ-Pass'!$C$2:$AU$46,,0,1),,0,1)</f>
        <v>14.5</v>
      </c>
      <c r="G13" s="38" cm="1">
        <f t="array" ref="G13">_xlfn.XLOOKUP($A13,'EZ-Pass'!$A$2:$A$46,_xlfn.XLOOKUP(G$1,'EZ-Pass'!$C$1:$AU$1,'EZ-Pass'!$C$2:$AU$46,,0,1),,0,1)</f>
        <v>13.5</v>
      </c>
      <c r="H13" s="38" cm="1">
        <f t="array" ref="H13">_xlfn.XLOOKUP($A13,'EZ-Pass'!$A$2:$A$46,_xlfn.XLOOKUP(H$1,'EZ-Pass'!$C$1:$AU$1,'EZ-Pass'!$C$2:$AU$46,,0,1),,0,1)</f>
        <v>12</v>
      </c>
      <c r="I13" s="38" cm="1">
        <f t="array" ref="I13">_xlfn.XLOOKUP($A13,'EZ-Pass'!$A$2:$A$46,_xlfn.XLOOKUP(I$1,'EZ-Pass'!$C$1:$AU$1,'EZ-Pass'!$C$2:$AU$46,,0,1),,0,1)</f>
        <v>11.5</v>
      </c>
      <c r="J13" s="38" cm="1">
        <f t="array" ref="J13">_xlfn.XLOOKUP($A13,'EZ-Pass'!$A$2:$A$46,_xlfn.XLOOKUP(J$1,'EZ-Pass'!$C$1:$AU$1,'EZ-Pass'!$C$2:$AU$46,,0,1),,0,1)</f>
        <v>9.9</v>
      </c>
      <c r="K13" s="38" cm="1">
        <f t="array" ref="K13">_xlfn.XLOOKUP($A13,'EZ-Pass'!$A$2:$A$46,_xlfn.XLOOKUP(K$1,'EZ-Pass'!$C$1:$AU$1,'EZ-Pass'!$C$2:$AU$46,,0,1),,0,1)</f>
        <v>8.8000000000000007</v>
      </c>
      <c r="L13" s="38" cm="1">
        <f t="array" ref="L13">_xlfn.XLOOKUP($A13,'EZ-Pass'!$A$2:$A$46,_xlfn.XLOOKUP(L$1,'EZ-Pass'!$C$1:$AU$1,'EZ-Pass'!$C$2:$AU$46,,0,1),,0,1)</f>
        <v>6.8</v>
      </c>
      <c r="M13" s="38" cm="1">
        <f t="array" ref="M13">_xlfn.XLOOKUP($A13,'EZ-Pass'!$A$2:$A$46,_xlfn.XLOOKUP(M$1,'EZ-Pass'!$C$1:$AU$1,'EZ-Pass'!$C$2:$AU$46,,0,1),,0,1)</f>
        <v>4.8</v>
      </c>
      <c r="N13" s="38" t="str" cm="1">
        <f t="array" ref="N13">_xlfn.XLOOKUP($A13,'EZ-Pass'!$A$2:$A$46,_xlfn.XLOOKUP(N$1,'EZ-Pass'!$C$1:$AU$1,'EZ-Pass'!$C$2:$AU$46,,0,1),,0,1)</f>
        <v>N/A</v>
      </c>
      <c r="O13" s="38" cm="1">
        <f t="array" ref="O13">_xlfn.XLOOKUP($A13,'EZ-Pass'!$A$2:$A$46,_xlfn.XLOOKUP(O$1,'EZ-Pass'!$C$1:$AU$1,'EZ-Pass'!$C$2:$AU$46,,0,1),,0,1)</f>
        <v>2.7</v>
      </c>
      <c r="P13" s="38" cm="1">
        <f t="array" ref="P13">_xlfn.XLOOKUP($A13,'EZ-Pass'!$A$2:$A$46,_xlfn.XLOOKUP(P$1,'EZ-Pass'!$C$1:$AU$1,'EZ-Pass'!$C$2:$AU$46,,0,1),,0,1)</f>
        <v>4.8</v>
      </c>
      <c r="Q13" s="38" cm="1">
        <f t="array" ref="Q13">_xlfn.XLOOKUP($A13,'EZ-Pass'!$A$2:$A$46,_xlfn.XLOOKUP(Q$1,'EZ-Pass'!$C$1:$AU$1,'EZ-Pass'!$C$2:$AU$46,,0,1),,0,1)</f>
        <v>5.2</v>
      </c>
      <c r="R13" s="38" cm="1">
        <f t="array" ref="R13">_xlfn.XLOOKUP($A13,'EZ-Pass'!$A$2:$A$46,_xlfn.XLOOKUP(R$1,'EZ-Pass'!$C$1:$AU$1,'EZ-Pass'!$C$2:$AU$46,,0,1),,0,1)</f>
        <v>6.8</v>
      </c>
      <c r="S13" s="38" cm="1">
        <f t="array" ref="S13">_xlfn.XLOOKUP($A13,'EZ-Pass'!$A$2:$A$46,_xlfn.XLOOKUP(S$1,'EZ-Pass'!$C$1:$AU$1,'EZ-Pass'!$C$2:$AU$46,,0,1),,0,1)</f>
        <v>9.9</v>
      </c>
      <c r="T13" s="38" cm="1">
        <f t="array" ref="T13">_xlfn.XLOOKUP($A13,'EZ-Pass'!$A$2:$A$46,_xlfn.XLOOKUP(T$1,'EZ-Pass'!$C$1:$AU$1,'EZ-Pass'!$C$2:$AU$46,,0,1),,0,1)</f>
        <v>11.5</v>
      </c>
      <c r="U13" s="38" cm="1">
        <f t="array" ref="U13">_xlfn.XLOOKUP($A13,'EZ-Pass'!$A$2:$A$46,_xlfn.XLOOKUP(U$1,'EZ-Pass'!$C$1:$AU$1,'EZ-Pass'!$C$2:$AU$46,,0,1),,0,1)</f>
        <v>12</v>
      </c>
      <c r="V13" s="38" cm="1">
        <f t="array" ref="V13">_xlfn.XLOOKUP($A13,'EZ-Pass'!$A$2:$A$46,_xlfn.XLOOKUP(V$1,'EZ-Pass'!$C$1:$AU$1,'EZ-Pass'!$C$2:$AU$46,,0,1),,0,1)</f>
        <v>12.7</v>
      </c>
      <c r="W13" s="38" cm="1">
        <f t="array" ref="W13">_xlfn.XLOOKUP($A13,'EZ-Pass'!$A$2:$A$46,_xlfn.XLOOKUP(W$1,'EZ-Pass'!$C$1:$AU$1,'EZ-Pass'!$C$2:$AU$46,,0,1),,0,1)</f>
        <v>14.5</v>
      </c>
      <c r="X13" s="38" cm="1">
        <f t="array" ref="X13">_xlfn.XLOOKUP($A13,'EZ-Pass'!$A$2:$A$46,_xlfn.XLOOKUP(X$1,'EZ-Pass'!$C$1:$AU$1,'EZ-Pass'!$C$2:$AU$46,,0,1),,0,1)</f>
        <v>16.100000000000001</v>
      </c>
      <c r="Y13" s="38" cm="1">
        <f t="array" ref="Y13">_xlfn.XLOOKUP($A13,'EZ-Pass'!$A$2:$A$46,_xlfn.XLOOKUP(Y$1,'EZ-Pass'!$C$1:$AU$1,'EZ-Pass'!$C$2:$AU$46,,0,1),,0,1)</f>
        <v>17.600000000000001</v>
      </c>
      <c r="Z13" s="38" cm="1">
        <f t="array" ref="Z13">_xlfn.XLOOKUP($A13,'EZ-Pass'!$A$2:$A$46,_xlfn.XLOOKUP(Z$1,'EZ-Pass'!$C$1:$AU$1,'EZ-Pass'!$C$2:$AU$46,,0,1),,0,1)</f>
        <v>18.600000000000001</v>
      </c>
      <c r="AA13" s="38" cm="1">
        <f t="array" ref="AA13">_xlfn.XLOOKUP($A13,'EZ-Pass'!$A$2:$A$46,_xlfn.XLOOKUP(AA$1,'EZ-Pass'!$C$1:$AU$1,'EZ-Pass'!$C$2:$AU$46,,0,1),,0,1)</f>
        <v>19.8</v>
      </c>
      <c r="AB13" s="38" cm="1">
        <f t="array" ref="AB13">_xlfn.XLOOKUP($A13,'EZ-Pass'!$A$2:$A$46,_xlfn.XLOOKUP(AB$1,'EZ-Pass'!$C$1:$AU$1,'EZ-Pass'!$C$2:$AU$46,,0,1),,0,1)</f>
        <v>20.7</v>
      </c>
      <c r="AC13" s="38" cm="1">
        <f t="array" ref="AC13">_xlfn.XLOOKUP($A13,'EZ-Pass'!$A$2:$A$46,_xlfn.XLOOKUP(AC$1,'EZ-Pass'!$C$1:$AU$1,'EZ-Pass'!$C$2:$AU$46,,0,1),,0,1)</f>
        <v>22.2</v>
      </c>
      <c r="AD13" s="38" t="str" cm="1">
        <f t="array" ref="AD13">_xlfn.XLOOKUP($A13,'EZ-Pass'!$A$2:$A$46,_xlfn.XLOOKUP(AD$1,'EZ-Pass'!$C$1:$AU$1,'EZ-Pass'!$C$2:$AU$46,,0,1),,0,1)</f>
        <v>N/A</v>
      </c>
      <c r="AE13" s="38" cm="1">
        <f t="array" ref="AE13">_xlfn.XLOOKUP($A13,'EZ-Pass'!$A$2:$A$46,_xlfn.XLOOKUP(AE$1,'EZ-Pass'!$C$1:$AU$1,'EZ-Pass'!$C$2:$AU$46,,0,1),,0,1)</f>
        <v>23.3</v>
      </c>
      <c r="AF13" s="38" cm="1">
        <f t="array" ref="AF13">_xlfn.XLOOKUP($A13,'EZ-Pass'!$A$2:$A$46,_xlfn.XLOOKUP(AF$1,'EZ-Pass'!$C$1:$AU$1,'EZ-Pass'!$C$2:$AU$46,,0,1),,0,1)</f>
        <v>24.8</v>
      </c>
      <c r="AG13" s="38" cm="1">
        <f t="array" ref="AG13">_xlfn.XLOOKUP($A13,'EZ-Pass'!$A$2:$A$46,_xlfn.XLOOKUP(AG$1,'EZ-Pass'!$C$1:$AU$1,'EZ-Pass'!$C$2:$AU$46,,0,1),,0,1)</f>
        <v>26.3</v>
      </c>
      <c r="AH13" s="38" cm="1">
        <f t="array" ref="AH13">_xlfn.XLOOKUP($A13,'EZ-Pass'!$A$2:$A$46,_xlfn.XLOOKUP(AH$1,'EZ-Pass'!$C$1:$AU$1,'EZ-Pass'!$C$2:$AU$46,,0,1),,0,1)</f>
        <v>28.5</v>
      </c>
      <c r="AI13" s="38" cm="1">
        <f t="array" ref="AI13">_xlfn.XLOOKUP($A13,'EZ-Pass'!$A$2:$A$46,_xlfn.XLOOKUP(AI$1,'EZ-Pass'!$C$1:$AU$1,'EZ-Pass'!$C$2:$AU$46,,0,1),,0,1)</f>
        <v>29.6</v>
      </c>
      <c r="AJ13" s="38" cm="1">
        <f t="array" ref="AJ13">_xlfn.XLOOKUP($A13,'EZ-Pass'!$A$2:$A$46,_xlfn.XLOOKUP(AJ$1,'EZ-Pass'!$C$1:$AU$1,'EZ-Pass'!$C$2:$AU$46,,0,1),,0,1)</f>
        <v>30.5</v>
      </c>
      <c r="AK13" s="38" cm="1">
        <f t="array" ref="AK13">_xlfn.XLOOKUP($A13,'EZ-Pass'!$A$2:$A$46,_xlfn.XLOOKUP(AK$1,'EZ-Pass'!$C$1:$AU$1,'EZ-Pass'!$C$2:$AU$46,,0,1),,0,1)</f>
        <v>31.4</v>
      </c>
      <c r="AL13" s="38" cm="1">
        <f t="array" ref="AL13">_xlfn.XLOOKUP($A13,'EZ-Pass'!$A$2:$A$46,_xlfn.XLOOKUP(AL$1,'EZ-Pass'!$C$1:$AU$1,'EZ-Pass'!$C$2:$AU$46,,0,1),,0,1)</f>
        <v>32.6</v>
      </c>
      <c r="AM13" s="38" cm="1">
        <f t="array" ref="AM13">_xlfn.XLOOKUP($A13,'EZ-Pass'!$A$2:$A$46,_xlfn.XLOOKUP(AM$1,'EZ-Pass'!$C$1:$AU$1,'EZ-Pass'!$C$2:$AU$46,,0,1),,0,1)</f>
        <v>33.800000000000004</v>
      </c>
      <c r="AN13" s="38" cm="1">
        <f t="array" ref="AN13">_xlfn.XLOOKUP($A13,'EZ-Pass'!$A$2:$A$46,_xlfn.XLOOKUP(AN$1,'EZ-Pass'!$C$1:$AU$1,'EZ-Pass'!$C$2:$AU$46,,0,1),,0,1)</f>
        <v>35.000000000000007</v>
      </c>
    </row>
    <row r="14" spans="1:40" x14ac:dyDescent="0.2">
      <c r="A14">
        <v>161</v>
      </c>
      <c r="B14" t="str">
        <v>Breezewood Toll Plaza</v>
      </c>
      <c r="C14" s="38" cm="1">
        <f t="array" ref="C14">_xlfn.XLOOKUP($A14,'EZ-Pass'!$A$2:$A$46,_xlfn.XLOOKUP(C$1,'EZ-Pass'!$C$1:$AU$1,'EZ-Pass'!$C$2:$AU$46,,0,1),,0,1)</f>
        <v>16.600000000000001</v>
      </c>
      <c r="D14" s="38" cm="1">
        <f t="array" ref="D14">_xlfn.XLOOKUP($A14,'EZ-Pass'!$A$2:$A$46,_xlfn.XLOOKUP(D$1,'EZ-Pass'!$C$1:$AU$1,'EZ-Pass'!$C$2:$AU$46,,0,1),,0,1)</f>
        <v>16.600000000000001</v>
      </c>
      <c r="E14" s="38" cm="1">
        <f t="array" ref="E14">_xlfn.XLOOKUP($A14,'EZ-Pass'!$A$2:$A$46,_xlfn.XLOOKUP(E$1,'EZ-Pass'!$C$1:$AU$1,'EZ-Pass'!$C$2:$AU$46,,0,1),,0,1)</f>
        <v>16.600000000000001</v>
      </c>
      <c r="F14" s="38" cm="1">
        <f t="array" ref="F14">_xlfn.XLOOKUP($A14,'EZ-Pass'!$A$2:$A$46,_xlfn.XLOOKUP(F$1,'EZ-Pass'!$C$1:$AU$1,'EZ-Pass'!$C$2:$AU$46,,0,1),,0,1)</f>
        <v>16.600000000000001</v>
      </c>
      <c r="G14" s="38" cm="1">
        <f t="array" ref="G14">_xlfn.XLOOKUP($A14,'EZ-Pass'!$A$2:$A$46,_xlfn.XLOOKUP(G$1,'EZ-Pass'!$C$1:$AU$1,'EZ-Pass'!$C$2:$AU$46,,0,1),,0,1)</f>
        <v>15</v>
      </c>
      <c r="H14" s="38" cm="1">
        <f t="array" ref="H14">_xlfn.XLOOKUP($A14,'EZ-Pass'!$A$2:$A$46,_xlfn.XLOOKUP(H$1,'EZ-Pass'!$C$1:$AU$1,'EZ-Pass'!$C$2:$AU$46,,0,1),,0,1)</f>
        <v>14.5</v>
      </c>
      <c r="I14" s="38" cm="1">
        <f t="array" ref="I14">_xlfn.XLOOKUP($A14,'EZ-Pass'!$A$2:$A$46,_xlfn.XLOOKUP(I$1,'EZ-Pass'!$C$1:$AU$1,'EZ-Pass'!$C$2:$AU$46,,0,1),,0,1)</f>
        <v>13.5</v>
      </c>
      <c r="J14" s="38" cm="1">
        <f t="array" ref="J14">_xlfn.XLOOKUP($A14,'EZ-Pass'!$A$2:$A$46,_xlfn.XLOOKUP(J$1,'EZ-Pass'!$C$1:$AU$1,'EZ-Pass'!$C$2:$AU$46,,0,1),,0,1)</f>
        <v>12</v>
      </c>
      <c r="K14" s="38" cm="1">
        <f t="array" ref="K14">_xlfn.XLOOKUP($A14,'EZ-Pass'!$A$2:$A$46,_xlfn.XLOOKUP(K$1,'EZ-Pass'!$C$1:$AU$1,'EZ-Pass'!$C$2:$AU$46,,0,1),,0,1)</f>
        <v>10.9</v>
      </c>
      <c r="L14" s="38" cm="1">
        <f t="array" ref="L14">_xlfn.XLOOKUP($A14,'EZ-Pass'!$A$2:$A$46,_xlfn.XLOOKUP(L$1,'EZ-Pass'!$C$1:$AU$1,'EZ-Pass'!$C$2:$AU$46,,0,1),,0,1)</f>
        <v>9.4</v>
      </c>
      <c r="M14" s="38" cm="1">
        <f t="array" ref="M14">_xlfn.XLOOKUP($A14,'EZ-Pass'!$A$2:$A$46,_xlfn.XLOOKUP(M$1,'EZ-Pass'!$C$1:$AU$1,'EZ-Pass'!$C$2:$AU$46,,0,1),,0,1)</f>
        <v>6.8</v>
      </c>
      <c r="N14" s="38" cm="1">
        <f t="array" ref="N14">_xlfn.XLOOKUP($A14,'EZ-Pass'!$A$2:$A$46,_xlfn.XLOOKUP(N$1,'EZ-Pass'!$C$1:$AU$1,'EZ-Pass'!$C$2:$AU$46,,0,1),,0,1)</f>
        <v>2.7</v>
      </c>
      <c r="O14" s="38" t="str" cm="1">
        <f t="array" ref="O14">_xlfn.XLOOKUP($A14,'EZ-Pass'!$A$2:$A$46,_xlfn.XLOOKUP(O$1,'EZ-Pass'!$C$1:$AU$1,'EZ-Pass'!$C$2:$AU$46,,0,1),,0,1)</f>
        <v>N/A</v>
      </c>
      <c r="P14" s="38" cm="1">
        <f t="array" ref="P14">_xlfn.XLOOKUP($A14,'EZ-Pass'!$A$2:$A$46,_xlfn.XLOOKUP(P$1,'EZ-Pass'!$C$1:$AU$1,'EZ-Pass'!$C$2:$AU$46,,0,1),,0,1)</f>
        <v>2.7</v>
      </c>
      <c r="Q14" s="38" cm="1">
        <f t="array" ref="Q14">_xlfn.XLOOKUP($A14,'EZ-Pass'!$A$2:$A$46,_xlfn.XLOOKUP(Q$1,'EZ-Pass'!$C$1:$AU$1,'EZ-Pass'!$C$2:$AU$46,,0,1),,0,1)</f>
        <v>3.2</v>
      </c>
      <c r="R14" s="38" cm="1">
        <f t="array" ref="R14">_xlfn.XLOOKUP($A14,'EZ-Pass'!$A$2:$A$46,_xlfn.XLOOKUP(R$1,'EZ-Pass'!$C$1:$AU$1,'EZ-Pass'!$C$2:$AU$46,,0,1),,0,1)</f>
        <v>4.8</v>
      </c>
      <c r="S14" s="38" cm="1">
        <f t="array" ref="S14">_xlfn.XLOOKUP($A14,'EZ-Pass'!$A$2:$A$46,_xlfn.XLOOKUP(S$1,'EZ-Pass'!$C$1:$AU$1,'EZ-Pass'!$C$2:$AU$46,,0,1),,0,1)</f>
        <v>7.9</v>
      </c>
      <c r="T14" s="38" cm="1">
        <f t="array" ref="T14">_xlfn.XLOOKUP($A14,'EZ-Pass'!$A$2:$A$46,_xlfn.XLOOKUP(T$1,'EZ-Pass'!$C$1:$AU$1,'EZ-Pass'!$C$2:$AU$46,,0,1),,0,1)</f>
        <v>9.4</v>
      </c>
      <c r="U14" s="38" cm="1">
        <f t="array" ref="U14">_xlfn.XLOOKUP($A14,'EZ-Pass'!$A$2:$A$46,_xlfn.XLOOKUP(U$1,'EZ-Pass'!$C$1:$AU$1,'EZ-Pass'!$C$2:$AU$46,,0,1),,0,1)</f>
        <v>9.9</v>
      </c>
      <c r="V14" s="38" cm="1">
        <f t="array" ref="V14">_xlfn.XLOOKUP($A14,'EZ-Pass'!$A$2:$A$46,_xlfn.XLOOKUP(V$1,'EZ-Pass'!$C$1:$AU$1,'EZ-Pass'!$C$2:$AU$46,,0,1),,0,1)</f>
        <v>10.5</v>
      </c>
      <c r="W14" s="38" cm="1">
        <f t="array" ref="W14">_xlfn.XLOOKUP($A14,'EZ-Pass'!$A$2:$A$46,_xlfn.XLOOKUP(W$1,'EZ-Pass'!$C$1:$AU$1,'EZ-Pass'!$C$2:$AU$46,,0,1),,0,1)</f>
        <v>12</v>
      </c>
      <c r="X14" s="38" cm="1">
        <f t="array" ref="X14">_xlfn.XLOOKUP($A14,'EZ-Pass'!$A$2:$A$46,_xlfn.XLOOKUP(X$1,'EZ-Pass'!$C$1:$AU$1,'EZ-Pass'!$C$2:$AU$46,,0,1),,0,1)</f>
        <v>13.5</v>
      </c>
      <c r="Y14" s="38" cm="1">
        <f t="array" ref="Y14">_xlfn.XLOOKUP($A14,'EZ-Pass'!$A$2:$A$46,_xlfn.XLOOKUP(Y$1,'EZ-Pass'!$C$1:$AU$1,'EZ-Pass'!$C$2:$AU$46,,0,1),,0,1)</f>
        <v>15</v>
      </c>
      <c r="Z14" s="38" cm="1">
        <f t="array" ref="Z14">_xlfn.XLOOKUP($A14,'EZ-Pass'!$A$2:$A$46,_xlfn.XLOOKUP(Z$1,'EZ-Pass'!$C$1:$AU$1,'EZ-Pass'!$C$2:$AU$46,,0,1),,0,1)</f>
        <v>16.600000000000001</v>
      </c>
      <c r="AA14" s="38" cm="1">
        <f t="array" ref="AA14">_xlfn.XLOOKUP($A14,'EZ-Pass'!$A$2:$A$46,_xlfn.XLOOKUP(AA$1,'EZ-Pass'!$C$1:$AU$1,'EZ-Pass'!$C$2:$AU$46,,0,1),,0,1)</f>
        <v>17.7</v>
      </c>
      <c r="AB14" s="38" cm="1">
        <f t="array" ref="AB14">_xlfn.XLOOKUP($A14,'EZ-Pass'!$A$2:$A$46,_xlfn.XLOOKUP(AB$1,'EZ-Pass'!$C$1:$AU$1,'EZ-Pass'!$C$2:$AU$46,,0,1),,0,1)</f>
        <v>18.600000000000001</v>
      </c>
      <c r="AC14" s="38" cm="1">
        <f t="array" ref="AC14">_xlfn.XLOOKUP($A14,'EZ-Pass'!$A$2:$A$46,_xlfn.XLOOKUP(AC$1,'EZ-Pass'!$C$1:$AU$1,'EZ-Pass'!$C$2:$AU$46,,0,1),,0,1)</f>
        <v>20.2</v>
      </c>
      <c r="AD14" s="38" t="str" cm="1">
        <f t="array" ref="AD14">_xlfn.XLOOKUP($A14,'EZ-Pass'!$A$2:$A$46,_xlfn.XLOOKUP(AD$1,'EZ-Pass'!$C$1:$AU$1,'EZ-Pass'!$C$2:$AU$46,,0,1),,0,1)</f>
        <v>N/A</v>
      </c>
      <c r="AE14" s="38" cm="1">
        <f t="array" ref="AE14">_xlfn.XLOOKUP($A14,'EZ-Pass'!$A$2:$A$46,_xlfn.XLOOKUP(AE$1,'EZ-Pass'!$C$1:$AU$1,'EZ-Pass'!$C$2:$AU$46,,0,1),,0,1)</f>
        <v>21.8</v>
      </c>
      <c r="AF14" s="38" cm="1">
        <f t="array" ref="AF14">_xlfn.XLOOKUP($A14,'EZ-Pass'!$A$2:$A$46,_xlfn.XLOOKUP(AF$1,'EZ-Pass'!$C$1:$AU$1,'EZ-Pass'!$C$2:$AU$46,,0,1),,0,1)</f>
        <v>22.8</v>
      </c>
      <c r="AG14" s="38" cm="1">
        <f t="array" ref="AG14">_xlfn.XLOOKUP($A14,'EZ-Pass'!$A$2:$A$46,_xlfn.XLOOKUP(AG$1,'EZ-Pass'!$C$1:$AU$1,'EZ-Pass'!$C$2:$AU$46,,0,1),,0,1)</f>
        <v>24.2</v>
      </c>
      <c r="AH14" s="38" cm="1">
        <f t="array" ref="AH14">_xlfn.XLOOKUP($A14,'EZ-Pass'!$A$2:$A$46,_xlfn.XLOOKUP(AH$1,'EZ-Pass'!$C$1:$AU$1,'EZ-Pass'!$C$2:$AU$46,,0,1),,0,1)</f>
        <v>26.3</v>
      </c>
      <c r="AI14" s="38" cm="1">
        <f t="array" ref="AI14">_xlfn.XLOOKUP($A14,'EZ-Pass'!$A$2:$A$46,_xlfn.XLOOKUP(AI$1,'EZ-Pass'!$C$1:$AU$1,'EZ-Pass'!$C$2:$AU$46,,0,1),,0,1)</f>
        <v>27.6</v>
      </c>
      <c r="AJ14" s="38" cm="1">
        <f t="array" ref="AJ14">_xlfn.XLOOKUP($A14,'EZ-Pass'!$A$2:$A$46,_xlfn.XLOOKUP(AJ$1,'EZ-Pass'!$C$1:$AU$1,'EZ-Pass'!$C$2:$AU$46,,0,1),,0,1)</f>
        <v>28.5</v>
      </c>
      <c r="AK14" s="38" cm="1">
        <f t="array" ref="AK14">_xlfn.XLOOKUP($A14,'EZ-Pass'!$A$2:$A$46,_xlfn.XLOOKUP(AK$1,'EZ-Pass'!$C$1:$AU$1,'EZ-Pass'!$C$2:$AU$46,,0,1),,0,1)</f>
        <v>29.4</v>
      </c>
      <c r="AL14" s="38" cm="1">
        <f t="array" ref="AL14">_xlfn.XLOOKUP($A14,'EZ-Pass'!$A$2:$A$46,_xlfn.XLOOKUP(AL$1,'EZ-Pass'!$C$1:$AU$1,'EZ-Pass'!$C$2:$AU$46,,0,1),,0,1)</f>
        <v>30.5</v>
      </c>
      <c r="AM14" s="38" cm="1">
        <f t="array" ref="AM14">_xlfn.XLOOKUP($A14,'EZ-Pass'!$A$2:$A$46,_xlfn.XLOOKUP(AM$1,'EZ-Pass'!$C$1:$AU$1,'EZ-Pass'!$C$2:$AU$46,,0,1),,0,1)</f>
        <v>31.7</v>
      </c>
      <c r="AN14" s="38" cm="1">
        <f t="array" ref="AN14">_xlfn.XLOOKUP($A14,'EZ-Pass'!$A$2:$A$46,_xlfn.XLOOKUP(AN$1,'EZ-Pass'!$C$1:$AU$1,'EZ-Pass'!$C$2:$AU$46,,0,1),,0,1)</f>
        <v>32.9</v>
      </c>
    </row>
    <row r="15" spans="1:40" x14ac:dyDescent="0.2">
      <c r="A15">
        <v>180</v>
      </c>
      <c r="B15" t="str">
        <v>Fort Littleton Toll Plaza</v>
      </c>
      <c r="C15" s="38" cm="1">
        <f t="array" ref="C15">_xlfn.XLOOKUP($A15,'EZ-Pass'!$A$2:$A$46,_xlfn.XLOOKUP(C$1,'EZ-Pass'!$C$1:$AU$1,'EZ-Pass'!$C$2:$AU$46,,0,1),,0,1)</f>
        <v>18.600000000000001</v>
      </c>
      <c r="D15" s="38" cm="1">
        <f t="array" ref="D15">_xlfn.XLOOKUP($A15,'EZ-Pass'!$A$2:$A$46,_xlfn.XLOOKUP(D$1,'EZ-Pass'!$C$1:$AU$1,'EZ-Pass'!$C$2:$AU$46,,0,1),,0,1)</f>
        <v>18.600000000000001</v>
      </c>
      <c r="E15" s="38" cm="1">
        <f t="array" ref="E15">_xlfn.XLOOKUP($A15,'EZ-Pass'!$A$2:$A$46,_xlfn.XLOOKUP(E$1,'EZ-Pass'!$C$1:$AU$1,'EZ-Pass'!$C$2:$AU$46,,0,1),,0,1)</f>
        <v>18.600000000000001</v>
      </c>
      <c r="F15" s="38" cm="1">
        <f t="array" ref="F15">_xlfn.XLOOKUP($A15,'EZ-Pass'!$A$2:$A$46,_xlfn.XLOOKUP(F$1,'EZ-Pass'!$C$1:$AU$1,'EZ-Pass'!$C$2:$AU$46,,0,1),,0,1)</f>
        <v>18.600000000000001</v>
      </c>
      <c r="G15" s="38" cm="1">
        <f t="array" ref="G15">_xlfn.XLOOKUP($A15,'EZ-Pass'!$A$2:$A$46,_xlfn.XLOOKUP(G$1,'EZ-Pass'!$C$1:$AU$1,'EZ-Pass'!$C$2:$AU$46,,0,1),,0,1)</f>
        <v>17.100000000000001</v>
      </c>
      <c r="H15" s="38" cm="1">
        <f t="array" ref="H15">_xlfn.XLOOKUP($A15,'EZ-Pass'!$A$2:$A$46,_xlfn.XLOOKUP(H$1,'EZ-Pass'!$C$1:$AU$1,'EZ-Pass'!$C$2:$AU$46,,0,1),,0,1)</f>
        <v>16.100000000000001</v>
      </c>
      <c r="I15" s="38" cm="1">
        <f t="array" ref="I15">_xlfn.XLOOKUP($A15,'EZ-Pass'!$A$2:$A$46,_xlfn.XLOOKUP(I$1,'EZ-Pass'!$C$1:$AU$1,'EZ-Pass'!$C$2:$AU$46,,0,1),,0,1)</f>
        <v>15</v>
      </c>
      <c r="J15" s="38" cm="1">
        <f t="array" ref="J15">_xlfn.XLOOKUP($A15,'EZ-Pass'!$A$2:$A$46,_xlfn.XLOOKUP(J$1,'EZ-Pass'!$C$1:$AU$1,'EZ-Pass'!$C$2:$AU$46,,0,1),,0,1)</f>
        <v>13.5</v>
      </c>
      <c r="K15" s="38" cm="1">
        <f t="array" ref="K15">_xlfn.XLOOKUP($A15,'EZ-Pass'!$A$2:$A$46,_xlfn.XLOOKUP(K$1,'EZ-Pass'!$C$1:$AU$1,'EZ-Pass'!$C$2:$AU$46,,0,1),,0,1)</f>
        <v>13</v>
      </c>
      <c r="L15" s="38" cm="1">
        <f t="array" ref="L15">_xlfn.XLOOKUP($A15,'EZ-Pass'!$A$2:$A$46,_xlfn.XLOOKUP(L$1,'EZ-Pass'!$C$1:$AU$1,'EZ-Pass'!$C$2:$AU$46,,0,1),,0,1)</f>
        <v>11.5</v>
      </c>
      <c r="M15" s="38" cm="1">
        <f t="array" ref="M15">_xlfn.XLOOKUP($A15,'EZ-Pass'!$A$2:$A$46,_xlfn.XLOOKUP(M$1,'EZ-Pass'!$C$1:$AU$1,'EZ-Pass'!$C$2:$AU$46,,0,1),,0,1)</f>
        <v>8.8000000000000007</v>
      </c>
      <c r="N15" s="38" cm="1">
        <f t="array" ref="N15">_xlfn.XLOOKUP($A15,'EZ-Pass'!$A$2:$A$46,_xlfn.XLOOKUP(N$1,'EZ-Pass'!$C$1:$AU$1,'EZ-Pass'!$C$2:$AU$46,,0,1),,0,1)</f>
        <v>4.8</v>
      </c>
      <c r="O15" s="38" cm="1">
        <f t="array" ref="O15">_xlfn.XLOOKUP($A15,'EZ-Pass'!$A$2:$A$46,_xlfn.XLOOKUP(O$1,'EZ-Pass'!$C$1:$AU$1,'EZ-Pass'!$C$2:$AU$46,,0,1),,0,1)</f>
        <v>2.7</v>
      </c>
      <c r="P15" s="38" t="str" cm="1">
        <f t="array" ref="P15">_xlfn.XLOOKUP($A15,'EZ-Pass'!$A$2:$A$46,_xlfn.XLOOKUP(P$1,'EZ-Pass'!$C$1:$AU$1,'EZ-Pass'!$C$2:$AU$46,,0,1),,0,1)</f>
        <v>N/A</v>
      </c>
      <c r="Q15" s="38" cm="1">
        <f t="array" ref="Q15">_xlfn.XLOOKUP($A15,'EZ-Pass'!$A$2:$A$46,_xlfn.XLOOKUP(Q$1,'EZ-Pass'!$C$1:$AU$1,'EZ-Pass'!$C$2:$AU$46,,0,1),,0,1)</f>
        <v>1.6</v>
      </c>
      <c r="R15" s="38" cm="1">
        <f t="array" ref="R15">_xlfn.XLOOKUP($A15,'EZ-Pass'!$A$2:$A$46,_xlfn.XLOOKUP(R$1,'EZ-Pass'!$C$1:$AU$1,'EZ-Pass'!$C$2:$AU$46,,0,1),,0,1)</f>
        <v>3.2</v>
      </c>
      <c r="S15" s="38" cm="1">
        <f t="array" ref="S15">_xlfn.XLOOKUP($A15,'EZ-Pass'!$A$2:$A$46,_xlfn.XLOOKUP(S$1,'EZ-Pass'!$C$1:$AU$1,'EZ-Pass'!$C$2:$AU$46,,0,1),,0,1)</f>
        <v>6.3</v>
      </c>
      <c r="T15" s="38" cm="1">
        <f t="array" ref="T15">_xlfn.XLOOKUP($A15,'EZ-Pass'!$A$2:$A$46,_xlfn.XLOOKUP(T$1,'EZ-Pass'!$C$1:$AU$1,'EZ-Pass'!$C$2:$AU$46,,0,1),,0,1)</f>
        <v>6.8</v>
      </c>
      <c r="U15" s="38" cm="1">
        <f t="array" ref="U15">_xlfn.XLOOKUP($A15,'EZ-Pass'!$A$2:$A$46,_xlfn.XLOOKUP(U$1,'EZ-Pass'!$C$1:$AU$1,'EZ-Pass'!$C$2:$AU$46,,0,1),,0,1)</f>
        <v>7.3</v>
      </c>
      <c r="V15" s="38" cm="1">
        <f t="array" ref="V15">_xlfn.XLOOKUP($A15,'EZ-Pass'!$A$2:$A$46,_xlfn.XLOOKUP(V$1,'EZ-Pass'!$C$1:$AU$1,'EZ-Pass'!$C$2:$AU$46,,0,1),,0,1)</f>
        <v>8.4</v>
      </c>
      <c r="W15" s="38" cm="1">
        <f t="array" ref="W15">_xlfn.XLOOKUP($A15,'EZ-Pass'!$A$2:$A$46,_xlfn.XLOOKUP(W$1,'EZ-Pass'!$C$1:$AU$1,'EZ-Pass'!$C$2:$AU$46,,0,1),,0,1)</f>
        <v>9.9</v>
      </c>
      <c r="X15" s="38" cm="1">
        <f t="array" ref="X15">_xlfn.XLOOKUP($A15,'EZ-Pass'!$A$2:$A$46,_xlfn.XLOOKUP(X$1,'EZ-Pass'!$C$1:$AU$1,'EZ-Pass'!$C$2:$AU$46,,0,1),,0,1)</f>
        <v>12</v>
      </c>
      <c r="Y15" s="38" cm="1">
        <f t="array" ref="Y15">_xlfn.XLOOKUP($A15,'EZ-Pass'!$A$2:$A$46,_xlfn.XLOOKUP(Y$1,'EZ-Pass'!$C$1:$AU$1,'EZ-Pass'!$C$2:$AU$46,,0,1),,0,1)</f>
        <v>13.5</v>
      </c>
      <c r="Z15" s="38" cm="1">
        <f t="array" ref="Z15">_xlfn.XLOOKUP($A15,'EZ-Pass'!$A$2:$A$46,_xlfn.XLOOKUP(Z$1,'EZ-Pass'!$C$1:$AU$1,'EZ-Pass'!$C$2:$AU$46,,0,1),,0,1)</f>
        <v>14.5</v>
      </c>
      <c r="AA15" s="38" cm="1">
        <f t="array" ref="AA15">_xlfn.XLOOKUP($A15,'EZ-Pass'!$A$2:$A$46,_xlfn.XLOOKUP(AA$1,'EZ-Pass'!$C$1:$AU$1,'EZ-Pass'!$C$2:$AU$46,,0,1),,0,1)</f>
        <v>15.9</v>
      </c>
      <c r="AB15" s="38" cm="1">
        <f t="array" ref="AB15">_xlfn.XLOOKUP($A15,'EZ-Pass'!$A$2:$A$46,_xlfn.XLOOKUP(AB$1,'EZ-Pass'!$C$1:$AU$1,'EZ-Pass'!$C$2:$AU$46,,0,1),,0,1)</f>
        <v>17.100000000000001</v>
      </c>
      <c r="AC15" s="38" cm="1">
        <f t="array" ref="AC15">_xlfn.XLOOKUP($A15,'EZ-Pass'!$A$2:$A$46,_xlfn.XLOOKUP(AC$1,'EZ-Pass'!$C$1:$AU$1,'EZ-Pass'!$C$2:$AU$46,,0,1),,0,1)</f>
        <v>18.2</v>
      </c>
      <c r="AD15" s="38" t="str" cm="1">
        <f t="array" ref="AD15">_xlfn.XLOOKUP($A15,'EZ-Pass'!$A$2:$A$46,_xlfn.XLOOKUP(AD$1,'EZ-Pass'!$C$1:$AU$1,'EZ-Pass'!$C$2:$AU$46,,0,1),,0,1)</f>
        <v>N/A</v>
      </c>
      <c r="AE15" s="38" cm="1">
        <f t="array" ref="AE15">_xlfn.XLOOKUP($A15,'EZ-Pass'!$A$2:$A$46,_xlfn.XLOOKUP(AE$1,'EZ-Pass'!$C$1:$AU$1,'EZ-Pass'!$C$2:$AU$46,,0,1),,0,1)</f>
        <v>19.8</v>
      </c>
      <c r="AF15" s="38" cm="1">
        <f t="array" ref="AF15">_xlfn.XLOOKUP($A15,'EZ-Pass'!$A$2:$A$46,_xlfn.XLOOKUP(AF$1,'EZ-Pass'!$C$1:$AU$1,'EZ-Pass'!$C$2:$AU$46,,0,1),,0,1)</f>
        <v>21.2</v>
      </c>
      <c r="AG15" s="38" cm="1">
        <f t="array" ref="AG15">_xlfn.XLOOKUP($A15,'EZ-Pass'!$A$2:$A$46,_xlfn.XLOOKUP(AG$1,'EZ-Pass'!$C$1:$AU$1,'EZ-Pass'!$C$2:$AU$46,,0,1),,0,1)</f>
        <v>22.2</v>
      </c>
      <c r="AH15" s="38" cm="1">
        <f t="array" ref="AH15">_xlfn.XLOOKUP($A15,'EZ-Pass'!$A$2:$A$46,_xlfn.XLOOKUP(AH$1,'EZ-Pass'!$C$1:$AU$1,'EZ-Pass'!$C$2:$AU$46,,0,1),,0,1)</f>
        <v>24.8</v>
      </c>
      <c r="AI15" s="38" cm="1">
        <f t="array" ref="AI15">_xlfn.XLOOKUP($A15,'EZ-Pass'!$A$2:$A$46,_xlfn.XLOOKUP(AI$1,'EZ-Pass'!$C$1:$AU$1,'EZ-Pass'!$C$2:$AU$46,,0,1),,0,1)</f>
        <v>25.8</v>
      </c>
      <c r="AJ15" s="38" cm="1">
        <f t="array" ref="AJ15">_xlfn.XLOOKUP($A15,'EZ-Pass'!$A$2:$A$46,_xlfn.XLOOKUP(AJ$1,'EZ-Pass'!$C$1:$AU$1,'EZ-Pass'!$C$2:$AU$46,,0,1),,0,1)</f>
        <v>26.3</v>
      </c>
      <c r="AK15" s="38" cm="1">
        <f t="array" ref="AK15">_xlfn.XLOOKUP($A15,'EZ-Pass'!$A$2:$A$46,_xlfn.XLOOKUP(AK$1,'EZ-Pass'!$C$1:$AU$1,'EZ-Pass'!$C$2:$AU$46,,0,1),,0,1)</f>
        <v>27.8</v>
      </c>
      <c r="AL15" s="38" cm="1">
        <f t="array" ref="AL15">_xlfn.XLOOKUP($A15,'EZ-Pass'!$A$2:$A$46,_xlfn.XLOOKUP(AL$1,'EZ-Pass'!$C$1:$AU$1,'EZ-Pass'!$C$2:$AU$46,,0,1),,0,1)</f>
        <v>28.5</v>
      </c>
      <c r="AM15" s="38" cm="1">
        <f t="array" ref="AM15">_xlfn.XLOOKUP($A15,'EZ-Pass'!$A$2:$A$46,_xlfn.XLOOKUP(AM$1,'EZ-Pass'!$C$1:$AU$1,'EZ-Pass'!$C$2:$AU$46,,0,1),,0,1)</f>
        <v>29.7</v>
      </c>
      <c r="AN15" s="38" cm="1">
        <f t="array" ref="AN15">_xlfn.XLOOKUP($A15,'EZ-Pass'!$A$2:$A$46,_xlfn.XLOOKUP(AN$1,'EZ-Pass'!$C$1:$AU$1,'EZ-Pass'!$C$2:$AU$46,,0,1),,0,1)</f>
        <v>30.9</v>
      </c>
    </row>
    <row r="16" spans="1:40" x14ac:dyDescent="0.2">
      <c r="A16">
        <v>189</v>
      </c>
      <c r="B16" t="str">
        <v>Willow Hill Toll Plaza</v>
      </c>
      <c r="C16" s="38" cm="1">
        <f t="array" ref="C16">_xlfn.XLOOKUP($A16,'EZ-Pass'!$A$2:$A$46,_xlfn.XLOOKUP(C$1,'EZ-Pass'!$C$1:$AU$1,'EZ-Pass'!$C$2:$AU$46,,0,1),,0,1)</f>
        <v>19.8</v>
      </c>
      <c r="D16" s="38" cm="1">
        <f t="array" ref="D16">_xlfn.XLOOKUP($A16,'EZ-Pass'!$A$2:$A$46,_xlfn.XLOOKUP(D$1,'EZ-Pass'!$C$1:$AU$1,'EZ-Pass'!$C$2:$AU$46,,0,1),,0,1)</f>
        <v>19.8</v>
      </c>
      <c r="E16" s="38" cm="1">
        <f t="array" ref="E16">_xlfn.XLOOKUP($A16,'EZ-Pass'!$A$2:$A$46,_xlfn.XLOOKUP(E$1,'EZ-Pass'!$C$1:$AU$1,'EZ-Pass'!$C$2:$AU$46,,0,1),,0,1)</f>
        <v>19.8</v>
      </c>
      <c r="F16" s="38" cm="1">
        <f t="array" ref="F16">_xlfn.XLOOKUP($A16,'EZ-Pass'!$A$2:$A$46,_xlfn.XLOOKUP(F$1,'EZ-Pass'!$C$1:$AU$1,'EZ-Pass'!$C$2:$AU$46,,0,1),,0,1)</f>
        <v>19.8</v>
      </c>
      <c r="G16" s="38" cm="1">
        <f t="array" ref="G16">_xlfn.XLOOKUP($A16,'EZ-Pass'!$A$2:$A$46,_xlfn.XLOOKUP(G$1,'EZ-Pass'!$C$1:$AU$1,'EZ-Pass'!$C$2:$AU$46,,0,1),,0,1)</f>
        <v>18.2</v>
      </c>
      <c r="H16" s="38" cm="1">
        <f t="array" ref="H16">_xlfn.XLOOKUP($A16,'EZ-Pass'!$A$2:$A$46,_xlfn.XLOOKUP(H$1,'EZ-Pass'!$C$1:$AU$1,'EZ-Pass'!$C$2:$AU$46,,0,1),,0,1)</f>
        <v>17.100000000000001</v>
      </c>
      <c r="I16" s="38" cm="1">
        <f t="array" ref="I16">_xlfn.XLOOKUP($A16,'EZ-Pass'!$A$2:$A$46,_xlfn.XLOOKUP(I$1,'EZ-Pass'!$C$1:$AU$1,'EZ-Pass'!$C$2:$AU$46,,0,1),,0,1)</f>
        <v>16.100000000000001</v>
      </c>
      <c r="J16" s="38" cm="1">
        <f t="array" ref="J16">_xlfn.XLOOKUP($A16,'EZ-Pass'!$A$2:$A$46,_xlfn.XLOOKUP(J$1,'EZ-Pass'!$C$1:$AU$1,'EZ-Pass'!$C$2:$AU$46,,0,1),,0,1)</f>
        <v>14.5</v>
      </c>
      <c r="K16" s="38" cm="1">
        <f t="array" ref="K16">_xlfn.XLOOKUP($A16,'EZ-Pass'!$A$2:$A$46,_xlfn.XLOOKUP(K$1,'EZ-Pass'!$C$1:$AU$1,'EZ-Pass'!$C$2:$AU$46,,0,1),,0,1)</f>
        <v>13.5</v>
      </c>
      <c r="L16" s="38" cm="1">
        <f t="array" ref="L16">_xlfn.XLOOKUP($A16,'EZ-Pass'!$A$2:$A$46,_xlfn.XLOOKUP(L$1,'EZ-Pass'!$C$1:$AU$1,'EZ-Pass'!$C$2:$AU$46,,0,1),,0,1)</f>
        <v>12</v>
      </c>
      <c r="M16" s="38" cm="1">
        <f t="array" ref="M16">_xlfn.XLOOKUP($A16,'EZ-Pass'!$A$2:$A$46,_xlfn.XLOOKUP(M$1,'EZ-Pass'!$C$1:$AU$1,'EZ-Pass'!$C$2:$AU$46,,0,1),,0,1)</f>
        <v>9.9</v>
      </c>
      <c r="N16" s="38" cm="1">
        <f t="array" ref="N16">_xlfn.XLOOKUP($A16,'EZ-Pass'!$A$2:$A$46,_xlfn.XLOOKUP(N$1,'EZ-Pass'!$C$1:$AU$1,'EZ-Pass'!$C$2:$AU$46,,0,1),,0,1)</f>
        <v>5.2</v>
      </c>
      <c r="O16" s="38" cm="1">
        <f t="array" ref="O16">_xlfn.XLOOKUP($A16,'EZ-Pass'!$A$2:$A$46,_xlfn.XLOOKUP(O$1,'EZ-Pass'!$C$1:$AU$1,'EZ-Pass'!$C$2:$AU$46,,0,1),,0,1)</f>
        <v>3.2</v>
      </c>
      <c r="P16" s="38" cm="1">
        <f t="array" ref="P16">_xlfn.XLOOKUP($A16,'EZ-Pass'!$A$2:$A$46,_xlfn.XLOOKUP(P$1,'EZ-Pass'!$C$1:$AU$1,'EZ-Pass'!$C$2:$AU$46,,0,1),,0,1)</f>
        <v>1.6</v>
      </c>
      <c r="Q16" s="38" t="str" cm="1">
        <f t="array" ref="Q16">_xlfn.XLOOKUP($A16,'EZ-Pass'!$A$2:$A$46,_xlfn.XLOOKUP(Q$1,'EZ-Pass'!$C$1:$AU$1,'EZ-Pass'!$C$2:$AU$46,,0,1),,0,1)</f>
        <v>N/A</v>
      </c>
      <c r="R16" s="38" cm="1">
        <f t="array" ref="R16">_xlfn.XLOOKUP($A16,'EZ-Pass'!$A$2:$A$46,_xlfn.XLOOKUP(R$1,'EZ-Pass'!$C$1:$AU$1,'EZ-Pass'!$C$2:$AU$46,,0,1),,0,1)</f>
        <v>1.6</v>
      </c>
      <c r="S16" s="38" cm="1">
        <f t="array" ref="S16">_xlfn.XLOOKUP($A16,'EZ-Pass'!$A$2:$A$46,_xlfn.XLOOKUP(S$1,'EZ-Pass'!$C$1:$AU$1,'EZ-Pass'!$C$2:$AU$46,,0,1),,0,1)</f>
        <v>4.8</v>
      </c>
      <c r="T16" s="38" cm="1">
        <f t="array" ref="T16">_xlfn.XLOOKUP($A16,'EZ-Pass'!$A$2:$A$46,_xlfn.XLOOKUP(T$1,'EZ-Pass'!$C$1:$AU$1,'EZ-Pass'!$C$2:$AU$46,,0,1),,0,1)</f>
        <v>5.9</v>
      </c>
      <c r="U16" s="38" cm="1">
        <f t="array" ref="U16">_xlfn.XLOOKUP($A16,'EZ-Pass'!$A$2:$A$46,_xlfn.XLOOKUP(U$1,'EZ-Pass'!$C$1:$AU$1,'EZ-Pass'!$C$2:$AU$46,,0,1),,0,1)</f>
        <v>6.3</v>
      </c>
      <c r="V16" s="38" cm="1">
        <f t="array" ref="V16">_xlfn.XLOOKUP($A16,'EZ-Pass'!$A$2:$A$46,_xlfn.XLOOKUP(V$1,'EZ-Pass'!$C$1:$AU$1,'EZ-Pass'!$C$2:$AU$46,,0,1),,0,1)</f>
        <v>6.8</v>
      </c>
      <c r="W16" s="38" cm="1">
        <f t="array" ref="W16">_xlfn.XLOOKUP($A16,'EZ-Pass'!$A$2:$A$46,_xlfn.XLOOKUP(W$1,'EZ-Pass'!$C$1:$AU$1,'EZ-Pass'!$C$2:$AU$46,,0,1),,0,1)</f>
        <v>9.4</v>
      </c>
      <c r="X16" s="38" cm="1">
        <f t="array" ref="X16">_xlfn.XLOOKUP($A16,'EZ-Pass'!$A$2:$A$46,_xlfn.XLOOKUP(X$1,'EZ-Pass'!$C$1:$AU$1,'EZ-Pass'!$C$2:$AU$46,,0,1),,0,1)</f>
        <v>10.9</v>
      </c>
      <c r="Y16" s="38" cm="1">
        <f t="array" ref="Y16">_xlfn.XLOOKUP($A16,'EZ-Pass'!$A$2:$A$46,_xlfn.XLOOKUP(Y$1,'EZ-Pass'!$C$1:$AU$1,'EZ-Pass'!$C$2:$AU$46,,0,1),,0,1)</f>
        <v>12</v>
      </c>
      <c r="Z16" s="38" cm="1">
        <f t="array" ref="Z16">_xlfn.XLOOKUP($A16,'EZ-Pass'!$A$2:$A$46,_xlfn.XLOOKUP(Z$1,'EZ-Pass'!$C$1:$AU$1,'EZ-Pass'!$C$2:$AU$46,,0,1),,0,1)</f>
        <v>13.5</v>
      </c>
      <c r="AA16" s="38" cm="1">
        <f t="array" ref="AA16">_xlfn.XLOOKUP($A16,'EZ-Pass'!$A$2:$A$46,_xlfn.XLOOKUP(AA$1,'EZ-Pass'!$C$1:$AU$1,'EZ-Pass'!$C$2:$AU$46,,0,1),,0,1)</f>
        <v>14.7</v>
      </c>
      <c r="AB16" s="38" cm="1">
        <f t="array" ref="AB16">_xlfn.XLOOKUP($A16,'EZ-Pass'!$A$2:$A$46,_xlfn.XLOOKUP(AB$1,'EZ-Pass'!$C$1:$AU$1,'EZ-Pass'!$C$2:$AU$46,,0,1),,0,1)</f>
        <v>15.6</v>
      </c>
      <c r="AC16" s="38" cm="1">
        <f t="array" ref="AC16">_xlfn.XLOOKUP($A16,'EZ-Pass'!$A$2:$A$46,_xlfn.XLOOKUP(AC$1,'EZ-Pass'!$C$1:$AU$1,'EZ-Pass'!$C$2:$AU$46,,0,1),,0,1)</f>
        <v>17.100000000000001</v>
      </c>
      <c r="AD16" s="38" t="str" cm="1">
        <f t="array" ref="AD16">_xlfn.XLOOKUP($A16,'EZ-Pass'!$A$2:$A$46,_xlfn.XLOOKUP(AD$1,'EZ-Pass'!$C$1:$AU$1,'EZ-Pass'!$C$2:$AU$46,,0,1),,0,1)</f>
        <v>N/A</v>
      </c>
      <c r="AE16" s="38" cm="1">
        <f t="array" ref="AE16">_xlfn.XLOOKUP($A16,'EZ-Pass'!$A$2:$A$46,_xlfn.XLOOKUP(AE$1,'EZ-Pass'!$C$1:$AU$1,'EZ-Pass'!$C$2:$AU$46,,0,1),,0,1)</f>
        <v>18.600000000000001</v>
      </c>
      <c r="AF16" s="38" cm="1">
        <f t="array" ref="AF16">_xlfn.XLOOKUP($A16,'EZ-Pass'!$A$2:$A$46,_xlfn.XLOOKUP(AF$1,'EZ-Pass'!$C$1:$AU$1,'EZ-Pass'!$C$2:$AU$46,,0,1),,0,1)</f>
        <v>20.2</v>
      </c>
      <c r="AG16" s="38" cm="1">
        <f t="array" ref="AG16">_xlfn.XLOOKUP($A16,'EZ-Pass'!$A$2:$A$46,_xlfn.XLOOKUP(AG$1,'EZ-Pass'!$C$1:$AU$1,'EZ-Pass'!$C$2:$AU$46,,0,1),,0,1)</f>
        <v>21.2</v>
      </c>
      <c r="AH16" s="38" cm="1">
        <f t="array" ref="AH16">_xlfn.XLOOKUP($A16,'EZ-Pass'!$A$2:$A$46,_xlfn.XLOOKUP(AH$1,'EZ-Pass'!$C$1:$AU$1,'EZ-Pass'!$C$2:$AU$46,,0,1),,0,1)</f>
        <v>23.3</v>
      </c>
      <c r="AI16" s="38" cm="1">
        <f t="array" ref="AI16">_xlfn.XLOOKUP($A16,'EZ-Pass'!$A$2:$A$46,_xlfn.XLOOKUP(AI$1,'EZ-Pass'!$C$1:$AU$1,'EZ-Pass'!$C$2:$AU$46,,0,1),,0,1)</f>
        <v>24.4</v>
      </c>
      <c r="AJ16" s="38" cm="1">
        <f t="array" ref="AJ16">_xlfn.XLOOKUP($A16,'EZ-Pass'!$A$2:$A$46,_xlfn.XLOOKUP(AJ$1,'EZ-Pass'!$C$1:$AU$1,'EZ-Pass'!$C$2:$AU$46,,0,1),,0,1)</f>
        <v>25.3</v>
      </c>
      <c r="AK16" s="38" cm="1">
        <f t="array" ref="AK16">_xlfn.XLOOKUP($A16,'EZ-Pass'!$A$2:$A$46,_xlfn.XLOOKUP(AK$1,'EZ-Pass'!$C$1:$AU$1,'EZ-Pass'!$C$2:$AU$46,,0,1),,0,1)</f>
        <v>26.3</v>
      </c>
      <c r="AL16" s="38" cm="1">
        <f t="array" ref="AL16">_xlfn.XLOOKUP($A16,'EZ-Pass'!$A$2:$A$46,_xlfn.XLOOKUP(AL$1,'EZ-Pass'!$C$1:$AU$1,'EZ-Pass'!$C$2:$AU$46,,0,1),,0,1)</f>
        <v>27.4</v>
      </c>
      <c r="AM16" s="38" cm="1">
        <f t="array" ref="AM16">_xlfn.XLOOKUP($A16,'EZ-Pass'!$A$2:$A$46,_xlfn.XLOOKUP(AM$1,'EZ-Pass'!$C$1:$AU$1,'EZ-Pass'!$C$2:$AU$46,,0,1),,0,1)</f>
        <v>28.599999999999998</v>
      </c>
      <c r="AN16" s="38" cm="1">
        <f t="array" ref="AN16">_xlfn.XLOOKUP($A16,'EZ-Pass'!$A$2:$A$46,_xlfn.XLOOKUP(AN$1,'EZ-Pass'!$C$1:$AU$1,'EZ-Pass'!$C$2:$AU$46,,0,1),,0,1)</f>
        <v>29.799999999999997</v>
      </c>
    </row>
    <row r="17" spans="1:40" x14ac:dyDescent="0.2">
      <c r="A17">
        <v>201</v>
      </c>
      <c r="B17" t="str">
        <v>Blue Mountain Toll Plaza</v>
      </c>
      <c r="C17" s="38" cm="1">
        <f t="array" ref="C17">_xlfn.XLOOKUP($A17,'EZ-Pass'!$A$2:$A$46,_xlfn.XLOOKUP(C$1,'EZ-Pass'!$C$1:$AU$1,'EZ-Pass'!$C$2:$AU$46,,0,1),,0,1)</f>
        <v>21.2</v>
      </c>
      <c r="D17" s="38" cm="1">
        <f t="array" ref="D17">_xlfn.XLOOKUP($A17,'EZ-Pass'!$A$2:$A$46,_xlfn.XLOOKUP(D$1,'EZ-Pass'!$C$1:$AU$1,'EZ-Pass'!$C$2:$AU$46,,0,1),,0,1)</f>
        <v>21.2</v>
      </c>
      <c r="E17" s="38" cm="1">
        <f t="array" ref="E17">_xlfn.XLOOKUP($A17,'EZ-Pass'!$A$2:$A$46,_xlfn.XLOOKUP(E$1,'EZ-Pass'!$C$1:$AU$1,'EZ-Pass'!$C$2:$AU$46,,0,1),,0,1)</f>
        <v>21.2</v>
      </c>
      <c r="F17" s="38" cm="1">
        <f t="array" ref="F17">_xlfn.XLOOKUP($A17,'EZ-Pass'!$A$2:$A$46,_xlfn.XLOOKUP(F$1,'EZ-Pass'!$C$1:$AU$1,'EZ-Pass'!$C$2:$AU$46,,0,1),,0,1)</f>
        <v>21.2</v>
      </c>
      <c r="G17" s="38" cm="1">
        <f t="array" ref="G17">_xlfn.XLOOKUP($A17,'EZ-Pass'!$A$2:$A$46,_xlfn.XLOOKUP(G$1,'EZ-Pass'!$C$1:$AU$1,'EZ-Pass'!$C$2:$AU$46,,0,1),,0,1)</f>
        <v>19.8</v>
      </c>
      <c r="H17" s="38" cm="1">
        <f t="array" ref="H17">_xlfn.XLOOKUP($A17,'EZ-Pass'!$A$2:$A$46,_xlfn.XLOOKUP(H$1,'EZ-Pass'!$C$1:$AU$1,'EZ-Pass'!$C$2:$AU$46,,0,1),,0,1)</f>
        <v>18.600000000000001</v>
      </c>
      <c r="I17" s="38" cm="1">
        <f t="array" ref="I17">_xlfn.XLOOKUP($A17,'EZ-Pass'!$A$2:$A$46,_xlfn.XLOOKUP(I$1,'EZ-Pass'!$C$1:$AU$1,'EZ-Pass'!$C$2:$AU$46,,0,1),,0,1)</f>
        <v>17.600000000000001</v>
      </c>
      <c r="J17" s="38" cm="1">
        <f t="array" ref="J17">_xlfn.XLOOKUP($A17,'EZ-Pass'!$A$2:$A$46,_xlfn.XLOOKUP(J$1,'EZ-Pass'!$C$1:$AU$1,'EZ-Pass'!$C$2:$AU$46,,0,1),,0,1)</f>
        <v>16.600000000000001</v>
      </c>
      <c r="K17" s="38" cm="1">
        <f t="array" ref="K17">_xlfn.XLOOKUP($A17,'EZ-Pass'!$A$2:$A$46,_xlfn.XLOOKUP(K$1,'EZ-Pass'!$C$1:$AU$1,'EZ-Pass'!$C$2:$AU$46,,0,1),,0,1)</f>
        <v>15</v>
      </c>
      <c r="L17" s="38" cm="1">
        <f t="array" ref="L17">_xlfn.XLOOKUP($A17,'EZ-Pass'!$A$2:$A$46,_xlfn.XLOOKUP(L$1,'EZ-Pass'!$C$1:$AU$1,'EZ-Pass'!$C$2:$AU$46,,0,1),,0,1)</f>
        <v>13.5</v>
      </c>
      <c r="M17" s="38" cm="1">
        <f t="array" ref="M17">_xlfn.XLOOKUP($A17,'EZ-Pass'!$A$2:$A$46,_xlfn.XLOOKUP(M$1,'EZ-Pass'!$C$1:$AU$1,'EZ-Pass'!$C$2:$AU$46,,0,1),,0,1)</f>
        <v>11.5</v>
      </c>
      <c r="N17" s="38" cm="1">
        <f t="array" ref="N17">_xlfn.XLOOKUP($A17,'EZ-Pass'!$A$2:$A$46,_xlfn.XLOOKUP(N$1,'EZ-Pass'!$C$1:$AU$1,'EZ-Pass'!$C$2:$AU$46,,0,1),,0,1)</f>
        <v>6.8</v>
      </c>
      <c r="O17" s="38" cm="1">
        <f t="array" ref="O17">_xlfn.XLOOKUP($A17,'EZ-Pass'!$A$2:$A$46,_xlfn.XLOOKUP(O$1,'EZ-Pass'!$C$1:$AU$1,'EZ-Pass'!$C$2:$AU$46,,0,1),,0,1)</f>
        <v>4.8</v>
      </c>
      <c r="P17" s="38" cm="1">
        <f t="array" ref="P17">_xlfn.XLOOKUP($A17,'EZ-Pass'!$A$2:$A$46,_xlfn.XLOOKUP(P$1,'EZ-Pass'!$C$1:$AU$1,'EZ-Pass'!$C$2:$AU$46,,0,1),,0,1)</f>
        <v>3.2</v>
      </c>
      <c r="Q17" s="38" cm="1">
        <f t="array" ref="Q17">_xlfn.XLOOKUP($A17,'EZ-Pass'!$A$2:$A$46,_xlfn.XLOOKUP(Q$1,'EZ-Pass'!$C$1:$AU$1,'EZ-Pass'!$C$2:$AU$46,,0,1),,0,1)</f>
        <v>1.6</v>
      </c>
      <c r="R17" s="38" t="str" cm="1">
        <f t="array" ref="R17">_xlfn.XLOOKUP($A17,'EZ-Pass'!$A$2:$A$46,_xlfn.XLOOKUP(R$1,'EZ-Pass'!$C$1:$AU$1,'EZ-Pass'!$C$2:$AU$46,,0,1),,0,1)</f>
        <v>N/A</v>
      </c>
      <c r="S17" s="38" cm="1">
        <f t="array" ref="S17">_xlfn.XLOOKUP($A17,'EZ-Pass'!$A$2:$A$46,_xlfn.XLOOKUP(S$1,'EZ-Pass'!$C$1:$AU$1,'EZ-Pass'!$C$2:$AU$46,,0,1),,0,1)</f>
        <v>3.2</v>
      </c>
      <c r="T17" s="38" cm="1">
        <f t="array" ref="T17">_xlfn.XLOOKUP($A17,'EZ-Pass'!$A$2:$A$46,_xlfn.XLOOKUP(T$1,'EZ-Pass'!$C$1:$AU$1,'EZ-Pass'!$C$2:$AU$46,,0,1),,0,1)</f>
        <v>4.3</v>
      </c>
      <c r="U17" s="38" cm="1">
        <f t="array" ref="U17">_xlfn.XLOOKUP($A17,'EZ-Pass'!$A$2:$A$46,_xlfn.XLOOKUP(U$1,'EZ-Pass'!$C$1:$AU$1,'EZ-Pass'!$C$2:$AU$46,,0,1),,0,1)</f>
        <v>4.8</v>
      </c>
      <c r="V17" s="38" cm="1">
        <f t="array" ref="V17">_xlfn.XLOOKUP($A17,'EZ-Pass'!$A$2:$A$46,_xlfn.XLOOKUP(V$1,'EZ-Pass'!$C$1:$AU$1,'EZ-Pass'!$C$2:$AU$46,,0,1),,0,1)</f>
        <v>5.2</v>
      </c>
      <c r="W17" s="38" cm="1">
        <f t="array" ref="W17">_xlfn.XLOOKUP($A17,'EZ-Pass'!$A$2:$A$46,_xlfn.XLOOKUP(W$1,'EZ-Pass'!$C$1:$AU$1,'EZ-Pass'!$C$2:$AU$46,,0,1),,0,1)</f>
        <v>7.3</v>
      </c>
      <c r="X17" s="38" cm="1">
        <f t="array" ref="X17">_xlfn.XLOOKUP($A17,'EZ-Pass'!$A$2:$A$46,_xlfn.XLOOKUP(X$1,'EZ-Pass'!$C$1:$AU$1,'EZ-Pass'!$C$2:$AU$46,,0,1),,0,1)</f>
        <v>9.4</v>
      </c>
      <c r="Y17" s="38" cm="1">
        <f t="array" ref="Y17">_xlfn.XLOOKUP($A17,'EZ-Pass'!$A$2:$A$46,_xlfn.XLOOKUP(Y$1,'EZ-Pass'!$C$1:$AU$1,'EZ-Pass'!$C$2:$AU$46,,0,1),,0,1)</f>
        <v>10.4</v>
      </c>
      <c r="Z17" s="38" cm="1">
        <f t="array" ref="Z17">_xlfn.XLOOKUP($A17,'EZ-Pass'!$A$2:$A$46,_xlfn.XLOOKUP(Z$1,'EZ-Pass'!$C$1:$AU$1,'EZ-Pass'!$C$2:$AU$46,,0,1),,0,1)</f>
        <v>11.5</v>
      </c>
      <c r="AA17" s="38" cm="1">
        <f t="array" ref="AA17">_xlfn.XLOOKUP($A17,'EZ-Pass'!$A$2:$A$46,_xlfn.XLOOKUP(AA$1,'EZ-Pass'!$C$1:$AU$1,'EZ-Pass'!$C$2:$AU$46,,0,1),,0,1)</f>
        <v>12.6</v>
      </c>
      <c r="AB17" s="38" cm="1">
        <f t="array" ref="AB17">_xlfn.XLOOKUP($A17,'EZ-Pass'!$A$2:$A$46,_xlfn.XLOOKUP(AB$1,'EZ-Pass'!$C$1:$AU$1,'EZ-Pass'!$C$2:$AU$46,,0,1),,0,1)</f>
        <v>13.5</v>
      </c>
      <c r="AC17" s="38" cm="1">
        <f t="array" ref="AC17">_xlfn.XLOOKUP($A17,'EZ-Pass'!$A$2:$A$46,_xlfn.XLOOKUP(AC$1,'EZ-Pass'!$C$1:$AU$1,'EZ-Pass'!$C$2:$AU$46,,0,1),,0,1)</f>
        <v>15</v>
      </c>
      <c r="AD17" s="38" t="str" cm="1">
        <f t="array" ref="AD17">_xlfn.XLOOKUP($A17,'EZ-Pass'!$A$2:$A$46,_xlfn.XLOOKUP(AD$1,'EZ-Pass'!$C$1:$AU$1,'EZ-Pass'!$C$2:$AU$46,,0,1),,0,1)</f>
        <v>N/A</v>
      </c>
      <c r="AE17" s="38" cm="1">
        <f t="array" ref="AE17">_xlfn.XLOOKUP($A17,'EZ-Pass'!$A$2:$A$46,_xlfn.XLOOKUP(AE$1,'EZ-Pass'!$C$1:$AU$1,'EZ-Pass'!$C$2:$AU$46,,0,1),,0,1)</f>
        <v>16.100000000000001</v>
      </c>
      <c r="AF17" s="38" cm="1">
        <f t="array" ref="AF17">_xlfn.XLOOKUP($A17,'EZ-Pass'!$A$2:$A$46,_xlfn.XLOOKUP(AF$1,'EZ-Pass'!$C$1:$AU$1,'EZ-Pass'!$C$2:$AU$46,,0,1),,0,1)</f>
        <v>17.600000000000001</v>
      </c>
      <c r="AG17" s="38" cm="1">
        <f t="array" ref="AG17">_xlfn.XLOOKUP($A17,'EZ-Pass'!$A$2:$A$46,_xlfn.XLOOKUP(AG$1,'EZ-Pass'!$C$1:$AU$1,'EZ-Pass'!$C$2:$AU$46,,0,1),,0,1)</f>
        <v>19.2</v>
      </c>
      <c r="AH17" s="38" cm="1">
        <f t="array" ref="AH17">_xlfn.XLOOKUP($A17,'EZ-Pass'!$A$2:$A$46,_xlfn.XLOOKUP(AH$1,'EZ-Pass'!$C$1:$AU$1,'EZ-Pass'!$C$2:$AU$46,,0,1),,0,1)</f>
        <v>21.8</v>
      </c>
      <c r="AI17" s="38" cm="1">
        <f t="array" ref="AI17">_xlfn.XLOOKUP($A17,'EZ-Pass'!$A$2:$A$46,_xlfn.XLOOKUP(AI$1,'EZ-Pass'!$C$1:$AU$1,'EZ-Pass'!$C$2:$AU$46,,0,1),,0,1)</f>
        <v>22.7</v>
      </c>
      <c r="AJ17" s="38" cm="1">
        <f t="array" ref="AJ17">_xlfn.XLOOKUP($A17,'EZ-Pass'!$A$2:$A$46,_xlfn.XLOOKUP(AJ$1,'EZ-Pass'!$C$1:$AU$1,'EZ-Pass'!$C$2:$AU$46,,0,1),,0,1)</f>
        <v>23.3</v>
      </c>
      <c r="AK17" s="38" cm="1">
        <f t="array" ref="AK17">_xlfn.XLOOKUP($A17,'EZ-Pass'!$A$2:$A$46,_xlfn.XLOOKUP(AK$1,'EZ-Pass'!$C$1:$AU$1,'EZ-Pass'!$C$2:$AU$46,,0,1),,0,1)</f>
        <v>24.2</v>
      </c>
      <c r="AL17" s="38" cm="1">
        <f t="array" ref="AL17">_xlfn.XLOOKUP($A17,'EZ-Pass'!$A$2:$A$46,_xlfn.XLOOKUP(AL$1,'EZ-Pass'!$C$1:$AU$1,'EZ-Pass'!$C$2:$AU$46,,0,1),,0,1)</f>
        <v>25.3</v>
      </c>
      <c r="AM17" s="38" cm="1">
        <f t="array" ref="AM17">_xlfn.XLOOKUP($A17,'EZ-Pass'!$A$2:$A$46,_xlfn.XLOOKUP(AM$1,'EZ-Pass'!$C$1:$AU$1,'EZ-Pass'!$C$2:$AU$46,,0,1),,0,1)</f>
        <v>26.5</v>
      </c>
      <c r="AN17" s="38" cm="1">
        <f t="array" ref="AN17">_xlfn.XLOOKUP($A17,'EZ-Pass'!$A$2:$A$46,_xlfn.XLOOKUP(AN$1,'EZ-Pass'!$C$1:$AU$1,'EZ-Pass'!$C$2:$AU$46,,0,1),,0,1)</f>
        <v>27.7</v>
      </c>
    </row>
    <row r="18" spans="1:40" x14ac:dyDescent="0.2">
      <c r="A18">
        <v>226</v>
      </c>
      <c r="B18" t="str">
        <v>Carlisle Toll Plaza</v>
      </c>
      <c r="C18" s="38" cm="1">
        <f t="array" ref="C18">_xlfn.XLOOKUP($A18,'EZ-Pass'!$A$2:$A$46,_xlfn.XLOOKUP(C$1,'EZ-Pass'!$C$1:$AU$1,'EZ-Pass'!$C$2:$AU$46,,0,1),,0,1)</f>
        <v>24.2</v>
      </c>
      <c r="D18" s="38" cm="1">
        <f t="array" ref="D18">_xlfn.XLOOKUP($A18,'EZ-Pass'!$A$2:$A$46,_xlfn.XLOOKUP(D$1,'EZ-Pass'!$C$1:$AU$1,'EZ-Pass'!$C$2:$AU$46,,0,1),,0,1)</f>
        <v>24.2</v>
      </c>
      <c r="E18" s="38" cm="1">
        <f t="array" ref="E18">_xlfn.XLOOKUP($A18,'EZ-Pass'!$A$2:$A$46,_xlfn.XLOOKUP(E$1,'EZ-Pass'!$C$1:$AU$1,'EZ-Pass'!$C$2:$AU$46,,0,1),,0,1)</f>
        <v>24.2</v>
      </c>
      <c r="F18" s="38" cm="1">
        <f t="array" ref="F18">_xlfn.XLOOKUP($A18,'EZ-Pass'!$A$2:$A$46,_xlfn.XLOOKUP(F$1,'EZ-Pass'!$C$1:$AU$1,'EZ-Pass'!$C$2:$AU$46,,0,1),,0,1)</f>
        <v>24.2</v>
      </c>
      <c r="G18" s="38" cm="1">
        <f t="array" ref="G18">_xlfn.XLOOKUP($A18,'EZ-Pass'!$A$2:$A$46,_xlfn.XLOOKUP(G$1,'EZ-Pass'!$C$1:$AU$1,'EZ-Pass'!$C$2:$AU$46,,0,1),,0,1)</f>
        <v>22.8</v>
      </c>
      <c r="H18" s="38" cm="1">
        <f t="array" ref="H18">_xlfn.XLOOKUP($A18,'EZ-Pass'!$A$2:$A$46,_xlfn.XLOOKUP(H$1,'EZ-Pass'!$C$1:$AU$1,'EZ-Pass'!$C$2:$AU$46,,0,1),,0,1)</f>
        <v>21.8</v>
      </c>
      <c r="I18" s="38" cm="1">
        <f t="array" ref="I18">_xlfn.XLOOKUP($A18,'EZ-Pass'!$A$2:$A$46,_xlfn.XLOOKUP(I$1,'EZ-Pass'!$C$1:$AU$1,'EZ-Pass'!$C$2:$AU$46,,0,1),,0,1)</f>
        <v>20.7</v>
      </c>
      <c r="J18" s="38" cm="1">
        <f t="array" ref="J18">_xlfn.XLOOKUP($A18,'EZ-Pass'!$A$2:$A$46,_xlfn.XLOOKUP(J$1,'EZ-Pass'!$C$1:$AU$1,'EZ-Pass'!$C$2:$AU$46,,0,1),,0,1)</f>
        <v>19.8</v>
      </c>
      <c r="K18" s="38" cm="1">
        <f t="array" ref="K18">_xlfn.XLOOKUP($A18,'EZ-Pass'!$A$2:$A$46,_xlfn.XLOOKUP(K$1,'EZ-Pass'!$C$1:$AU$1,'EZ-Pass'!$C$2:$AU$46,,0,1),,0,1)</f>
        <v>18.2</v>
      </c>
      <c r="L18" s="38" cm="1">
        <f t="array" ref="L18">_xlfn.XLOOKUP($A18,'EZ-Pass'!$A$2:$A$46,_xlfn.XLOOKUP(L$1,'EZ-Pass'!$C$1:$AU$1,'EZ-Pass'!$C$2:$AU$46,,0,1),,0,1)</f>
        <v>16.600000000000001</v>
      </c>
      <c r="M18" s="38" cm="1">
        <f t="array" ref="M18">_xlfn.XLOOKUP($A18,'EZ-Pass'!$A$2:$A$46,_xlfn.XLOOKUP(M$1,'EZ-Pass'!$C$1:$AU$1,'EZ-Pass'!$C$2:$AU$46,,0,1),,0,1)</f>
        <v>14.5</v>
      </c>
      <c r="N18" s="38" cm="1">
        <f t="array" ref="N18">_xlfn.XLOOKUP($A18,'EZ-Pass'!$A$2:$A$46,_xlfn.XLOOKUP(N$1,'EZ-Pass'!$C$1:$AU$1,'EZ-Pass'!$C$2:$AU$46,,0,1),,0,1)</f>
        <v>9.9</v>
      </c>
      <c r="O18" s="38" cm="1">
        <f t="array" ref="O18">_xlfn.XLOOKUP($A18,'EZ-Pass'!$A$2:$A$46,_xlfn.XLOOKUP(O$1,'EZ-Pass'!$C$1:$AU$1,'EZ-Pass'!$C$2:$AU$46,,0,1),,0,1)</f>
        <v>7.9</v>
      </c>
      <c r="P18" s="38" cm="1">
        <f t="array" ref="P18">_xlfn.XLOOKUP($A18,'EZ-Pass'!$A$2:$A$46,_xlfn.XLOOKUP(P$1,'EZ-Pass'!$C$1:$AU$1,'EZ-Pass'!$C$2:$AU$46,,0,1),,0,1)</f>
        <v>6.3</v>
      </c>
      <c r="Q18" s="38" cm="1">
        <f t="array" ref="Q18">_xlfn.XLOOKUP($A18,'EZ-Pass'!$A$2:$A$46,_xlfn.XLOOKUP(Q$1,'EZ-Pass'!$C$1:$AU$1,'EZ-Pass'!$C$2:$AU$46,,0,1),,0,1)</f>
        <v>4.8</v>
      </c>
      <c r="R18" s="38" cm="1">
        <f t="array" ref="R18">_xlfn.XLOOKUP($A18,'EZ-Pass'!$A$2:$A$46,_xlfn.XLOOKUP(R$1,'EZ-Pass'!$C$1:$AU$1,'EZ-Pass'!$C$2:$AU$46,,0,1),,0,1)</f>
        <v>3.2</v>
      </c>
      <c r="S18" s="38" t="str" cm="1">
        <f t="array" ref="S18">_xlfn.XLOOKUP($A18,'EZ-Pass'!$A$2:$A$46,_xlfn.XLOOKUP(S$1,'EZ-Pass'!$C$1:$AU$1,'EZ-Pass'!$C$2:$AU$46,,0,1),,0,1)</f>
        <v>N/A</v>
      </c>
      <c r="T18" s="38" cm="1">
        <f t="array" ref="T18">_xlfn.XLOOKUP($A18,'EZ-Pass'!$A$2:$A$46,_xlfn.XLOOKUP(T$1,'EZ-Pass'!$C$1:$AU$1,'EZ-Pass'!$C$2:$AU$46,,0,1),,0,1)</f>
        <v>1.6</v>
      </c>
      <c r="U18" s="38" cm="1">
        <f t="array" ref="U18">_xlfn.XLOOKUP($A18,'EZ-Pass'!$A$2:$A$46,_xlfn.XLOOKUP(U$1,'EZ-Pass'!$C$1:$AU$1,'EZ-Pass'!$C$2:$AU$46,,0,1),,0,1)</f>
        <v>2.2999999999999998</v>
      </c>
      <c r="V18" s="38" cm="1">
        <f t="array" ref="V18">_xlfn.XLOOKUP($A18,'EZ-Pass'!$A$2:$A$46,_xlfn.XLOOKUP(V$1,'EZ-Pass'!$C$1:$AU$1,'EZ-Pass'!$C$2:$AU$46,,0,1),,0,1)</f>
        <v>2.7</v>
      </c>
      <c r="W18" s="38" cm="1">
        <f t="array" ref="W18">_xlfn.XLOOKUP($A18,'EZ-Pass'!$A$2:$A$46,_xlfn.XLOOKUP(W$1,'EZ-Pass'!$C$1:$AU$1,'EZ-Pass'!$C$2:$AU$46,,0,1),,0,1)</f>
        <v>4.8</v>
      </c>
      <c r="X18" s="38" cm="1">
        <f t="array" ref="X18">_xlfn.XLOOKUP($A18,'EZ-Pass'!$A$2:$A$46,_xlfn.XLOOKUP(X$1,'EZ-Pass'!$C$1:$AU$1,'EZ-Pass'!$C$2:$AU$46,,0,1),,0,1)</f>
        <v>6.3</v>
      </c>
      <c r="Y18" s="38" cm="1">
        <f t="array" ref="Y18">_xlfn.XLOOKUP($A18,'EZ-Pass'!$A$2:$A$46,_xlfn.XLOOKUP(Y$1,'EZ-Pass'!$C$1:$AU$1,'EZ-Pass'!$C$2:$AU$46,,0,1),,0,1)</f>
        <v>7.3</v>
      </c>
      <c r="Z18" s="38" cm="1">
        <f t="array" ref="Z18">_xlfn.XLOOKUP($A18,'EZ-Pass'!$A$2:$A$46,_xlfn.XLOOKUP(Z$1,'EZ-Pass'!$C$1:$AU$1,'EZ-Pass'!$C$2:$AU$46,,0,1),,0,1)</f>
        <v>9.4</v>
      </c>
      <c r="AA18" s="38" cm="1">
        <f t="array" ref="AA18">_xlfn.XLOOKUP($A18,'EZ-Pass'!$A$2:$A$46,_xlfn.XLOOKUP(AA$1,'EZ-Pass'!$C$1:$AU$1,'EZ-Pass'!$C$2:$AU$46,,0,1),,0,1)</f>
        <v>10.5</v>
      </c>
      <c r="AB18" s="38" cm="1">
        <f t="array" ref="AB18">_xlfn.XLOOKUP($A18,'EZ-Pass'!$A$2:$A$46,_xlfn.XLOOKUP(AB$1,'EZ-Pass'!$C$1:$AU$1,'EZ-Pass'!$C$2:$AU$46,,0,1),,0,1)</f>
        <v>11.5</v>
      </c>
      <c r="AC18" s="38" cm="1">
        <f t="array" ref="AC18">_xlfn.XLOOKUP($A18,'EZ-Pass'!$A$2:$A$46,_xlfn.XLOOKUP(AC$1,'EZ-Pass'!$C$1:$AU$1,'EZ-Pass'!$C$2:$AU$46,,0,1),,0,1)</f>
        <v>13</v>
      </c>
      <c r="AD18" s="38" t="str" cm="1">
        <f t="array" ref="AD18">_xlfn.XLOOKUP($A18,'EZ-Pass'!$A$2:$A$46,_xlfn.XLOOKUP(AD$1,'EZ-Pass'!$C$1:$AU$1,'EZ-Pass'!$C$2:$AU$46,,0,1),,0,1)</f>
        <v>N/A</v>
      </c>
      <c r="AE18" s="38" cm="1">
        <f t="array" ref="AE18">_xlfn.XLOOKUP($A18,'EZ-Pass'!$A$2:$A$46,_xlfn.XLOOKUP(AE$1,'EZ-Pass'!$C$1:$AU$1,'EZ-Pass'!$C$2:$AU$46,,0,1),,0,1)</f>
        <v>14</v>
      </c>
      <c r="AF18" s="38" cm="1">
        <f t="array" ref="AF18">_xlfn.XLOOKUP($A18,'EZ-Pass'!$A$2:$A$46,_xlfn.XLOOKUP(AF$1,'EZ-Pass'!$C$1:$AU$1,'EZ-Pass'!$C$2:$AU$46,,0,1),,0,1)</f>
        <v>15.6</v>
      </c>
      <c r="AG18" s="38" cm="1">
        <f t="array" ref="AG18">_xlfn.XLOOKUP($A18,'EZ-Pass'!$A$2:$A$46,_xlfn.XLOOKUP(AG$1,'EZ-Pass'!$C$1:$AU$1,'EZ-Pass'!$C$2:$AU$46,,0,1),,0,1)</f>
        <v>16.600000000000001</v>
      </c>
      <c r="AH18" s="38" cm="1">
        <f t="array" ref="AH18">_xlfn.XLOOKUP($A18,'EZ-Pass'!$A$2:$A$46,_xlfn.XLOOKUP(AH$1,'EZ-Pass'!$C$1:$AU$1,'EZ-Pass'!$C$2:$AU$46,,0,1),,0,1)</f>
        <v>19.2</v>
      </c>
      <c r="AI18" s="38" cm="1">
        <f t="array" ref="AI18">_xlfn.XLOOKUP($A18,'EZ-Pass'!$A$2:$A$46,_xlfn.XLOOKUP(AI$1,'EZ-Pass'!$C$1:$AU$1,'EZ-Pass'!$C$2:$AU$46,,0,1),,0,1)</f>
        <v>20.2</v>
      </c>
      <c r="AJ18" s="38" cm="1">
        <f t="array" ref="AJ18">_xlfn.XLOOKUP($A18,'EZ-Pass'!$A$2:$A$46,_xlfn.XLOOKUP(AJ$1,'EZ-Pass'!$C$1:$AU$1,'EZ-Pass'!$C$2:$AU$46,,0,1),,0,1)</f>
        <v>20.7</v>
      </c>
      <c r="AK18" s="38" cm="1">
        <f t="array" ref="AK18">_xlfn.XLOOKUP($A18,'EZ-Pass'!$A$2:$A$46,_xlfn.XLOOKUP(AK$1,'EZ-Pass'!$C$1:$AU$1,'EZ-Pass'!$C$2:$AU$46,,0,1),,0,1)</f>
        <v>21.8</v>
      </c>
      <c r="AL18" s="38" cm="1">
        <f t="array" ref="AL18">_xlfn.XLOOKUP($A18,'EZ-Pass'!$A$2:$A$46,_xlfn.XLOOKUP(AL$1,'EZ-Pass'!$C$1:$AU$1,'EZ-Pass'!$C$2:$AU$46,,0,1),,0,1)</f>
        <v>22.8</v>
      </c>
      <c r="AM18" s="38" cm="1">
        <f t="array" ref="AM18">_xlfn.XLOOKUP($A18,'EZ-Pass'!$A$2:$A$46,_xlfn.XLOOKUP(AM$1,'EZ-Pass'!$C$1:$AU$1,'EZ-Pass'!$C$2:$AU$46,,0,1),,0,1)</f>
        <v>24</v>
      </c>
      <c r="AN18" s="38" cm="1">
        <f t="array" ref="AN18">_xlfn.XLOOKUP($A18,'EZ-Pass'!$A$2:$A$46,_xlfn.XLOOKUP(AN$1,'EZ-Pass'!$C$1:$AU$1,'EZ-Pass'!$C$2:$AU$46,,0,1),,0,1)</f>
        <v>25.2</v>
      </c>
    </row>
    <row r="19" spans="1:40" x14ac:dyDescent="0.2">
      <c r="A19">
        <v>236</v>
      </c>
      <c r="B19" t="str">
        <v>Gettysburg Pike Toll Plaza</v>
      </c>
      <c r="C19" s="38" cm="1">
        <f t="array" ref="C19">_xlfn.XLOOKUP($A19,'EZ-Pass'!$A$2:$A$46,_xlfn.XLOOKUP(C$1,'EZ-Pass'!$C$1:$AU$1,'EZ-Pass'!$C$2:$AU$46,,0,1),,0,1)</f>
        <v>25.3</v>
      </c>
      <c r="D19" s="38" cm="1">
        <f t="array" ref="D19">_xlfn.XLOOKUP($A19,'EZ-Pass'!$A$2:$A$46,_xlfn.XLOOKUP(D$1,'EZ-Pass'!$C$1:$AU$1,'EZ-Pass'!$C$2:$AU$46,,0,1),,0,1)</f>
        <v>25.3</v>
      </c>
      <c r="E19" s="38" cm="1">
        <f t="array" ref="E19">_xlfn.XLOOKUP($A19,'EZ-Pass'!$A$2:$A$46,_xlfn.XLOOKUP(E$1,'EZ-Pass'!$C$1:$AU$1,'EZ-Pass'!$C$2:$AU$46,,0,1),,0,1)</f>
        <v>25.3</v>
      </c>
      <c r="F19" s="38" cm="1">
        <f t="array" ref="F19">_xlfn.XLOOKUP($A19,'EZ-Pass'!$A$2:$A$46,_xlfn.XLOOKUP(F$1,'EZ-Pass'!$C$1:$AU$1,'EZ-Pass'!$C$2:$AU$46,,0,1),,0,1)</f>
        <v>25.3</v>
      </c>
      <c r="G19" s="38" cm="1">
        <f t="array" ref="G19">_xlfn.XLOOKUP($A19,'EZ-Pass'!$A$2:$A$46,_xlfn.XLOOKUP(G$1,'EZ-Pass'!$C$1:$AU$1,'EZ-Pass'!$C$2:$AU$46,,0,1),,0,1)</f>
        <v>23.8</v>
      </c>
      <c r="H19" s="38" cm="1">
        <f t="array" ref="H19">_xlfn.XLOOKUP($A19,'EZ-Pass'!$A$2:$A$46,_xlfn.XLOOKUP(H$1,'EZ-Pass'!$C$1:$AU$1,'EZ-Pass'!$C$2:$AU$46,,0,1),,0,1)</f>
        <v>22.8</v>
      </c>
      <c r="I19" s="38" cm="1">
        <f t="array" ref="I19">_xlfn.XLOOKUP($A19,'EZ-Pass'!$A$2:$A$46,_xlfn.XLOOKUP(I$1,'EZ-Pass'!$C$1:$AU$1,'EZ-Pass'!$C$2:$AU$46,,0,1),,0,1)</f>
        <v>21.8</v>
      </c>
      <c r="J19" s="38" cm="1">
        <f t="array" ref="J19">_xlfn.XLOOKUP($A19,'EZ-Pass'!$A$2:$A$46,_xlfn.XLOOKUP(J$1,'EZ-Pass'!$C$1:$AU$1,'EZ-Pass'!$C$2:$AU$46,,0,1),,0,1)</f>
        <v>20.7</v>
      </c>
      <c r="K19" s="38" cm="1">
        <f t="array" ref="K19">_xlfn.XLOOKUP($A19,'EZ-Pass'!$A$2:$A$46,_xlfn.XLOOKUP(K$1,'EZ-Pass'!$C$1:$AU$1,'EZ-Pass'!$C$2:$AU$46,,0,1),,0,1)</f>
        <v>19.2</v>
      </c>
      <c r="L19" s="38" cm="1">
        <f t="array" ref="L19">_xlfn.XLOOKUP($A19,'EZ-Pass'!$A$2:$A$46,_xlfn.XLOOKUP(L$1,'EZ-Pass'!$C$1:$AU$1,'EZ-Pass'!$C$2:$AU$46,,0,1),,0,1)</f>
        <v>17.600000000000001</v>
      </c>
      <c r="M19" s="38" cm="1">
        <f t="array" ref="M19">_xlfn.XLOOKUP($A19,'EZ-Pass'!$A$2:$A$46,_xlfn.XLOOKUP(M$1,'EZ-Pass'!$C$1:$AU$1,'EZ-Pass'!$C$2:$AU$46,,0,1),,0,1)</f>
        <v>15</v>
      </c>
      <c r="N19" s="38" cm="1">
        <f t="array" ref="N19">_xlfn.XLOOKUP($A19,'EZ-Pass'!$A$2:$A$46,_xlfn.XLOOKUP(N$1,'EZ-Pass'!$C$1:$AU$1,'EZ-Pass'!$C$2:$AU$46,,0,1),,0,1)</f>
        <v>11.5</v>
      </c>
      <c r="O19" s="38" cm="1">
        <f t="array" ref="O19">_xlfn.XLOOKUP($A19,'EZ-Pass'!$A$2:$A$46,_xlfn.XLOOKUP(O$1,'EZ-Pass'!$C$1:$AU$1,'EZ-Pass'!$C$2:$AU$46,,0,1),,0,1)</f>
        <v>9.4</v>
      </c>
      <c r="P19" s="38" cm="1">
        <f t="array" ref="P19">_xlfn.XLOOKUP($A19,'EZ-Pass'!$A$2:$A$46,_xlfn.XLOOKUP(P$1,'EZ-Pass'!$C$1:$AU$1,'EZ-Pass'!$C$2:$AU$46,,0,1),,0,1)</f>
        <v>6.8</v>
      </c>
      <c r="Q19" s="38" cm="1">
        <f t="array" ref="Q19">_xlfn.XLOOKUP($A19,'EZ-Pass'!$A$2:$A$46,_xlfn.XLOOKUP(Q$1,'EZ-Pass'!$C$1:$AU$1,'EZ-Pass'!$C$2:$AU$46,,0,1),,0,1)</f>
        <v>5.9</v>
      </c>
      <c r="R19" s="38" cm="1">
        <f t="array" ref="R19">_xlfn.XLOOKUP($A19,'EZ-Pass'!$A$2:$A$46,_xlfn.XLOOKUP(R$1,'EZ-Pass'!$C$1:$AU$1,'EZ-Pass'!$C$2:$AU$46,,0,1),,0,1)</f>
        <v>4.3</v>
      </c>
      <c r="S19" s="38" cm="1">
        <f t="array" ref="S19">_xlfn.XLOOKUP($A19,'EZ-Pass'!$A$2:$A$46,_xlfn.XLOOKUP(S$1,'EZ-Pass'!$C$1:$AU$1,'EZ-Pass'!$C$2:$AU$46,,0,1),,0,1)</f>
        <v>1.6</v>
      </c>
      <c r="T19" s="38" t="str" cm="1">
        <f t="array" ref="T19">_xlfn.XLOOKUP($A19,'EZ-Pass'!$A$2:$A$46,_xlfn.XLOOKUP(T$1,'EZ-Pass'!$C$1:$AU$1,'EZ-Pass'!$C$2:$AU$46,,0,1),,0,1)</f>
        <v>N/A</v>
      </c>
      <c r="U19" s="38" cm="1">
        <f t="array" ref="U19">_xlfn.XLOOKUP($A19,'EZ-Pass'!$A$2:$A$46,_xlfn.XLOOKUP(U$1,'EZ-Pass'!$C$1:$AU$1,'EZ-Pass'!$C$2:$AU$46,,0,1),,0,1)</f>
        <v>1.6</v>
      </c>
      <c r="V19" s="38" cm="1">
        <f t="array" ref="V19">_xlfn.XLOOKUP($A19,'EZ-Pass'!$A$2:$A$46,_xlfn.XLOOKUP(V$1,'EZ-Pass'!$C$1:$AU$1,'EZ-Pass'!$C$2:$AU$46,,0,1),,0,1)</f>
        <v>2.2999999999999998</v>
      </c>
      <c r="W19" s="38" cm="1">
        <f t="array" ref="W19">_xlfn.XLOOKUP($A19,'EZ-Pass'!$A$2:$A$46,_xlfn.XLOOKUP(W$1,'EZ-Pass'!$C$1:$AU$1,'EZ-Pass'!$C$2:$AU$46,,0,1),,0,1)</f>
        <v>3.2</v>
      </c>
      <c r="X19" s="38" cm="1">
        <f t="array" ref="X19">_xlfn.XLOOKUP($A19,'EZ-Pass'!$A$2:$A$46,_xlfn.XLOOKUP(X$1,'EZ-Pass'!$C$1:$AU$1,'EZ-Pass'!$C$2:$AU$46,,0,1),,0,1)</f>
        <v>5.2</v>
      </c>
      <c r="Y19" s="38" cm="1">
        <f t="array" ref="Y19">_xlfn.XLOOKUP($A19,'EZ-Pass'!$A$2:$A$46,_xlfn.XLOOKUP(Y$1,'EZ-Pass'!$C$1:$AU$1,'EZ-Pass'!$C$2:$AU$46,,0,1),,0,1)</f>
        <v>6.8</v>
      </c>
      <c r="Z19" s="38" cm="1">
        <f t="array" ref="Z19">_xlfn.XLOOKUP($A19,'EZ-Pass'!$A$2:$A$46,_xlfn.XLOOKUP(Z$1,'EZ-Pass'!$C$1:$AU$1,'EZ-Pass'!$C$2:$AU$46,,0,1),,0,1)</f>
        <v>8.4</v>
      </c>
      <c r="AA19" s="38" cm="1">
        <f t="array" ref="AA19">_xlfn.XLOOKUP($A19,'EZ-Pass'!$A$2:$A$46,_xlfn.XLOOKUP(AA$1,'EZ-Pass'!$C$1:$AU$1,'EZ-Pass'!$C$2:$AU$46,,0,1),,0,1)</f>
        <v>9.5</v>
      </c>
      <c r="AB19" s="38" cm="1">
        <f t="array" ref="AB19">_xlfn.XLOOKUP($A19,'EZ-Pass'!$A$2:$A$46,_xlfn.XLOOKUP(AB$1,'EZ-Pass'!$C$1:$AU$1,'EZ-Pass'!$C$2:$AU$46,,0,1),,0,1)</f>
        <v>10.4</v>
      </c>
      <c r="AC19" s="38" cm="1">
        <f t="array" ref="AC19">_xlfn.XLOOKUP($A19,'EZ-Pass'!$A$2:$A$46,_xlfn.XLOOKUP(AC$1,'EZ-Pass'!$C$1:$AU$1,'EZ-Pass'!$C$2:$AU$46,,0,1),,0,1)</f>
        <v>12</v>
      </c>
      <c r="AD19" s="38" t="str" cm="1">
        <f t="array" ref="AD19">_xlfn.XLOOKUP($A19,'EZ-Pass'!$A$2:$A$46,_xlfn.XLOOKUP(AD$1,'EZ-Pass'!$C$1:$AU$1,'EZ-Pass'!$C$2:$AU$46,,0,1),,0,1)</f>
        <v>N/A</v>
      </c>
      <c r="AE19" s="38" cm="1">
        <f t="array" ref="AE19">_xlfn.XLOOKUP($A19,'EZ-Pass'!$A$2:$A$46,_xlfn.XLOOKUP(AE$1,'EZ-Pass'!$C$1:$AU$1,'EZ-Pass'!$C$2:$AU$46,,0,1),,0,1)</f>
        <v>13</v>
      </c>
      <c r="AF19" s="38" cm="1">
        <f t="array" ref="AF19">_xlfn.XLOOKUP($A19,'EZ-Pass'!$A$2:$A$46,_xlfn.XLOOKUP(AF$1,'EZ-Pass'!$C$1:$AU$1,'EZ-Pass'!$C$2:$AU$46,,0,1),,0,1)</f>
        <v>14.5</v>
      </c>
      <c r="AG19" s="38" cm="1">
        <f t="array" ref="AG19">_xlfn.XLOOKUP($A19,'EZ-Pass'!$A$2:$A$46,_xlfn.XLOOKUP(AG$1,'EZ-Pass'!$C$1:$AU$1,'EZ-Pass'!$C$2:$AU$46,,0,1),,0,1)</f>
        <v>15.6</v>
      </c>
      <c r="AH19" s="38" cm="1">
        <f t="array" ref="AH19">_xlfn.XLOOKUP($A19,'EZ-Pass'!$A$2:$A$46,_xlfn.XLOOKUP(AH$1,'EZ-Pass'!$C$1:$AU$1,'EZ-Pass'!$C$2:$AU$46,,0,1),,0,1)</f>
        <v>18.2</v>
      </c>
      <c r="AI19" s="38" cm="1">
        <f t="array" ref="AI19">_xlfn.XLOOKUP($A19,'EZ-Pass'!$A$2:$A$46,_xlfn.XLOOKUP(AI$1,'EZ-Pass'!$C$1:$AU$1,'EZ-Pass'!$C$2:$AU$46,,0,1),,0,1)</f>
        <v>19.399999999999999</v>
      </c>
      <c r="AJ19" s="38" cm="1">
        <f t="array" ref="AJ19">_xlfn.XLOOKUP($A19,'EZ-Pass'!$A$2:$A$46,_xlfn.XLOOKUP(AJ$1,'EZ-Pass'!$C$1:$AU$1,'EZ-Pass'!$C$2:$AU$46,,0,1),,0,1)</f>
        <v>20.2</v>
      </c>
      <c r="AK19" s="38" cm="1">
        <f t="array" ref="AK19">_xlfn.XLOOKUP($A19,'EZ-Pass'!$A$2:$A$46,_xlfn.XLOOKUP(AK$1,'EZ-Pass'!$C$1:$AU$1,'EZ-Pass'!$C$2:$AU$46,,0,1),,0,1)</f>
        <v>21.2</v>
      </c>
      <c r="AL19" s="38" cm="1">
        <f t="array" ref="AL19">_xlfn.XLOOKUP($A19,'EZ-Pass'!$A$2:$A$46,_xlfn.XLOOKUP(AL$1,'EZ-Pass'!$C$1:$AU$1,'EZ-Pass'!$C$2:$AU$46,,0,1),,0,1)</f>
        <v>21.8</v>
      </c>
      <c r="AM19" s="38" cm="1">
        <f t="array" ref="AM19">_xlfn.XLOOKUP($A19,'EZ-Pass'!$A$2:$A$46,_xlfn.XLOOKUP(AM$1,'EZ-Pass'!$C$1:$AU$1,'EZ-Pass'!$C$2:$AU$46,,0,1),,0,1)</f>
        <v>23</v>
      </c>
      <c r="AN19" s="38" cm="1">
        <f t="array" ref="AN19">_xlfn.XLOOKUP($A19,'EZ-Pass'!$A$2:$A$46,_xlfn.XLOOKUP(AN$1,'EZ-Pass'!$C$1:$AU$1,'EZ-Pass'!$C$2:$AU$46,,0,1),,0,1)</f>
        <v>24.2</v>
      </c>
    </row>
    <row r="20" spans="1:40" x14ac:dyDescent="0.2">
      <c r="A20">
        <v>242</v>
      </c>
      <c r="B20" t="str">
        <v>Harrisburg West Toll Plaza</v>
      </c>
      <c r="C20" s="38" cm="1">
        <f t="array" ref="C20">_xlfn.XLOOKUP($A20,'EZ-Pass'!$A$2:$A$46,_xlfn.XLOOKUP(C$1,'EZ-Pass'!$C$1:$AU$1,'EZ-Pass'!$C$2:$AU$46,,0,1),,0,1)</f>
        <v>25.8</v>
      </c>
      <c r="D20" s="38" cm="1">
        <f t="array" ref="D20">_xlfn.XLOOKUP($A20,'EZ-Pass'!$A$2:$A$46,_xlfn.XLOOKUP(D$1,'EZ-Pass'!$C$1:$AU$1,'EZ-Pass'!$C$2:$AU$46,,0,1),,0,1)</f>
        <v>25.8</v>
      </c>
      <c r="E20" s="38" cm="1">
        <f t="array" ref="E20">_xlfn.XLOOKUP($A20,'EZ-Pass'!$A$2:$A$46,_xlfn.XLOOKUP(E$1,'EZ-Pass'!$C$1:$AU$1,'EZ-Pass'!$C$2:$AU$46,,0,1),,0,1)</f>
        <v>25.8</v>
      </c>
      <c r="F20" s="38" cm="1">
        <f t="array" ref="F20">_xlfn.XLOOKUP($A20,'EZ-Pass'!$A$2:$A$46,_xlfn.XLOOKUP(F$1,'EZ-Pass'!$C$1:$AU$1,'EZ-Pass'!$C$2:$AU$46,,0,1),,0,1)</f>
        <v>25.8</v>
      </c>
      <c r="G20" s="38" cm="1">
        <f t="array" ref="G20">_xlfn.XLOOKUP($A20,'EZ-Pass'!$A$2:$A$46,_xlfn.XLOOKUP(G$1,'EZ-Pass'!$C$1:$AU$1,'EZ-Pass'!$C$2:$AU$46,,0,1),,0,1)</f>
        <v>24.2</v>
      </c>
      <c r="H20" s="38" cm="1">
        <f t="array" ref="H20">_xlfn.XLOOKUP($A20,'EZ-Pass'!$A$2:$A$46,_xlfn.XLOOKUP(H$1,'EZ-Pass'!$C$1:$AU$1,'EZ-Pass'!$C$2:$AU$46,,0,1),,0,1)</f>
        <v>23.3</v>
      </c>
      <c r="I20" s="38" cm="1">
        <f t="array" ref="I20">_xlfn.XLOOKUP($A20,'EZ-Pass'!$A$2:$A$46,_xlfn.XLOOKUP(I$1,'EZ-Pass'!$C$1:$AU$1,'EZ-Pass'!$C$2:$AU$46,,0,1),,0,1)</f>
        <v>22.2</v>
      </c>
      <c r="J20" s="38" cm="1">
        <f t="array" ref="J20">_xlfn.XLOOKUP($A20,'EZ-Pass'!$A$2:$A$46,_xlfn.XLOOKUP(J$1,'EZ-Pass'!$C$1:$AU$1,'EZ-Pass'!$C$2:$AU$46,,0,1),,0,1)</f>
        <v>20.7</v>
      </c>
      <c r="K20" s="38" cm="1">
        <f t="array" ref="K20">_xlfn.XLOOKUP($A20,'EZ-Pass'!$A$2:$A$46,_xlfn.XLOOKUP(K$1,'EZ-Pass'!$C$1:$AU$1,'EZ-Pass'!$C$2:$AU$46,,0,1),,0,1)</f>
        <v>19.8</v>
      </c>
      <c r="L20" s="38" cm="1">
        <f t="array" ref="L20">_xlfn.XLOOKUP($A20,'EZ-Pass'!$A$2:$A$46,_xlfn.XLOOKUP(L$1,'EZ-Pass'!$C$1:$AU$1,'EZ-Pass'!$C$2:$AU$46,,0,1),,0,1)</f>
        <v>18.2</v>
      </c>
      <c r="M20" s="38" cm="1">
        <f t="array" ref="M20">_xlfn.XLOOKUP($A20,'EZ-Pass'!$A$2:$A$46,_xlfn.XLOOKUP(M$1,'EZ-Pass'!$C$1:$AU$1,'EZ-Pass'!$C$2:$AU$46,,0,1),,0,1)</f>
        <v>16.100000000000001</v>
      </c>
      <c r="N20" s="38" cm="1">
        <f t="array" ref="N20">_xlfn.XLOOKUP($A20,'EZ-Pass'!$A$2:$A$46,_xlfn.XLOOKUP(N$1,'EZ-Pass'!$C$1:$AU$1,'EZ-Pass'!$C$2:$AU$46,,0,1),,0,1)</f>
        <v>12</v>
      </c>
      <c r="O20" s="38" cm="1">
        <f t="array" ref="O20">_xlfn.XLOOKUP($A20,'EZ-Pass'!$A$2:$A$46,_xlfn.XLOOKUP(O$1,'EZ-Pass'!$C$1:$AU$1,'EZ-Pass'!$C$2:$AU$46,,0,1),,0,1)</f>
        <v>9.9</v>
      </c>
      <c r="P20" s="38" cm="1">
        <f t="array" ref="P20">_xlfn.XLOOKUP($A20,'EZ-Pass'!$A$2:$A$46,_xlfn.XLOOKUP(P$1,'EZ-Pass'!$C$1:$AU$1,'EZ-Pass'!$C$2:$AU$46,,0,1),,0,1)</f>
        <v>7.3</v>
      </c>
      <c r="Q20" s="38" cm="1">
        <f t="array" ref="Q20">_xlfn.XLOOKUP($A20,'EZ-Pass'!$A$2:$A$46,_xlfn.XLOOKUP(Q$1,'EZ-Pass'!$C$1:$AU$1,'EZ-Pass'!$C$2:$AU$46,,0,1),,0,1)</f>
        <v>6.3</v>
      </c>
      <c r="R20" s="38" cm="1">
        <f t="array" ref="R20">_xlfn.XLOOKUP($A20,'EZ-Pass'!$A$2:$A$46,_xlfn.XLOOKUP(R$1,'EZ-Pass'!$C$1:$AU$1,'EZ-Pass'!$C$2:$AU$46,,0,1),,0,1)</f>
        <v>4.8</v>
      </c>
      <c r="S20" s="38" cm="1">
        <f t="array" ref="S20">_xlfn.XLOOKUP($A20,'EZ-Pass'!$A$2:$A$46,_xlfn.XLOOKUP(S$1,'EZ-Pass'!$C$1:$AU$1,'EZ-Pass'!$C$2:$AU$46,,0,1),,0,1)</f>
        <v>2.2999999999999998</v>
      </c>
      <c r="T20" s="38" cm="1">
        <f t="array" ref="T20">_xlfn.XLOOKUP($A20,'EZ-Pass'!$A$2:$A$46,_xlfn.XLOOKUP(T$1,'EZ-Pass'!$C$1:$AU$1,'EZ-Pass'!$C$2:$AU$46,,0,1),,0,1)</f>
        <v>1.6</v>
      </c>
      <c r="U20" s="38" t="str" cm="1">
        <f t="array" ref="U20">_xlfn.XLOOKUP($A20,'EZ-Pass'!$A$2:$A$46,_xlfn.XLOOKUP(U$1,'EZ-Pass'!$C$1:$AU$1,'EZ-Pass'!$C$2:$AU$46,,0,1),,0,1)</f>
        <v>N/A</v>
      </c>
      <c r="V20" s="38" cm="1">
        <f t="array" ref="V20">_xlfn.XLOOKUP($A20,'EZ-Pass'!$A$2:$A$46,_xlfn.XLOOKUP(V$1,'EZ-Pass'!$C$1:$AU$1,'EZ-Pass'!$C$2:$AU$46,,0,1),,0,1)</f>
        <v>1.6</v>
      </c>
      <c r="W20" s="38" cm="1">
        <f t="array" ref="W20">_xlfn.XLOOKUP($A20,'EZ-Pass'!$A$2:$A$46,_xlfn.XLOOKUP(W$1,'EZ-Pass'!$C$1:$AU$1,'EZ-Pass'!$C$2:$AU$46,,0,1),,0,1)</f>
        <v>2.7</v>
      </c>
      <c r="X20" s="38" cm="1">
        <f t="array" ref="X20">_xlfn.XLOOKUP($A20,'EZ-Pass'!$A$2:$A$46,_xlfn.XLOOKUP(X$1,'EZ-Pass'!$C$1:$AU$1,'EZ-Pass'!$C$2:$AU$46,,0,1),,0,1)</f>
        <v>4.8</v>
      </c>
      <c r="Y20" s="38" cm="1">
        <f t="array" ref="Y20">_xlfn.XLOOKUP($A20,'EZ-Pass'!$A$2:$A$46,_xlfn.XLOOKUP(Y$1,'EZ-Pass'!$C$1:$AU$1,'EZ-Pass'!$C$2:$AU$46,,0,1),,0,1)</f>
        <v>6.3</v>
      </c>
      <c r="Z20" s="38" cm="1">
        <f t="array" ref="Z20">_xlfn.XLOOKUP($A20,'EZ-Pass'!$A$2:$A$46,_xlfn.XLOOKUP(Z$1,'EZ-Pass'!$C$1:$AU$1,'EZ-Pass'!$C$2:$AU$46,,0,1),,0,1)</f>
        <v>7.3</v>
      </c>
      <c r="AA20" s="38" cm="1">
        <f t="array" ref="AA20">_xlfn.XLOOKUP($A20,'EZ-Pass'!$A$2:$A$46,_xlfn.XLOOKUP(AA$1,'EZ-Pass'!$C$1:$AU$1,'EZ-Pass'!$C$2:$AU$46,,0,1),,0,1)</f>
        <v>8.8000000000000007</v>
      </c>
      <c r="AB20" s="38" cm="1">
        <f t="array" ref="AB20">_xlfn.XLOOKUP($A20,'EZ-Pass'!$A$2:$A$46,_xlfn.XLOOKUP(AB$1,'EZ-Pass'!$C$1:$AU$1,'EZ-Pass'!$C$2:$AU$46,,0,1),,0,1)</f>
        <v>9.9</v>
      </c>
      <c r="AC20" s="38" cm="1">
        <f t="array" ref="AC20">_xlfn.XLOOKUP($A20,'EZ-Pass'!$A$2:$A$46,_xlfn.XLOOKUP(AC$1,'EZ-Pass'!$C$1:$AU$1,'EZ-Pass'!$C$2:$AU$46,,0,1),,0,1)</f>
        <v>11.5</v>
      </c>
      <c r="AD20" s="38" t="str" cm="1">
        <f t="array" ref="AD20">_xlfn.XLOOKUP($A20,'EZ-Pass'!$A$2:$A$46,_xlfn.XLOOKUP(AD$1,'EZ-Pass'!$C$1:$AU$1,'EZ-Pass'!$C$2:$AU$46,,0,1),,0,1)</f>
        <v>N/A</v>
      </c>
      <c r="AE20" s="38" cm="1">
        <f t="array" ref="AE20">_xlfn.XLOOKUP($A20,'EZ-Pass'!$A$2:$A$46,_xlfn.XLOOKUP(AE$1,'EZ-Pass'!$C$1:$AU$1,'EZ-Pass'!$C$2:$AU$46,,0,1),,0,1)</f>
        <v>12.4</v>
      </c>
      <c r="AF20" s="38" cm="1">
        <f t="array" ref="AF20">_xlfn.XLOOKUP($A20,'EZ-Pass'!$A$2:$A$46,_xlfn.XLOOKUP(AF$1,'EZ-Pass'!$C$1:$AU$1,'EZ-Pass'!$C$2:$AU$46,,0,1),,0,1)</f>
        <v>14</v>
      </c>
      <c r="AG20" s="38" cm="1">
        <f t="array" ref="AG20">_xlfn.XLOOKUP($A20,'EZ-Pass'!$A$2:$A$46,_xlfn.XLOOKUP(AG$1,'EZ-Pass'!$C$1:$AU$1,'EZ-Pass'!$C$2:$AU$46,,0,1),,0,1)</f>
        <v>15</v>
      </c>
      <c r="AH20" s="38" cm="1">
        <f t="array" ref="AH20">_xlfn.XLOOKUP($A20,'EZ-Pass'!$A$2:$A$46,_xlfn.XLOOKUP(AH$1,'EZ-Pass'!$C$1:$AU$1,'EZ-Pass'!$C$2:$AU$46,,0,1),,0,1)</f>
        <v>17.600000000000001</v>
      </c>
      <c r="AI20" s="38" cm="1">
        <f t="array" ref="AI20">_xlfn.XLOOKUP($A20,'EZ-Pass'!$A$2:$A$46,_xlfn.XLOOKUP(AI$1,'EZ-Pass'!$C$1:$AU$1,'EZ-Pass'!$C$2:$AU$46,,0,1),,0,1)</f>
        <v>18.600000000000001</v>
      </c>
      <c r="AJ20" s="38" cm="1">
        <f t="array" ref="AJ20">_xlfn.XLOOKUP($A20,'EZ-Pass'!$A$2:$A$46,_xlfn.XLOOKUP(AJ$1,'EZ-Pass'!$C$1:$AU$1,'EZ-Pass'!$C$2:$AU$46,,0,1),,0,1)</f>
        <v>19.2</v>
      </c>
      <c r="AK20" s="38" cm="1">
        <f t="array" ref="AK20">_xlfn.XLOOKUP($A20,'EZ-Pass'!$A$2:$A$46,_xlfn.XLOOKUP(AK$1,'EZ-Pass'!$C$1:$AU$1,'EZ-Pass'!$C$2:$AU$46,,0,1),,0,1)</f>
        <v>20.7</v>
      </c>
      <c r="AL20" s="38" cm="1">
        <f t="array" ref="AL20">_xlfn.XLOOKUP($A20,'EZ-Pass'!$A$2:$A$46,_xlfn.XLOOKUP(AL$1,'EZ-Pass'!$C$1:$AU$1,'EZ-Pass'!$C$2:$AU$46,,0,1),,0,1)</f>
        <v>21.8</v>
      </c>
      <c r="AM20" s="38" cm="1">
        <f t="array" ref="AM20">_xlfn.XLOOKUP($A20,'EZ-Pass'!$A$2:$A$46,_xlfn.XLOOKUP(AM$1,'EZ-Pass'!$C$1:$AU$1,'EZ-Pass'!$C$2:$AU$46,,0,1),,0,1)</f>
        <v>23</v>
      </c>
      <c r="AN20" s="38" cm="1">
        <f t="array" ref="AN20">_xlfn.XLOOKUP($A20,'EZ-Pass'!$A$2:$A$46,_xlfn.XLOOKUP(AN$1,'EZ-Pass'!$C$1:$AU$1,'EZ-Pass'!$C$2:$AU$46,,0,1),,0,1)</f>
        <v>24.2</v>
      </c>
    </row>
    <row r="21" spans="1:40" x14ac:dyDescent="0.2">
      <c r="A21">
        <v>247</v>
      </c>
      <c r="B21" t="str">
        <v>Harrisburg East Toll Plaza</v>
      </c>
      <c r="C21" s="38" cm="1">
        <f t="array" ref="C21">_xlfn.XLOOKUP($A21,'EZ-Pass'!$A$2:$A$46,_xlfn.XLOOKUP(C$1,'EZ-Pass'!$C$1:$AU$1,'EZ-Pass'!$C$2:$AU$46,,0,1),,0,1)</f>
        <v>26.3</v>
      </c>
      <c r="D21" s="38" cm="1">
        <f t="array" ref="D21">_xlfn.XLOOKUP($A21,'EZ-Pass'!$A$2:$A$46,_xlfn.XLOOKUP(D$1,'EZ-Pass'!$C$1:$AU$1,'EZ-Pass'!$C$2:$AU$46,,0,1),,0,1)</f>
        <v>26.3</v>
      </c>
      <c r="E21" s="38" cm="1">
        <f t="array" ref="E21">_xlfn.XLOOKUP($A21,'EZ-Pass'!$A$2:$A$46,_xlfn.XLOOKUP(E$1,'EZ-Pass'!$C$1:$AU$1,'EZ-Pass'!$C$2:$AU$46,,0,1),,0,1)</f>
        <v>26.3</v>
      </c>
      <c r="F21" s="38" cm="1">
        <f t="array" ref="F21">_xlfn.XLOOKUP($A21,'EZ-Pass'!$A$2:$A$46,_xlfn.XLOOKUP(F$1,'EZ-Pass'!$C$1:$AU$1,'EZ-Pass'!$C$2:$AU$46,,0,1),,0,1)</f>
        <v>26.3</v>
      </c>
      <c r="G21" s="38" cm="1">
        <f t="array" ref="G21">_xlfn.XLOOKUP($A21,'EZ-Pass'!$A$2:$A$46,_xlfn.XLOOKUP(G$1,'EZ-Pass'!$C$1:$AU$1,'EZ-Pass'!$C$2:$AU$46,,0,1),,0,1)</f>
        <v>24.8</v>
      </c>
      <c r="H21" s="38" cm="1">
        <f t="array" ref="H21">_xlfn.XLOOKUP($A21,'EZ-Pass'!$A$2:$A$46,_xlfn.XLOOKUP(H$1,'EZ-Pass'!$C$1:$AU$1,'EZ-Pass'!$C$2:$AU$46,,0,1),,0,1)</f>
        <v>23.8</v>
      </c>
      <c r="I21" s="38" cm="1">
        <f t="array" ref="I21">_xlfn.XLOOKUP($A21,'EZ-Pass'!$A$2:$A$46,_xlfn.XLOOKUP(I$1,'EZ-Pass'!$C$1:$AU$1,'EZ-Pass'!$C$2:$AU$46,,0,1),,0,1)</f>
        <v>22.8</v>
      </c>
      <c r="J21" s="38" cm="1">
        <f t="array" ref="J21">_xlfn.XLOOKUP($A21,'EZ-Pass'!$A$2:$A$46,_xlfn.XLOOKUP(J$1,'EZ-Pass'!$C$1:$AU$1,'EZ-Pass'!$C$2:$AU$46,,0,1),,0,1)</f>
        <v>21.2</v>
      </c>
      <c r="K21" s="38" cm="1">
        <f t="array" ref="K21">_xlfn.XLOOKUP($A21,'EZ-Pass'!$A$2:$A$46,_xlfn.XLOOKUP(K$1,'EZ-Pass'!$C$1:$AU$1,'EZ-Pass'!$C$2:$AU$46,,0,1),,0,1)</f>
        <v>20.7</v>
      </c>
      <c r="L21" s="38" cm="1">
        <f t="array" ref="L21">_xlfn.XLOOKUP($A21,'EZ-Pass'!$A$2:$A$46,_xlfn.XLOOKUP(L$1,'EZ-Pass'!$C$1:$AU$1,'EZ-Pass'!$C$2:$AU$46,,0,1),,0,1)</f>
        <v>18.600000000000001</v>
      </c>
      <c r="M21" s="38" cm="1">
        <f t="array" ref="M21">_xlfn.XLOOKUP($A21,'EZ-Pass'!$A$2:$A$46,_xlfn.XLOOKUP(M$1,'EZ-Pass'!$C$1:$AU$1,'EZ-Pass'!$C$2:$AU$46,,0,1),,0,1)</f>
        <v>16.600000000000001</v>
      </c>
      <c r="N21" s="38" cm="1">
        <f t="array" ref="N21">_xlfn.XLOOKUP($A21,'EZ-Pass'!$A$2:$A$46,_xlfn.XLOOKUP(N$1,'EZ-Pass'!$C$1:$AU$1,'EZ-Pass'!$C$2:$AU$46,,0,1),,0,1)</f>
        <v>12.7</v>
      </c>
      <c r="O21" s="38" cm="1">
        <f t="array" ref="O21">_xlfn.XLOOKUP($A21,'EZ-Pass'!$A$2:$A$46,_xlfn.XLOOKUP(O$1,'EZ-Pass'!$C$1:$AU$1,'EZ-Pass'!$C$2:$AU$46,,0,1),,0,1)</f>
        <v>10.5</v>
      </c>
      <c r="P21" s="38" cm="1">
        <f t="array" ref="P21">_xlfn.XLOOKUP($A21,'EZ-Pass'!$A$2:$A$46,_xlfn.XLOOKUP(P$1,'EZ-Pass'!$C$1:$AU$1,'EZ-Pass'!$C$2:$AU$46,,0,1),,0,1)</f>
        <v>8.4</v>
      </c>
      <c r="Q21" s="38" cm="1">
        <f t="array" ref="Q21">_xlfn.XLOOKUP($A21,'EZ-Pass'!$A$2:$A$46,_xlfn.XLOOKUP(Q$1,'EZ-Pass'!$C$1:$AU$1,'EZ-Pass'!$C$2:$AU$46,,0,1),,0,1)</f>
        <v>6.8</v>
      </c>
      <c r="R21" s="38" cm="1">
        <f t="array" ref="R21">_xlfn.XLOOKUP($A21,'EZ-Pass'!$A$2:$A$46,_xlfn.XLOOKUP(R$1,'EZ-Pass'!$C$1:$AU$1,'EZ-Pass'!$C$2:$AU$46,,0,1),,0,1)</f>
        <v>5.2</v>
      </c>
      <c r="S21" s="38" cm="1">
        <f t="array" ref="S21">_xlfn.XLOOKUP($A21,'EZ-Pass'!$A$2:$A$46,_xlfn.XLOOKUP(S$1,'EZ-Pass'!$C$1:$AU$1,'EZ-Pass'!$C$2:$AU$46,,0,1),,0,1)</f>
        <v>2.7</v>
      </c>
      <c r="T21" s="38" cm="1">
        <f t="array" ref="T21">_xlfn.XLOOKUP($A21,'EZ-Pass'!$A$2:$A$46,_xlfn.XLOOKUP(T$1,'EZ-Pass'!$C$1:$AU$1,'EZ-Pass'!$C$2:$AU$46,,0,1),,0,1)</f>
        <v>2.2999999999999998</v>
      </c>
      <c r="U21" s="38" cm="1">
        <f t="array" ref="U21">_xlfn.XLOOKUP($A21,'EZ-Pass'!$A$2:$A$46,_xlfn.XLOOKUP(U$1,'EZ-Pass'!$C$1:$AU$1,'EZ-Pass'!$C$2:$AU$46,,0,1),,0,1)</f>
        <v>1.6</v>
      </c>
      <c r="V21" s="38" t="str" cm="1">
        <f t="array" ref="V21">_xlfn.XLOOKUP($A21,'EZ-Pass'!$A$2:$A$46,_xlfn.XLOOKUP(V$1,'EZ-Pass'!$C$1:$AU$1,'EZ-Pass'!$C$2:$AU$46,,0,1),,0,1)</f>
        <v>N/A</v>
      </c>
      <c r="W21" s="38" cm="1">
        <f t="array" ref="W21">_xlfn.XLOOKUP($A21,'EZ-Pass'!$A$2:$A$46,_xlfn.XLOOKUP(W$1,'EZ-Pass'!$C$1:$AU$1,'EZ-Pass'!$C$2:$AU$46,,0,1),,0,1)</f>
        <v>2.2000000000000002</v>
      </c>
      <c r="X21" s="38" cm="1">
        <f t="array" ref="X21">_xlfn.XLOOKUP($A21,'EZ-Pass'!$A$2:$A$46,_xlfn.XLOOKUP(X$1,'EZ-Pass'!$C$1:$AU$1,'EZ-Pass'!$C$2:$AU$46,,0,1),,0,1)</f>
        <v>4.3</v>
      </c>
      <c r="Y21" s="38" cm="1">
        <f t="array" ref="Y21">_xlfn.XLOOKUP($A21,'EZ-Pass'!$A$2:$A$46,_xlfn.XLOOKUP(Y$1,'EZ-Pass'!$C$1:$AU$1,'EZ-Pass'!$C$2:$AU$46,,0,1),,0,1)</f>
        <v>5.2</v>
      </c>
      <c r="Z21" s="38" cm="1">
        <f t="array" ref="Z21">_xlfn.XLOOKUP($A21,'EZ-Pass'!$A$2:$A$46,_xlfn.XLOOKUP(Z$1,'EZ-Pass'!$C$1:$AU$1,'EZ-Pass'!$C$2:$AU$46,,0,1),,0,1)</f>
        <v>6.8</v>
      </c>
      <c r="AA21" s="38" cm="1">
        <f t="array" ref="AA21">_xlfn.XLOOKUP($A21,'EZ-Pass'!$A$2:$A$46,_xlfn.XLOOKUP(AA$1,'EZ-Pass'!$C$1:$AU$1,'EZ-Pass'!$C$2:$AU$46,,0,1),,0,1)</f>
        <v>8.3000000000000007</v>
      </c>
      <c r="AB21" s="38" cm="1">
        <f t="array" ref="AB21">_xlfn.XLOOKUP($A21,'EZ-Pass'!$A$2:$A$46,_xlfn.XLOOKUP(AB$1,'EZ-Pass'!$C$1:$AU$1,'EZ-Pass'!$C$2:$AU$46,,0,1),,0,1)</f>
        <v>9.4</v>
      </c>
      <c r="AC21" s="38" cm="1">
        <f t="array" ref="AC21">_xlfn.XLOOKUP($A21,'EZ-Pass'!$A$2:$A$46,_xlfn.XLOOKUP(AC$1,'EZ-Pass'!$C$1:$AU$1,'EZ-Pass'!$C$2:$AU$46,,0,1),,0,1)</f>
        <v>10.4</v>
      </c>
      <c r="AD21" s="38" t="str" cm="1">
        <f t="array" ref="AD21">_xlfn.XLOOKUP($A21,'EZ-Pass'!$A$2:$A$46,_xlfn.XLOOKUP(AD$1,'EZ-Pass'!$C$1:$AU$1,'EZ-Pass'!$C$2:$AU$46,,0,1),,0,1)</f>
        <v>N/A</v>
      </c>
      <c r="AE21" s="38" cm="1">
        <f t="array" ref="AE21">_xlfn.XLOOKUP($A21,'EZ-Pass'!$A$2:$A$46,_xlfn.XLOOKUP(AE$1,'EZ-Pass'!$C$1:$AU$1,'EZ-Pass'!$C$2:$AU$46,,0,1),,0,1)</f>
        <v>12</v>
      </c>
      <c r="AF21" s="38" cm="1">
        <f t="array" ref="AF21">_xlfn.XLOOKUP($A21,'EZ-Pass'!$A$2:$A$46,_xlfn.XLOOKUP(AF$1,'EZ-Pass'!$C$1:$AU$1,'EZ-Pass'!$C$2:$AU$46,,0,1),,0,1)</f>
        <v>13.5</v>
      </c>
      <c r="AG21" s="38" cm="1">
        <f t="array" ref="AG21">_xlfn.XLOOKUP($A21,'EZ-Pass'!$A$2:$A$46,_xlfn.XLOOKUP(AG$1,'EZ-Pass'!$C$1:$AU$1,'EZ-Pass'!$C$2:$AU$46,,0,1),,0,1)</f>
        <v>14.5</v>
      </c>
      <c r="AH21" s="38" cm="1">
        <f t="array" ref="AH21">_xlfn.XLOOKUP($A21,'EZ-Pass'!$A$2:$A$46,_xlfn.XLOOKUP(AH$1,'EZ-Pass'!$C$1:$AU$1,'EZ-Pass'!$C$2:$AU$46,,0,1),,0,1)</f>
        <v>17.100000000000001</v>
      </c>
      <c r="AI21" s="38" cm="1">
        <f t="array" ref="AI21">_xlfn.XLOOKUP($A21,'EZ-Pass'!$A$2:$A$46,_xlfn.XLOOKUP(AI$1,'EZ-Pass'!$C$1:$AU$1,'EZ-Pass'!$C$2:$AU$46,,0,1),,0,1)</f>
        <v>18.100000000000001</v>
      </c>
      <c r="AJ21" s="38" cm="1">
        <f t="array" ref="AJ21">_xlfn.XLOOKUP($A21,'EZ-Pass'!$A$2:$A$46,_xlfn.XLOOKUP(AJ$1,'EZ-Pass'!$C$1:$AU$1,'EZ-Pass'!$C$2:$AU$46,,0,1),,0,1)</f>
        <v>18.600000000000001</v>
      </c>
      <c r="AK21" s="38" cm="1">
        <f t="array" ref="AK21">_xlfn.XLOOKUP($A21,'EZ-Pass'!$A$2:$A$46,_xlfn.XLOOKUP(AK$1,'EZ-Pass'!$C$1:$AU$1,'EZ-Pass'!$C$2:$AU$46,,0,1),,0,1)</f>
        <v>20.2</v>
      </c>
      <c r="AL21" s="38" cm="1">
        <f t="array" ref="AL21">_xlfn.XLOOKUP($A21,'EZ-Pass'!$A$2:$A$46,_xlfn.XLOOKUP(AL$1,'EZ-Pass'!$C$1:$AU$1,'EZ-Pass'!$C$2:$AU$46,,0,1),,0,1)</f>
        <v>20.7</v>
      </c>
      <c r="AM21" s="38" cm="1">
        <f t="array" ref="AM21">_xlfn.XLOOKUP($A21,'EZ-Pass'!$A$2:$A$46,_xlfn.XLOOKUP(AM$1,'EZ-Pass'!$C$1:$AU$1,'EZ-Pass'!$C$2:$AU$46,,0,1),,0,1)</f>
        <v>21.9</v>
      </c>
      <c r="AN21" s="38" cm="1">
        <f t="array" ref="AN21">_xlfn.XLOOKUP($A21,'EZ-Pass'!$A$2:$A$46,_xlfn.XLOOKUP(AN$1,'EZ-Pass'!$C$1:$AU$1,'EZ-Pass'!$C$2:$AU$46,,0,1),,0,1)</f>
        <v>23.099999999999998</v>
      </c>
    </row>
    <row r="22" spans="1:40" x14ac:dyDescent="0.2">
      <c r="A22">
        <v>266</v>
      </c>
      <c r="B22" t="str">
        <v>Lebanon-Lancaster Toll Plaza</v>
      </c>
      <c r="C22" s="38" cm="1">
        <f t="array" ref="C22">_xlfn.XLOOKUP($A22,'EZ-Pass'!$A$2:$A$46,_xlfn.XLOOKUP(C$1,'EZ-Pass'!$C$1:$AU$1,'EZ-Pass'!$C$2:$AU$46,,0,1),,0,1)</f>
        <v>27.8</v>
      </c>
      <c r="D22" s="38" cm="1">
        <f t="array" ref="D22">_xlfn.XLOOKUP($A22,'EZ-Pass'!$A$2:$A$46,_xlfn.XLOOKUP(D$1,'EZ-Pass'!$C$1:$AU$1,'EZ-Pass'!$C$2:$AU$46,,0,1),,0,1)</f>
        <v>27.8</v>
      </c>
      <c r="E22" s="38" cm="1">
        <f t="array" ref="E22">_xlfn.XLOOKUP($A22,'EZ-Pass'!$A$2:$A$46,_xlfn.XLOOKUP(E$1,'EZ-Pass'!$C$1:$AU$1,'EZ-Pass'!$C$2:$AU$46,,0,1),,0,1)</f>
        <v>27.8</v>
      </c>
      <c r="F22" s="38" cm="1">
        <f t="array" ref="F22">_xlfn.XLOOKUP($A22,'EZ-Pass'!$A$2:$A$46,_xlfn.XLOOKUP(F$1,'EZ-Pass'!$C$1:$AU$1,'EZ-Pass'!$C$2:$AU$46,,0,1),,0,1)</f>
        <v>27.8</v>
      </c>
      <c r="G22" s="38" cm="1">
        <f t="array" ref="G22">_xlfn.XLOOKUP($A22,'EZ-Pass'!$A$2:$A$46,_xlfn.XLOOKUP(G$1,'EZ-Pass'!$C$1:$AU$1,'EZ-Pass'!$C$2:$AU$46,,0,1),,0,1)</f>
        <v>26.9</v>
      </c>
      <c r="H22" s="38" cm="1">
        <f t="array" ref="H22">_xlfn.XLOOKUP($A22,'EZ-Pass'!$A$2:$A$46,_xlfn.XLOOKUP(H$1,'EZ-Pass'!$C$1:$AU$1,'EZ-Pass'!$C$2:$AU$46,,0,1),,0,1)</f>
        <v>25.8</v>
      </c>
      <c r="I22" s="38" cm="1">
        <f t="array" ref="I22">_xlfn.XLOOKUP($A22,'EZ-Pass'!$A$2:$A$46,_xlfn.XLOOKUP(I$1,'EZ-Pass'!$C$1:$AU$1,'EZ-Pass'!$C$2:$AU$46,,0,1),,0,1)</f>
        <v>24.8</v>
      </c>
      <c r="J22" s="38" cm="1">
        <f t="array" ref="J22">_xlfn.XLOOKUP($A22,'EZ-Pass'!$A$2:$A$46,_xlfn.XLOOKUP(J$1,'EZ-Pass'!$C$1:$AU$1,'EZ-Pass'!$C$2:$AU$46,,0,1),,0,1)</f>
        <v>23.3</v>
      </c>
      <c r="K22" s="38" cm="1">
        <f t="array" ref="K22">_xlfn.XLOOKUP($A22,'EZ-Pass'!$A$2:$A$46,_xlfn.XLOOKUP(K$1,'EZ-Pass'!$C$1:$AU$1,'EZ-Pass'!$C$2:$AU$46,,0,1),,0,1)</f>
        <v>22.8</v>
      </c>
      <c r="L22" s="38" cm="1">
        <f t="array" ref="L22">_xlfn.XLOOKUP($A22,'EZ-Pass'!$A$2:$A$46,_xlfn.XLOOKUP(L$1,'EZ-Pass'!$C$1:$AU$1,'EZ-Pass'!$C$2:$AU$46,,0,1),,0,1)</f>
        <v>20.7</v>
      </c>
      <c r="M22" s="38" cm="1">
        <f t="array" ref="M22">_xlfn.XLOOKUP($A22,'EZ-Pass'!$A$2:$A$46,_xlfn.XLOOKUP(M$1,'EZ-Pass'!$C$1:$AU$1,'EZ-Pass'!$C$2:$AU$46,,0,1),,0,1)</f>
        <v>18.2</v>
      </c>
      <c r="N22" s="38" cm="1">
        <f t="array" ref="N22">_xlfn.XLOOKUP($A22,'EZ-Pass'!$A$2:$A$46,_xlfn.XLOOKUP(N$1,'EZ-Pass'!$C$1:$AU$1,'EZ-Pass'!$C$2:$AU$46,,0,1),,0,1)</f>
        <v>14.5</v>
      </c>
      <c r="O22" s="38" cm="1">
        <f t="array" ref="O22">_xlfn.XLOOKUP($A22,'EZ-Pass'!$A$2:$A$46,_xlfn.XLOOKUP(O$1,'EZ-Pass'!$C$1:$AU$1,'EZ-Pass'!$C$2:$AU$46,,0,1),,0,1)</f>
        <v>12</v>
      </c>
      <c r="P22" s="38" cm="1">
        <f t="array" ref="P22">_xlfn.XLOOKUP($A22,'EZ-Pass'!$A$2:$A$46,_xlfn.XLOOKUP(P$1,'EZ-Pass'!$C$1:$AU$1,'EZ-Pass'!$C$2:$AU$46,,0,1),,0,1)</f>
        <v>9.9</v>
      </c>
      <c r="Q22" s="38" cm="1">
        <f t="array" ref="Q22">_xlfn.XLOOKUP($A22,'EZ-Pass'!$A$2:$A$46,_xlfn.XLOOKUP(Q$1,'EZ-Pass'!$C$1:$AU$1,'EZ-Pass'!$C$2:$AU$46,,0,1),,0,1)</f>
        <v>9.4</v>
      </c>
      <c r="R22" s="38" cm="1">
        <f t="array" ref="R22">_xlfn.XLOOKUP($A22,'EZ-Pass'!$A$2:$A$46,_xlfn.XLOOKUP(R$1,'EZ-Pass'!$C$1:$AU$1,'EZ-Pass'!$C$2:$AU$46,,0,1),,0,1)</f>
        <v>7.3</v>
      </c>
      <c r="S22" s="38" cm="1">
        <f t="array" ref="S22">_xlfn.XLOOKUP($A22,'EZ-Pass'!$A$2:$A$46,_xlfn.XLOOKUP(S$1,'EZ-Pass'!$C$1:$AU$1,'EZ-Pass'!$C$2:$AU$46,,0,1),,0,1)</f>
        <v>4.8</v>
      </c>
      <c r="T22" s="38" cm="1">
        <f t="array" ref="T22">_xlfn.XLOOKUP($A22,'EZ-Pass'!$A$2:$A$46,_xlfn.XLOOKUP(T$1,'EZ-Pass'!$C$1:$AU$1,'EZ-Pass'!$C$2:$AU$46,,0,1),,0,1)</f>
        <v>3.2</v>
      </c>
      <c r="U22" s="38" cm="1">
        <f t="array" ref="U22">_xlfn.XLOOKUP($A22,'EZ-Pass'!$A$2:$A$46,_xlfn.XLOOKUP(U$1,'EZ-Pass'!$C$1:$AU$1,'EZ-Pass'!$C$2:$AU$46,,0,1),,0,1)</f>
        <v>2.7</v>
      </c>
      <c r="V22" s="38" cm="1">
        <f t="array" ref="V22">_xlfn.XLOOKUP($A22,'EZ-Pass'!$A$2:$A$46,_xlfn.XLOOKUP(V$1,'EZ-Pass'!$C$1:$AU$1,'EZ-Pass'!$C$2:$AU$46,,0,1),,0,1)</f>
        <v>2.2000000000000002</v>
      </c>
      <c r="W22" s="38" t="str" cm="1">
        <f t="array" ref="W22">_xlfn.XLOOKUP($A22,'EZ-Pass'!$A$2:$A$46,_xlfn.XLOOKUP(W$1,'EZ-Pass'!$C$1:$AU$1,'EZ-Pass'!$C$2:$AU$46,,0,1),,0,1)</f>
        <v>N/A</v>
      </c>
      <c r="X22" s="38" cm="1">
        <f t="array" ref="X22">_xlfn.XLOOKUP($A22,'EZ-Pass'!$A$2:$A$46,_xlfn.XLOOKUP(X$1,'EZ-Pass'!$C$1:$AU$1,'EZ-Pass'!$C$2:$AU$46,,0,1),,0,1)</f>
        <v>2.7</v>
      </c>
      <c r="Y22" s="38" cm="1">
        <f t="array" ref="Y22">_xlfn.XLOOKUP($A22,'EZ-Pass'!$A$2:$A$46,_xlfn.XLOOKUP(Y$1,'EZ-Pass'!$C$1:$AU$1,'EZ-Pass'!$C$2:$AU$46,,0,1),,0,1)</f>
        <v>3.8</v>
      </c>
      <c r="Z22" s="38" cm="1">
        <f t="array" ref="Z22">_xlfn.XLOOKUP($A22,'EZ-Pass'!$A$2:$A$46,_xlfn.XLOOKUP(Z$1,'EZ-Pass'!$C$1:$AU$1,'EZ-Pass'!$C$2:$AU$46,,0,1),,0,1)</f>
        <v>5.2</v>
      </c>
      <c r="AA22" s="38" cm="1">
        <f t="array" ref="AA22">_xlfn.XLOOKUP($A22,'EZ-Pass'!$A$2:$A$46,_xlfn.XLOOKUP(AA$1,'EZ-Pass'!$C$1:$AU$1,'EZ-Pass'!$C$2:$AU$46,,0,1),,0,1)</f>
        <v>6.5</v>
      </c>
      <c r="AB22" s="38" cm="1">
        <f t="array" ref="AB22">_xlfn.XLOOKUP($A22,'EZ-Pass'!$A$2:$A$46,_xlfn.XLOOKUP(AB$1,'EZ-Pass'!$C$1:$AU$1,'EZ-Pass'!$C$2:$AU$46,,0,1),,0,1)</f>
        <v>7.3</v>
      </c>
      <c r="AC22" s="38" cm="1">
        <f t="array" ref="AC22">_xlfn.XLOOKUP($A22,'EZ-Pass'!$A$2:$A$46,_xlfn.XLOOKUP(AC$1,'EZ-Pass'!$C$1:$AU$1,'EZ-Pass'!$C$2:$AU$46,,0,1),,0,1)</f>
        <v>8.8000000000000007</v>
      </c>
      <c r="AD22" s="38" t="str" cm="1">
        <f t="array" ref="AD22">_xlfn.XLOOKUP($A22,'EZ-Pass'!$A$2:$A$46,_xlfn.XLOOKUP(AD$1,'EZ-Pass'!$C$1:$AU$1,'EZ-Pass'!$C$2:$AU$46,,0,1),,0,1)</f>
        <v>N/A</v>
      </c>
      <c r="AE22" s="38" cm="1">
        <f t="array" ref="AE22">_xlfn.XLOOKUP($A22,'EZ-Pass'!$A$2:$A$46,_xlfn.XLOOKUP(AE$1,'EZ-Pass'!$C$1:$AU$1,'EZ-Pass'!$C$2:$AU$46,,0,1),,0,1)</f>
        <v>9.9</v>
      </c>
      <c r="AF22" s="38" cm="1">
        <f t="array" ref="AF22">_xlfn.XLOOKUP($A22,'EZ-Pass'!$A$2:$A$46,_xlfn.XLOOKUP(AF$1,'EZ-Pass'!$C$1:$AU$1,'EZ-Pass'!$C$2:$AU$46,,0,1),,0,1)</f>
        <v>11.5</v>
      </c>
      <c r="AG22" s="38" cm="1">
        <f t="array" ref="AG22">_xlfn.XLOOKUP($A22,'EZ-Pass'!$A$2:$A$46,_xlfn.XLOOKUP(AG$1,'EZ-Pass'!$C$1:$AU$1,'EZ-Pass'!$C$2:$AU$46,,0,1),,0,1)</f>
        <v>13</v>
      </c>
      <c r="AH22" s="38" cm="1">
        <f t="array" ref="AH22">_xlfn.XLOOKUP($A22,'EZ-Pass'!$A$2:$A$46,_xlfn.XLOOKUP(AH$1,'EZ-Pass'!$C$1:$AU$1,'EZ-Pass'!$C$2:$AU$46,,0,1),,0,1)</f>
        <v>15</v>
      </c>
      <c r="AI22" s="38" cm="1">
        <f t="array" ref="AI22">_xlfn.XLOOKUP($A22,'EZ-Pass'!$A$2:$A$46,_xlfn.XLOOKUP(AI$1,'EZ-Pass'!$C$1:$AU$1,'EZ-Pass'!$C$2:$AU$46,,0,1),,0,1)</f>
        <v>16.3</v>
      </c>
      <c r="AJ22" s="38" cm="1">
        <f t="array" ref="AJ22">_xlfn.XLOOKUP($A22,'EZ-Pass'!$A$2:$A$46,_xlfn.XLOOKUP(AJ$1,'EZ-Pass'!$C$1:$AU$1,'EZ-Pass'!$C$2:$AU$46,,0,1),,0,1)</f>
        <v>17.100000000000001</v>
      </c>
      <c r="AK22" s="38" cm="1">
        <f t="array" ref="AK22">_xlfn.XLOOKUP($A22,'EZ-Pass'!$A$2:$A$46,_xlfn.XLOOKUP(AK$1,'EZ-Pass'!$C$1:$AU$1,'EZ-Pass'!$C$2:$AU$46,,0,1),,0,1)</f>
        <v>18.2</v>
      </c>
      <c r="AL22" s="38" cm="1">
        <f t="array" ref="AL22">_xlfn.XLOOKUP($A22,'EZ-Pass'!$A$2:$A$46,_xlfn.XLOOKUP(AL$1,'EZ-Pass'!$C$1:$AU$1,'EZ-Pass'!$C$2:$AU$46,,0,1),,0,1)</f>
        <v>19.2</v>
      </c>
      <c r="AM22" s="38" cm="1">
        <f t="array" ref="AM22">_xlfn.XLOOKUP($A22,'EZ-Pass'!$A$2:$A$46,_xlfn.XLOOKUP(AM$1,'EZ-Pass'!$C$1:$AU$1,'EZ-Pass'!$C$2:$AU$46,,0,1),,0,1)</f>
        <v>20.399999999999999</v>
      </c>
      <c r="AN22" s="38" cm="1">
        <f t="array" ref="AN22">_xlfn.XLOOKUP($A22,'EZ-Pass'!$A$2:$A$46,_xlfn.XLOOKUP(AN$1,'EZ-Pass'!$C$1:$AU$1,'EZ-Pass'!$C$2:$AU$46,,0,1),,0,1)</f>
        <v>21.599999999999998</v>
      </c>
    </row>
    <row r="23" spans="1:40" x14ac:dyDescent="0.2">
      <c r="A23">
        <v>286</v>
      </c>
      <c r="B23" t="str">
        <v>Reading Toll Plaza</v>
      </c>
      <c r="C23" s="38" cm="1">
        <f t="array" ref="C23">_xlfn.XLOOKUP($A23,'EZ-Pass'!$A$2:$A$46,_xlfn.XLOOKUP(C$1,'EZ-Pass'!$C$1:$AU$1,'EZ-Pass'!$C$2:$AU$46,,0,1),,0,1)</f>
        <v>30.5</v>
      </c>
      <c r="D23" s="38" cm="1">
        <f t="array" ref="D23">_xlfn.XLOOKUP($A23,'EZ-Pass'!$A$2:$A$46,_xlfn.XLOOKUP(D$1,'EZ-Pass'!$C$1:$AU$1,'EZ-Pass'!$C$2:$AU$46,,0,1),,0,1)</f>
        <v>30.5</v>
      </c>
      <c r="E23" s="38" cm="1">
        <f t="array" ref="E23">_xlfn.XLOOKUP($A23,'EZ-Pass'!$A$2:$A$46,_xlfn.XLOOKUP(E$1,'EZ-Pass'!$C$1:$AU$1,'EZ-Pass'!$C$2:$AU$46,,0,1),,0,1)</f>
        <v>30.5</v>
      </c>
      <c r="F23" s="38" cm="1">
        <f t="array" ref="F23">_xlfn.XLOOKUP($A23,'EZ-Pass'!$A$2:$A$46,_xlfn.XLOOKUP(F$1,'EZ-Pass'!$C$1:$AU$1,'EZ-Pass'!$C$2:$AU$46,,0,1),,0,1)</f>
        <v>30.5</v>
      </c>
      <c r="G23" s="38" cm="1">
        <f t="array" ref="G23">_xlfn.XLOOKUP($A23,'EZ-Pass'!$A$2:$A$46,_xlfn.XLOOKUP(G$1,'EZ-Pass'!$C$1:$AU$1,'EZ-Pass'!$C$2:$AU$46,,0,1),,0,1)</f>
        <v>28.5</v>
      </c>
      <c r="H23" s="38" cm="1">
        <f t="array" ref="H23">_xlfn.XLOOKUP($A23,'EZ-Pass'!$A$2:$A$46,_xlfn.XLOOKUP(H$1,'EZ-Pass'!$C$1:$AU$1,'EZ-Pass'!$C$2:$AU$46,,0,1),,0,1)</f>
        <v>27.8</v>
      </c>
      <c r="I23" s="38" cm="1">
        <f t="array" ref="I23">_xlfn.XLOOKUP($A23,'EZ-Pass'!$A$2:$A$46,_xlfn.XLOOKUP(I$1,'EZ-Pass'!$C$1:$AU$1,'EZ-Pass'!$C$2:$AU$46,,0,1),,0,1)</f>
        <v>26.9</v>
      </c>
      <c r="J23" s="38" cm="1">
        <f t="array" ref="J23">_xlfn.XLOOKUP($A23,'EZ-Pass'!$A$2:$A$46,_xlfn.XLOOKUP(J$1,'EZ-Pass'!$C$1:$AU$1,'EZ-Pass'!$C$2:$AU$46,,0,1),,0,1)</f>
        <v>25.3</v>
      </c>
      <c r="K23" s="38" cm="1">
        <f t="array" ref="K23">_xlfn.XLOOKUP($A23,'EZ-Pass'!$A$2:$A$46,_xlfn.XLOOKUP(K$1,'EZ-Pass'!$C$1:$AU$1,'EZ-Pass'!$C$2:$AU$46,,0,1),,0,1)</f>
        <v>24.2</v>
      </c>
      <c r="L23" s="38" cm="1">
        <f t="array" ref="L23">_xlfn.XLOOKUP($A23,'EZ-Pass'!$A$2:$A$46,_xlfn.XLOOKUP(L$1,'EZ-Pass'!$C$1:$AU$1,'EZ-Pass'!$C$2:$AU$46,,0,1),,0,1)</f>
        <v>22.8</v>
      </c>
      <c r="M23" s="38" cm="1">
        <f t="array" ref="M23">_xlfn.XLOOKUP($A23,'EZ-Pass'!$A$2:$A$46,_xlfn.XLOOKUP(M$1,'EZ-Pass'!$C$1:$AU$1,'EZ-Pass'!$C$2:$AU$46,,0,1),,0,1)</f>
        <v>20.7</v>
      </c>
      <c r="N23" s="38" cm="1">
        <f t="array" ref="N23">_xlfn.XLOOKUP($A23,'EZ-Pass'!$A$2:$A$46,_xlfn.XLOOKUP(N$1,'EZ-Pass'!$C$1:$AU$1,'EZ-Pass'!$C$2:$AU$46,,0,1),,0,1)</f>
        <v>16.100000000000001</v>
      </c>
      <c r="O23" s="38" cm="1">
        <f t="array" ref="O23">_xlfn.XLOOKUP($A23,'EZ-Pass'!$A$2:$A$46,_xlfn.XLOOKUP(O$1,'EZ-Pass'!$C$1:$AU$1,'EZ-Pass'!$C$2:$AU$46,,0,1),,0,1)</f>
        <v>13.5</v>
      </c>
      <c r="P23" s="38" cm="1">
        <f t="array" ref="P23">_xlfn.XLOOKUP($A23,'EZ-Pass'!$A$2:$A$46,_xlfn.XLOOKUP(P$1,'EZ-Pass'!$C$1:$AU$1,'EZ-Pass'!$C$2:$AU$46,,0,1),,0,1)</f>
        <v>12</v>
      </c>
      <c r="Q23" s="38" cm="1">
        <f t="array" ref="Q23">_xlfn.XLOOKUP($A23,'EZ-Pass'!$A$2:$A$46,_xlfn.XLOOKUP(Q$1,'EZ-Pass'!$C$1:$AU$1,'EZ-Pass'!$C$2:$AU$46,,0,1),,0,1)</f>
        <v>10.9</v>
      </c>
      <c r="R23" s="38" cm="1">
        <f t="array" ref="R23">_xlfn.XLOOKUP($A23,'EZ-Pass'!$A$2:$A$46,_xlfn.XLOOKUP(R$1,'EZ-Pass'!$C$1:$AU$1,'EZ-Pass'!$C$2:$AU$46,,0,1),,0,1)</f>
        <v>9.4</v>
      </c>
      <c r="S23" s="38" cm="1">
        <f t="array" ref="S23">_xlfn.XLOOKUP($A23,'EZ-Pass'!$A$2:$A$46,_xlfn.XLOOKUP(S$1,'EZ-Pass'!$C$1:$AU$1,'EZ-Pass'!$C$2:$AU$46,,0,1),,0,1)</f>
        <v>6.3</v>
      </c>
      <c r="T23" s="38" cm="1">
        <f t="array" ref="T23">_xlfn.XLOOKUP($A23,'EZ-Pass'!$A$2:$A$46,_xlfn.XLOOKUP(T$1,'EZ-Pass'!$C$1:$AU$1,'EZ-Pass'!$C$2:$AU$46,,0,1),,0,1)</f>
        <v>5.2</v>
      </c>
      <c r="U23" s="38" cm="1">
        <f t="array" ref="U23">_xlfn.XLOOKUP($A23,'EZ-Pass'!$A$2:$A$46,_xlfn.XLOOKUP(U$1,'EZ-Pass'!$C$1:$AU$1,'EZ-Pass'!$C$2:$AU$46,,0,1),,0,1)</f>
        <v>4.8</v>
      </c>
      <c r="V23" s="38" cm="1">
        <f t="array" ref="V23">_xlfn.XLOOKUP($A23,'EZ-Pass'!$A$2:$A$46,_xlfn.XLOOKUP(V$1,'EZ-Pass'!$C$1:$AU$1,'EZ-Pass'!$C$2:$AU$46,,0,1),,0,1)</f>
        <v>4.3</v>
      </c>
      <c r="W23" s="38" cm="1">
        <f t="array" ref="W23">_xlfn.XLOOKUP($A23,'EZ-Pass'!$A$2:$A$46,_xlfn.XLOOKUP(W$1,'EZ-Pass'!$C$1:$AU$1,'EZ-Pass'!$C$2:$AU$46,,0,1),,0,1)</f>
        <v>2.7</v>
      </c>
      <c r="X23" s="38" t="str" cm="1">
        <f t="array" ref="X23">_xlfn.XLOOKUP($A23,'EZ-Pass'!$A$2:$A$46,_xlfn.XLOOKUP(X$1,'EZ-Pass'!$C$1:$AU$1,'EZ-Pass'!$C$2:$AU$46,,0,1),,0,1)</f>
        <v>N/A</v>
      </c>
      <c r="Y23" s="38" cm="1">
        <f t="array" ref="Y23">_xlfn.XLOOKUP($A23,'EZ-Pass'!$A$2:$A$46,_xlfn.XLOOKUP(Y$1,'EZ-Pass'!$C$1:$AU$1,'EZ-Pass'!$C$2:$AU$46,,0,1),,0,1)</f>
        <v>1.6</v>
      </c>
      <c r="Z23" s="38" cm="1">
        <f t="array" ref="Z23">_xlfn.XLOOKUP($A23,'EZ-Pass'!$A$2:$A$46,_xlfn.XLOOKUP(Z$1,'EZ-Pass'!$C$1:$AU$1,'EZ-Pass'!$C$2:$AU$46,,0,1),,0,1)</f>
        <v>3.2</v>
      </c>
      <c r="AA23" s="38" cm="1">
        <f t="array" ref="AA23">_xlfn.XLOOKUP($A23,'EZ-Pass'!$A$2:$A$46,_xlfn.XLOOKUP(AA$1,'EZ-Pass'!$C$1:$AU$1,'EZ-Pass'!$C$2:$AU$46,,0,1),,0,1)</f>
        <v>4.4000000000000004</v>
      </c>
      <c r="AB23" s="38" cm="1">
        <f t="array" ref="AB23">_xlfn.XLOOKUP($A23,'EZ-Pass'!$A$2:$A$46,_xlfn.XLOOKUP(AB$1,'EZ-Pass'!$C$1:$AU$1,'EZ-Pass'!$C$2:$AU$46,,0,1),,0,1)</f>
        <v>5.2</v>
      </c>
      <c r="AC23" s="38" cm="1">
        <f t="array" ref="AC23">_xlfn.XLOOKUP($A23,'EZ-Pass'!$A$2:$A$46,_xlfn.XLOOKUP(AC$1,'EZ-Pass'!$C$1:$AU$1,'EZ-Pass'!$C$2:$AU$46,,0,1),,0,1)</f>
        <v>6.8</v>
      </c>
      <c r="AD23" s="38" t="str" cm="1">
        <f t="array" ref="AD23">_xlfn.XLOOKUP($A23,'EZ-Pass'!$A$2:$A$46,_xlfn.XLOOKUP(AD$1,'EZ-Pass'!$C$1:$AU$1,'EZ-Pass'!$C$2:$AU$46,,0,1),,0,1)</f>
        <v>N/A</v>
      </c>
      <c r="AE23" s="38" cm="1">
        <f t="array" ref="AE23">_xlfn.XLOOKUP($A23,'EZ-Pass'!$A$2:$A$46,_xlfn.XLOOKUP(AE$1,'EZ-Pass'!$C$1:$AU$1,'EZ-Pass'!$C$2:$AU$46,,0,1),,0,1)</f>
        <v>7.9</v>
      </c>
      <c r="AF23" s="38" cm="1">
        <f t="array" ref="AF23">_xlfn.XLOOKUP($A23,'EZ-Pass'!$A$2:$A$46,_xlfn.XLOOKUP(AF$1,'EZ-Pass'!$C$1:$AU$1,'EZ-Pass'!$C$2:$AU$46,,0,1),,0,1)</f>
        <v>9.4</v>
      </c>
      <c r="AG23" s="38" cm="1">
        <f t="array" ref="AG23">_xlfn.XLOOKUP($A23,'EZ-Pass'!$A$2:$A$46,_xlfn.XLOOKUP(AG$1,'EZ-Pass'!$C$1:$AU$1,'EZ-Pass'!$C$2:$AU$46,,0,1),,0,1)</f>
        <v>10.9</v>
      </c>
      <c r="AH23" s="38" cm="1">
        <f t="array" ref="AH23">_xlfn.XLOOKUP($A23,'EZ-Pass'!$A$2:$A$46,_xlfn.XLOOKUP(AH$1,'EZ-Pass'!$C$1:$AU$1,'EZ-Pass'!$C$2:$AU$46,,0,1),,0,1)</f>
        <v>13</v>
      </c>
      <c r="AI23" s="38" cm="1">
        <f t="array" ref="AI23">_xlfn.XLOOKUP($A23,'EZ-Pass'!$A$2:$A$46,_xlfn.XLOOKUP(AI$1,'EZ-Pass'!$C$1:$AU$1,'EZ-Pass'!$C$2:$AU$46,,0,1),,0,1)</f>
        <v>14</v>
      </c>
      <c r="AJ23" s="38" cm="1">
        <f t="array" ref="AJ23">_xlfn.XLOOKUP($A23,'EZ-Pass'!$A$2:$A$46,_xlfn.XLOOKUP(AJ$1,'EZ-Pass'!$C$1:$AU$1,'EZ-Pass'!$C$2:$AU$46,,0,1),,0,1)</f>
        <v>14.5</v>
      </c>
      <c r="AK23" s="38" cm="1">
        <f t="array" ref="AK23">_xlfn.XLOOKUP($A23,'EZ-Pass'!$A$2:$A$46,_xlfn.XLOOKUP(AK$1,'EZ-Pass'!$C$1:$AU$1,'EZ-Pass'!$C$2:$AU$46,,0,1),,0,1)</f>
        <v>16.100000000000001</v>
      </c>
      <c r="AL23" s="38" cm="1">
        <f t="array" ref="AL23">_xlfn.XLOOKUP($A23,'EZ-Pass'!$A$2:$A$46,_xlfn.XLOOKUP(AL$1,'EZ-Pass'!$C$1:$AU$1,'EZ-Pass'!$C$2:$AU$46,,0,1),,0,1)</f>
        <v>17.100000000000001</v>
      </c>
      <c r="AM23" s="38" cm="1">
        <f t="array" ref="AM23">_xlfn.XLOOKUP($A23,'EZ-Pass'!$A$2:$A$46,_xlfn.XLOOKUP(AM$1,'EZ-Pass'!$C$1:$AU$1,'EZ-Pass'!$C$2:$AU$46,,0,1),,0,1)</f>
        <v>18.3</v>
      </c>
      <c r="AN23" s="38" cm="1">
        <f t="array" ref="AN23">_xlfn.XLOOKUP($A23,'EZ-Pass'!$A$2:$A$46,_xlfn.XLOOKUP(AN$1,'EZ-Pass'!$C$1:$AU$1,'EZ-Pass'!$C$2:$AU$46,,0,1),,0,1)</f>
        <v>19.5</v>
      </c>
    </row>
    <row r="24" spans="1:40" x14ac:dyDescent="0.2">
      <c r="A24">
        <v>298</v>
      </c>
      <c r="B24" t="str">
        <v>Morgantown Toll Plaza</v>
      </c>
      <c r="C24" s="38" cm="1">
        <f t="array" ref="C24">_xlfn.XLOOKUP($A24,'EZ-Pass'!$A$2:$A$46,_xlfn.XLOOKUP(C$1,'EZ-Pass'!$C$1:$AU$1,'EZ-Pass'!$C$2:$AU$46,,0,1),,0,1)</f>
        <v>31.4</v>
      </c>
      <c r="D24" s="38" cm="1">
        <f t="array" ref="D24">_xlfn.XLOOKUP($A24,'EZ-Pass'!$A$2:$A$46,_xlfn.XLOOKUP(D$1,'EZ-Pass'!$C$1:$AU$1,'EZ-Pass'!$C$2:$AU$46,,0,1),,0,1)</f>
        <v>31.4</v>
      </c>
      <c r="E24" s="38" cm="1">
        <f t="array" ref="E24">_xlfn.XLOOKUP($A24,'EZ-Pass'!$A$2:$A$46,_xlfn.XLOOKUP(E$1,'EZ-Pass'!$C$1:$AU$1,'EZ-Pass'!$C$2:$AU$46,,0,1),,0,1)</f>
        <v>31.4</v>
      </c>
      <c r="F24" s="38" cm="1">
        <f t="array" ref="F24">_xlfn.XLOOKUP($A24,'EZ-Pass'!$A$2:$A$46,_xlfn.XLOOKUP(F$1,'EZ-Pass'!$C$1:$AU$1,'EZ-Pass'!$C$2:$AU$46,,0,1),,0,1)</f>
        <v>31.4</v>
      </c>
      <c r="G24" s="38" cm="1">
        <f t="array" ref="G24">_xlfn.XLOOKUP($A24,'EZ-Pass'!$A$2:$A$46,_xlfn.XLOOKUP(G$1,'EZ-Pass'!$C$1:$AU$1,'EZ-Pass'!$C$2:$AU$46,,0,1),,0,1)</f>
        <v>29.9</v>
      </c>
      <c r="H24" s="38" cm="1">
        <f t="array" ref="H24">_xlfn.XLOOKUP($A24,'EZ-Pass'!$A$2:$A$46,_xlfn.XLOOKUP(H$1,'EZ-Pass'!$C$1:$AU$1,'EZ-Pass'!$C$2:$AU$46,,0,1),,0,1)</f>
        <v>29</v>
      </c>
      <c r="I24" s="38" cm="1">
        <f t="array" ref="I24">_xlfn.XLOOKUP($A24,'EZ-Pass'!$A$2:$A$46,_xlfn.XLOOKUP(I$1,'EZ-Pass'!$C$1:$AU$1,'EZ-Pass'!$C$2:$AU$46,,0,1),,0,1)</f>
        <v>27.8</v>
      </c>
      <c r="J24" s="38" cm="1">
        <f t="array" ref="J24">_xlfn.XLOOKUP($A24,'EZ-Pass'!$A$2:$A$46,_xlfn.XLOOKUP(J$1,'EZ-Pass'!$C$1:$AU$1,'EZ-Pass'!$C$2:$AU$46,,0,1),,0,1)</f>
        <v>26.9</v>
      </c>
      <c r="K24" s="38" cm="1">
        <f t="array" ref="K24">_xlfn.XLOOKUP($A24,'EZ-Pass'!$A$2:$A$46,_xlfn.XLOOKUP(K$1,'EZ-Pass'!$C$1:$AU$1,'EZ-Pass'!$C$2:$AU$46,,0,1),,0,1)</f>
        <v>25.3</v>
      </c>
      <c r="L24" s="38" cm="1">
        <f t="array" ref="L24">_xlfn.XLOOKUP($A24,'EZ-Pass'!$A$2:$A$46,_xlfn.XLOOKUP(L$1,'EZ-Pass'!$C$1:$AU$1,'EZ-Pass'!$C$2:$AU$46,,0,1),,0,1)</f>
        <v>23.8</v>
      </c>
      <c r="M24" s="38" cm="1">
        <f t="array" ref="M24">_xlfn.XLOOKUP($A24,'EZ-Pass'!$A$2:$A$46,_xlfn.XLOOKUP(M$1,'EZ-Pass'!$C$1:$AU$1,'EZ-Pass'!$C$2:$AU$46,,0,1),,0,1)</f>
        <v>21.8</v>
      </c>
      <c r="N24" s="38" cm="1">
        <f t="array" ref="N24">_xlfn.XLOOKUP($A24,'EZ-Pass'!$A$2:$A$46,_xlfn.XLOOKUP(N$1,'EZ-Pass'!$C$1:$AU$1,'EZ-Pass'!$C$2:$AU$46,,0,1),,0,1)</f>
        <v>17.600000000000001</v>
      </c>
      <c r="O24" s="38" cm="1">
        <f t="array" ref="O24">_xlfn.XLOOKUP($A24,'EZ-Pass'!$A$2:$A$46,_xlfn.XLOOKUP(O$1,'EZ-Pass'!$C$1:$AU$1,'EZ-Pass'!$C$2:$AU$46,,0,1),,0,1)</f>
        <v>15</v>
      </c>
      <c r="P24" s="38" cm="1">
        <f t="array" ref="P24">_xlfn.XLOOKUP($A24,'EZ-Pass'!$A$2:$A$46,_xlfn.XLOOKUP(P$1,'EZ-Pass'!$C$1:$AU$1,'EZ-Pass'!$C$2:$AU$46,,0,1),,0,1)</f>
        <v>13.5</v>
      </c>
      <c r="Q24" s="38" cm="1">
        <f t="array" ref="Q24">_xlfn.XLOOKUP($A24,'EZ-Pass'!$A$2:$A$46,_xlfn.XLOOKUP(Q$1,'EZ-Pass'!$C$1:$AU$1,'EZ-Pass'!$C$2:$AU$46,,0,1),,0,1)</f>
        <v>12</v>
      </c>
      <c r="R24" s="38" cm="1">
        <f t="array" ref="R24">_xlfn.XLOOKUP($A24,'EZ-Pass'!$A$2:$A$46,_xlfn.XLOOKUP(R$1,'EZ-Pass'!$C$1:$AU$1,'EZ-Pass'!$C$2:$AU$46,,0,1),,0,1)</f>
        <v>10.4</v>
      </c>
      <c r="S24" s="38" cm="1">
        <f t="array" ref="S24">_xlfn.XLOOKUP($A24,'EZ-Pass'!$A$2:$A$46,_xlfn.XLOOKUP(S$1,'EZ-Pass'!$C$1:$AU$1,'EZ-Pass'!$C$2:$AU$46,,0,1),,0,1)</f>
        <v>7.3</v>
      </c>
      <c r="T24" s="38" cm="1">
        <f t="array" ref="T24">_xlfn.XLOOKUP($A24,'EZ-Pass'!$A$2:$A$46,_xlfn.XLOOKUP(T$1,'EZ-Pass'!$C$1:$AU$1,'EZ-Pass'!$C$2:$AU$46,,0,1),,0,1)</f>
        <v>6.8</v>
      </c>
      <c r="U24" s="38" cm="1">
        <f t="array" ref="U24">_xlfn.XLOOKUP($A24,'EZ-Pass'!$A$2:$A$46,_xlfn.XLOOKUP(U$1,'EZ-Pass'!$C$1:$AU$1,'EZ-Pass'!$C$2:$AU$46,,0,1),,0,1)</f>
        <v>6.3</v>
      </c>
      <c r="V24" s="38" cm="1">
        <f t="array" ref="V24">_xlfn.XLOOKUP($A24,'EZ-Pass'!$A$2:$A$46,_xlfn.XLOOKUP(V$1,'EZ-Pass'!$C$1:$AU$1,'EZ-Pass'!$C$2:$AU$46,,0,1),,0,1)</f>
        <v>5.2</v>
      </c>
      <c r="W24" s="38" cm="1">
        <f t="array" ref="W24">_xlfn.XLOOKUP($A24,'EZ-Pass'!$A$2:$A$46,_xlfn.XLOOKUP(W$1,'EZ-Pass'!$C$1:$AU$1,'EZ-Pass'!$C$2:$AU$46,,0,1),,0,1)</f>
        <v>3.8</v>
      </c>
      <c r="X24" s="38" cm="1">
        <f t="array" ref="X24">_xlfn.XLOOKUP($A24,'EZ-Pass'!$A$2:$A$46,_xlfn.XLOOKUP(X$1,'EZ-Pass'!$C$1:$AU$1,'EZ-Pass'!$C$2:$AU$46,,0,1),,0,1)</f>
        <v>1.6</v>
      </c>
      <c r="Y24" s="38" t="str" cm="1">
        <f t="array" ref="Y24">_xlfn.XLOOKUP($A24,'EZ-Pass'!$A$2:$A$46,_xlfn.XLOOKUP(Y$1,'EZ-Pass'!$C$1:$AU$1,'EZ-Pass'!$C$2:$AU$46,,0,1),,0,1)</f>
        <v>N/A</v>
      </c>
      <c r="Z24" s="38" cm="1">
        <f t="array" ref="Z24">_xlfn.XLOOKUP($A24,'EZ-Pass'!$A$2:$A$46,_xlfn.XLOOKUP(Z$1,'EZ-Pass'!$C$1:$AU$1,'EZ-Pass'!$C$2:$AU$46,,0,1),,0,1)</f>
        <v>1.6</v>
      </c>
      <c r="AA24" s="38" cm="1">
        <f t="array" ref="AA24">_xlfn.XLOOKUP($A24,'EZ-Pass'!$A$2:$A$46,_xlfn.XLOOKUP(AA$1,'EZ-Pass'!$C$1:$AU$1,'EZ-Pass'!$C$2:$AU$46,,0,1),,0,1)</f>
        <v>3.1</v>
      </c>
      <c r="AB24" s="38" cm="1">
        <f t="array" ref="AB24">_xlfn.XLOOKUP($A24,'EZ-Pass'!$A$2:$A$46,_xlfn.XLOOKUP(AB$1,'EZ-Pass'!$C$1:$AU$1,'EZ-Pass'!$C$2:$AU$46,,0,1),,0,1)</f>
        <v>4.3</v>
      </c>
      <c r="AC24" s="38" cm="1">
        <f t="array" ref="AC24">_xlfn.XLOOKUP($A24,'EZ-Pass'!$A$2:$A$46,_xlfn.XLOOKUP(AC$1,'EZ-Pass'!$C$1:$AU$1,'EZ-Pass'!$C$2:$AU$46,,0,1),,0,1)</f>
        <v>5.2</v>
      </c>
      <c r="AD24" s="38" t="str" cm="1">
        <f t="array" ref="AD24">_xlfn.XLOOKUP($A24,'EZ-Pass'!$A$2:$A$46,_xlfn.XLOOKUP(AD$1,'EZ-Pass'!$C$1:$AU$1,'EZ-Pass'!$C$2:$AU$46,,0,1),,0,1)</f>
        <v>N/A</v>
      </c>
      <c r="AE24" s="38" cm="1">
        <f t="array" ref="AE24">_xlfn.XLOOKUP($A24,'EZ-Pass'!$A$2:$A$46,_xlfn.XLOOKUP(AE$1,'EZ-Pass'!$C$1:$AU$1,'EZ-Pass'!$C$2:$AU$46,,0,1),,0,1)</f>
        <v>6.8</v>
      </c>
      <c r="AF24" s="38" cm="1">
        <f t="array" ref="AF24">_xlfn.XLOOKUP($A24,'EZ-Pass'!$A$2:$A$46,_xlfn.XLOOKUP(AF$1,'EZ-Pass'!$C$1:$AU$1,'EZ-Pass'!$C$2:$AU$46,,0,1),,0,1)</f>
        <v>8.4</v>
      </c>
      <c r="AG24" s="38" cm="1">
        <f t="array" ref="AG24">_xlfn.XLOOKUP($A24,'EZ-Pass'!$A$2:$A$46,_xlfn.XLOOKUP(AG$1,'EZ-Pass'!$C$1:$AU$1,'EZ-Pass'!$C$2:$AU$46,,0,1),,0,1)</f>
        <v>9.4</v>
      </c>
      <c r="AH24" s="38" cm="1">
        <f t="array" ref="AH24">_xlfn.XLOOKUP($A24,'EZ-Pass'!$A$2:$A$46,_xlfn.XLOOKUP(AH$1,'EZ-Pass'!$C$1:$AU$1,'EZ-Pass'!$C$2:$AU$46,,0,1),,0,1)</f>
        <v>12</v>
      </c>
      <c r="AI24" s="38" cm="1">
        <f t="array" ref="AI24">_xlfn.XLOOKUP($A24,'EZ-Pass'!$A$2:$A$46,_xlfn.XLOOKUP(AI$1,'EZ-Pass'!$C$1:$AU$1,'EZ-Pass'!$C$2:$AU$46,,0,1),,0,1)</f>
        <v>13</v>
      </c>
      <c r="AJ24" s="38" cm="1">
        <f t="array" ref="AJ24">_xlfn.XLOOKUP($A24,'EZ-Pass'!$A$2:$A$46,_xlfn.XLOOKUP(AJ$1,'EZ-Pass'!$C$1:$AU$1,'EZ-Pass'!$C$2:$AU$46,,0,1),,0,1)</f>
        <v>13.5</v>
      </c>
      <c r="AK24" s="38" cm="1">
        <f t="array" ref="AK24">_xlfn.XLOOKUP($A24,'EZ-Pass'!$A$2:$A$46,_xlfn.XLOOKUP(AK$1,'EZ-Pass'!$C$1:$AU$1,'EZ-Pass'!$C$2:$AU$46,,0,1),,0,1)</f>
        <v>14.5</v>
      </c>
      <c r="AL24" s="38" cm="1">
        <f t="array" ref="AL24">_xlfn.XLOOKUP($A24,'EZ-Pass'!$A$2:$A$46,_xlfn.XLOOKUP(AL$1,'EZ-Pass'!$C$1:$AU$1,'EZ-Pass'!$C$2:$AU$46,,0,1),,0,1)</f>
        <v>15.6</v>
      </c>
      <c r="AM24" s="38" cm="1">
        <f t="array" ref="AM24">_xlfn.XLOOKUP($A24,'EZ-Pass'!$A$2:$A$46,_xlfn.XLOOKUP(AM$1,'EZ-Pass'!$C$1:$AU$1,'EZ-Pass'!$C$2:$AU$46,,0,1),,0,1)</f>
        <v>16.8</v>
      </c>
      <c r="AN24" s="38" cm="1">
        <f t="array" ref="AN24">_xlfn.XLOOKUP($A24,'EZ-Pass'!$A$2:$A$46,_xlfn.XLOOKUP(AN$1,'EZ-Pass'!$C$1:$AU$1,'EZ-Pass'!$C$2:$AU$46,,0,1),,0,1)</f>
        <v>18</v>
      </c>
    </row>
    <row r="25" spans="1:40" x14ac:dyDescent="0.2">
      <c r="A25">
        <v>312</v>
      </c>
      <c r="B25" t="str">
        <v>Downingtown Toll Plaza</v>
      </c>
      <c r="C25" s="38" cm="1">
        <f t="array" ref="C25">_xlfn.XLOOKUP($A25,'EZ-Pass'!$A$2:$A$46,_xlfn.XLOOKUP(C$1,'EZ-Pass'!$C$1:$AU$1,'EZ-Pass'!$C$2:$AU$46,,0,1),,0,1)</f>
        <v>33</v>
      </c>
      <c r="D25" s="38" cm="1">
        <f t="array" ref="D25">_xlfn.XLOOKUP($A25,'EZ-Pass'!$A$2:$A$46,_xlfn.XLOOKUP(D$1,'EZ-Pass'!$C$1:$AU$1,'EZ-Pass'!$C$2:$AU$46,,0,1),,0,1)</f>
        <v>33</v>
      </c>
      <c r="E25" s="38" cm="1">
        <f t="array" ref="E25">_xlfn.XLOOKUP($A25,'EZ-Pass'!$A$2:$A$46,_xlfn.XLOOKUP(E$1,'EZ-Pass'!$C$1:$AU$1,'EZ-Pass'!$C$2:$AU$46,,0,1),,0,1)</f>
        <v>33</v>
      </c>
      <c r="F25" s="38" cm="1">
        <f t="array" ref="F25">_xlfn.XLOOKUP($A25,'EZ-Pass'!$A$2:$A$46,_xlfn.XLOOKUP(F$1,'EZ-Pass'!$C$1:$AU$1,'EZ-Pass'!$C$2:$AU$46,,0,1),,0,1)</f>
        <v>33</v>
      </c>
      <c r="G25" s="38" cm="1">
        <f t="array" ref="G25">_xlfn.XLOOKUP($A25,'EZ-Pass'!$A$2:$A$46,_xlfn.XLOOKUP(G$1,'EZ-Pass'!$C$1:$AU$1,'EZ-Pass'!$C$2:$AU$46,,0,1),,0,1)</f>
        <v>31.4</v>
      </c>
      <c r="H25" s="38" cm="1">
        <f t="array" ref="H25">_xlfn.XLOOKUP($A25,'EZ-Pass'!$A$2:$A$46,_xlfn.XLOOKUP(H$1,'EZ-Pass'!$C$1:$AU$1,'EZ-Pass'!$C$2:$AU$46,,0,1),,0,1)</f>
        <v>29.9</v>
      </c>
      <c r="I25" s="38" cm="1">
        <f t="array" ref="I25">_xlfn.XLOOKUP($A25,'EZ-Pass'!$A$2:$A$46,_xlfn.XLOOKUP(I$1,'EZ-Pass'!$C$1:$AU$1,'EZ-Pass'!$C$2:$AU$46,,0,1),,0,1)</f>
        <v>29.4</v>
      </c>
      <c r="J25" s="38" cm="1">
        <f t="array" ref="J25">_xlfn.XLOOKUP($A25,'EZ-Pass'!$A$2:$A$46,_xlfn.XLOOKUP(J$1,'EZ-Pass'!$C$1:$AU$1,'EZ-Pass'!$C$2:$AU$46,,0,1),,0,1)</f>
        <v>27.8</v>
      </c>
      <c r="K25" s="38" cm="1">
        <f t="array" ref="K25">_xlfn.XLOOKUP($A25,'EZ-Pass'!$A$2:$A$46,_xlfn.XLOOKUP(K$1,'EZ-Pass'!$C$1:$AU$1,'EZ-Pass'!$C$2:$AU$46,,0,1),,0,1)</f>
        <v>26.9</v>
      </c>
      <c r="L25" s="38" cm="1">
        <f t="array" ref="L25">_xlfn.XLOOKUP($A25,'EZ-Pass'!$A$2:$A$46,_xlfn.XLOOKUP(L$1,'EZ-Pass'!$C$1:$AU$1,'EZ-Pass'!$C$2:$AU$46,,0,1),,0,1)</f>
        <v>25.3</v>
      </c>
      <c r="M25" s="38" cm="1">
        <f t="array" ref="M25">_xlfn.XLOOKUP($A25,'EZ-Pass'!$A$2:$A$46,_xlfn.XLOOKUP(M$1,'EZ-Pass'!$C$1:$AU$1,'EZ-Pass'!$C$2:$AU$46,,0,1),,0,1)</f>
        <v>22.8</v>
      </c>
      <c r="N25" s="38" cm="1">
        <f t="array" ref="N25">_xlfn.XLOOKUP($A25,'EZ-Pass'!$A$2:$A$46,_xlfn.XLOOKUP(N$1,'EZ-Pass'!$C$1:$AU$1,'EZ-Pass'!$C$2:$AU$46,,0,1),,0,1)</f>
        <v>18.600000000000001</v>
      </c>
      <c r="O25" s="38" cm="1">
        <f t="array" ref="O25">_xlfn.XLOOKUP($A25,'EZ-Pass'!$A$2:$A$46,_xlfn.XLOOKUP(O$1,'EZ-Pass'!$C$1:$AU$1,'EZ-Pass'!$C$2:$AU$46,,0,1),,0,1)</f>
        <v>16.600000000000001</v>
      </c>
      <c r="P25" s="38" cm="1">
        <f t="array" ref="P25">_xlfn.XLOOKUP($A25,'EZ-Pass'!$A$2:$A$46,_xlfn.XLOOKUP(P$1,'EZ-Pass'!$C$1:$AU$1,'EZ-Pass'!$C$2:$AU$46,,0,1),,0,1)</f>
        <v>14.5</v>
      </c>
      <c r="Q25" s="38" cm="1">
        <f t="array" ref="Q25">_xlfn.XLOOKUP($A25,'EZ-Pass'!$A$2:$A$46,_xlfn.XLOOKUP(Q$1,'EZ-Pass'!$C$1:$AU$1,'EZ-Pass'!$C$2:$AU$46,,0,1),,0,1)</f>
        <v>13.5</v>
      </c>
      <c r="R25" s="38" cm="1">
        <f t="array" ref="R25">_xlfn.XLOOKUP($A25,'EZ-Pass'!$A$2:$A$46,_xlfn.XLOOKUP(R$1,'EZ-Pass'!$C$1:$AU$1,'EZ-Pass'!$C$2:$AU$46,,0,1),,0,1)</f>
        <v>11.5</v>
      </c>
      <c r="S25" s="38" cm="1">
        <f t="array" ref="S25">_xlfn.XLOOKUP($A25,'EZ-Pass'!$A$2:$A$46,_xlfn.XLOOKUP(S$1,'EZ-Pass'!$C$1:$AU$1,'EZ-Pass'!$C$2:$AU$46,,0,1),,0,1)</f>
        <v>9.4</v>
      </c>
      <c r="T25" s="38" cm="1">
        <f t="array" ref="T25">_xlfn.XLOOKUP($A25,'EZ-Pass'!$A$2:$A$46,_xlfn.XLOOKUP(T$1,'EZ-Pass'!$C$1:$AU$1,'EZ-Pass'!$C$2:$AU$46,,0,1),,0,1)</f>
        <v>8.4</v>
      </c>
      <c r="U25" s="38" cm="1">
        <f t="array" ref="U25">_xlfn.XLOOKUP($A25,'EZ-Pass'!$A$2:$A$46,_xlfn.XLOOKUP(U$1,'EZ-Pass'!$C$1:$AU$1,'EZ-Pass'!$C$2:$AU$46,,0,1),,0,1)</f>
        <v>7.3</v>
      </c>
      <c r="V25" s="38" cm="1">
        <f t="array" ref="V25">_xlfn.XLOOKUP($A25,'EZ-Pass'!$A$2:$A$46,_xlfn.XLOOKUP(V$1,'EZ-Pass'!$C$1:$AU$1,'EZ-Pass'!$C$2:$AU$46,,0,1),,0,1)</f>
        <v>6.8</v>
      </c>
      <c r="W25" s="38" cm="1">
        <f t="array" ref="W25">_xlfn.XLOOKUP($A25,'EZ-Pass'!$A$2:$A$46,_xlfn.XLOOKUP(W$1,'EZ-Pass'!$C$1:$AU$1,'EZ-Pass'!$C$2:$AU$46,,0,1),,0,1)</f>
        <v>5.2</v>
      </c>
      <c r="X25" s="38" cm="1">
        <f t="array" ref="X25">_xlfn.XLOOKUP($A25,'EZ-Pass'!$A$2:$A$46,_xlfn.XLOOKUP(X$1,'EZ-Pass'!$C$1:$AU$1,'EZ-Pass'!$C$2:$AU$46,,0,1),,0,1)</f>
        <v>3.2</v>
      </c>
      <c r="Y25" s="38" cm="1">
        <f t="array" ref="Y25">_xlfn.XLOOKUP($A25,'EZ-Pass'!$A$2:$A$46,_xlfn.XLOOKUP(Y$1,'EZ-Pass'!$C$1:$AU$1,'EZ-Pass'!$C$2:$AU$46,,0,1),,0,1)</f>
        <v>1.6</v>
      </c>
      <c r="Z25" s="38" t="str" cm="1">
        <f t="array" ref="Z25">_xlfn.XLOOKUP($A25,'EZ-Pass'!$A$2:$A$46,_xlfn.XLOOKUP(Z$1,'EZ-Pass'!$C$1:$AU$1,'EZ-Pass'!$C$2:$AU$46,,0,1),,0,1)</f>
        <v>N/A</v>
      </c>
      <c r="AA25" s="38" cm="1">
        <f t="array" ref="AA25">_xlfn.XLOOKUP($A25,'EZ-Pass'!$A$2:$A$46,_xlfn.XLOOKUP(AA$1,'EZ-Pass'!$C$1:$AU$1,'EZ-Pass'!$C$2:$AU$46,,0,1),,0,1)</f>
        <v>1.6</v>
      </c>
      <c r="AB25" s="38" cm="1">
        <f t="array" ref="AB25">_xlfn.XLOOKUP($A25,'EZ-Pass'!$A$2:$A$46,_xlfn.XLOOKUP(AB$1,'EZ-Pass'!$C$1:$AU$1,'EZ-Pass'!$C$2:$AU$46,,0,1),,0,1)</f>
        <v>2.7</v>
      </c>
      <c r="AC25" s="38" cm="1">
        <f t="array" ref="AC25">_xlfn.XLOOKUP($A25,'EZ-Pass'!$A$2:$A$46,_xlfn.XLOOKUP(AC$1,'EZ-Pass'!$C$1:$AU$1,'EZ-Pass'!$C$2:$AU$46,,0,1),,0,1)</f>
        <v>4.3</v>
      </c>
      <c r="AD25" s="38" t="str" cm="1">
        <f t="array" ref="AD25">_xlfn.XLOOKUP($A25,'EZ-Pass'!$A$2:$A$46,_xlfn.XLOOKUP(AD$1,'EZ-Pass'!$C$1:$AU$1,'EZ-Pass'!$C$2:$AU$46,,0,1),,0,1)</f>
        <v>N/A</v>
      </c>
      <c r="AE25" s="38" cm="1">
        <f t="array" ref="AE25">_xlfn.XLOOKUP($A25,'EZ-Pass'!$A$2:$A$46,_xlfn.XLOOKUP(AE$1,'EZ-Pass'!$C$1:$AU$1,'EZ-Pass'!$C$2:$AU$46,,0,1),,0,1)</f>
        <v>5.2</v>
      </c>
      <c r="AF25" s="38" cm="1">
        <f t="array" ref="AF25">_xlfn.XLOOKUP($A25,'EZ-Pass'!$A$2:$A$46,_xlfn.XLOOKUP(AF$1,'EZ-Pass'!$C$1:$AU$1,'EZ-Pass'!$C$2:$AU$46,,0,1),,0,1)</f>
        <v>6.8</v>
      </c>
      <c r="AG25" s="38" cm="1">
        <f t="array" ref="AG25">_xlfn.XLOOKUP($A25,'EZ-Pass'!$A$2:$A$46,_xlfn.XLOOKUP(AG$1,'EZ-Pass'!$C$1:$AU$1,'EZ-Pass'!$C$2:$AU$46,,0,1),,0,1)</f>
        <v>7.9</v>
      </c>
      <c r="AH25" s="38" cm="1">
        <f t="array" ref="AH25">_xlfn.XLOOKUP($A25,'EZ-Pass'!$A$2:$A$46,_xlfn.XLOOKUP(AH$1,'EZ-Pass'!$C$1:$AU$1,'EZ-Pass'!$C$2:$AU$46,,0,1),,0,1)</f>
        <v>10.4</v>
      </c>
      <c r="AI25" s="38" cm="1">
        <f t="array" ref="AI25">_xlfn.XLOOKUP($A25,'EZ-Pass'!$A$2:$A$46,_xlfn.XLOOKUP(AI$1,'EZ-Pass'!$C$1:$AU$1,'EZ-Pass'!$C$2:$AU$46,,0,1),,0,1)</f>
        <v>11.7</v>
      </c>
      <c r="AJ25" s="38" cm="1">
        <f t="array" ref="AJ25">_xlfn.XLOOKUP($A25,'EZ-Pass'!$A$2:$A$46,_xlfn.XLOOKUP(AJ$1,'EZ-Pass'!$C$1:$AU$1,'EZ-Pass'!$C$2:$AU$46,,0,1),,0,1)</f>
        <v>12.4</v>
      </c>
      <c r="AK25" s="38" cm="1">
        <f t="array" ref="AK25">_xlfn.XLOOKUP($A25,'EZ-Pass'!$A$2:$A$46,_xlfn.XLOOKUP(AK$1,'EZ-Pass'!$C$1:$AU$1,'EZ-Pass'!$C$2:$AU$46,,0,1),,0,1)</f>
        <v>13.5</v>
      </c>
      <c r="AL25" s="38" cm="1">
        <f t="array" ref="AL25">_xlfn.XLOOKUP($A25,'EZ-Pass'!$A$2:$A$46,_xlfn.XLOOKUP(AL$1,'EZ-Pass'!$C$1:$AU$1,'EZ-Pass'!$C$2:$AU$46,,0,1),,0,1)</f>
        <v>14.5</v>
      </c>
      <c r="AM25" s="38" cm="1">
        <f t="array" ref="AM25">_xlfn.XLOOKUP($A25,'EZ-Pass'!$A$2:$A$46,_xlfn.XLOOKUP(AM$1,'EZ-Pass'!$C$1:$AU$1,'EZ-Pass'!$C$2:$AU$46,,0,1),,0,1)</f>
        <v>15.7</v>
      </c>
      <c r="AN25" s="38" cm="1">
        <f t="array" ref="AN25">_xlfn.XLOOKUP($A25,'EZ-Pass'!$A$2:$A$46,_xlfn.XLOOKUP(AN$1,'EZ-Pass'!$C$1:$AU$1,'EZ-Pass'!$C$2:$AU$46,,0,1),,0,1)</f>
        <v>16.899999999999999</v>
      </c>
    </row>
    <row r="26" spans="1:40" x14ac:dyDescent="0.2">
      <c r="A26">
        <v>320</v>
      </c>
      <c r="B26" t="str">
        <v>State Route 29 Toll Plaza - Eastbound/Westbound E-ZPass Only</v>
      </c>
      <c r="C26" s="38" cm="1">
        <f t="array" ref="C26">_xlfn.XLOOKUP($A26,'EZ-Pass'!$A$2:$A$46,_xlfn.XLOOKUP(C$1,'EZ-Pass'!$C$1:$AU$1,'EZ-Pass'!$C$2:$AU$46,,0,1),,0,1)</f>
        <v>34.299999999999997</v>
      </c>
      <c r="D26" s="38" cm="1">
        <f t="array" ref="D26">_xlfn.XLOOKUP($A26,'EZ-Pass'!$A$2:$A$46,_xlfn.XLOOKUP(D$1,'EZ-Pass'!$C$1:$AU$1,'EZ-Pass'!$C$2:$AU$46,,0,1),,0,1)</f>
        <v>34.299999999999997</v>
      </c>
      <c r="E26" s="38" cm="1">
        <f t="array" ref="E26">_xlfn.XLOOKUP($A26,'EZ-Pass'!$A$2:$A$46,_xlfn.XLOOKUP(E$1,'EZ-Pass'!$C$1:$AU$1,'EZ-Pass'!$C$2:$AU$46,,0,1),,0,1)</f>
        <v>34.299999999999997</v>
      </c>
      <c r="F26" s="38" cm="1">
        <f t="array" ref="F26">_xlfn.XLOOKUP($A26,'EZ-Pass'!$A$2:$A$46,_xlfn.XLOOKUP(F$1,'EZ-Pass'!$C$1:$AU$1,'EZ-Pass'!$C$2:$AU$46,,0,1),,0,1)</f>
        <v>34.299999999999997</v>
      </c>
      <c r="G26" s="38" cm="1">
        <f t="array" ref="G26">_xlfn.XLOOKUP($A26,'EZ-Pass'!$A$2:$A$46,_xlfn.XLOOKUP(G$1,'EZ-Pass'!$C$1:$AU$1,'EZ-Pass'!$C$2:$AU$46,,0,1),,0,1)</f>
        <v>32.700000000000003</v>
      </c>
      <c r="H26" s="38" cm="1">
        <f t="array" ref="H26">_xlfn.XLOOKUP($A26,'EZ-Pass'!$A$2:$A$46,_xlfn.XLOOKUP(H$1,'EZ-Pass'!$C$1:$AU$1,'EZ-Pass'!$C$2:$AU$46,,0,1),,0,1)</f>
        <v>31.4</v>
      </c>
      <c r="I26" s="38" cm="1">
        <f t="array" ref="I26">_xlfn.XLOOKUP($A26,'EZ-Pass'!$A$2:$A$46,_xlfn.XLOOKUP(I$1,'EZ-Pass'!$C$1:$AU$1,'EZ-Pass'!$C$2:$AU$46,,0,1),,0,1)</f>
        <v>30.6</v>
      </c>
      <c r="J26" s="38" cm="1">
        <f t="array" ref="J26">_xlfn.XLOOKUP($A26,'EZ-Pass'!$A$2:$A$46,_xlfn.XLOOKUP(J$1,'EZ-Pass'!$C$1:$AU$1,'EZ-Pass'!$C$2:$AU$46,,0,1),,0,1)</f>
        <v>29.1</v>
      </c>
      <c r="K26" s="38" cm="1">
        <f t="array" ref="K26">_xlfn.XLOOKUP($A26,'EZ-Pass'!$A$2:$A$46,_xlfn.XLOOKUP(K$1,'EZ-Pass'!$C$1:$AU$1,'EZ-Pass'!$C$2:$AU$46,,0,1),,0,1)</f>
        <v>28</v>
      </c>
      <c r="L26" s="38" cm="1">
        <f t="array" ref="L26">_xlfn.XLOOKUP($A26,'EZ-Pass'!$A$2:$A$46,_xlfn.XLOOKUP(L$1,'EZ-Pass'!$C$1:$AU$1,'EZ-Pass'!$C$2:$AU$46,,0,1),,0,1)</f>
        <v>26.5</v>
      </c>
      <c r="M26" s="38" cm="1">
        <f t="array" ref="M26">_xlfn.XLOOKUP($A26,'EZ-Pass'!$A$2:$A$46,_xlfn.XLOOKUP(M$1,'EZ-Pass'!$C$1:$AU$1,'EZ-Pass'!$C$2:$AU$46,,0,1),,0,1)</f>
        <v>24.2</v>
      </c>
      <c r="N26" s="38" cm="1">
        <f t="array" ref="N26">_xlfn.XLOOKUP($A26,'EZ-Pass'!$A$2:$A$46,_xlfn.XLOOKUP(N$1,'EZ-Pass'!$C$1:$AU$1,'EZ-Pass'!$C$2:$AU$46,,0,1),,0,1)</f>
        <v>19.8</v>
      </c>
      <c r="O26" s="38" cm="1">
        <f t="array" ref="O26">_xlfn.XLOOKUP($A26,'EZ-Pass'!$A$2:$A$46,_xlfn.XLOOKUP(O$1,'EZ-Pass'!$C$1:$AU$1,'EZ-Pass'!$C$2:$AU$46,,0,1),,0,1)</f>
        <v>17.7</v>
      </c>
      <c r="P26" s="38" cm="1">
        <f t="array" ref="P26">_xlfn.XLOOKUP($A26,'EZ-Pass'!$A$2:$A$46,_xlfn.XLOOKUP(P$1,'EZ-Pass'!$C$1:$AU$1,'EZ-Pass'!$C$2:$AU$46,,0,1),,0,1)</f>
        <v>15.9</v>
      </c>
      <c r="Q26" s="38" cm="1">
        <f t="array" ref="Q26">_xlfn.XLOOKUP($A26,'EZ-Pass'!$A$2:$A$46,_xlfn.XLOOKUP(Q$1,'EZ-Pass'!$C$1:$AU$1,'EZ-Pass'!$C$2:$AU$46,,0,1),,0,1)</f>
        <v>14.7</v>
      </c>
      <c r="R26" s="38" cm="1">
        <f t="array" ref="R26">_xlfn.XLOOKUP($A26,'EZ-Pass'!$A$2:$A$46,_xlfn.XLOOKUP(R$1,'EZ-Pass'!$C$1:$AU$1,'EZ-Pass'!$C$2:$AU$46,,0,1),,0,1)</f>
        <v>12.6</v>
      </c>
      <c r="S26" s="38" cm="1">
        <f t="array" ref="S26">_xlfn.XLOOKUP($A26,'EZ-Pass'!$A$2:$A$46,_xlfn.XLOOKUP(S$1,'EZ-Pass'!$C$1:$AU$1,'EZ-Pass'!$C$2:$AU$46,,0,1),,0,1)</f>
        <v>10.5</v>
      </c>
      <c r="T26" s="38" cm="1">
        <f t="array" ref="T26">_xlfn.XLOOKUP($A26,'EZ-Pass'!$A$2:$A$46,_xlfn.XLOOKUP(T$1,'EZ-Pass'!$C$1:$AU$1,'EZ-Pass'!$C$2:$AU$46,,0,1),,0,1)</f>
        <v>9.5</v>
      </c>
      <c r="U26" s="38" cm="1">
        <f t="array" ref="U26">_xlfn.XLOOKUP($A26,'EZ-Pass'!$A$2:$A$46,_xlfn.XLOOKUP(U$1,'EZ-Pass'!$C$1:$AU$1,'EZ-Pass'!$C$2:$AU$46,,0,1),,0,1)</f>
        <v>8.8000000000000007</v>
      </c>
      <c r="V26" s="38" cm="1">
        <f t="array" ref="V26">_xlfn.XLOOKUP($A26,'EZ-Pass'!$A$2:$A$46,_xlfn.XLOOKUP(V$1,'EZ-Pass'!$C$1:$AU$1,'EZ-Pass'!$C$2:$AU$46,,0,1),,0,1)</f>
        <v>8.3000000000000007</v>
      </c>
      <c r="W26" s="38" cm="1">
        <f t="array" ref="W26">_xlfn.XLOOKUP($A26,'EZ-Pass'!$A$2:$A$46,_xlfn.XLOOKUP(W$1,'EZ-Pass'!$C$1:$AU$1,'EZ-Pass'!$C$2:$AU$46,,0,1),,0,1)</f>
        <v>6.5</v>
      </c>
      <c r="X26" s="38" cm="1">
        <f t="array" ref="X26">_xlfn.XLOOKUP($A26,'EZ-Pass'!$A$2:$A$46,_xlfn.XLOOKUP(X$1,'EZ-Pass'!$C$1:$AU$1,'EZ-Pass'!$C$2:$AU$46,,0,1),,0,1)</f>
        <v>4.4000000000000004</v>
      </c>
      <c r="Y26" s="38" cm="1">
        <f t="array" ref="Y26">_xlfn.XLOOKUP($A26,'EZ-Pass'!$A$2:$A$46,_xlfn.XLOOKUP(Y$1,'EZ-Pass'!$C$1:$AU$1,'EZ-Pass'!$C$2:$AU$46,,0,1),,0,1)</f>
        <v>3.1</v>
      </c>
      <c r="Z26" s="38" cm="1">
        <f t="array" ref="Z26">_xlfn.XLOOKUP($A26,'EZ-Pass'!$A$2:$A$46,_xlfn.XLOOKUP(Z$1,'EZ-Pass'!$C$1:$AU$1,'EZ-Pass'!$C$2:$AU$46,,0,1),,0,1)</f>
        <v>1.6</v>
      </c>
      <c r="AA26" s="38" t="str" cm="1">
        <f t="array" ref="AA26">_xlfn.XLOOKUP($A26,'EZ-Pass'!$A$2:$A$46,_xlfn.XLOOKUP(AA$1,'EZ-Pass'!$C$1:$AU$1,'EZ-Pass'!$C$2:$AU$46,,0,1),,0,1)</f>
        <v>N/A</v>
      </c>
      <c r="AB26" s="38" cm="1">
        <f t="array" ref="AB26">_xlfn.XLOOKUP($A26,'EZ-Pass'!$A$2:$A$46,_xlfn.XLOOKUP(AB$1,'EZ-Pass'!$C$1:$AU$1,'EZ-Pass'!$C$2:$AU$46,,0,1),,0,1)</f>
        <v>1.6</v>
      </c>
      <c r="AC26" s="38" cm="1">
        <f t="array" ref="AC26">_xlfn.XLOOKUP($A26,'EZ-Pass'!$A$2:$A$46,_xlfn.XLOOKUP(AC$1,'EZ-Pass'!$C$1:$AU$1,'EZ-Pass'!$C$2:$AU$46,,0,1),,0,1)</f>
        <v>3.1</v>
      </c>
      <c r="AD26" s="38" t="str" cm="1">
        <f t="array" ref="AD26">_xlfn.XLOOKUP($A26,'EZ-Pass'!$A$2:$A$46,_xlfn.XLOOKUP(AD$1,'EZ-Pass'!$C$1:$AU$1,'EZ-Pass'!$C$2:$AU$46,,0,1),,0,1)</f>
        <v>N/A</v>
      </c>
      <c r="AE26" s="38" cm="1">
        <f t="array" ref="AE26">_xlfn.XLOOKUP($A26,'EZ-Pass'!$A$2:$A$46,_xlfn.XLOOKUP(AE$1,'EZ-Pass'!$C$1:$AU$1,'EZ-Pass'!$C$2:$AU$46,,0,1),,0,1)</f>
        <v>4.2</v>
      </c>
      <c r="AF26" s="38" cm="1">
        <f t="array" ref="AF26">_xlfn.XLOOKUP($A26,'EZ-Pass'!$A$2:$A$46,_xlfn.XLOOKUP(AF$1,'EZ-Pass'!$C$1:$AU$1,'EZ-Pass'!$C$2:$AU$46,,0,1),,0,1)</f>
        <v>5.6</v>
      </c>
      <c r="AG26" s="38" cm="1">
        <f t="array" ref="AG26">_xlfn.XLOOKUP($A26,'EZ-Pass'!$A$2:$A$46,_xlfn.XLOOKUP(AG$1,'EZ-Pass'!$C$1:$AU$1,'EZ-Pass'!$C$2:$AU$46,,0,1),,0,1)</f>
        <v>6.7</v>
      </c>
      <c r="AH26" s="38" cm="1">
        <f t="array" ref="AH26">_xlfn.XLOOKUP($A26,'EZ-Pass'!$A$2:$A$46,_xlfn.XLOOKUP(AH$1,'EZ-Pass'!$C$1:$AU$1,'EZ-Pass'!$C$2:$AU$46,,0,1),,0,1)</f>
        <v>8.9</v>
      </c>
      <c r="AI26" s="38" cm="1">
        <f t="array" ref="AI26">_xlfn.XLOOKUP($A26,'EZ-Pass'!$A$2:$A$46,_xlfn.XLOOKUP(AI$1,'EZ-Pass'!$C$1:$AU$1,'EZ-Pass'!$C$2:$AU$46,,0,1),,0,1)</f>
        <v>10.199999999999999</v>
      </c>
      <c r="AJ26" s="38" cm="1">
        <f t="array" ref="AJ26">_xlfn.XLOOKUP($A26,'EZ-Pass'!$A$2:$A$46,_xlfn.XLOOKUP(AJ$1,'EZ-Pass'!$C$1:$AU$1,'EZ-Pass'!$C$2:$AU$46,,0,1),,0,1)</f>
        <v>11</v>
      </c>
      <c r="AK26" s="38" cm="1">
        <f t="array" ref="AK26">_xlfn.XLOOKUP($A26,'EZ-Pass'!$A$2:$A$46,_xlfn.XLOOKUP(AK$1,'EZ-Pass'!$C$1:$AU$1,'EZ-Pass'!$C$2:$AU$46,,0,1),,0,1)</f>
        <v>12</v>
      </c>
      <c r="AL26" s="38" cm="1">
        <f t="array" ref="AL26">_xlfn.XLOOKUP($A26,'EZ-Pass'!$A$2:$A$46,_xlfn.XLOOKUP(AL$1,'EZ-Pass'!$C$1:$AU$1,'EZ-Pass'!$C$2:$AU$46,,0,1),,0,1)</f>
        <v>13</v>
      </c>
      <c r="AM26" s="38" cm="1">
        <f t="array" ref="AM26">_xlfn.XLOOKUP($A26,'EZ-Pass'!$A$2:$A$46,_xlfn.XLOOKUP(AM$1,'EZ-Pass'!$C$1:$AU$1,'EZ-Pass'!$C$2:$AU$46,,0,1),,0,1)</f>
        <v>14.2</v>
      </c>
      <c r="AN26" s="38" cm="1">
        <f t="array" ref="AN26">_xlfn.XLOOKUP($A26,'EZ-Pass'!$A$2:$A$46,_xlfn.XLOOKUP(AN$1,'EZ-Pass'!$C$1:$AU$1,'EZ-Pass'!$C$2:$AU$46,,0,1),,0,1)</f>
        <v>15.399999999999999</v>
      </c>
    </row>
    <row r="27" spans="1:40" x14ac:dyDescent="0.2">
      <c r="A27">
        <v>326</v>
      </c>
      <c r="B27" t="str">
        <v>Valley Forge Toll Plaza</v>
      </c>
      <c r="C27" s="38" cm="1">
        <f t="array" ref="C27">_xlfn.XLOOKUP($A27,'EZ-Pass'!$A$2:$A$46,_xlfn.XLOOKUP(C$1,'EZ-Pass'!$C$1:$AU$1,'EZ-Pass'!$C$2:$AU$46,,0,1),,0,1)</f>
        <v>35</v>
      </c>
      <c r="D27" s="38" cm="1">
        <f t="array" ref="D27">_xlfn.XLOOKUP($A27,'EZ-Pass'!$A$2:$A$46,_xlfn.XLOOKUP(D$1,'EZ-Pass'!$C$1:$AU$1,'EZ-Pass'!$C$2:$AU$46,,0,1),,0,1)</f>
        <v>35</v>
      </c>
      <c r="E27" s="38" cm="1">
        <f t="array" ref="E27">_xlfn.XLOOKUP($A27,'EZ-Pass'!$A$2:$A$46,_xlfn.XLOOKUP(E$1,'EZ-Pass'!$C$1:$AU$1,'EZ-Pass'!$C$2:$AU$46,,0,1),,0,1)</f>
        <v>35</v>
      </c>
      <c r="F27" s="38" cm="1">
        <f t="array" ref="F27">_xlfn.XLOOKUP($A27,'EZ-Pass'!$A$2:$A$46,_xlfn.XLOOKUP(F$1,'EZ-Pass'!$C$1:$AU$1,'EZ-Pass'!$C$2:$AU$46,,0,1),,0,1)</f>
        <v>35</v>
      </c>
      <c r="G27" s="38" cm="1">
        <f t="array" ref="G27">_xlfn.XLOOKUP($A27,'EZ-Pass'!$A$2:$A$46,_xlfn.XLOOKUP(G$1,'EZ-Pass'!$C$1:$AU$1,'EZ-Pass'!$C$2:$AU$46,,0,1),,0,1)</f>
        <v>33.5</v>
      </c>
      <c r="H27" s="38" cm="1">
        <f t="array" ref="H27">_xlfn.XLOOKUP($A27,'EZ-Pass'!$A$2:$A$46,_xlfn.XLOOKUP(H$1,'EZ-Pass'!$C$1:$AU$1,'EZ-Pass'!$C$2:$AU$46,,0,1),,0,1)</f>
        <v>32.6</v>
      </c>
      <c r="I27" s="38" cm="1">
        <f t="array" ref="I27">_xlfn.XLOOKUP($A27,'EZ-Pass'!$A$2:$A$46,_xlfn.XLOOKUP(I$1,'EZ-Pass'!$C$1:$AU$1,'EZ-Pass'!$C$2:$AU$46,,0,1),,0,1)</f>
        <v>31.4</v>
      </c>
      <c r="J27" s="38" cm="1">
        <f t="array" ref="J27">_xlfn.XLOOKUP($A27,'EZ-Pass'!$A$2:$A$46,_xlfn.XLOOKUP(J$1,'EZ-Pass'!$C$1:$AU$1,'EZ-Pass'!$C$2:$AU$46,,0,1),,0,1)</f>
        <v>29.9</v>
      </c>
      <c r="K27" s="38" cm="1">
        <f t="array" ref="K27">_xlfn.XLOOKUP($A27,'EZ-Pass'!$A$2:$A$46,_xlfn.XLOOKUP(K$1,'EZ-Pass'!$C$1:$AU$1,'EZ-Pass'!$C$2:$AU$46,,0,1),,0,1)</f>
        <v>29</v>
      </c>
      <c r="L27" s="38" cm="1">
        <f t="array" ref="L27">_xlfn.XLOOKUP($A27,'EZ-Pass'!$A$2:$A$46,_xlfn.XLOOKUP(L$1,'EZ-Pass'!$C$1:$AU$1,'EZ-Pass'!$C$2:$AU$46,,0,1),,0,1)</f>
        <v>27.4</v>
      </c>
      <c r="M27" s="38" cm="1">
        <f t="array" ref="M27">_xlfn.XLOOKUP($A27,'EZ-Pass'!$A$2:$A$46,_xlfn.XLOOKUP(M$1,'EZ-Pass'!$C$1:$AU$1,'EZ-Pass'!$C$2:$AU$46,,0,1),,0,1)</f>
        <v>25.3</v>
      </c>
      <c r="N27" s="38" cm="1">
        <f t="array" ref="N27">_xlfn.XLOOKUP($A27,'EZ-Pass'!$A$2:$A$46,_xlfn.XLOOKUP(N$1,'EZ-Pass'!$C$1:$AU$1,'EZ-Pass'!$C$2:$AU$46,,0,1),,0,1)</f>
        <v>20.7</v>
      </c>
      <c r="O27" s="38" cm="1">
        <f t="array" ref="O27">_xlfn.XLOOKUP($A27,'EZ-Pass'!$A$2:$A$46,_xlfn.XLOOKUP(O$1,'EZ-Pass'!$C$1:$AU$1,'EZ-Pass'!$C$2:$AU$46,,0,1),,0,1)</f>
        <v>18.600000000000001</v>
      </c>
      <c r="P27" s="38" cm="1">
        <f t="array" ref="P27">_xlfn.XLOOKUP($A27,'EZ-Pass'!$A$2:$A$46,_xlfn.XLOOKUP(P$1,'EZ-Pass'!$C$1:$AU$1,'EZ-Pass'!$C$2:$AU$46,,0,1),,0,1)</f>
        <v>17.100000000000001</v>
      </c>
      <c r="Q27" s="38" cm="1">
        <f t="array" ref="Q27">_xlfn.XLOOKUP($A27,'EZ-Pass'!$A$2:$A$46,_xlfn.XLOOKUP(Q$1,'EZ-Pass'!$C$1:$AU$1,'EZ-Pass'!$C$2:$AU$46,,0,1),,0,1)</f>
        <v>15.6</v>
      </c>
      <c r="R27" s="38" cm="1">
        <f t="array" ref="R27">_xlfn.XLOOKUP($A27,'EZ-Pass'!$A$2:$A$46,_xlfn.XLOOKUP(R$1,'EZ-Pass'!$C$1:$AU$1,'EZ-Pass'!$C$2:$AU$46,,0,1),,0,1)</f>
        <v>13.5</v>
      </c>
      <c r="S27" s="38" cm="1">
        <f t="array" ref="S27">_xlfn.XLOOKUP($A27,'EZ-Pass'!$A$2:$A$46,_xlfn.XLOOKUP(S$1,'EZ-Pass'!$C$1:$AU$1,'EZ-Pass'!$C$2:$AU$46,,0,1),,0,1)</f>
        <v>11.5</v>
      </c>
      <c r="T27" s="38" cm="1">
        <f t="array" ref="T27">_xlfn.XLOOKUP($A27,'EZ-Pass'!$A$2:$A$46,_xlfn.XLOOKUP(T$1,'EZ-Pass'!$C$1:$AU$1,'EZ-Pass'!$C$2:$AU$46,,0,1),,0,1)</f>
        <v>10.4</v>
      </c>
      <c r="U27" s="38" cm="1">
        <f t="array" ref="U27">_xlfn.XLOOKUP($A27,'EZ-Pass'!$A$2:$A$46,_xlfn.XLOOKUP(U$1,'EZ-Pass'!$C$1:$AU$1,'EZ-Pass'!$C$2:$AU$46,,0,1),,0,1)</f>
        <v>9.9</v>
      </c>
      <c r="V27" s="38" cm="1">
        <f t="array" ref="V27">_xlfn.XLOOKUP($A27,'EZ-Pass'!$A$2:$A$46,_xlfn.XLOOKUP(V$1,'EZ-Pass'!$C$1:$AU$1,'EZ-Pass'!$C$2:$AU$46,,0,1),,0,1)</f>
        <v>9.4</v>
      </c>
      <c r="W27" s="38" cm="1">
        <f t="array" ref="W27">_xlfn.XLOOKUP($A27,'EZ-Pass'!$A$2:$A$46,_xlfn.XLOOKUP(W$1,'EZ-Pass'!$C$1:$AU$1,'EZ-Pass'!$C$2:$AU$46,,0,1),,0,1)</f>
        <v>7.3</v>
      </c>
      <c r="X27" s="38" cm="1">
        <f t="array" ref="X27">_xlfn.XLOOKUP($A27,'EZ-Pass'!$A$2:$A$46,_xlfn.XLOOKUP(X$1,'EZ-Pass'!$C$1:$AU$1,'EZ-Pass'!$C$2:$AU$46,,0,1),,0,1)</f>
        <v>5.2</v>
      </c>
      <c r="Y27" s="38" cm="1">
        <f t="array" ref="Y27">_xlfn.XLOOKUP($A27,'EZ-Pass'!$A$2:$A$46,_xlfn.XLOOKUP(Y$1,'EZ-Pass'!$C$1:$AU$1,'EZ-Pass'!$C$2:$AU$46,,0,1),,0,1)</f>
        <v>4.3</v>
      </c>
      <c r="Z27" s="38" cm="1">
        <f t="array" ref="Z27">_xlfn.XLOOKUP($A27,'EZ-Pass'!$A$2:$A$46,_xlfn.XLOOKUP(Z$1,'EZ-Pass'!$C$1:$AU$1,'EZ-Pass'!$C$2:$AU$46,,0,1),,0,1)</f>
        <v>2.7</v>
      </c>
      <c r="AA27" s="38" cm="1">
        <f t="array" ref="AA27">_xlfn.XLOOKUP($A27,'EZ-Pass'!$A$2:$A$46,_xlfn.XLOOKUP(AA$1,'EZ-Pass'!$C$1:$AU$1,'EZ-Pass'!$C$2:$AU$46,,0,1),,0,1)</f>
        <v>1.6</v>
      </c>
      <c r="AB27" s="38" t="str" cm="1">
        <f t="array" ref="AB27">_xlfn.XLOOKUP($A27,'EZ-Pass'!$A$2:$A$46,_xlfn.XLOOKUP(AB$1,'EZ-Pass'!$C$1:$AU$1,'EZ-Pass'!$C$2:$AU$46,,0,1),,0,1)</f>
        <v>N/A</v>
      </c>
      <c r="AC27" s="38" cm="1">
        <f t="array" ref="AC27">_xlfn.XLOOKUP($A27,'EZ-Pass'!$A$2:$A$46,_xlfn.XLOOKUP(AC$1,'EZ-Pass'!$C$1:$AU$1,'EZ-Pass'!$C$2:$AU$46,,0,1),,0,1)</f>
        <v>2.2999999999999998</v>
      </c>
      <c r="AD27" s="38" t="str" cm="1">
        <f t="array" ref="AD27">_xlfn.XLOOKUP($A27,'EZ-Pass'!$A$2:$A$46,_xlfn.XLOOKUP(AD$1,'EZ-Pass'!$C$1:$AU$1,'EZ-Pass'!$C$2:$AU$46,,0,1),,0,1)</f>
        <v>N/A</v>
      </c>
      <c r="AE27" s="38" cm="1">
        <f t="array" ref="AE27">_xlfn.XLOOKUP($A27,'EZ-Pass'!$A$2:$A$46,_xlfn.XLOOKUP(AE$1,'EZ-Pass'!$C$1:$AU$1,'EZ-Pass'!$C$2:$AU$46,,0,1),,0,1)</f>
        <v>3.2</v>
      </c>
      <c r="AF27" s="38" cm="1">
        <f t="array" ref="AF27">_xlfn.XLOOKUP($A27,'EZ-Pass'!$A$2:$A$46,_xlfn.XLOOKUP(AF$1,'EZ-Pass'!$C$1:$AU$1,'EZ-Pass'!$C$2:$AU$46,,0,1),,0,1)</f>
        <v>4.8</v>
      </c>
      <c r="AG27" s="38" cm="1">
        <f t="array" ref="AG27">_xlfn.XLOOKUP($A27,'EZ-Pass'!$A$2:$A$46,_xlfn.XLOOKUP(AG$1,'EZ-Pass'!$C$1:$AU$1,'EZ-Pass'!$C$2:$AU$46,,0,1),,0,1)</f>
        <v>5.9</v>
      </c>
      <c r="AH27" s="38" cm="1">
        <f t="array" ref="AH27">_xlfn.XLOOKUP($A27,'EZ-Pass'!$A$2:$A$46,_xlfn.XLOOKUP(AH$1,'EZ-Pass'!$C$1:$AU$1,'EZ-Pass'!$C$2:$AU$46,,0,1),,0,1)</f>
        <v>7.9</v>
      </c>
      <c r="AI27" s="38" cm="1">
        <f t="array" ref="AI27">_xlfn.XLOOKUP($A27,'EZ-Pass'!$A$2:$A$46,_xlfn.XLOOKUP(AI$1,'EZ-Pass'!$C$1:$AU$1,'EZ-Pass'!$C$2:$AU$46,,0,1),,0,1)</f>
        <v>9.1</v>
      </c>
      <c r="AJ27" s="38" cm="1">
        <f t="array" ref="AJ27">_xlfn.XLOOKUP($A27,'EZ-Pass'!$A$2:$A$46,_xlfn.XLOOKUP(AJ$1,'EZ-Pass'!$C$1:$AU$1,'EZ-Pass'!$C$2:$AU$46,,0,1),,0,1)</f>
        <v>9.9</v>
      </c>
      <c r="AK27" s="38" cm="1">
        <f t="array" ref="AK27">_xlfn.XLOOKUP($A27,'EZ-Pass'!$A$2:$A$46,_xlfn.XLOOKUP(AK$1,'EZ-Pass'!$C$1:$AU$1,'EZ-Pass'!$C$2:$AU$46,,0,1),,0,1)</f>
        <v>10.9</v>
      </c>
      <c r="AL27" s="38" cm="1">
        <f t="array" ref="AL27">_xlfn.XLOOKUP($A27,'EZ-Pass'!$A$2:$A$46,_xlfn.XLOOKUP(AL$1,'EZ-Pass'!$C$1:$AU$1,'EZ-Pass'!$C$2:$AU$46,,0,1),,0,1)</f>
        <v>12</v>
      </c>
      <c r="AM27" s="38" cm="1">
        <f t="array" ref="AM27">_xlfn.XLOOKUP($A27,'EZ-Pass'!$A$2:$A$46,_xlfn.XLOOKUP(AM$1,'EZ-Pass'!$C$1:$AU$1,'EZ-Pass'!$C$2:$AU$46,,0,1),,0,1)</f>
        <v>13.2</v>
      </c>
      <c r="AN27" s="38" cm="1">
        <f t="array" ref="AN27">_xlfn.XLOOKUP($A27,'EZ-Pass'!$A$2:$A$46,_xlfn.XLOOKUP(AN$1,'EZ-Pass'!$C$1:$AU$1,'EZ-Pass'!$C$2:$AU$46,,0,1),,0,1)</f>
        <v>14.399999999999999</v>
      </c>
    </row>
    <row r="28" spans="1:40" x14ac:dyDescent="0.2">
      <c r="A28">
        <v>333</v>
      </c>
      <c r="B28" t="str">
        <v>Norristown Toll Plaza</v>
      </c>
      <c r="C28" s="38" cm="1">
        <f t="array" ref="C28">_xlfn.XLOOKUP($A28,'EZ-Pass'!$A$2:$A$46,_xlfn.XLOOKUP(C$1,'EZ-Pass'!$C$1:$AU$1,'EZ-Pass'!$C$2:$AU$46,,0,1),,0,1)</f>
        <v>36.200000000000003</v>
      </c>
      <c r="D28" s="38" cm="1">
        <f t="array" ref="D28">_xlfn.XLOOKUP($A28,'EZ-Pass'!$A$2:$A$46,_xlfn.XLOOKUP(D$1,'EZ-Pass'!$C$1:$AU$1,'EZ-Pass'!$C$2:$AU$46,,0,1),,0,1)</f>
        <v>36.200000000000003</v>
      </c>
      <c r="E28" s="38" cm="1">
        <f t="array" ref="E28">_xlfn.XLOOKUP($A28,'EZ-Pass'!$A$2:$A$46,_xlfn.XLOOKUP(E$1,'EZ-Pass'!$C$1:$AU$1,'EZ-Pass'!$C$2:$AU$46,,0,1),,0,1)</f>
        <v>36.200000000000003</v>
      </c>
      <c r="F28" s="38" cm="1">
        <f t="array" ref="F28">_xlfn.XLOOKUP($A28,'EZ-Pass'!$A$2:$A$46,_xlfn.XLOOKUP(F$1,'EZ-Pass'!$C$1:$AU$1,'EZ-Pass'!$C$2:$AU$46,,0,1),,0,1)</f>
        <v>36.200000000000003</v>
      </c>
      <c r="G28" s="38" cm="1">
        <f t="array" ref="G28">_xlfn.XLOOKUP($A28,'EZ-Pass'!$A$2:$A$46,_xlfn.XLOOKUP(G$1,'EZ-Pass'!$C$1:$AU$1,'EZ-Pass'!$C$2:$AU$46,,0,1),,0,1)</f>
        <v>35</v>
      </c>
      <c r="H28" s="38" cm="1">
        <f t="array" ref="H28">_xlfn.XLOOKUP($A28,'EZ-Pass'!$A$2:$A$46,_xlfn.XLOOKUP(H$1,'EZ-Pass'!$C$1:$AU$1,'EZ-Pass'!$C$2:$AU$46,,0,1),,0,1)</f>
        <v>34.1</v>
      </c>
      <c r="I28" s="38" cm="1">
        <f t="array" ref="I28">_xlfn.XLOOKUP($A28,'EZ-Pass'!$A$2:$A$46,_xlfn.XLOOKUP(I$1,'EZ-Pass'!$C$1:$AU$1,'EZ-Pass'!$C$2:$AU$46,,0,1),,0,1)</f>
        <v>32.6</v>
      </c>
      <c r="J28" s="38" cm="1">
        <f t="array" ref="J28">_xlfn.XLOOKUP($A28,'EZ-Pass'!$A$2:$A$46,_xlfn.XLOOKUP(J$1,'EZ-Pass'!$C$1:$AU$1,'EZ-Pass'!$C$2:$AU$46,,0,1),,0,1)</f>
        <v>31.4</v>
      </c>
      <c r="K28" s="38" cm="1">
        <f t="array" ref="K28">_xlfn.XLOOKUP($A28,'EZ-Pass'!$A$2:$A$46,_xlfn.XLOOKUP(K$1,'EZ-Pass'!$C$1:$AU$1,'EZ-Pass'!$C$2:$AU$46,,0,1),,0,1)</f>
        <v>30.5</v>
      </c>
      <c r="L28" s="38" cm="1">
        <f t="array" ref="L28">_xlfn.XLOOKUP($A28,'EZ-Pass'!$A$2:$A$46,_xlfn.XLOOKUP(L$1,'EZ-Pass'!$C$1:$AU$1,'EZ-Pass'!$C$2:$AU$46,,0,1),,0,1)</f>
        <v>28.5</v>
      </c>
      <c r="M28" s="38" cm="1">
        <f t="array" ref="M28">_xlfn.XLOOKUP($A28,'EZ-Pass'!$A$2:$A$46,_xlfn.XLOOKUP(M$1,'EZ-Pass'!$C$1:$AU$1,'EZ-Pass'!$C$2:$AU$46,,0,1),,0,1)</f>
        <v>26.3</v>
      </c>
      <c r="N28" s="38" cm="1">
        <f t="array" ref="N28">_xlfn.XLOOKUP($A28,'EZ-Pass'!$A$2:$A$46,_xlfn.XLOOKUP(N$1,'EZ-Pass'!$C$1:$AU$1,'EZ-Pass'!$C$2:$AU$46,,0,1),,0,1)</f>
        <v>22.2</v>
      </c>
      <c r="O28" s="38" cm="1">
        <f t="array" ref="O28">_xlfn.XLOOKUP($A28,'EZ-Pass'!$A$2:$A$46,_xlfn.XLOOKUP(O$1,'EZ-Pass'!$C$1:$AU$1,'EZ-Pass'!$C$2:$AU$46,,0,1),,0,1)</f>
        <v>20.2</v>
      </c>
      <c r="P28" s="38" cm="1">
        <f t="array" ref="P28">_xlfn.XLOOKUP($A28,'EZ-Pass'!$A$2:$A$46,_xlfn.XLOOKUP(P$1,'EZ-Pass'!$C$1:$AU$1,'EZ-Pass'!$C$2:$AU$46,,0,1),,0,1)</f>
        <v>18.2</v>
      </c>
      <c r="Q28" s="38" cm="1">
        <f t="array" ref="Q28">_xlfn.XLOOKUP($A28,'EZ-Pass'!$A$2:$A$46,_xlfn.XLOOKUP(Q$1,'EZ-Pass'!$C$1:$AU$1,'EZ-Pass'!$C$2:$AU$46,,0,1),,0,1)</f>
        <v>17.100000000000001</v>
      </c>
      <c r="R28" s="38" cm="1">
        <f t="array" ref="R28">_xlfn.XLOOKUP($A28,'EZ-Pass'!$A$2:$A$46,_xlfn.XLOOKUP(R$1,'EZ-Pass'!$C$1:$AU$1,'EZ-Pass'!$C$2:$AU$46,,0,1),,0,1)</f>
        <v>15</v>
      </c>
      <c r="S28" s="38" cm="1">
        <f t="array" ref="S28">_xlfn.XLOOKUP($A28,'EZ-Pass'!$A$2:$A$46,_xlfn.XLOOKUP(S$1,'EZ-Pass'!$C$1:$AU$1,'EZ-Pass'!$C$2:$AU$46,,0,1),,0,1)</f>
        <v>13</v>
      </c>
      <c r="T28" s="38" cm="1">
        <f t="array" ref="T28">_xlfn.XLOOKUP($A28,'EZ-Pass'!$A$2:$A$46,_xlfn.XLOOKUP(T$1,'EZ-Pass'!$C$1:$AU$1,'EZ-Pass'!$C$2:$AU$46,,0,1),,0,1)</f>
        <v>12</v>
      </c>
      <c r="U28" s="38" cm="1">
        <f t="array" ref="U28">_xlfn.XLOOKUP($A28,'EZ-Pass'!$A$2:$A$46,_xlfn.XLOOKUP(U$1,'EZ-Pass'!$C$1:$AU$1,'EZ-Pass'!$C$2:$AU$46,,0,1),,0,1)</f>
        <v>11.5</v>
      </c>
      <c r="V28" s="38" cm="1">
        <f t="array" ref="V28">_xlfn.XLOOKUP($A28,'EZ-Pass'!$A$2:$A$46,_xlfn.XLOOKUP(V$1,'EZ-Pass'!$C$1:$AU$1,'EZ-Pass'!$C$2:$AU$46,,0,1),,0,1)</f>
        <v>10.4</v>
      </c>
      <c r="W28" s="38" cm="1">
        <f t="array" ref="W28">_xlfn.XLOOKUP($A28,'EZ-Pass'!$A$2:$A$46,_xlfn.XLOOKUP(W$1,'EZ-Pass'!$C$1:$AU$1,'EZ-Pass'!$C$2:$AU$46,,0,1),,0,1)</f>
        <v>8.8000000000000007</v>
      </c>
      <c r="X28" s="38" cm="1">
        <f t="array" ref="X28">_xlfn.XLOOKUP($A28,'EZ-Pass'!$A$2:$A$46,_xlfn.XLOOKUP(X$1,'EZ-Pass'!$C$1:$AU$1,'EZ-Pass'!$C$2:$AU$46,,0,1),,0,1)</f>
        <v>6.8</v>
      </c>
      <c r="Y28" s="38" cm="1">
        <f t="array" ref="Y28">_xlfn.XLOOKUP($A28,'EZ-Pass'!$A$2:$A$46,_xlfn.XLOOKUP(Y$1,'EZ-Pass'!$C$1:$AU$1,'EZ-Pass'!$C$2:$AU$46,,0,1),,0,1)</f>
        <v>5.2</v>
      </c>
      <c r="Z28" s="38" cm="1">
        <f t="array" ref="Z28">_xlfn.XLOOKUP($A28,'EZ-Pass'!$A$2:$A$46,_xlfn.XLOOKUP(Z$1,'EZ-Pass'!$C$1:$AU$1,'EZ-Pass'!$C$2:$AU$46,,0,1),,0,1)</f>
        <v>4.3</v>
      </c>
      <c r="AA28" s="38" cm="1">
        <f t="array" ref="AA28">_xlfn.XLOOKUP($A28,'EZ-Pass'!$A$2:$A$46,_xlfn.XLOOKUP(AA$1,'EZ-Pass'!$C$1:$AU$1,'EZ-Pass'!$C$2:$AU$46,,0,1),,0,1)</f>
        <v>3.1</v>
      </c>
      <c r="AB28" s="38" cm="1">
        <f t="array" ref="AB28">_xlfn.XLOOKUP($A28,'EZ-Pass'!$A$2:$A$46,_xlfn.XLOOKUP(AB$1,'EZ-Pass'!$C$1:$AU$1,'EZ-Pass'!$C$2:$AU$46,,0,1),,0,1)</f>
        <v>2.2999999999999998</v>
      </c>
      <c r="AC28" s="38" t="str" cm="1">
        <f t="array" ref="AC28">_xlfn.XLOOKUP($A28,'EZ-Pass'!$A$2:$A$46,_xlfn.XLOOKUP(AC$1,'EZ-Pass'!$C$1:$AU$1,'EZ-Pass'!$C$2:$AU$46,,0,1),,0,1)</f>
        <v>N/A</v>
      </c>
      <c r="AD28" s="38" t="str" cm="1">
        <f t="array" ref="AD28">_xlfn.XLOOKUP($A28,'EZ-Pass'!$A$2:$A$46,_xlfn.XLOOKUP(AD$1,'EZ-Pass'!$C$1:$AU$1,'EZ-Pass'!$C$2:$AU$46,,0,1),,0,1)</f>
        <v>N/A</v>
      </c>
      <c r="AE28" s="38" cm="1">
        <f t="array" ref="AE28">_xlfn.XLOOKUP($A28,'EZ-Pass'!$A$2:$A$46,_xlfn.XLOOKUP(AE$1,'EZ-Pass'!$C$1:$AU$1,'EZ-Pass'!$C$2:$AU$46,,0,1),,0,1)</f>
        <v>1.6</v>
      </c>
      <c r="AF28" s="38" cm="1">
        <f t="array" ref="AF28">_xlfn.XLOOKUP($A28,'EZ-Pass'!$A$2:$A$46,_xlfn.XLOOKUP(AF$1,'EZ-Pass'!$C$1:$AU$1,'EZ-Pass'!$C$2:$AU$46,,0,1),,0,1)</f>
        <v>3.2</v>
      </c>
      <c r="AG28" s="38" cm="1">
        <f t="array" ref="AG28">_xlfn.XLOOKUP($A28,'EZ-Pass'!$A$2:$A$46,_xlfn.XLOOKUP(AG$1,'EZ-Pass'!$C$1:$AU$1,'EZ-Pass'!$C$2:$AU$46,,0,1),,0,1)</f>
        <v>4.8</v>
      </c>
      <c r="AH28" s="38" cm="1">
        <f t="array" ref="AH28">_xlfn.XLOOKUP($A28,'EZ-Pass'!$A$2:$A$46,_xlfn.XLOOKUP(AH$1,'EZ-Pass'!$C$1:$AU$1,'EZ-Pass'!$C$2:$AU$46,,0,1),,0,1)</f>
        <v>6.8</v>
      </c>
      <c r="AI28" s="38" cm="1">
        <f t="array" ref="AI28">_xlfn.XLOOKUP($A28,'EZ-Pass'!$A$2:$A$46,_xlfn.XLOOKUP(AI$1,'EZ-Pass'!$C$1:$AU$1,'EZ-Pass'!$C$2:$AU$46,,0,1),,0,1)</f>
        <v>7.9</v>
      </c>
      <c r="AJ28" s="38" cm="1">
        <f t="array" ref="AJ28">_xlfn.XLOOKUP($A28,'EZ-Pass'!$A$2:$A$46,_xlfn.XLOOKUP(AJ$1,'EZ-Pass'!$C$1:$AU$1,'EZ-Pass'!$C$2:$AU$46,,0,1),,0,1)</f>
        <v>8.4</v>
      </c>
      <c r="AK28" s="38" cm="1">
        <f t="array" ref="AK28">_xlfn.XLOOKUP($A28,'EZ-Pass'!$A$2:$A$46,_xlfn.XLOOKUP(AK$1,'EZ-Pass'!$C$1:$AU$1,'EZ-Pass'!$C$2:$AU$46,,0,1),,0,1)</f>
        <v>9.9</v>
      </c>
      <c r="AL28" s="38" cm="1">
        <f t="array" ref="AL28">_xlfn.XLOOKUP($A28,'EZ-Pass'!$A$2:$A$46,_xlfn.XLOOKUP(AL$1,'EZ-Pass'!$C$1:$AU$1,'EZ-Pass'!$C$2:$AU$46,,0,1),,0,1)</f>
        <v>10.9</v>
      </c>
      <c r="AM28" s="38" cm="1">
        <f t="array" ref="AM28">_xlfn.XLOOKUP($A28,'EZ-Pass'!$A$2:$A$46,_xlfn.XLOOKUP(AM$1,'EZ-Pass'!$C$1:$AU$1,'EZ-Pass'!$C$2:$AU$46,,0,1),,0,1)</f>
        <v>12.1</v>
      </c>
      <c r="AN28" s="38" cm="1">
        <f t="array" ref="AN28">_xlfn.XLOOKUP($A28,'EZ-Pass'!$A$2:$A$46,_xlfn.XLOOKUP(AN$1,'EZ-Pass'!$C$1:$AU$1,'EZ-Pass'!$C$2:$AU$46,,0,1),,0,1)</f>
        <v>13.299999999999999</v>
      </c>
    </row>
    <row r="29" spans="1:40" x14ac:dyDescent="0.2">
      <c r="A29">
        <v>20</v>
      </c>
      <c r="B29" t="str">
        <v>Mid-County Toll Plaza</v>
      </c>
      <c r="C29" s="38" t="str" cm="1">
        <f t="array" ref="C29">_xlfn.XLOOKUP($A29,'EZ-Pass'!$A$2:$A$46,_xlfn.XLOOKUP(C$1,'EZ-Pass'!$C$1:$AU$1,'EZ-Pass'!$C$2:$AU$46,,0,1),,0,1)</f>
        <v>N/A</v>
      </c>
      <c r="D29" s="38" t="str" cm="1">
        <f t="array" ref="D29">_xlfn.XLOOKUP($A29,'EZ-Pass'!$A$2:$A$46,_xlfn.XLOOKUP(D$1,'EZ-Pass'!$C$1:$AU$1,'EZ-Pass'!$C$2:$AU$46,,0,1),,0,1)</f>
        <v>N/A</v>
      </c>
      <c r="E29" s="38" t="str" cm="1">
        <f t="array" ref="E29">_xlfn.XLOOKUP($A29,'EZ-Pass'!$A$2:$A$46,_xlfn.XLOOKUP(E$1,'EZ-Pass'!$C$1:$AU$1,'EZ-Pass'!$C$2:$AU$46,,0,1),,0,1)</f>
        <v>N/A</v>
      </c>
      <c r="F29" s="38" t="str" cm="1">
        <f t="array" ref="F29">_xlfn.XLOOKUP($A29,'EZ-Pass'!$A$2:$A$46,_xlfn.XLOOKUP(F$1,'EZ-Pass'!$C$1:$AU$1,'EZ-Pass'!$C$2:$AU$46,,0,1),,0,1)</f>
        <v>N/A</v>
      </c>
      <c r="G29" s="38" t="str" cm="1">
        <f t="array" ref="G29">_xlfn.XLOOKUP($A29,'EZ-Pass'!$A$2:$A$46,_xlfn.XLOOKUP(G$1,'EZ-Pass'!$C$1:$AU$1,'EZ-Pass'!$C$2:$AU$46,,0,1),,0,1)</f>
        <v>N/A</v>
      </c>
      <c r="H29" s="38" t="str" cm="1">
        <f t="array" ref="H29">_xlfn.XLOOKUP($A29,'EZ-Pass'!$A$2:$A$46,_xlfn.XLOOKUP(H$1,'EZ-Pass'!$C$1:$AU$1,'EZ-Pass'!$C$2:$AU$46,,0,1),,0,1)</f>
        <v>N/A</v>
      </c>
      <c r="I29" s="38" t="str" cm="1">
        <f t="array" ref="I29">_xlfn.XLOOKUP($A29,'EZ-Pass'!$A$2:$A$46,_xlfn.XLOOKUP(I$1,'EZ-Pass'!$C$1:$AU$1,'EZ-Pass'!$C$2:$AU$46,,0,1),,0,1)</f>
        <v>N/A</v>
      </c>
      <c r="J29" s="38" t="str" cm="1">
        <f t="array" ref="J29">_xlfn.XLOOKUP($A29,'EZ-Pass'!$A$2:$A$46,_xlfn.XLOOKUP(J$1,'EZ-Pass'!$C$1:$AU$1,'EZ-Pass'!$C$2:$AU$46,,0,1),,0,1)</f>
        <v>N/A</v>
      </c>
      <c r="K29" s="38" t="str" cm="1">
        <f t="array" ref="K29">_xlfn.XLOOKUP($A29,'EZ-Pass'!$A$2:$A$46,_xlfn.XLOOKUP(K$1,'EZ-Pass'!$C$1:$AU$1,'EZ-Pass'!$C$2:$AU$46,,0,1),,0,1)</f>
        <v>N/A</v>
      </c>
      <c r="L29" s="38" t="str" cm="1">
        <f t="array" ref="L29">_xlfn.XLOOKUP($A29,'EZ-Pass'!$A$2:$A$46,_xlfn.XLOOKUP(L$1,'EZ-Pass'!$C$1:$AU$1,'EZ-Pass'!$C$2:$AU$46,,0,1),,0,1)</f>
        <v>N/A</v>
      </c>
      <c r="M29" s="38" t="str" cm="1">
        <f t="array" ref="M29">_xlfn.XLOOKUP($A29,'EZ-Pass'!$A$2:$A$46,_xlfn.XLOOKUP(M$1,'EZ-Pass'!$C$1:$AU$1,'EZ-Pass'!$C$2:$AU$46,,0,1),,0,1)</f>
        <v>N/A</v>
      </c>
      <c r="N29" s="38" t="str" cm="1">
        <f t="array" ref="N29">_xlfn.XLOOKUP($A29,'EZ-Pass'!$A$2:$A$46,_xlfn.XLOOKUP(N$1,'EZ-Pass'!$C$1:$AU$1,'EZ-Pass'!$C$2:$AU$46,,0,1),,0,1)</f>
        <v>N/A</v>
      </c>
      <c r="O29" s="38" t="str" cm="1">
        <f t="array" ref="O29">_xlfn.XLOOKUP($A29,'EZ-Pass'!$A$2:$A$46,_xlfn.XLOOKUP(O$1,'EZ-Pass'!$C$1:$AU$1,'EZ-Pass'!$C$2:$AU$46,,0,1),,0,1)</f>
        <v>N/A</v>
      </c>
      <c r="P29" s="38" t="str" cm="1">
        <f t="array" ref="P29">_xlfn.XLOOKUP($A29,'EZ-Pass'!$A$2:$A$46,_xlfn.XLOOKUP(P$1,'EZ-Pass'!$C$1:$AU$1,'EZ-Pass'!$C$2:$AU$46,,0,1),,0,1)</f>
        <v>N/A</v>
      </c>
      <c r="Q29" s="38" t="str" cm="1">
        <f t="array" ref="Q29">_xlfn.XLOOKUP($A29,'EZ-Pass'!$A$2:$A$46,_xlfn.XLOOKUP(Q$1,'EZ-Pass'!$C$1:$AU$1,'EZ-Pass'!$C$2:$AU$46,,0,1),,0,1)</f>
        <v>N/A</v>
      </c>
      <c r="R29" s="38" t="str" cm="1">
        <f t="array" ref="R29">_xlfn.XLOOKUP($A29,'EZ-Pass'!$A$2:$A$46,_xlfn.XLOOKUP(R$1,'EZ-Pass'!$C$1:$AU$1,'EZ-Pass'!$C$2:$AU$46,,0,1),,0,1)</f>
        <v>N/A</v>
      </c>
      <c r="S29" s="38" t="str" cm="1">
        <f t="array" ref="S29">_xlfn.XLOOKUP($A29,'EZ-Pass'!$A$2:$A$46,_xlfn.XLOOKUP(S$1,'EZ-Pass'!$C$1:$AU$1,'EZ-Pass'!$C$2:$AU$46,,0,1),,0,1)</f>
        <v>N/A</v>
      </c>
      <c r="T29" s="38" t="str" cm="1">
        <f t="array" ref="T29">_xlfn.XLOOKUP($A29,'EZ-Pass'!$A$2:$A$46,_xlfn.XLOOKUP(T$1,'EZ-Pass'!$C$1:$AU$1,'EZ-Pass'!$C$2:$AU$46,,0,1),,0,1)</f>
        <v>N/A</v>
      </c>
      <c r="U29" s="38" t="str" cm="1">
        <f t="array" ref="U29">_xlfn.XLOOKUP($A29,'EZ-Pass'!$A$2:$A$46,_xlfn.XLOOKUP(U$1,'EZ-Pass'!$C$1:$AU$1,'EZ-Pass'!$C$2:$AU$46,,0,1),,0,1)</f>
        <v>N/A</v>
      </c>
      <c r="V29" s="38" t="str" cm="1">
        <f t="array" ref="V29">_xlfn.XLOOKUP($A29,'EZ-Pass'!$A$2:$A$46,_xlfn.XLOOKUP(V$1,'EZ-Pass'!$C$1:$AU$1,'EZ-Pass'!$C$2:$AU$46,,0,1),,0,1)</f>
        <v>N/A</v>
      </c>
      <c r="W29" s="38" t="str" cm="1">
        <f t="array" ref="W29">_xlfn.XLOOKUP($A29,'EZ-Pass'!$A$2:$A$46,_xlfn.XLOOKUP(W$1,'EZ-Pass'!$C$1:$AU$1,'EZ-Pass'!$C$2:$AU$46,,0,1),,0,1)</f>
        <v>N/A</v>
      </c>
      <c r="X29" s="38" t="str" cm="1">
        <f t="array" ref="X29">_xlfn.XLOOKUP($A29,'EZ-Pass'!$A$2:$A$46,_xlfn.XLOOKUP(X$1,'EZ-Pass'!$C$1:$AU$1,'EZ-Pass'!$C$2:$AU$46,,0,1),,0,1)</f>
        <v>N/A</v>
      </c>
      <c r="Y29" s="38" t="str" cm="1">
        <f t="array" ref="Y29">_xlfn.XLOOKUP($A29,'EZ-Pass'!$A$2:$A$46,_xlfn.XLOOKUP(Y$1,'EZ-Pass'!$C$1:$AU$1,'EZ-Pass'!$C$2:$AU$46,,0,1),,0,1)</f>
        <v>N/A</v>
      </c>
      <c r="Z29" s="38" t="str" cm="1">
        <f t="array" ref="Z29">_xlfn.XLOOKUP($A29,'EZ-Pass'!$A$2:$A$46,_xlfn.XLOOKUP(Z$1,'EZ-Pass'!$C$1:$AU$1,'EZ-Pass'!$C$2:$AU$46,,0,1),,0,1)</f>
        <v>N/A</v>
      </c>
      <c r="AA29" s="38" t="str" cm="1">
        <f t="array" ref="AA29">_xlfn.XLOOKUP($A29,'EZ-Pass'!$A$2:$A$46,_xlfn.XLOOKUP(AA$1,'EZ-Pass'!$C$1:$AU$1,'EZ-Pass'!$C$2:$AU$46,,0,1),,0,1)</f>
        <v>N/A</v>
      </c>
      <c r="AB29" s="38" t="str" cm="1">
        <f t="array" ref="AB29">_xlfn.XLOOKUP($A29,'EZ-Pass'!$A$2:$A$46,_xlfn.XLOOKUP(AB$1,'EZ-Pass'!$C$1:$AU$1,'EZ-Pass'!$C$2:$AU$46,,0,1),,0,1)</f>
        <v>N/A</v>
      </c>
      <c r="AC29" s="38" t="str" cm="1">
        <f t="array" ref="AC29">_xlfn.XLOOKUP($A29,'EZ-Pass'!$A$2:$A$46,_xlfn.XLOOKUP(AC$1,'EZ-Pass'!$C$1:$AU$1,'EZ-Pass'!$C$2:$AU$46,,0,1),,0,1)</f>
        <v>N/A</v>
      </c>
      <c r="AD29" s="38" t="str" cm="1">
        <f t="array" ref="AD29">_xlfn.XLOOKUP($A29,'EZ-Pass'!$A$2:$A$46,_xlfn.XLOOKUP(AD$1,'EZ-Pass'!$C$1:$AU$1,'EZ-Pass'!$C$2:$AU$46,,0,1),,0,1)</f>
        <v>N/A</v>
      </c>
      <c r="AE29" s="38" cm="1">
        <f t="array" ref="AE29">_xlfn.XLOOKUP($A29,'EZ-Pass'!$A$2:$A$46,_xlfn.XLOOKUP(AE$1,'EZ-Pass'!$C$1:$AU$1,'EZ-Pass'!$C$2:$AU$46,,0,1),,0,1)</f>
        <v>1.6</v>
      </c>
      <c r="AF29" s="38" cm="1">
        <f t="array" ref="AF29">_xlfn.XLOOKUP($A29,'EZ-Pass'!$A$2:$A$46,_xlfn.XLOOKUP(AF$1,'EZ-Pass'!$C$1:$AU$1,'EZ-Pass'!$C$2:$AU$46,,0,1),,0,1)</f>
        <v>3.2</v>
      </c>
      <c r="AG29" s="38" cm="1">
        <f t="array" ref="AG29">_xlfn.XLOOKUP($A29,'EZ-Pass'!$A$2:$A$46,_xlfn.XLOOKUP(AG$1,'EZ-Pass'!$C$1:$AU$1,'EZ-Pass'!$C$2:$AU$46,,0,1),,0,1)</f>
        <v>4.8</v>
      </c>
      <c r="AH29" s="38" cm="1">
        <f t="array" ref="AH29">_xlfn.XLOOKUP($A29,'EZ-Pass'!$A$2:$A$46,_xlfn.XLOOKUP(AH$1,'EZ-Pass'!$C$1:$AU$1,'EZ-Pass'!$C$2:$AU$46,,0,1),,0,1)</f>
        <v>6.8</v>
      </c>
      <c r="AI29" s="38" cm="1">
        <f t="array" ref="AI29">_xlfn.XLOOKUP($A29,'EZ-Pass'!$A$2:$A$46,_xlfn.XLOOKUP(AI$1,'EZ-Pass'!$C$1:$AU$1,'EZ-Pass'!$C$2:$AU$46,,0,1),,0,1)</f>
        <v>7.9</v>
      </c>
      <c r="AJ29" s="38" cm="1">
        <f t="array" ref="AJ29">_xlfn.XLOOKUP($A29,'EZ-Pass'!$A$2:$A$46,_xlfn.XLOOKUP(AJ$1,'EZ-Pass'!$C$1:$AU$1,'EZ-Pass'!$C$2:$AU$46,,0,1),,0,1)</f>
        <v>8.4</v>
      </c>
      <c r="AK29" s="38" cm="1">
        <f t="array" ref="AK29">_xlfn.XLOOKUP($A29,'EZ-Pass'!$A$2:$A$46,_xlfn.XLOOKUP(AK$1,'EZ-Pass'!$C$1:$AU$1,'EZ-Pass'!$C$2:$AU$46,,0,1),,0,1)</f>
        <v>9.9</v>
      </c>
      <c r="AL29" s="38" cm="1">
        <f t="array" ref="AL29">_xlfn.XLOOKUP($A29,'EZ-Pass'!$A$2:$A$46,_xlfn.XLOOKUP(AL$1,'EZ-Pass'!$C$1:$AU$1,'EZ-Pass'!$C$2:$AU$46,,0,1),,0,1)</f>
        <v>10.9</v>
      </c>
      <c r="AM29" s="38" cm="1">
        <f t="array" ref="AM29">_xlfn.XLOOKUP($A29,'EZ-Pass'!$A$2:$A$46,_xlfn.XLOOKUP(AM$1,'EZ-Pass'!$C$1:$AU$1,'EZ-Pass'!$C$2:$AU$46,,0,1),,0,1)</f>
        <v>12.1</v>
      </c>
      <c r="AN29" s="38" cm="1">
        <f t="array" ref="AN29">_xlfn.XLOOKUP($A29,'EZ-Pass'!$A$2:$A$46,_xlfn.XLOOKUP(AN$1,'EZ-Pass'!$C$1:$AU$1,'EZ-Pass'!$C$2:$AU$46,,0,1),,0,1)</f>
        <v>13.299999999999999</v>
      </c>
    </row>
    <row r="30" spans="1:40" x14ac:dyDescent="0.2">
      <c r="A30">
        <v>31</v>
      </c>
      <c r="B30" t="str">
        <v>Lansdale Toll Plaza</v>
      </c>
      <c r="C30" s="38" cm="1">
        <f t="array" ref="C30">_xlfn.XLOOKUP($A30,'EZ-Pass'!$A$2:$A$46,_xlfn.XLOOKUP(C$1,'EZ-Pass'!$C$1:$AU$1,'EZ-Pass'!$C$2:$AU$46,,0,1),,0,1)</f>
        <v>37.6</v>
      </c>
      <c r="D30" s="38" cm="1">
        <f t="array" ref="D30">_xlfn.XLOOKUP($A30,'EZ-Pass'!$A$2:$A$46,_xlfn.XLOOKUP(D$1,'EZ-Pass'!$C$1:$AU$1,'EZ-Pass'!$C$2:$AU$46,,0,1),,0,1)</f>
        <v>37.6</v>
      </c>
      <c r="E30" s="38" cm="1">
        <f t="array" ref="E30">_xlfn.XLOOKUP($A30,'EZ-Pass'!$A$2:$A$46,_xlfn.XLOOKUP(E$1,'EZ-Pass'!$C$1:$AU$1,'EZ-Pass'!$C$2:$AU$46,,0,1),,0,1)</f>
        <v>37.6</v>
      </c>
      <c r="F30" s="38" cm="1">
        <f t="array" ref="F30">_xlfn.XLOOKUP($A30,'EZ-Pass'!$A$2:$A$46,_xlfn.XLOOKUP(F$1,'EZ-Pass'!$C$1:$AU$1,'EZ-Pass'!$C$2:$AU$46,,0,1),,0,1)</f>
        <v>37.6</v>
      </c>
      <c r="G30" s="38" cm="1">
        <f t="array" ref="G30">_xlfn.XLOOKUP($A30,'EZ-Pass'!$A$2:$A$46,_xlfn.XLOOKUP(G$1,'EZ-Pass'!$C$1:$AU$1,'EZ-Pass'!$C$2:$AU$46,,0,1),,0,1)</f>
        <v>36.6</v>
      </c>
      <c r="H30" s="38" cm="1">
        <f t="array" ref="H30">_xlfn.XLOOKUP($A30,'EZ-Pass'!$A$2:$A$46,_xlfn.XLOOKUP(H$1,'EZ-Pass'!$C$1:$AU$1,'EZ-Pass'!$C$2:$AU$46,,0,1),,0,1)</f>
        <v>35</v>
      </c>
      <c r="I30" s="38" cm="1">
        <f t="array" ref="I30">_xlfn.XLOOKUP($A30,'EZ-Pass'!$A$2:$A$46,_xlfn.XLOOKUP(I$1,'EZ-Pass'!$C$1:$AU$1,'EZ-Pass'!$C$2:$AU$46,,0,1),,0,1)</f>
        <v>34.1</v>
      </c>
      <c r="J30" s="38" cm="1">
        <f t="array" ref="J30">_xlfn.XLOOKUP($A30,'EZ-Pass'!$A$2:$A$46,_xlfn.XLOOKUP(J$1,'EZ-Pass'!$C$1:$AU$1,'EZ-Pass'!$C$2:$AU$46,,0,1),,0,1)</f>
        <v>32.6</v>
      </c>
      <c r="K30" s="38" cm="1">
        <f t="array" ref="K30">_xlfn.XLOOKUP($A30,'EZ-Pass'!$A$2:$A$46,_xlfn.XLOOKUP(K$1,'EZ-Pass'!$C$1:$AU$1,'EZ-Pass'!$C$2:$AU$46,,0,1),,0,1)</f>
        <v>31.4</v>
      </c>
      <c r="L30" s="38" cm="1">
        <f t="array" ref="L30">_xlfn.XLOOKUP($A30,'EZ-Pass'!$A$2:$A$46,_xlfn.XLOOKUP(L$1,'EZ-Pass'!$C$1:$AU$1,'EZ-Pass'!$C$2:$AU$46,,0,1),,0,1)</f>
        <v>29.9</v>
      </c>
      <c r="M30" s="38" cm="1">
        <f t="array" ref="M30">_xlfn.XLOOKUP($A30,'EZ-Pass'!$A$2:$A$46,_xlfn.XLOOKUP(M$1,'EZ-Pass'!$C$1:$AU$1,'EZ-Pass'!$C$2:$AU$46,,0,1),,0,1)</f>
        <v>27.8</v>
      </c>
      <c r="N30" s="38" cm="1">
        <f t="array" ref="N30">_xlfn.XLOOKUP($A30,'EZ-Pass'!$A$2:$A$46,_xlfn.XLOOKUP(N$1,'EZ-Pass'!$C$1:$AU$1,'EZ-Pass'!$C$2:$AU$46,,0,1),,0,1)</f>
        <v>23.3</v>
      </c>
      <c r="O30" s="38" cm="1">
        <f t="array" ref="O30">_xlfn.XLOOKUP($A30,'EZ-Pass'!$A$2:$A$46,_xlfn.XLOOKUP(O$1,'EZ-Pass'!$C$1:$AU$1,'EZ-Pass'!$C$2:$AU$46,,0,1),,0,1)</f>
        <v>21.8</v>
      </c>
      <c r="P30" s="38" cm="1">
        <f t="array" ref="P30">_xlfn.XLOOKUP($A30,'EZ-Pass'!$A$2:$A$46,_xlfn.XLOOKUP(P$1,'EZ-Pass'!$C$1:$AU$1,'EZ-Pass'!$C$2:$AU$46,,0,1),,0,1)</f>
        <v>19.8</v>
      </c>
      <c r="Q30" s="38" cm="1">
        <f t="array" ref="Q30">_xlfn.XLOOKUP($A30,'EZ-Pass'!$A$2:$A$46,_xlfn.XLOOKUP(Q$1,'EZ-Pass'!$C$1:$AU$1,'EZ-Pass'!$C$2:$AU$46,,0,1),,0,1)</f>
        <v>18.600000000000001</v>
      </c>
      <c r="R30" s="38" cm="1">
        <f t="array" ref="R30">_xlfn.XLOOKUP($A30,'EZ-Pass'!$A$2:$A$46,_xlfn.XLOOKUP(R$1,'EZ-Pass'!$C$1:$AU$1,'EZ-Pass'!$C$2:$AU$46,,0,1),,0,1)</f>
        <v>16.100000000000001</v>
      </c>
      <c r="S30" s="38" cm="1">
        <f t="array" ref="S30">_xlfn.XLOOKUP($A30,'EZ-Pass'!$A$2:$A$46,_xlfn.XLOOKUP(S$1,'EZ-Pass'!$C$1:$AU$1,'EZ-Pass'!$C$2:$AU$46,,0,1),,0,1)</f>
        <v>14</v>
      </c>
      <c r="T30" s="38" cm="1">
        <f t="array" ref="T30">_xlfn.XLOOKUP($A30,'EZ-Pass'!$A$2:$A$46,_xlfn.XLOOKUP(T$1,'EZ-Pass'!$C$1:$AU$1,'EZ-Pass'!$C$2:$AU$46,,0,1),,0,1)</f>
        <v>13</v>
      </c>
      <c r="U30" s="38" cm="1">
        <f t="array" ref="U30">_xlfn.XLOOKUP($A30,'EZ-Pass'!$A$2:$A$46,_xlfn.XLOOKUP(U$1,'EZ-Pass'!$C$1:$AU$1,'EZ-Pass'!$C$2:$AU$46,,0,1),,0,1)</f>
        <v>12.4</v>
      </c>
      <c r="V30" s="38" cm="1">
        <f t="array" ref="V30">_xlfn.XLOOKUP($A30,'EZ-Pass'!$A$2:$A$46,_xlfn.XLOOKUP(V$1,'EZ-Pass'!$C$1:$AU$1,'EZ-Pass'!$C$2:$AU$46,,0,1),,0,1)</f>
        <v>12</v>
      </c>
      <c r="W30" s="38" cm="1">
        <f t="array" ref="W30">_xlfn.XLOOKUP($A30,'EZ-Pass'!$A$2:$A$46,_xlfn.XLOOKUP(W$1,'EZ-Pass'!$C$1:$AU$1,'EZ-Pass'!$C$2:$AU$46,,0,1),,0,1)</f>
        <v>9.9</v>
      </c>
      <c r="X30" s="38" cm="1">
        <f t="array" ref="X30">_xlfn.XLOOKUP($A30,'EZ-Pass'!$A$2:$A$46,_xlfn.XLOOKUP(X$1,'EZ-Pass'!$C$1:$AU$1,'EZ-Pass'!$C$2:$AU$46,,0,1),,0,1)</f>
        <v>7.9</v>
      </c>
      <c r="Y30" s="38" cm="1">
        <f t="array" ref="Y30">_xlfn.XLOOKUP($A30,'EZ-Pass'!$A$2:$A$46,_xlfn.XLOOKUP(Y$1,'EZ-Pass'!$C$1:$AU$1,'EZ-Pass'!$C$2:$AU$46,,0,1),,0,1)</f>
        <v>6.8</v>
      </c>
      <c r="Z30" s="38" cm="1">
        <f t="array" ref="Z30">_xlfn.XLOOKUP($A30,'EZ-Pass'!$A$2:$A$46,_xlfn.XLOOKUP(Z$1,'EZ-Pass'!$C$1:$AU$1,'EZ-Pass'!$C$2:$AU$46,,0,1),,0,1)</f>
        <v>5.2</v>
      </c>
      <c r="AA30" s="38" cm="1">
        <f t="array" ref="AA30">_xlfn.XLOOKUP($A30,'EZ-Pass'!$A$2:$A$46,_xlfn.XLOOKUP(AA$1,'EZ-Pass'!$C$1:$AU$1,'EZ-Pass'!$C$2:$AU$46,,0,1),,0,1)</f>
        <v>4.2</v>
      </c>
      <c r="AB30" s="38" cm="1">
        <f t="array" ref="AB30">_xlfn.XLOOKUP($A30,'EZ-Pass'!$A$2:$A$46,_xlfn.XLOOKUP(AB$1,'EZ-Pass'!$C$1:$AU$1,'EZ-Pass'!$C$2:$AU$46,,0,1),,0,1)</f>
        <v>3.2</v>
      </c>
      <c r="AC30" s="38" cm="1">
        <f t="array" ref="AC30">_xlfn.XLOOKUP($A30,'EZ-Pass'!$A$2:$A$46,_xlfn.XLOOKUP(AC$1,'EZ-Pass'!$C$1:$AU$1,'EZ-Pass'!$C$2:$AU$46,,0,1),,0,1)</f>
        <v>1.6</v>
      </c>
      <c r="AD30" s="38" cm="1">
        <f t="array" ref="AD30">_xlfn.XLOOKUP($A30,'EZ-Pass'!$A$2:$A$46,_xlfn.XLOOKUP(AD$1,'EZ-Pass'!$C$1:$AU$1,'EZ-Pass'!$C$2:$AU$46,,0,1),,0,1)</f>
        <v>1.6</v>
      </c>
      <c r="AE30" s="38" t="str" cm="1">
        <f t="array" ref="AE30">_xlfn.XLOOKUP($A30,'EZ-Pass'!$A$2:$A$46,_xlfn.XLOOKUP(AE$1,'EZ-Pass'!$C$1:$AU$1,'EZ-Pass'!$C$2:$AU$46,,0,1),,0,1)</f>
        <v>N/A</v>
      </c>
      <c r="AF30" s="38" cm="1">
        <f t="array" ref="AF30">_xlfn.XLOOKUP($A30,'EZ-Pass'!$A$2:$A$46,_xlfn.XLOOKUP(AF$1,'EZ-Pass'!$C$1:$AU$1,'EZ-Pass'!$C$2:$AU$46,,0,1),,0,1)</f>
        <v>1.6</v>
      </c>
      <c r="AG30" s="38" cm="1">
        <f t="array" ref="AG30">_xlfn.XLOOKUP($A30,'EZ-Pass'!$A$2:$A$46,_xlfn.XLOOKUP(AG$1,'EZ-Pass'!$C$1:$AU$1,'EZ-Pass'!$C$2:$AU$46,,0,1),,0,1)</f>
        <v>3.2</v>
      </c>
      <c r="AH30" s="38" cm="1">
        <f t="array" ref="AH30">_xlfn.XLOOKUP($A30,'EZ-Pass'!$A$2:$A$46,_xlfn.XLOOKUP(AH$1,'EZ-Pass'!$C$1:$AU$1,'EZ-Pass'!$C$2:$AU$46,,0,1),,0,1)</f>
        <v>5.2</v>
      </c>
      <c r="AI30" s="38" cm="1">
        <f t="array" ref="AI30">_xlfn.XLOOKUP($A30,'EZ-Pass'!$A$2:$A$46,_xlfn.XLOOKUP(AI$1,'EZ-Pass'!$C$1:$AU$1,'EZ-Pass'!$C$2:$AU$46,,0,1),,0,1)</f>
        <v>6.5</v>
      </c>
      <c r="AJ30" s="38" cm="1">
        <f t="array" ref="AJ30">_xlfn.XLOOKUP($A30,'EZ-Pass'!$A$2:$A$46,_xlfn.XLOOKUP(AJ$1,'EZ-Pass'!$C$1:$AU$1,'EZ-Pass'!$C$2:$AU$46,,0,1),,0,1)</f>
        <v>7.3</v>
      </c>
      <c r="AK30" s="38" cm="1">
        <f t="array" ref="AK30">_xlfn.XLOOKUP($A30,'EZ-Pass'!$A$2:$A$46,_xlfn.XLOOKUP(AK$1,'EZ-Pass'!$C$1:$AU$1,'EZ-Pass'!$C$2:$AU$46,,0,1),,0,1)</f>
        <v>8.4</v>
      </c>
      <c r="AL30" s="38" cm="1">
        <f t="array" ref="AL30">_xlfn.XLOOKUP($A30,'EZ-Pass'!$A$2:$A$46,_xlfn.XLOOKUP(AL$1,'EZ-Pass'!$C$1:$AU$1,'EZ-Pass'!$C$2:$AU$46,,0,1),,0,1)</f>
        <v>9.4</v>
      </c>
      <c r="AM30" s="38" cm="1">
        <f t="array" ref="AM30">_xlfn.XLOOKUP($A30,'EZ-Pass'!$A$2:$A$46,_xlfn.XLOOKUP(AM$1,'EZ-Pass'!$C$1:$AU$1,'EZ-Pass'!$C$2:$AU$46,,0,1),,0,1)</f>
        <v>10.6</v>
      </c>
      <c r="AN30" s="38" cm="1">
        <f t="array" ref="AN30">_xlfn.XLOOKUP($A30,'EZ-Pass'!$A$2:$A$46,_xlfn.XLOOKUP(AN$1,'EZ-Pass'!$C$1:$AU$1,'EZ-Pass'!$C$2:$AU$46,,0,1),,0,1)</f>
        <v>11.799999999999999</v>
      </c>
    </row>
    <row r="31" spans="1:40" x14ac:dyDescent="0.2">
      <c r="A31">
        <v>44</v>
      </c>
      <c r="B31" t="str">
        <v>Quakertown Toll Plaza</v>
      </c>
      <c r="C31" s="38" cm="1">
        <f t="array" ref="C31">_xlfn.XLOOKUP($A31,'EZ-Pass'!$A$2:$A$46,_xlfn.XLOOKUP(C$1,'EZ-Pass'!$C$1:$AU$1,'EZ-Pass'!$C$2:$AU$46,,0,1),,0,1)</f>
        <v>39.200000000000003</v>
      </c>
      <c r="D31" s="38" cm="1">
        <f t="array" ref="D31">_xlfn.XLOOKUP($A31,'EZ-Pass'!$A$2:$A$46,_xlfn.XLOOKUP(D$1,'EZ-Pass'!$C$1:$AU$1,'EZ-Pass'!$C$2:$AU$46,,0,1),,0,1)</f>
        <v>39.200000000000003</v>
      </c>
      <c r="E31" s="38" cm="1">
        <f t="array" ref="E31">_xlfn.XLOOKUP($A31,'EZ-Pass'!$A$2:$A$46,_xlfn.XLOOKUP(E$1,'EZ-Pass'!$C$1:$AU$1,'EZ-Pass'!$C$2:$AU$46,,0,1),,0,1)</f>
        <v>39.200000000000003</v>
      </c>
      <c r="F31" s="38" cm="1">
        <f t="array" ref="F31">_xlfn.XLOOKUP($A31,'EZ-Pass'!$A$2:$A$46,_xlfn.XLOOKUP(F$1,'EZ-Pass'!$C$1:$AU$1,'EZ-Pass'!$C$2:$AU$46,,0,1),,0,1)</f>
        <v>39.200000000000003</v>
      </c>
      <c r="G31" s="38" cm="1">
        <f t="array" ref="G31">_xlfn.XLOOKUP($A31,'EZ-Pass'!$A$2:$A$46,_xlfn.XLOOKUP(G$1,'EZ-Pass'!$C$1:$AU$1,'EZ-Pass'!$C$2:$AU$46,,0,1),,0,1)</f>
        <v>37.6</v>
      </c>
      <c r="H31" s="38" cm="1">
        <f t="array" ref="H31">_xlfn.XLOOKUP($A31,'EZ-Pass'!$A$2:$A$46,_xlfn.XLOOKUP(H$1,'EZ-Pass'!$C$1:$AU$1,'EZ-Pass'!$C$2:$AU$46,,0,1),,0,1)</f>
        <v>36.6</v>
      </c>
      <c r="I31" s="38" cm="1">
        <f t="array" ref="I31">_xlfn.XLOOKUP($A31,'EZ-Pass'!$A$2:$A$46,_xlfn.XLOOKUP(I$1,'EZ-Pass'!$C$1:$AU$1,'EZ-Pass'!$C$2:$AU$46,,0,1),,0,1)</f>
        <v>35.6</v>
      </c>
      <c r="J31" s="38" cm="1">
        <f t="array" ref="J31">_xlfn.XLOOKUP($A31,'EZ-Pass'!$A$2:$A$46,_xlfn.XLOOKUP(J$1,'EZ-Pass'!$C$1:$AU$1,'EZ-Pass'!$C$2:$AU$46,,0,1),,0,1)</f>
        <v>34.1</v>
      </c>
      <c r="K31" s="38" cm="1">
        <f t="array" ref="K31">_xlfn.XLOOKUP($A31,'EZ-Pass'!$A$2:$A$46,_xlfn.XLOOKUP(K$1,'EZ-Pass'!$C$1:$AU$1,'EZ-Pass'!$C$2:$AU$46,,0,1),,0,1)</f>
        <v>33.5</v>
      </c>
      <c r="L31" s="38" cm="1">
        <f t="array" ref="L31">_xlfn.XLOOKUP($A31,'EZ-Pass'!$A$2:$A$46,_xlfn.XLOOKUP(L$1,'EZ-Pass'!$C$1:$AU$1,'EZ-Pass'!$C$2:$AU$46,,0,1),,0,1)</f>
        <v>31.4</v>
      </c>
      <c r="M31" s="38" cm="1">
        <f t="array" ref="M31">_xlfn.XLOOKUP($A31,'EZ-Pass'!$A$2:$A$46,_xlfn.XLOOKUP(M$1,'EZ-Pass'!$C$1:$AU$1,'EZ-Pass'!$C$2:$AU$46,,0,1),,0,1)</f>
        <v>29</v>
      </c>
      <c r="N31" s="38" cm="1">
        <f t="array" ref="N31">_xlfn.XLOOKUP($A31,'EZ-Pass'!$A$2:$A$46,_xlfn.XLOOKUP(N$1,'EZ-Pass'!$C$1:$AU$1,'EZ-Pass'!$C$2:$AU$46,,0,1),,0,1)</f>
        <v>24.8</v>
      </c>
      <c r="O31" s="38" cm="1">
        <f t="array" ref="O31">_xlfn.XLOOKUP($A31,'EZ-Pass'!$A$2:$A$46,_xlfn.XLOOKUP(O$1,'EZ-Pass'!$C$1:$AU$1,'EZ-Pass'!$C$2:$AU$46,,0,1),,0,1)</f>
        <v>22.8</v>
      </c>
      <c r="P31" s="38" cm="1">
        <f t="array" ref="P31">_xlfn.XLOOKUP($A31,'EZ-Pass'!$A$2:$A$46,_xlfn.XLOOKUP(P$1,'EZ-Pass'!$C$1:$AU$1,'EZ-Pass'!$C$2:$AU$46,,0,1),,0,1)</f>
        <v>21.2</v>
      </c>
      <c r="Q31" s="38" cm="1">
        <f t="array" ref="Q31">_xlfn.XLOOKUP($A31,'EZ-Pass'!$A$2:$A$46,_xlfn.XLOOKUP(Q$1,'EZ-Pass'!$C$1:$AU$1,'EZ-Pass'!$C$2:$AU$46,,0,1),,0,1)</f>
        <v>20.2</v>
      </c>
      <c r="R31" s="38" cm="1">
        <f t="array" ref="R31">_xlfn.XLOOKUP($A31,'EZ-Pass'!$A$2:$A$46,_xlfn.XLOOKUP(R$1,'EZ-Pass'!$C$1:$AU$1,'EZ-Pass'!$C$2:$AU$46,,0,1),,0,1)</f>
        <v>17.600000000000001</v>
      </c>
      <c r="S31" s="38" cm="1">
        <f t="array" ref="S31">_xlfn.XLOOKUP($A31,'EZ-Pass'!$A$2:$A$46,_xlfn.XLOOKUP(S$1,'EZ-Pass'!$C$1:$AU$1,'EZ-Pass'!$C$2:$AU$46,,0,1),,0,1)</f>
        <v>15.6</v>
      </c>
      <c r="T31" s="38" cm="1">
        <f t="array" ref="T31">_xlfn.XLOOKUP($A31,'EZ-Pass'!$A$2:$A$46,_xlfn.XLOOKUP(T$1,'EZ-Pass'!$C$1:$AU$1,'EZ-Pass'!$C$2:$AU$46,,0,1),,0,1)</f>
        <v>14.5</v>
      </c>
      <c r="U31" s="38" cm="1">
        <f t="array" ref="U31">_xlfn.XLOOKUP($A31,'EZ-Pass'!$A$2:$A$46,_xlfn.XLOOKUP(U$1,'EZ-Pass'!$C$1:$AU$1,'EZ-Pass'!$C$2:$AU$46,,0,1),,0,1)</f>
        <v>14</v>
      </c>
      <c r="V31" s="38" cm="1">
        <f t="array" ref="V31">_xlfn.XLOOKUP($A31,'EZ-Pass'!$A$2:$A$46,_xlfn.XLOOKUP(V$1,'EZ-Pass'!$C$1:$AU$1,'EZ-Pass'!$C$2:$AU$46,,0,1),,0,1)</f>
        <v>13.5</v>
      </c>
      <c r="W31" s="38" cm="1">
        <f t="array" ref="W31">_xlfn.XLOOKUP($A31,'EZ-Pass'!$A$2:$A$46,_xlfn.XLOOKUP(W$1,'EZ-Pass'!$C$1:$AU$1,'EZ-Pass'!$C$2:$AU$46,,0,1),,0,1)</f>
        <v>11.5</v>
      </c>
      <c r="X31" s="38" cm="1">
        <f t="array" ref="X31">_xlfn.XLOOKUP($A31,'EZ-Pass'!$A$2:$A$46,_xlfn.XLOOKUP(X$1,'EZ-Pass'!$C$1:$AU$1,'EZ-Pass'!$C$2:$AU$46,,0,1),,0,1)</f>
        <v>9.4</v>
      </c>
      <c r="Y31" s="38" cm="1">
        <f t="array" ref="Y31">_xlfn.XLOOKUP($A31,'EZ-Pass'!$A$2:$A$46,_xlfn.XLOOKUP(Y$1,'EZ-Pass'!$C$1:$AU$1,'EZ-Pass'!$C$2:$AU$46,,0,1),,0,1)</f>
        <v>8.4</v>
      </c>
      <c r="Z31" s="38" cm="1">
        <f t="array" ref="Z31">_xlfn.XLOOKUP($A31,'EZ-Pass'!$A$2:$A$46,_xlfn.XLOOKUP(Z$1,'EZ-Pass'!$C$1:$AU$1,'EZ-Pass'!$C$2:$AU$46,,0,1),,0,1)</f>
        <v>6.8</v>
      </c>
      <c r="AA31" s="38" cm="1">
        <f t="array" ref="AA31">_xlfn.XLOOKUP($A31,'EZ-Pass'!$A$2:$A$46,_xlfn.XLOOKUP(AA$1,'EZ-Pass'!$C$1:$AU$1,'EZ-Pass'!$C$2:$AU$46,,0,1),,0,1)</f>
        <v>5.6</v>
      </c>
      <c r="AB31" s="38" cm="1">
        <f t="array" ref="AB31">_xlfn.XLOOKUP($A31,'EZ-Pass'!$A$2:$A$46,_xlfn.XLOOKUP(AB$1,'EZ-Pass'!$C$1:$AU$1,'EZ-Pass'!$C$2:$AU$46,,0,1),,0,1)</f>
        <v>4.8</v>
      </c>
      <c r="AC31" s="38" cm="1">
        <f t="array" ref="AC31">_xlfn.XLOOKUP($A31,'EZ-Pass'!$A$2:$A$46,_xlfn.XLOOKUP(AC$1,'EZ-Pass'!$C$1:$AU$1,'EZ-Pass'!$C$2:$AU$46,,0,1),,0,1)</f>
        <v>3.2</v>
      </c>
      <c r="AD31" s="38" cm="1">
        <f t="array" ref="AD31">_xlfn.XLOOKUP($A31,'EZ-Pass'!$A$2:$A$46,_xlfn.XLOOKUP(AD$1,'EZ-Pass'!$C$1:$AU$1,'EZ-Pass'!$C$2:$AU$46,,0,1),,0,1)</f>
        <v>3.2</v>
      </c>
      <c r="AE31" s="38" cm="1">
        <f t="array" ref="AE31">_xlfn.XLOOKUP($A31,'EZ-Pass'!$A$2:$A$46,_xlfn.XLOOKUP(AE$1,'EZ-Pass'!$C$1:$AU$1,'EZ-Pass'!$C$2:$AU$46,,0,1),,0,1)</f>
        <v>1.6</v>
      </c>
      <c r="AF31" s="38" t="str" cm="1">
        <f t="array" ref="AF31">_xlfn.XLOOKUP($A31,'EZ-Pass'!$A$2:$A$46,_xlfn.XLOOKUP(AF$1,'EZ-Pass'!$C$1:$AU$1,'EZ-Pass'!$C$2:$AU$46,,0,1),,0,1)</f>
        <v>N/A</v>
      </c>
      <c r="AG31" s="38" cm="1">
        <f t="array" ref="AG31">_xlfn.XLOOKUP($A31,'EZ-Pass'!$A$2:$A$46,_xlfn.XLOOKUP(AG$1,'EZ-Pass'!$C$1:$AU$1,'EZ-Pass'!$C$2:$AU$46,,0,1),,0,1)</f>
        <v>1.6</v>
      </c>
      <c r="AH31" s="38" cm="1">
        <f t="array" ref="AH31">_xlfn.XLOOKUP($A31,'EZ-Pass'!$A$2:$A$46,_xlfn.XLOOKUP(AH$1,'EZ-Pass'!$C$1:$AU$1,'EZ-Pass'!$C$2:$AU$46,,0,1),,0,1)</f>
        <v>3.8</v>
      </c>
      <c r="AI31" s="38" cm="1">
        <f t="array" ref="AI31">_xlfn.XLOOKUP($A31,'EZ-Pass'!$A$2:$A$46,_xlfn.XLOOKUP(AI$1,'EZ-Pass'!$C$1:$AU$1,'EZ-Pass'!$C$2:$AU$46,,0,1),,0,1)</f>
        <v>5</v>
      </c>
      <c r="AJ31" s="38" cm="1">
        <f t="array" ref="AJ31">_xlfn.XLOOKUP($A31,'EZ-Pass'!$A$2:$A$46,_xlfn.XLOOKUP(AJ$1,'EZ-Pass'!$C$1:$AU$1,'EZ-Pass'!$C$2:$AU$46,,0,1),,0,1)</f>
        <v>5.9</v>
      </c>
      <c r="AK31" s="38" cm="1">
        <f t="array" ref="AK31">_xlfn.XLOOKUP($A31,'EZ-Pass'!$A$2:$A$46,_xlfn.XLOOKUP(AK$1,'EZ-Pass'!$C$1:$AU$1,'EZ-Pass'!$C$2:$AU$46,,0,1),,0,1)</f>
        <v>6.8</v>
      </c>
      <c r="AL31" s="38" cm="1">
        <f t="array" ref="AL31">_xlfn.XLOOKUP($A31,'EZ-Pass'!$A$2:$A$46,_xlfn.XLOOKUP(AL$1,'EZ-Pass'!$C$1:$AU$1,'EZ-Pass'!$C$2:$AU$46,,0,1),,0,1)</f>
        <v>7.9</v>
      </c>
      <c r="AM31" s="38" cm="1">
        <f t="array" ref="AM31">_xlfn.XLOOKUP($A31,'EZ-Pass'!$A$2:$A$46,_xlfn.XLOOKUP(AM$1,'EZ-Pass'!$C$1:$AU$1,'EZ-Pass'!$C$2:$AU$46,,0,1),,0,1)</f>
        <v>9.1</v>
      </c>
      <c r="AN31" s="38" cm="1">
        <f t="array" ref="AN31">_xlfn.XLOOKUP($A31,'EZ-Pass'!$A$2:$A$46,_xlfn.XLOOKUP(AN$1,'EZ-Pass'!$C$1:$AU$1,'EZ-Pass'!$C$2:$AU$46,,0,1),,0,1)</f>
        <v>10.299999999999999</v>
      </c>
    </row>
    <row r="32" spans="1:40" x14ac:dyDescent="0.2">
      <c r="A32">
        <v>56</v>
      </c>
      <c r="B32" t="str">
        <v>Lehigh Valley Toll Plaza</v>
      </c>
      <c r="C32" s="38" cm="1">
        <f t="array" ref="C32">_xlfn.XLOOKUP($A32,'EZ-Pass'!$A$2:$A$46,_xlfn.XLOOKUP(C$1,'EZ-Pass'!$C$1:$AU$1,'EZ-Pass'!$C$2:$AU$46,,0,1),,0,1)</f>
        <v>40.200000000000003</v>
      </c>
      <c r="D32" s="38" cm="1">
        <f t="array" ref="D32">_xlfn.XLOOKUP($A32,'EZ-Pass'!$A$2:$A$46,_xlfn.XLOOKUP(D$1,'EZ-Pass'!$C$1:$AU$1,'EZ-Pass'!$C$2:$AU$46,,0,1),,0,1)</f>
        <v>40.200000000000003</v>
      </c>
      <c r="E32" s="38" cm="1">
        <f t="array" ref="E32">_xlfn.XLOOKUP($A32,'EZ-Pass'!$A$2:$A$46,_xlfn.XLOOKUP(E$1,'EZ-Pass'!$C$1:$AU$1,'EZ-Pass'!$C$2:$AU$46,,0,1),,0,1)</f>
        <v>40.200000000000003</v>
      </c>
      <c r="F32" s="38" cm="1">
        <f t="array" ref="F32">_xlfn.XLOOKUP($A32,'EZ-Pass'!$A$2:$A$46,_xlfn.XLOOKUP(F$1,'EZ-Pass'!$C$1:$AU$1,'EZ-Pass'!$C$2:$AU$46,,0,1),,0,1)</f>
        <v>40.200000000000003</v>
      </c>
      <c r="G32" s="38" cm="1">
        <f t="array" ref="G32">_xlfn.XLOOKUP($A32,'EZ-Pass'!$A$2:$A$46,_xlfn.XLOOKUP(G$1,'EZ-Pass'!$C$1:$AU$1,'EZ-Pass'!$C$2:$AU$46,,0,1),,0,1)</f>
        <v>39.200000000000003</v>
      </c>
      <c r="H32" s="38" cm="1">
        <f t="array" ref="H32">_xlfn.XLOOKUP($A32,'EZ-Pass'!$A$2:$A$46,_xlfn.XLOOKUP(H$1,'EZ-Pass'!$C$1:$AU$1,'EZ-Pass'!$C$2:$AU$46,,0,1),,0,1)</f>
        <v>37.6</v>
      </c>
      <c r="I32" s="38" cm="1">
        <f t="array" ref="I32">_xlfn.XLOOKUP($A32,'EZ-Pass'!$A$2:$A$46,_xlfn.XLOOKUP(I$1,'EZ-Pass'!$C$1:$AU$1,'EZ-Pass'!$C$2:$AU$46,,0,1),,0,1)</f>
        <v>36.6</v>
      </c>
      <c r="J32" s="38" cm="1">
        <f t="array" ref="J32">_xlfn.XLOOKUP($A32,'EZ-Pass'!$A$2:$A$46,_xlfn.XLOOKUP(J$1,'EZ-Pass'!$C$1:$AU$1,'EZ-Pass'!$C$2:$AU$46,,0,1),,0,1)</f>
        <v>35</v>
      </c>
      <c r="K32" s="38" cm="1">
        <f t="array" ref="K32">_xlfn.XLOOKUP($A32,'EZ-Pass'!$A$2:$A$46,_xlfn.XLOOKUP(K$1,'EZ-Pass'!$C$1:$AU$1,'EZ-Pass'!$C$2:$AU$46,,0,1),,0,1)</f>
        <v>34.6</v>
      </c>
      <c r="L32" s="38" cm="1">
        <f t="array" ref="L32">_xlfn.XLOOKUP($A32,'EZ-Pass'!$A$2:$A$46,_xlfn.XLOOKUP(L$1,'EZ-Pass'!$C$1:$AU$1,'EZ-Pass'!$C$2:$AU$46,,0,1),,0,1)</f>
        <v>32.6</v>
      </c>
      <c r="M32" s="38" cm="1">
        <f t="array" ref="M32">_xlfn.XLOOKUP($A32,'EZ-Pass'!$A$2:$A$46,_xlfn.XLOOKUP(M$1,'EZ-Pass'!$C$1:$AU$1,'EZ-Pass'!$C$2:$AU$46,,0,1),,0,1)</f>
        <v>30.5</v>
      </c>
      <c r="N32" s="38" cm="1">
        <f t="array" ref="N32">_xlfn.XLOOKUP($A32,'EZ-Pass'!$A$2:$A$46,_xlfn.XLOOKUP(N$1,'EZ-Pass'!$C$1:$AU$1,'EZ-Pass'!$C$2:$AU$46,,0,1),,0,1)</f>
        <v>26.3</v>
      </c>
      <c r="O32" s="38" cm="1">
        <f t="array" ref="O32">_xlfn.XLOOKUP($A32,'EZ-Pass'!$A$2:$A$46,_xlfn.XLOOKUP(O$1,'EZ-Pass'!$C$1:$AU$1,'EZ-Pass'!$C$2:$AU$46,,0,1),,0,1)</f>
        <v>24.2</v>
      </c>
      <c r="P32" s="38" cm="1">
        <f t="array" ref="P32">_xlfn.XLOOKUP($A32,'EZ-Pass'!$A$2:$A$46,_xlfn.XLOOKUP(P$1,'EZ-Pass'!$C$1:$AU$1,'EZ-Pass'!$C$2:$AU$46,,0,1),,0,1)</f>
        <v>22.2</v>
      </c>
      <c r="Q32" s="38" cm="1">
        <f t="array" ref="Q32">_xlfn.XLOOKUP($A32,'EZ-Pass'!$A$2:$A$46,_xlfn.XLOOKUP(Q$1,'EZ-Pass'!$C$1:$AU$1,'EZ-Pass'!$C$2:$AU$46,,0,1),,0,1)</f>
        <v>21.2</v>
      </c>
      <c r="R32" s="38" cm="1">
        <f t="array" ref="R32">_xlfn.XLOOKUP($A32,'EZ-Pass'!$A$2:$A$46,_xlfn.XLOOKUP(R$1,'EZ-Pass'!$C$1:$AU$1,'EZ-Pass'!$C$2:$AU$46,,0,1),,0,1)</f>
        <v>19.2</v>
      </c>
      <c r="S32" s="38" cm="1">
        <f t="array" ref="S32">_xlfn.XLOOKUP($A32,'EZ-Pass'!$A$2:$A$46,_xlfn.XLOOKUP(S$1,'EZ-Pass'!$C$1:$AU$1,'EZ-Pass'!$C$2:$AU$46,,0,1),,0,1)</f>
        <v>16.600000000000001</v>
      </c>
      <c r="T32" s="38" cm="1">
        <f t="array" ref="T32">_xlfn.XLOOKUP($A32,'EZ-Pass'!$A$2:$A$46,_xlfn.XLOOKUP(T$1,'EZ-Pass'!$C$1:$AU$1,'EZ-Pass'!$C$2:$AU$46,,0,1),,0,1)</f>
        <v>15.6</v>
      </c>
      <c r="U32" s="38" cm="1">
        <f t="array" ref="U32">_xlfn.XLOOKUP($A32,'EZ-Pass'!$A$2:$A$46,_xlfn.XLOOKUP(U$1,'EZ-Pass'!$C$1:$AU$1,'EZ-Pass'!$C$2:$AU$46,,0,1),,0,1)</f>
        <v>15</v>
      </c>
      <c r="V32" s="38" cm="1">
        <f t="array" ref="V32">_xlfn.XLOOKUP($A32,'EZ-Pass'!$A$2:$A$46,_xlfn.XLOOKUP(V$1,'EZ-Pass'!$C$1:$AU$1,'EZ-Pass'!$C$2:$AU$46,,0,1),,0,1)</f>
        <v>14.5</v>
      </c>
      <c r="W32" s="38" cm="1">
        <f t="array" ref="W32">_xlfn.XLOOKUP($A32,'EZ-Pass'!$A$2:$A$46,_xlfn.XLOOKUP(W$1,'EZ-Pass'!$C$1:$AU$1,'EZ-Pass'!$C$2:$AU$46,,0,1),,0,1)</f>
        <v>13</v>
      </c>
      <c r="X32" s="38" cm="1">
        <f t="array" ref="X32">_xlfn.XLOOKUP($A32,'EZ-Pass'!$A$2:$A$46,_xlfn.XLOOKUP(X$1,'EZ-Pass'!$C$1:$AU$1,'EZ-Pass'!$C$2:$AU$46,,0,1),,0,1)</f>
        <v>10.9</v>
      </c>
      <c r="Y32" s="38" cm="1">
        <f t="array" ref="Y32">_xlfn.XLOOKUP($A32,'EZ-Pass'!$A$2:$A$46,_xlfn.XLOOKUP(Y$1,'EZ-Pass'!$C$1:$AU$1,'EZ-Pass'!$C$2:$AU$46,,0,1),,0,1)</f>
        <v>9.4</v>
      </c>
      <c r="Z32" s="38" cm="1">
        <f t="array" ref="Z32">_xlfn.XLOOKUP($A32,'EZ-Pass'!$A$2:$A$46,_xlfn.XLOOKUP(Z$1,'EZ-Pass'!$C$1:$AU$1,'EZ-Pass'!$C$2:$AU$46,,0,1),,0,1)</f>
        <v>7.9</v>
      </c>
      <c r="AA32" s="38" cm="1">
        <f t="array" ref="AA32">_xlfn.XLOOKUP($A32,'EZ-Pass'!$A$2:$A$46,_xlfn.XLOOKUP(AA$1,'EZ-Pass'!$C$1:$AU$1,'EZ-Pass'!$C$2:$AU$46,,0,1),,0,1)</f>
        <v>6.7</v>
      </c>
      <c r="AB32" s="38" cm="1">
        <f t="array" ref="AB32">_xlfn.XLOOKUP($A32,'EZ-Pass'!$A$2:$A$46,_xlfn.XLOOKUP(AB$1,'EZ-Pass'!$C$1:$AU$1,'EZ-Pass'!$C$2:$AU$46,,0,1),,0,1)</f>
        <v>5.9</v>
      </c>
      <c r="AC32" s="38" cm="1">
        <f t="array" ref="AC32">_xlfn.XLOOKUP($A32,'EZ-Pass'!$A$2:$A$46,_xlfn.XLOOKUP(AC$1,'EZ-Pass'!$C$1:$AU$1,'EZ-Pass'!$C$2:$AU$46,,0,1),,0,1)</f>
        <v>4.8</v>
      </c>
      <c r="AD32" s="38" cm="1">
        <f t="array" ref="AD32">_xlfn.XLOOKUP($A32,'EZ-Pass'!$A$2:$A$46,_xlfn.XLOOKUP(AD$1,'EZ-Pass'!$C$1:$AU$1,'EZ-Pass'!$C$2:$AU$46,,0,1),,0,1)</f>
        <v>4.8</v>
      </c>
      <c r="AE32" s="38" cm="1">
        <f t="array" ref="AE32">_xlfn.XLOOKUP($A32,'EZ-Pass'!$A$2:$A$46,_xlfn.XLOOKUP(AE$1,'EZ-Pass'!$C$1:$AU$1,'EZ-Pass'!$C$2:$AU$46,,0,1),,0,1)</f>
        <v>3.2</v>
      </c>
      <c r="AF32" s="38" cm="1">
        <f t="array" ref="AF32">_xlfn.XLOOKUP($A32,'EZ-Pass'!$A$2:$A$46,_xlfn.XLOOKUP(AF$1,'EZ-Pass'!$C$1:$AU$1,'EZ-Pass'!$C$2:$AU$46,,0,1),,0,1)</f>
        <v>1.6</v>
      </c>
      <c r="AG32" s="38" t="str" cm="1">
        <f t="array" ref="AG32">_xlfn.XLOOKUP($A32,'EZ-Pass'!$A$2:$A$46,_xlfn.XLOOKUP(AG$1,'EZ-Pass'!$C$1:$AU$1,'EZ-Pass'!$C$2:$AU$46,,0,1),,0,1)</f>
        <v>N/A</v>
      </c>
      <c r="AH32" s="38" cm="1">
        <f t="array" ref="AH32">_xlfn.XLOOKUP($A32,'EZ-Pass'!$A$2:$A$46,_xlfn.XLOOKUP(AH$1,'EZ-Pass'!$C$1:$AU$1,'EZ-Pass'!$C$2:$AU$46,,0,1),,0,1)</f>
        <v>2.7</v>
      </c>
      <c r="AI32" s="38" cm="1">
        <f t="array" ref="AI32">_xlfn.XLOOKUP($A32,'EZ-Pass'!$A$2:$A$46,_xlfn.XLOOKUP(AI$1,'EZ-Pass'!$C$1:$AU$1,'EZ-Pass'!$C$2:$AU$46,,0,1),,0,1)</f>
        <v>3.9</v>
      </c>
      <c r="AJ32" s="38" cm="1">
        <f t="array" ref="AJ32">_xlfn.XLOOKUP($A32,'EZ-Pass'!$A$2:$A$46,_xlfn.XLOOKUP(AJ$1,'EZ-Pass'!$C$1:$AU$1,'EZ-Pass'!$C$2:$AU$46,,0,1),,0,1)</f>
        <v>4.3</v>
      </c>
      <c r="AK32" s="38" cm="1">
        <f t="array" ref="AK32">_xlfn.XLOOKUP($A32,'EZ-Pass'!$A$2:$A$46,_xlfn.XLOOKUP(AK$1,'EZ-Pass'!$C$1:$AU$1,'EZ-Pass'!$C$2:$AU$46,,0,1),,0,1)</f>
        <v>5.2</v>
      </c>
      <c r="AL32" s="38" cm="1">
        <f t="array" ref="AL32">_xlfn.XLOOKUP($A32,'EZ-Pass'!$A$2:$A$46,_xlfn.XLOOKUP(AL$1,'EZ-Pass'!$C$1:$AU$1,'EZ-Pass'!$C$2:$AU$46,,0,1),,0,1)</f>
        <v>6.8</v>
      </c>
      <c r="AM32" s="38" cm="1">
        <f t="array" ref="AM32">_xlfn.XLOOKUP($A32,'EZ-Pass'!$A$2:$A$46,_xlfn.XLOOKUP(AM$1,'EZ-Pass'!$C$1:$AU$1,'EZ-Pass'!$C$2:$AU$46,,0,1),,0,1)</f>
        <v>8</v>
      </c>
      <c r="AN32" s="38" cm="1">
        <f t="array" ref="AN32">_xlfn.XLOOKUP($A32,'EZ-Pass'!$A$2:$A$46,_xlfn.XLOOKUP(AN$1,'EZ-Pass'!$C$1:$AU$1,'EZ-Pass'!$C$2:$AU$46,,0,1),,0,1)</f>
        <v>9.1999999999999993</v>
      </c>
    </row>
    <row r="33" spans="1:47" x14ac:dyDescent="0.2">
      <c r="A33">
        <v>74</v>
      </c>
      <c r="B33" t="str">
        <v>Mahoning Valley Toll Plaza</v>
      </c>
      <c r="C33" s="38" cm="1">
        <f t="array" ref="C33">_xlfn.XLOOKUP($A33,'EZ-Pass'!$A$2:$A$46,_xlfn.XLOOKUP(C$1,'EZ-Pass'!$C$1:$AU$1,'EZ-Pass'!$C$2:$AU$46,,0,1),,0,1)</f>
        <v>42.8</v>
      </c>
      <c r="D33" s="38" cm="1">
        <f t="array" ref="D33">_xlfn.XLOOKUP($A33,'EZ-Pass'!$A$2:$A$46,_xlfn.XLOOKUP(D$1,'EZ-Pass'!$C$1:$AU$1,'EZ-Pass'!$C$2:$AU$46,,0,1),,0,1)</f>
        <v>42.8</v>
      </c>
      <c r="E33" s="38" cm="1">
        <f t="array" ref="E33">_xlfn.XLOOKUP($A33,'EZ-Pass'!$A$2:$A$46,_xlfn.XLOOKUP(E$1,'EZ-Pass'!$C$1:$AU$1,'EZ-Pass'!$C$2:$AU$46,,0,1),,0,1)</f>
        <v>42.8</v>
      </c>
      <c r="F33" s="38" cm="1">
        <f t="array" ref="F33">_xlfn.XLOOKUP($A33,'EZ-Pass'!$A$2:$A$46,_xlfn.XLOOKUP(F$1,'EZ-Pass'!$C$1:$AU$1,'EZ-Pass'!$C$2:$AU$46,,0,1),,0,1)</f>
        <v>42.8</v>
      </c>
      <c r="G33" s="38" cm="1">
        <f t="array" ref="G33">_xlfn.XLOOKUP($A33,'EZ-Pass'!$A$2:$A$46,_xlfn.XLOOKUP(G$1,'EZ-Pass'!$C$1:$AU$1,'EZ-Pass'!$C$2:$AU$46,,0,1),,0,1)</f>
        <v>41.2</v>
      </c>
      <c r="H33" s="38" cm="1">
        <f t="array" ref="H33">_xlfn.XLOOKUP($A33,'EZ-Pass'!$A$2:$A$46,_xlfn.XLOOKUP(H$1,'EZ-Pass'!$C$1:$AU$1,'EZ-Pass'!$C$2:$AU$46,,0,1),,0,1)</f>
        <v>39.700000000000003</v>
      </c>
      <c r="I33" s="38" cm="1">
        <f t="array" ref="I33">_xlfn.XLOOKUP($A33,'EZ-Pass'!$A$2:$A$46,_xlfn.XLOOKUP(I$1,'EZ-Pass'!$C$1:$AU$1,'EZ-Pass'!$C$2:$AU$46,,0,1),,0,1)</f>
        <v>39.200000000000003</v>
      </c>
      <c r="J33" s="38" cm="1">
        <f t="array" ref="J33">_xlfn.XLOOKUP($A33,'EZ-Pass'!$A$2:$A$46,_xlfn.XLOOKUP(J$1,'EZ-Pass'!$C$1:$AU$1,'EZ-Pass'!$C$2:$AU$46,,0,1),,0,1)</f>
        <v>37.6</v>
      </c>
      <c r="K33" s="38" cm="1">
        <f t="array" ref="K33">_xlfn.XLOOKUP($A33,'EZ-Pass'!$A$2:$A$46,_xlfn.XLOOKUP(K$1,'EZ-Pass'!$C$1:$AU$1,'EZ-Pass'!$C$2:$AU$46,,0,1),,0,1)</f>
        <v>36.6</v>
      </c>
      <c r="L33" s="38" cm="1">
        <f t="array" ref="L33">_xlfn.XLOOKUP($A33,'EZ-Pass'!$A$2:$A$46,_xlfn.XLOOKUP(L$1,'EZ-Pass'!$C$1:$AU$1,'EZ-Pass'!$C$2:$AU$46,,0,1),,0,1)</f>
        <v>35</v>
      </c>
      <c r="M33" s="38" cm="1">
        <f t="array" ref="M33">_xlfn.XLOOKUP($A33,'EZ-Pass'!$A$2:$A$46,_xlfn.XLOOKUP(M$1,'EZ-Pass'!$C$1:$AU$1,'EZ-Pass'!$C$2:$AU$46,,0,1),,0,1)</f>
        <v>32.6</v>
      </c>
      <c r="N33" s="38" cm="1">
        <f t="array" ref="N33">_xlfn.XLOOKUP($A33,'EZ-Pass'!$A$2:$A$46,_xlfn.XLOOKUP(N$1,'EZ-Pass'!$C$1:$AU$1,'EZ-Pass'!$C$2:$AU$46,,0,1),,0,1)</f>
        <v>28.5</v>
      </c>
      <c r="O33" s="38" cm="1">
        <f t="array" ref="O33">_xlfn.XLOOKUP($A33,'EZ-Pass'!$A$2:$A$46,_xlfn.XLOOKUP(O$1,'EZ-Pass'!$C$1:$AU$1,'EZ-Pass'!$C$2:$AU$46,,0,1),,0,1)</f>
        <v>26.3</v>
      </c>
      <c r="P33" s="38" cm="1">
        <f t="array" ref="P33">_xlfn.XLOOKUP($A33,'EZ-Pass'!$A$2:$A$46,_xlfn.XLOOKUP(P$1,'EZ-Pass'!$C$1:$AU$1,'EZ-Pass'!$C$2:$AU$46,,0,1),,0,1)</f>
        <v>24.8</v>
      </c>
      <c r="Q33" s="38" cm="1">
        <f t="array" ref="Q33">_xlfn.XLOOKUP($A33,'EZ-Pass'!$A$2:$A$46,_xlfn.XLOOKUP(Q$1,'EZ-Pass'!$C$1:$AU$1,'EZ-Pass'!$C$2:$AU$46,,0,1),,0,1)</f>
        <v>23.3</v>
      </c>
      <c r="R33" s="38" cm="1">
        <f t="array" ref="R33">_xlfn.XLOOKUP($A33,'EZ-Pass'!$A$2:$A$46,_xlfn.XLOOKUP(R$1,'EZ-Pass'!$C$1:$AU$1,'EZ-Pass'!$C$2:$AU$46,,0,1),,0,1)</f>
        <v>21.8</v>
      </c>
      <c r="S33" s="38" cm="1">
        <f t="array" ref="S33">_xlfn.XLOOKUP($A33,'EZ-Pass'!$A$2:$A$46,_xlfn.XLOOKUP(S$1,'EZ-Pass'!$C$1:$AU$1,'EZ-Pass'!$C$2:$AU$46,,0,1),,0,1)</f>
        <v>19.2</v>
      </c>
      <c r="T33" s="38" cm="1">
        <f t="array" ref="T33">_xlfn.XLOOKUP($A33,'EZ-Pass'!$A$2:$A$46,_xlfn.XLOOKUP(T$1,'EZ-Pass'!$C$1:$AU$1,'EZ-Pass'!$C$2:$AU$46,,0,1),,0,1)</f>
        <v>18.2</v>
      </c>
      <c r="U33" s="38" cm="1">
        <f t="array" ref="U33">_xlfn.XLOOKUP($A33,'EZ-Pass'!$A$2:$A$46,_xlfn.XLOOKUP(U$1,'EZ-Pass'!$C$1:$AU$1,'EZ-Pass'!$C$2:$AU$46,,0,1),,0,1)</f>
        <v>17.600000000000001</v>
      </c>
      <c r="V33" s="38" cm="1">
        <f t="array" ref="V33">_xlfn.XLOOKUP($A33,'EZ-Pass'!$A$2:$A$46,_xlfn.XLOOKUP(V$1,'EZ-Pass'!$C$1:$AU$1,'EZ-Pass'!$C$2:$AU$46,,0,1),,0,1)</f>
        <v>17.100000000000001</v>
      </c>
      <c r="W33" s="38" cm="1">
        <f t="array" ref="W33">_xlfn.XLOOKUP($A33,'EZ-Pass'!$A$2:$A$46,_xlfn.XLOOKUP(W$1,'EZ-Pass'!$C$1:$AU$1,'EZ-Pass'!$C$2:$AU$46,,0,1),,0,1)</f>
        <v>15</v>
      </c>
      <c r="X33" s="38" cm="1">
        <f t="array" ref="X33">_xlfn.XLOOKUP($A33,'EZ-Pass'!$A$2:$A$46,_xlfn.XLOOKUP(X$1,'EZ-Pass'!$C$1:$AU$1,'EZ-Pass'!$C$2:$AU$46,,0,1),,0,1)</f>
        <v>13</v>
      </c>
      <c r="Y33" s="38" cm="1">
        <f t="array" ref="Y33">_xlfn.XLOOKUP($A33,'EZ-Pass'!$A$2:$A$46,_xlfn.XLOOKUP(Y$1,'EZ-Pass'!$C$1:$AU$1,'EZ-Pass'!$C$2:$AU$46,,0,1),,0,1)</f>
        <v>12</v>
      </c>
      <c r="Z33" s="38" cm="1">
        <f t="array" ref="Z33">_xlfn.XLOOKUP($A33,'EZ-Pass'!$A$2:$A$46,_xlfn.XLOOKUP(Z$1,'EZ-Pass'!$C$1:$AU$1,'EZ-Pass'!$C$2:$AU$46,,0,1),,0,1)</f>
        <v>10.4</v>
      </c>
      <c r="AA33" s="38" cm="1">
        <f t="array" ref="AA33">_xlfn.XLOOKUP($A33,'EZ-Pass'!$A$2:$A$46,_xlfn.XLOOKUP(AA$1,'EZ-Pass'!$C$1:$AU$1,'EZ-Pass'!$C$2:$AU$46,,0,1),,0,1)</f>
        <v>8.9</v>
      </c>
      <c r="AB33" s="38" cm="1">
        <f t="array" ref="AB33">_xlfn.XLOOKUP($A33,'EZ-Pass'!$A$2:$A$46,_xlfn.XLOOKUP(AB$1,'EZ-Pass'!$C$1:$AU$1,'EZ-Pass'!$C$2:$AU$46,,0,1),,0,1)</f>
        <v>7.9</v>
      </c>
      <c r="AC33" s="38" cm="1">
        <f t="array" ref="AC33">_xlfn.XLOOKUP($A33,'EZ-Pass'!$A$2:$A$46,_xlfn.XLOOKUP(AC$1,'EZ-Pass'!$C$1:$AU$1,'EZ-Pass'!$C$2:$AU$46,,0,1),,0,1)</f>
        <v>6.8</v>
      </c>
      <c r="AD33" s="38" cm="1">
        <f t="array" ref="AD33">_xlfn.XLOOKUP($A33,'EZ-Pass'!$A$2:$A$46,_xlfn.XLOOKUP(AD$1,'EZ-Pass'!$C$1:$AU$1,'EZ-Pass'!$C$2:$AU$46,,0,1),,0,1)</f>
        <v>6.8</v>
      </c>
      <c r="AE33" s="38" cm="1">
        <f t="array" ref="AE33">_xlfn.XLOOKUP($A33,'EZ-Pass'!$A$2:$A$46,_xlfn.XLOOKUP(AE$1,'EZ-Pass'!$C$1:$AU$1,'EZ-Pass'!$C$2:$AU$46,,0,1),,0,1)</f>
        <v>5.2</v>
      </c>
      <c r="AF33" s="38" cm="1">
        <f t="array" ref="AF33">_xlfn.XLOOKUP($A33,'EZ-Pass'!$A$2:$A$46,_xlfn.XLOOKUP(AF$1,'EZ-Pass'!$C$1:$AU$1,'EZ-Pass'!$C$2:$AU$46,,0,1),,0,1)</f>
        <v>3.8</v>
      </c>
      <c r="AG33" s="38" cm="1">
        <f t="array" ref="AG33">_xlfn.XLOOKUP($A33,'EZ-Pass'!$A$2:$A$46,_xlfn.XLOOKUP(AG$1,'EZ-Pass'!$C$1:$AU$1,'EZ-Pass'!$C$2:$AU$46,,0,1),,0,1)</f>
        <v>2.7</v>
      </c>
      <c r="AH33" s="38" t="str" cm="1">
        <f t="array" ref="AH33">_xlfn.XLOOKUP($A33,'EZ-Pass'!$A$2:$A$46,_xlfn.XLOOKUP(AH$1,'EZ-Pass'!$C$1:$AU$1,'EZ-Pass'!$C$2:$AU$46,,0,1),,0,1)</f>
        <v>N/A</v>
      </c>
      <c r="AI33" s="38" cm="1">
        <f t="array" ref="AI33">_xlfn.XLOOKUP($A33,'EZ-Pass'!$A$2:$A$46,_xlfn.XLOOKUP(AI$1,'EZ-Pass'!$C$1:$AU$1,'EZ-Pass'!$C$2:$AU$46,,0,1),,0,1)</f>
        <v>1.6</v>
      </c>
      <c r="AJ33" s="38" cm="1">
        <f t="array" ref="AJ33">_xlfn.XLOOKUP($A33,'EZ-Pass'!$A$2:$A$46,_xlfn.XLOOKUP(AJ$1,'EZ-Pass'!$C$1:$AU$1,'EZ-Pass'!$C$2:$AU$46,,0,1),,0,1)</f>
        <v>2.7</v>
      </c>
      <c r="AK33" s="38" cm="1">
        <f t="array" ref="AK33">_xlfn.XLOOKUP($A33,'EZ-Pass'!$A$2:$A$46,_xlfn.XLOOKUP(AK$1,'EZ-Pass'!$C$1:$AU$1,'EZ-Pass'!$C$2:$AU$46,,0,1),,0,1)</f>
        <v>3.8</v>
      </c>
      <c r="AL33" s="38" cm="1">
        <f t="array" ref="AL33">_xlfn.XLOOKUP($A33,'EZ-Pass'!$A$2:$A$46,_xlfn.XLOOKUP(AL$1,'EZ-Pass'!$C$1:$AU$1,'EZ-Pass'!$C$2:$AU$46,,0,1),,0,1)</f>
        <v>4.8</v>
      </c>
      <c r="AM33" s="38" cm="1">
        <f t="array" ref="AM33">_xlfn.XLOOKUP($A33,'EZ-Pass'!$A$2:$A$46,_xlfn.XLOOKUP(AM$1,'EZ-Pass'!$C$1:$AU$1,'EZ-Pass'!$C$2:$AU$46,,0,1),,0,1)</f>
        <v>6</v>
      </c>
      <c r="AN33" s="38" cm="1">
        <f t="array" ref="AN33">_xlfn.XLOOKUP($A33,'EZ-Pass'!$A$2:$A$46,_xlfn.XLOOKUP(AN$1,'EZ-Pass'!$C$1:$AU$1,'EZ-Pass'!$C$2:$AU$46,,0,1),,0,1)</f>
        <v>7.2</v>
      </c>
    </row>
    <row r="34" spans="1:47" x14ac:dyDescent="0.2">
      <c r="A34">
        <v>87</v>
      </c>
      <c r="B34" t="str">
        <v>State Route 903 - Northbound/Southbound E-ZPass Only</v>
      </c>
      <c r="C34" s="38" cm="1">
        <f t="array" ref="C34">_xlfn.XLOOKUP($A34,'EZ-Pass'!$A$2:$A$46,_xlfn.XLOOKUP(C$1,'EZ-Pass'!$C$1:$AU$1,'EZ-Pass'!$C$2:$AU$46,,0,1),,0,1)</f>
        <v>43.8</v>
      </c>
      <c r="D34" s="38" cm="1">
        <f t="array" ref="D34">_xlfn.XLOOKUP($A34,'EZ-Pass'!$A$2:$A$46,_xlfn.XLOOKUP(D$1,'EZ-Pass'!$C$1:$AU$1,'EZ-Pass'!$C$2:$AU$46,,0,1),,0,1)</f>
        <v>43.8</v>
      </c>
      <c r="E34" s="38" cm="1">
        <f t="array" ref="E34">_xlfn.XLOOKUP($A34,'EZ-Pass'!$A$2:$A$46,_xlfn.XLOOKUP(E$1,'EZ-Pass'!$C$1:$AU$1,'EZ-Pass'!$C$2:$AU$46,,0,1),,0,1)</f>
        <v>43.8</v>
      </c>
      <c r="F34" s="38" cm="1">
        <f t="array" ref="F34">_xlfn.XLOOKUP($A34,'EZ-Pass'!$A$2:$A$46,_xlfn.XLOOKUP(F$1,'EZ-Pass'!$C$1:$AU$1,'EZ-Pass'!$C$2:$AU$46,,0,1),,0,1)</f>
        <v>43.8</v>
      </c>
      <c r="G34" s="38" cm="1">
        <f t="array" ref="G34">_xlfn.XLOOKUP($A34,'EZ-Pass'!$A$2:$A$46,_xlfn.XLOOKUP(G$1,'EZ-Pass'!$C$1:$AU$1,'EZ-Pass'!$C$2:$AU$46,,0,1),,0,1)</f>
        <v>42.2</v>
      </c>
      <c r="H34" s="38" cm="1">
        <f t="array" ref="H34">_xlfn.XLOOKUP($A34,'EZ-Pass'!$A$2:$A$46,_xlfn.XLOOKUP(H$1,'EZ-Pass'!$C$1:$AU$1,'EZ-Pass'!$C$2:$AU$46,,0,1),,0,1)</f>
        <v>41</v>
      </c>
      <c r="I34" s="38" cm="1">
        <f t="array" ref="I34">_xlfn.XLOOKUP($A34,'EZ-Pass'!$A$2:$A$46,_xlfn.XLOOKUP(I$1,'EZ-Pass'!$C$1:$AU$1,'EZ-Pass'!$C$2:$AU$46,,0,1),,0,1)</f>
        <v>40.200000000000003</v>
      </c>
      <c r="J34" s="38" cm="1">
        <f t="array" ref="J34">_xlfn.XLOOKUP($A34,'EZ-Pass'!$A$2:$A$46,_xlfn.XLOOKUP(J$1,'EZ-Pass'!$C$1:$AU$1,'EZ-Pass'!$C$2:$AU$46,,0,1),,0,1)</f>
        <v>38.799999999999997</v>
      </c>
      <c r="K34" s="38" cm="1">
        <f t="array" ref="K34">_xlfn.XLOOKUP($A34,'EZ-Pass'!$A$2:$A$46,_xlfn.XLOOKUP(K$1,'EZ-Pass'!$C$1:$AU$1,'EZ-Pass'!$C$2:$AU$46,,0,1),,0,1)</f>
        <v>37.9</v>
      </c>
      <c r="L34" s="38" cm="1">
        <f t="array" ref="L34">_xlfn.XLOOKUP($A34,'EZ-Pass'!$A$2:$A$46,_xlfn.XLOOKUP(L$1,'EZ-Pass'!$C$1:$AU$1,'EZ-Pass'!$C$2:$AU$46,,0,1),,0,1)</f>
        <v>36.1</v>
      </c>
      <c r="M34" s="38" cm="1">
        <f t="array" ref="M34">_xlfn.XLOOKUP($A34,'EZ-Pass'!$A$2:$A$46,_xlfn.XLOOKUP(M$1,'EZ-Pass'!$C$1:$AU$1,'EZ-Pass'!$C$2:$AU$46,,0,1),,0,1)</f>
        <v>33.799999999999997</v>
      </c>
      <c r="N34" s="38" cm="1">
        <f t="array" ref="N34">_xlfn.XLOOKUP($A34,'EZ-Pass'!$A$2:$A$46,_xlfn.XLOOKUP(N$1,'EZ-Pass'!$C$1:$AU$1,'EZ-Pass'!$C$2:$AU$46,,0,1),,0,1)</f>
        <v>29.6</v>
      </c>
      <c r="O34" s="38" cm="1">
        <f t="array" ref="O34">_xlfn.XLOOKUP($A34,'EZ-Pass'!$A$2:$A$46,_xlfn.XLOOKUP(O$1,'EZ-Pass'!$C$1:$AU$1,'EZ-Pass'!$C$2:$AU$46,,0,1),,0,1)</f>
        <v>27.6</v>
      </c>
      <c r="P34" s="38" cm="1">
        <f t="array" ref="P34">_xlfn.XLOOKUP($A34,'EZ-Pass'!$A$2:$A$46,_xlfn.XLOOKUP(P$1,'EZ-Pass'!$C$1:$AU$1,'EZ-Pass'!$C$2:$AU$46,,0,1),,0,1)</f>
        <v>25.8</v>
      </c>
      <c r="Q34" s="38" cm="1">
        <f t="array" ref="Q34">_xlfn.XLOOKUP($A34,'EZ-Pass'!$A$2:$A$46,_xlfn.XLOOKUP(Q$1,'EZ-Pass'!$C$1:$AU$1,'EZ-Pass'!$C$2:$AU$46,,0,1),,0,1)</f>
        <v>24.4</v>
      </c>
      <c r="R34" s="38" cm="1">
        <f t="array" ref="R34">_xlfn.XLOOKUP($A34,'EZ-Pass'!$A$2:$A$46,_xlfn.XLOOKUP(R$1,'EZ-Pass'!$C$1:$AU$1,'EZ-Pass'!$C$2:$AU$46,,0,1),,0,1)</f>
        <v>22.7</v>
      </c>
      <c r="S34" s="38" cm="1">
        <f t="array" ref="S34">_xlfn.XLOOKUP($A34,'EZ-Pass'!$A$2:$A$46,_xlfn.XLOOKUP(S$1,'EZ-Pass'!$C$1:$AU$1,'EZ-Pass'!$C$2:$AU$46,,0,1),,0,1)</f>
        <v>20.2</v>
      </c>
      <c r="T34" s="38" cm="1">
        <f t="array" ref="T34">_xlfn.XLOOKUP($A34,'EZ-Pass'!$A$2:$A$46,_xlfn.XLOOKUP(T$1,'EZ-Pass'!$C$1:$AU$1,'EZ-Pass'!$C$2:$AU$46,,0,1),,0,1)</f>
        <v>19.399999999999999</v>
      </c>
      <c r="U34" s="38" cm="1">
        <f t="array" ref="U34">_xlfn.XLOOKUP($A34,'EZ-Pass'!$A$2:$A$46,_xlfn.XLOOKUP(U$1,'EZ-Pass'!$C$1:$AU$1,'EZ-Pass'!$C$2:$AU$46,,0,1),,0,1)</f>
        <v>18.600000000000001</v>
      </c>
      <c r="V34" s="38" cm="1">
        <f t="array" ref="V34">_xlfn.XLOOKUP($A34,'EZ-Pass'!$A$2:$A$46,_xlfn.XLOOKUP(V$1,'EZ-Pass'!$C$1:$AU$1,'EZ-Pass'!$C$2:$AU$46,,0,1),,0,1)</f>
        <v>18.100000000000001</v>
      </c>
      <c r="W34" s="38" cm="1">
        <f t="array" ref="W34">_xlfn.XLOOKUP($A34,'EZ-Pass'!$A$2:$A$46,_xlfn.XLOOKUP(W$1,'EZ-Pass'!$C$1:$AU$1,'EZ-Pass'!$C$2:$AU$46,,0,1),,0,1)</f>
        <v>16.3</v>
      </c>
      <c r="X34" s="38" cm="1">
        <f t="array" ref="X34">_xlfn.XLOOKUP($A34,'EZ-Pass'!$A$2:$A$46,_xlfn.XLOOKUP(X$1,'EZ-Pass'!$C$1:$AU$1,'EZ-Pass'!$C$2:$AU$46,,0,1),,0,1)</f>
        <v>14</v>
      </c>
      <c r="Y34" s="38" cm="1">
        <f t="array" ref="Y34">_xlfn.XLOOKUP($A34,'EZ-Pass'!$A$2:$A$46,_xlfn.XLOOKUP(Y$1,'EZ-Pass'!$C$1:$AU$1,'EZ-Pass'!$C$2:$AU$46,,0,1),,0,1)</f>
        <v>13</v>
      </c>
      <c r="Z34" s="38" cm="1">
        <f t="array" ref="Z34">_xlfn.XLOOKUP($A34,'EZ-Pass'!$A$2:$A$46,_xlfn.XLOOKUP(Z$1,'EZ-Pass'!$C$1:$AU$1,'EZ-Pass'!$C$2:$AU$46,,0,1),,0,1)</f>
        <v>11.7</v>
      </c>
      <c r="AA34" s="38" cm="1">
        <f t="array" ref="AA34">_xlfn.XLOOKUP($A34,'EZ-Pass'!$A$2:$A$46,_xlfn.XLOOKUP(AA$1,'EZ-Pass'!$C$1:$AU$1,'EZ-Pass'!$C$2:$AU$46,,0,1),,0,1)</f>
        <v>10.199999999999999</v>
      </c>
      <c r="AB34" s="38" cm="1">
        <f t="array" ref="AB34">_xlfn.XLOOKUP($A34,'EZ-Pass'!$A$2:$A$46,_xlfn.XLOOKUP(AB$1,'EZ-Pass'!$C$1:$AU$1,'EZ-Pass'!$C$2:$AU$46,,0,1),,0,1)</f>
        <v>9.1</v>
      </c>
      <c r="AC34" s="38" cm="1">
        <f t="array" ref="AC34">_xlfn.XLOOKUP($A34,'EZ-Pass'!$A$2:$A$46,_xlfn.XLOOKUP(AC$1,'EZ-Pass'!$C$1:$AU$1,'EZ-Pass'!$C$2:$AU$46,,0,1),,0,1)</f>
        <v>7.9</v>
      </c>
      <c r="AD34" s="38" cm="1">
        <f t="array" ref="AD34">_xlfn.XLOOKUP($A34,'EZ-Pass'!$A$2:$A$46,_xlfn.XLOOKUP(AD$1,'EZ-Pass'!$C$1:$AU$1,'EZ-Pass'!$C$2:$AU$46,,0,1),,0,1)</f>
        <v>7.9</v>
      </c>
      <c r="AE34" s="38" cm="1">
        <f t="array" ref="AE34">_xlfn.XLOOKUP($A34,'EZ-Pass'!$A$2:$A$46,_xlfn.XLOOKUP(AE$1,'EZ-Pass'!$C$1:$AU$1,'EZ-Pass'!$C$2:$AU$46,,0,1),,0,1)</f>
        <v>6.5</v>
      </c>
      <c r="AF34" s="38" cm="1">
        <f t="array" ref="AF34">_xlfn.XLOOKUP($A34,'EZ-Pass'!$A$2:$A$46,_xlfn.XLOOKUP(AF$1,'EZ-Pass'!$C$1:$AU$1,'EZ-Pass'!$C$2:$AU$46,,0,1),,0,1)</f>
        <v>5</v>
      </c>
      <c r="AG34" s="38" cm="1">
        <f t="array" ref="AG34">_xlfn.XLOOKUP($A34,'EZ-Pass'!$A$2:$A$46,_xlfn.XLOOKUP(AG$1,'EZ-Pass'!$C$1:$AU$1,'EZ-Pass'!$C$2:$AU$46,,0,1),,0,1)</f>
        <v>3.9</v>
      </c>
      <c r="AH34" s="38" cm="1">
        <f t="array" ref="AH34">_xlfn.XLOOKUP($A34,'EZ-Pass'!$A$2:$A$46,_xlfn.XLOOKUP(AH$1,'EZ-Pass'!$C$1:$AU$1,'EZ-Pass'!$C$2:$AU$46,,0,1),,0,1)</f>
        <v>1.6</v>
      </c>
      <c r="AI34" s="38" t="str" cm="1">
        <f t="array" ref="AI34">_xlfn.XLOOKUP($A34,'EZ-Pass'!$A$2:$A$46,_xlfn.XLOOKUP(AI$1,'EZ-Pass'!$C$1:$AU$1,'EZ-Pass'!$C$2:$AU$46,,0,1),,0,1)</f>
        <v>N/A</v>
      </c>
      <c r="AJ34" s="38" cm="1">
        <f t="array" ref="AJ34">_xlfn.XLOOKUP($A34,'EZ-Pass'!$A$2:$A$46,_xlfn.XLOOKUP(AJ$1,'EZ-Pass'!$C$1:$AU$1,'EZ-Pass'!$C$2:$AU$46,,0,1),,0,1)</f>
        <v>1.6</v>
      </c>
      <c r="AK34" s="38" cm="1">
        <f t="array" ref="AK34">_xlfn.XLOOKUP($A34,'EZ-Pass'!$A$2:$A$46,_xlfn.XLOOKUP(AK$1,'EZ-Pass'!$C$1:$AU$1,'EZ-Pass'!$C$2:$AU$46,,0,1),,0,1)</f>
        <v>2.6</v>
      </c>
      <c r="AL34" s="38" cm="1">
        <f t="array" ref="AL34">_xlfn.XLOOKUP($A34,'EZ-Pass'!$A$2:$A$46,_xlfn.XLOOKUP(AL$1,'EZ-Pass'!$C$1:$AU$1,'EZ-Pass'!$C$2:$AU$46,,0,1),,0,1)</f>
        <v>3.5</v>
      </c>
      <c r="AM34" s="38" cm="1">
        <f t="array" ref="AM34">_xlfn.XLOOKUP($A34,'EZ-Pass'!$A$2:$A$46,_xlfn.XLOOKUP(AM$1,'EZ-Pass'!$C$1:$AU$1,'EZ-Pass'!$C$2:$AU$46,,0,1),,0,1)</f>
        <v>4.7</v>
      </c>
      <c r="AN34" s="38" cm="1">
        <f t="array" ref="AN34">_xlfn.XLOOKUP($A34,'EZ-Pass'!$A$2:$A$46,_xlfn.XLOOKUP(AN$1,'EZ-Pass'!$C$1:$AU$1,'EZ-Pass'!$C$2:$AU$46,,0,1),,0,1)</f>
        <v>5.9</v>
      </c>
    </row>
    <row r="35" spans="1:47" x14ac:dyDescent="0.2">
      <c r="A35">
        <v>95</v>
      </c>
      <c r="B35" t="str">
        <v>Pocono Toll Plaza</v>
      </c>
      <c r="C35" s="38" cm="1">
        <f t="array" ref="C35">_xlfn.XLOOKUP($A35,'EZ-Pass'!$A$2:$A$46,_xlfn.XLOOKUP(C$1,'EZ-Pass'!$C$1:$AU$1,'EZ-Pass'!$C$2:$AU$46,,0,1),,0,1)</f>
        <v>44.4</v>
      </c>
      <c r="D35" s="38" cm="1">
        <f t="array" ref="D35">_xlfn.XLOOKUP($A35,'EZ-Pass'!$A$2:$A$46,_xlfn.XLOOKUP(D$1,'EZ-Pass'!$C$1:$AU$1,'EZ-Pass'!$C$2:$AU$46,,0,1),,0,1)</f>
        <v>44.4</v>
      </c>
      <c r="E35" s="38" cm="1">
        <f t="array" ref="E35">_xlfn.XLOOKUP($A35,'EZ-Pass'!$A$2:$A$46,_xlfn.XLOOKUP(E$1,'EZ-Pass'!$C$1:$AU$1,'EZ-Pass'!$C$2:$AU$46,,0,1),,0,1)</f>
        <v>44.4</v>
      </c>
      <c r="F35" s="38" cm="1">
        <f t="array" ref="F35">_xlfn.XLOOKUP($A35,'EZ-Pass'!$A$2:$A$46,_xlfn.XLOOKUP(F$1,'EZ-Pass'!$C$1:$AU$1,'EZ-Pass'!$C$2:$AU$46,,0,1),,0,1)</f>
        <v>44.4</v>
      </c>
      <c r="G35" s="38" cm="1">
        <f t="array" ref="G35">_xlfn.XLOOKUP($A35,'EZ-Pass'!$A$2:$A$46,_xlfn.XLOOKUP(G$1,'EZ-Pass'!$C$1:$AU$1,'EZ-Pass'!$C$2:$AU$46,,0,1),,0,1)</f>
        <v>42.8</v>
      </c>
      <c r="H35" s="38" cm="1">
        <f t="array" ref="H35">_xlfn.XLOOKUP($A35,'EZ-Pass'!$A$2:$A$46,_xlfn.XLOOKUP(H$1,'EZ-Pass'!$C$1:$AU$1,'EZ-Pass'!$C$2:$AU$46,,0,1),,0,1)</f>
        <v>41.8</v>
      </c>
      <c r="I35" s="38" cm="1">
        <f t="array" ref="I35">_xlfn.XLOOKUP($A35,'EZ-Pass'!$A$2:$A$46,_xlfn.XLOOKUP(I$1,'EZ-Pass'!$C$1:$AU$1,'EZ-Pass'!$C$2:$AU$46,,0,1),,0,1)</f>
        <v>40.700000000000003</v>
      </c>
      <c r="J35" s="38" cm="1">
        <f t="array" ref="J35">_xlfn.XLOOKUP($A35,'EZ-Pass'!$A$2:$A$46,_xlfn.XLOOKUP(J$1,'EZ-Pass'!$C$1:$AU$1,'EZ-Pass'!$C$2:$AU$46,,0,1),,0,1)</f>
        <v>39.700000000000003</v>
      </c>
      <c r="K35" s="38" cm="1">
        <f t="array" ref="K35">_xlfn.XLOOKUP($A35,'EZ-Pass'!$A$2:$A$46,_xlfn.XLOOKUP(K$1,'EZ-Pass'!$C$1:$AU$1,'EZ-Pass'!$C$2:$AU$46,,0,1),,0,1)</f>
        <v>38.6</v>
      </c>
      <c r="L35" s="38" cm="1">
        <f t="array" ref="L35">_xlfn.XLOOKUP($A35,'EZ-Pass'!$A$2:$A$46,_xlfn.XLOOKUP(L$1,'EZ-Pass'!$C$1:$AU$1,'EZ-Pass'!$C$2:$AU$46,,0,1),,0,1)</f>
        <v>36.6</v>
      </c>
      <c r="M35" s="38" cm="1">
        <f t="array" ref="M35">_xlfn.XLOOKUP($A35,'EZ-Pass'!$A$2:$A$46,_xlfn.XLOOKUP(M$1,'EZ-Pass'!$C$1:$AU$1,'EZ-Pass'!$C$2:$AU$46,,0,1),,0,1)</f>
        <v>34.6</v>
      </c>
      <c r="N35" s="38" cm="1">
        <f t="array" ref="N35">_xlfn.XLOOKUP($A35,'EZ-Pass'!$A$2:$A$46,_xlfn.XLOOKUP(N$1,'EZ-Pass'!$C$1:$AU$1,'EZ-Pass'!$C$2:$AU$46,,0,1),,0,1)</f>
        <v>30.5</v>
      </c>
      <c r="O35" s="38" cm="1">
        <f t="array" ref="O35">_xlfn.XLOOKUP($A35,'EZ-Pass'!$A$2:$A$46,_xlfn.XLOOKUP(O$1,'EZ-Pass'!$C$1:$AU$1,'EZ-Pass'!$C$2:$AU$46,,0,1),,0,1)</f>
        <v>28.5</v>
      </c>
      <c r="P35" s="38" cm="1">
        <f t="array" ref="P35">_xlfn.XLOOKUP($A35,'EZ-Pass'!$A$2:$A$46,_xlfn.XLOOKUP(P$1,'EZ-Pass'!$C$1:$AU$1,'EZ-Pass'!$C$2:$AU$46,,0,1),,0,1)</f>
        <v>26.3</v>
      </c>
      <c r="Q35" s="38" cm="1">
        <f t="array" ref="Q35">_xlfn.XLOOKUP($A35,'EZ-Pass'!$A$2:$A$46,_xlfn.XLOOKUP(Q$1,'EZ-Pass'!$C$1:$AU$1,'EZ-Pass'!$C$2:$AU$46,,0,1),,0,1)</f>
        <v>25.3</v>
      </c>
      <c r="R35" s="38" cm="1">
        <f t="array" ref="R35">_xlfn.XLOOKUP($A35,'EZ-Pass'!$A$2:$A$46,_xlfn.XLOOKUP(R$1,'EZ-Pass'!$C$1:$AU$1,'EZ-Pass'!$C$2:$AU$46,,0,1),,0,1)</f>
        <v>23.3</v>
      </c>
      <c r="S35" s="38" cm="1">
        <f t="array" ref="S35">_xlfn.XLOOKUP($A35,'EZ-Pass'!$A$2:$A$46,_xlfn.XLOOKUP(S$1,'EZ-Pass'!$C$1:$AU$1,'EZ-Pass'!$C$2:$AU$46,,0,1),,0,1)</f>
        <v>20.7</v>
      </c>
      <c r="T35" s="38" cm="1">
        <f t="array" ref="T35">_xlfn.XLOOKUP($A35,'EZ-Pass'!$A$2:$A$46,_xlfn.XLOOKUP(T$1,'EZ-Pass'!$C$1:$AU$1,'EZ-Pass'!$C$2:$AU$46,,0,1),,0,1)</f>
        <v>20.2</v>
      </c>
      <c r="U35" s="38" cm="1">
        <f t="array" ref="U35">_xlfn.XLOOKUP($A35,'EZ-Pass'!$A$2:$A$46,_xlfn.XLOOKUP(U$1,'EZ-Pass'!$C$1:$AU$1,'EZ-Pass'!$C$2:$AU$46,,0,1),,0,1)</f>
        <v>19.2</v>
      </c>
      <c r="V35" s="38" cm="1">
        <f t="array" ref="V35">_xlfn.XLOOKUP($A35,'EZ-Pass'!$A$2:$A$46,_xlfn.XLOOKUP(V$1,'EZ-Pass'!$C$1:$AU$1,'EZ-Pass'!$C$2:$AU$46,,0,1),,0,1)</f>
        <v>18.600000000000001</v>
      </c>
      <c r="W35" s="38" cm="1">
        <f t="array" ref="W35">_xlfn.XLOOKUP($A35,'EZ-Pass'!$A$2:$A$46,_xlfn.XLOOKUP(W$1,'EZ-Pass'!$C$1:$AU$1,'EZ-Pass'!$C$2:$AU$46,,0,1),,0,1)</f>
        <v>17.100000000000001</v>
      </c>
      <c r="X35" s="38" cm="1">
        <f t="array" ref="X35">_xlfn.XLOOKUP($A35,'EZ-Pass'!$A$2:$A$46,_xlfn.XLOOKUP(X$1,'EZ-Pass'!$C$1:$AU$1,'EZ-Pass'!$C$2:$AU$46,,0,1),,0,1)</f>
        <v>14.5</v>
      </c>
      <c r="Y35" s="38" cm="1">
        <f t="array" ref="Y35">_xlfn.XLOOKUP($A35,'EZ-Pass'!$A$2:$A$46,_xlfn.XLOOKUP(Y$1,'EZ-Pass'!$C$1:$AU$1,'EZ-Pass'!$C$2:$AU$46,,0,1),,0,1)</f>
        <v>13.5</v>
      </c>
      <c r="Z35" s="38" cm="1">
        <f t="array" ref="Z35">_xlfn.XLOOKUP($A35,'EZ-Pass'!$A$2:$A$46,_xlfn.XLOOKUP(Z$1,'EZ-Pass'!$C$1:$AU$1,'EZ-Pass'!$C$2:$AU$46,,0,1),,0,1)</f>
        <v>12.4</v>
      </c>
      <c r="AA35" s="38" cm="1">
        <f t="array" ref="AA35">_xlfn.XLOOKUP($A35,'EZ-Pass'!$A$2:$A$46,_xlfn.XLOOKUP(AA$1,'EZ-Pass'!$C$1:$AU$1,'EZ-Pass'!$C$2:$AU$46,,0,1),,0,1)</f>
        <v>11</v>
      </c>
      <c r="AB35" s="38" cm="1">
        <f t="array" ref="AB35">_xlfn.XLOOKUP($A35,'EZ-Pass'!$A$2:$A$46,_xlfn.XLOOKUP(AB$1,'EZ-Pass'!$C$1:$AU$1,'EZ-Pass'!$C$2:$AU$46,,0,1),,0,1)</f>
        <v>9.9</v>
      </c>
      <c r="AC35" s="38" cm="1">
        <f t="array" ref="AC35">_xlfn.XLOOKUP($A35,'EZ-Pass'!$A$2:$A$46,_xlfn.XLOOKUP(AC$1,'EZ-Pass'!$C$1:$AU$1,'EZ-Pass'!$C$2:$AU$46,,0,1),,0,1)</f>
        <v>8.4</v>
      </c>
      <c r="AD35" s="38" cm="1">
        <f t="array" ref="AD35">_xlfn.XLOOKUP($A35,'EZ-Pass'!$A$2:$A$46,_xlfn.XLOOKUP(AD$1,'EZ-Pass'!$C$1:$AU$1,'EZ-Pass'!$C$2:$AU$46,,0,1),,0,1)</f>
        <v>8.4</v>
      </c>
      <c r="AE35" s="38" cm="1">
        <f t="array" ref="AE35">_xlfn.XLOOKUP($A35,'EZ-Pass'!$A$2:$A$46,_xlfn.XLOOKUP(AE$1,'EZ-Pass'!$C$1:$AU$1,'EZ-Pass'!$C$2:$AU$46,,0,1),,0,1)</f>
        <v>7.3</v>
      </c>
      <c r="AF35" s="38" cm="1">
        <f t="array" ref="AF35">_xlfn.XLOOKUP($A35,'EZ-Pass'!$A$2:$A$46,_xlfn.XLOOKUP(AF$1,'EZ-Pass'!$C$1:$AU$1,'EZ-Pass'!$C$2:$AU$46,,0,1),,0,1)</f>
        <v>5.9</v>
      </c>
      <c r="AG35" s="38" cm="1">
        <f t="array" ref="AG35">_xlfn.XLOOKUP($A35,'EZ-Pass'!$A$2:$A$46,_xlfn.XLOOKUP(AG$1,'EZ-Pass'!$C$1:$AU$1,'EZ-Pass'!$C$2:$AU$46,,0,1),,0,1)</f>
        <v>4.3</v>
      </c>
      <c r="AH35" s="38" cm="1">
        <f t="array" ref="AH35">_xlfn.XLOOKUP($A35,'EZ-Pass'!$A$2:$A$46,_xlfn.XLOOKUP(AH$1,'EZ-Pass'!$C$1:$AU$1,'EZ-Pass'!$C$2:$AU$46,,0,1),,0,1)</f>
        <v>2.7</v>
      </c>
      <c r="AI35" s="38" cm="1">
        <f t="array" ref="AI35">_xlfn.XLOOKUP($A35,'EZ-Pass'!$A$2:$A$46,_xlfn.XLOOKUP(AI$1,'EZ-Pass'!$C$1:$AU$1,'EZ-Pass'!$C$2:$AU$46,,0,1),,0,1)</f>
        <v>1.6</v>
      </c>
      <c r="AJ35" s="38" t="str" cm="1">
        <f t="array" ref="AJ35">_xlfn.XLOOKUP($A35,'EZ-Pass'!$A$2:$A$46,_xlfn.XLOOKUP(AJ$1,'EZ-Pass'!$C$1:$AU$1,'EZ-Pass'!$C$2:$AU$46,,0,1),,0,1)</f>
        <v>N/A</v>
      </c>
      <c r="AK35" s="38" cm="1">
        <f t="array" ref="AK35">_xlfn.XLOOKUP($A35,'EZ-Pass'!$A$2:$A$46,_xlfn.XLOOKUP(AK$1,'EZ-Pass'!$C$1:$AU$1,'EZ-Pass'!$C$2:$AU$46,,0,1),,0,1)</f>
        <v>1.6</v>
      </c>
      <c r="AL35" s="38" cm="1">
        <f t="array" ref="AL35">_xlfn.XLOOKUP($A35,'EZ-Pass'!$A$2:$A$46,_xlfn.XLOOKUP(AL$1,'EZ-Pass'!$C$1:$AU$1,'EZ-Pass'!$C$2:$AU$46,,0,1),,0,1)</f>
        <v>2.7</v>
      </c>
      <c r="AM35" s="38" cm="1">
        <f t="array" ref="AM35">_xlfn.XLOOKUP($A35,'EZ-Pass'!$A$2:$A$46,_xlfn.XLOOKUP(AM$1,'EZ-Pass'!$C$1:$AU$1,'EZ-Pass'!$C$2:$AU$46,,0,1),,0,1)</f>
        <v>3.9000000000000004</v>
      </c>
      <c r="AN35" s="38" cm="1">
        <f t="array" ref="AN35">_xlfn.XLOOKUP($A35,'EZ-Pass'!$A$2:$A$46,_xlfn.XLOOKUP(AN$1,'EZ-Pass'!$C$1:$AU$1,'EZ-Pass'!$C$2:$AU$46,,0,1),,0,1)</f>
        <v>5.1000000000000005</v>
      </c>
    </row>
    <row r="36" spans="1:47" x14ac:dyDescent="0.2">
      <c r="A36">
        <v>105</v>
      </c>
      <c r="B36" t="str">
        <v>Wilkes-Barre Toll Plaza</v>
      </c>
      <c r="C36" s="38" cm="1">
        <f t="array" ref="C36">_xlfn.XLOOKUP($A36,'EZ-Pass'!$A$2:$A$46,_xlfn.XLOOKUP(C$1,'EZ-Pass'!$C$1:$AU$1,'EZ-Pass'!$C$2:$AU$46,,0,1),,0,1)</f>
        <v>45.8</v>
      </c>
      <c r="D36" s="38" cm="1">
        <f t="array" ref="D36">_xlfn.XLOOKUP($A36,'EZ-Pass'!$A$2:$A$46,_xlfn.XLOOKUP(D$1,'EZ-Pass'!$C$1:$AU$1,'EZ-Pass'!$C$2:$AU$46,,0,1),,0,1)</f>
        <v>45.8</v>
      </c>
      <c r="E36" s="38" cm="1">
        <f t="array" ref="E36">_xlfn.XLOOKUP($A36,'EZ-Pass'!$A$2:$A$46,_xlfn.XLOOKUP(E$1,'EZ-Pass'!$C$1:$AU$1,'EZ-Pass'!$C$2:$AU$46,,0,1),,0,1)</f>
        <v>45.8</v>
      </c>
      <c r="F36" s="38" cm="1">
        <f t="array" ref="F36">_xlfn.XLOOKUP($A36,'EZ-Pass'!$A$2:$A$46,_xlfn.XLOOKUP(F$1,'EZ-Pass'!$C$1:$AU$1,'EZ-Pass'!$C$2:$AU$46,,0,1),,0,1)</f>
        <v>45.8</v>
      </c>
      <c r="G36" s="38" cm="1">
        <f t="array" ref="G36">_xlfn.XLOOKUP($A36,'EZ-Pass'!$A$2:$A$46,_xlfn.XLOOKUP(G$1,'EZ-Pass'!$C$1:$AU$1,'EZ-Pass'!$C$2:$AU$46,,0,1),,0,1)</f>
        <v>44.4</v>
      </c>
      <c r="H36" s="38" cm="1">
        <f t="array" ref="H36">_xlfn.XLOOKUP($A36,'EZ-Pass'!$A$2:$A$46,_xlfn.XLOOKUP(H$1,'EZ-Pass'!$C$1:$AU$1,'EZ-Pass'!$C$2:$AU$46,,0,1),,0,1)</f>
        <v>42.8</v>
      </c>
      <c r="I36" s="38" cm="1">
        <f t="array" ref="I36">_xlfn.XLOOKUP($A36,'EZ-Pass'!$A$2:$A$46,_xlfn.XLOOKUP(I$1,'EZ-Pass'!$C$1:$AU$1,'EZ-Pass'!$C$2:$AU$46,,0,1),,0,1)</f>
        <v>42.2</v>
      </c>
      <c r="J36" s="38" cm="1">
        <f t="array" ref="J36">_xlfn.XLOOKUP($A36,'EZ-Pass'!$A$2:$A$46,_xlfn.XLOOKUP(J$1,'EZ-Pass'!$C$1:$AU$1,'EZ-Pass'!$C$2:$AU$46,,0,1),,0,1)</f>
        <v>40.700000000000003</v>
      </c>
      <c r="K36" s="38" cm="1">
        <f t="array" ref="K36">_xlfn.XLOOKUP($A36,'EZ-Pass'!$A$2:$A$46,_xlfn.XLOOKUP(K$1,'EZ-Pass'!$C$1:$AU$1,'EZ-Pass'!$C$2:$AU$46,,0,1),,0,1)</f>
        <v>39.700000000000003</v>
      </c>
      <c r="L36" s="38" cm="1">
        <f t="array" ref="L36">_xlfn.XLOOKUP($A36,'EZ-Pass'!$A$2:$A$46,_xlfn.XLOOKUP(L$1,'EZ-Pass'!$C$1:$AU$1,'EZ-Pass'!$C$2:$AU$46,,0,1),,0,1)</f>
        <v>38.200000000000003</v>
      </c>
      <c r="M36" s="38" cm="1">
        <f t="array" ref="M36">_xlfn.XLOOKUP($A36,'EZ-Pass'!$A$2:$A$46,_xlfn.XLOOKUP(M$1,'EZ-Pass'!$C$1:$AU$1,'EZ-Pass'!$C$2:$AU$46,,0,1),,0,1)</f>
        <v>35.6</v>
      </c>
      <c r="N36" s="38" cm="1">
        <f t="array" ref="N36">_xlfn.XLOOKUP($A36,'EZ-Pass'!$A$2:$A$46,_xlfn.XLOOKUP(N$1,'EZ-Pass'!$C$1:$AU$1,'EZ-Pass'!$C$2:$AU$46,,0,1),,0,1)</f>
        <v>31.4</v>
      </c>
      <c r="O36" s="38" cm="1">
        <f t="array" ref="O36">_xlfn.XLOOKUP($A36,'EZ-Pass'!$A$2:$A$46,_xlfn.XLOOKUP(O$1,'EZ-Pass'!$C$1:$AU$1,'EZ-Pass'!$C$2:$AU$46,,0,1),,0,1)</f>
        <v>29.4</v>
      </c>
      <c r="P36" s="38" cm="1">
        <f t="array" ref="P36">_xlfn.XLOOKUP($A36,'EZ-Pass'!$A$2:$A$46,_xlfn.XLOOKUP(P$1,'EZ-Pass'!$C$1:$AU$1,'EZ-Pass'!$C$2:$AU$46,,0,1),,0,1)</f>
        <v>27.8</v>
      </c>
      <c r="Q36" s="38" cm="1">
        <f t="array" ref="Q36">_xlfn.XLOOKUP($A36,'EZ-Pass'!$A$2:$A$46,_xlfn.XLOOKUP(Q$1,'EZ-Pass'!$C$1:$AU$1,'EZ-Pass'!$C$2:$AU$46,,0,1),,0,1)</f>
        <v>26.3</v>
      </c>
      <c r="R36" s="38" cm="1">
        <f t="array" ref="R36">_xlfn.XLOOKUP($A36,'EZ-Pass'!$A$2:$A$46,_xlfn.XLOOKUP(R$1,'EZ-Pass'!$C$1:$AU$1,'EZ-Pass'!$C$2:$AU$46,,0,1),,0,1)</f>
        <v>24.2</v>
      </c>
      <c r="S36" s="38" cm="1">
        <f t="array" ref="S36">_xlfn.XLOOKUP($A36,'EZ-Pass'!$A$2:$A$46,_xlfn.XLOOKUP(S$1,'EZ-Pass'!$C$1:$AU$1,'EZ-Pass'!$C$2:$AU$46,,0,1),,0,1)</f>
        <v>21.8</v>
      </c>
      <c r="T36" s="38" cm="1">
        <f t="array" ref="T36">_xlfn.XLOOKUP($A36,'EZ-Pass'!$A$2:$A$46,_xlfn.XLOOKUP(T$1,'EZ-Pass'!$C$1:$AU$1,'EZ-Pass'!$C$2:$AU$46,,0,1),,0,1)</f>
        <v>21.2</v>
      </c>
      <c r="U36" s="38" cm="1">
        <f t="array" ref="U36">_xlfn.XLOOKUP($A36,'EZ-Pass'!$A$2:$A$46,_xlfn.XLOOKUP(U$1,'EZ-Pass'!$C$1:$AU$1,'EZ-Pass'!$C$2:$AU$46,,0,1),,0,1)</f>
        <v>20.7</v>
      </c>
      <c r="V36" s="38" cm="1">
        <f t="array" ref="V36">_xlfn.XLOOKUP($A36,'EZ-Pass'!$A$2:$A$46,_xlfn.XLOOKUP(V$1,'EZ-Pass'!$C$1:$AU$1,'EZ-Pass'!$C$2:$AU$46,,0,1),,0,1)</f>
        <v>20.2</v>
      </c>
      <c r="W36" s="38" cm="1">
        <f t="array" ref="W36">_xlfn.XLOOKUP($A36,'EZ-Pass'!$A$2:$A$46,_xlfn.XLOOKUP(W$1,'EZ-Pass'!$C$1:$AU$1,'EZ-Pass'!$C$2:$AU$46,,0,1),,0,1)</f>
        <v>18.2</v>
      </c>
      <c r="X36" s="38" cm="1">
        <f t="array" ref="X36">_xlfn.XLOOKUP($A36,'EZ-Pass'!$A$2:$A$46,_xlfn.XLOOKUP(X$1,'EZ-Pass'!$C$1:$AU$1,'EZ-Pass'!$C$2:$AU$46,,0,1),,0,1)</f>
        <v>16.100000000000001</v>
      </c>
      <c r="Y36" s="38" cm="1">
        <f t="array" ref="Y36">_xlfn.XLOOKUP($A36,'EZ-Pass'!$A$2:$A$46,_xlfn.XLOOKUP(Y$1,'EZ-Pass'!$C$1:$AU$1,'EZ-Pass'!$C$2:$AU$46,,0,1),,0,1)</f>
        <v>14.5</v>
      </c>
      <c r="Z36" s="38" cm="1">
        <f t="array" ref="Z36">_xlfn.XLOOKUP($A36,'EZ-Pass'!$A$2:$A$46,_xlfn.XLOOKUP(Z$1,'EZ-Pass'!$C$1:$AU$1,'EZ-Pass'!$C$2:$AU$46,,0,1),,0,1)</f>
        <v>13.5</v>
      </c>
      <c r="AA36" s="38" cm="1">
        <f t="array" ref="AA36">_xlfn.XLOOKUP($A36,'EZ-Pass'!$A$2:$A$46,_xlfn.XLOOKUP(AA$1,'EZ-Pass'!$C$1:$AU$1,'EZ-Pass'!$C$2:$AU$46,,0,1),,0,1)</f>
        <v>12</v>
      </c>
      <c r="AB36" s="38" cm="1">
        <f t="array" ref="AB36">_xlfn.XLOOKUP($A36,'EZ-Pass'!$A$2:$A$46,_xlfn.XLOOKUP(AB$1,'EZ-Pass'!$C$1:$AU$1,'EZ-Pass'!$C$2:$AU$46,,0,1),,0,1)</f>
        <v>10.9</v>
      </c>
      <c r="AC36" s="38" cm="1">
        <f t="array" ref="AC36">_xlfn.XLOOKUP($A36,'EZ-Pass'!$A$2:$A$46,_xlfn.XLOOKUP(AC$1,'EZ-Pass'!$C$1:$AU$1,'EZ-Pass'!$C$2:$AU$46,,0,1),,0,1)</f>
        <v>9.9</v>
      </c>
      <c r="AD36" s="38" cm="1">
        <f t="array" ref="AD36">_xlfn.XLOOKUP($A36,'EZ-Pass'!$A$2:$A$46,_xlfn.XLOOKUP(AD$1,'EZ-Pass'!$C$1:$AU$1,'EZ-Pass'!$C$2:$AU$46,,0,1),,0,1)</f>
        <v>9.9</v>
      </c>
      <c r="AE36" s="38" cm="1">
        <f t="array" ref="AE36">_xlfn.XLOOKUP($A36,'EZ-Pass'!$A$2:$A$46,_xlfn.XLOOKUP(AE$1,'EZ-Pass'!$C$1:$AU$1,'EZ-Pass'!$C$2:$AU$46,,0,1),,0,1)</f>
        <v>8.4</v>
      </c>
      <c r="AF36" s="38" cm="1">
        <f t="array" ref="AF36">_xlfn.XLOOKUP($A36,'EZ-Pass'!$A$2:$A$46,_xlfn.XLOOKUP(AF$1,'EZ-Pass'!$C$1:$AU$1,'EZ-Pass'!$C$2:$AU$46,,0,1),,0,1)</f>
        <v>6.8</v>
      </c>
      <c r="AG36" s="38" cm="1">
        <f t="array" ref="AG36">_xlfn.XLOOKUP($A36,'EZ-Pass'!$A$2:$A$46,_xlfn.XLOOKUP(AG$1,'EZ-Pass'!$C$1:$AU$1,'EZ-Pass'!$C$2:$AU$46,,0,1),,0,1)</f>
        <v>5.2</v>
      </c>
      <c r="AH36" s="38" cm="1">
        <f t="array" ref="AH36">_xlfn.XLOOKUP($A36,'EZ-Pass'!$A$2:$A$46,_xlfn.XLOOKUP(AH$1,'EZ-Pass'!$C$1:$AU$1,'EZ-Pass'!$C$2:$AU$46,,0,1),,0,1)</f>
        <v>3.8</v>
      </c>
      <c r="AI36" s="38" cm="1">
        <f t="array" ref="AI36">_xlfn.XLOOKUP($A36,'EZ-Pass'!$A$2:$A$46,_xlfn.XLOOKUP(AI$1,'EZ-Pass'!$C$1:$AU$1,'EZ-Pass'!$C$2:$AU$46,,0,1),,0,1)</f>
        <v>2.6</v>
      </c>
      <c r="AJ36" s="38" cm="1">
        <f t="array" ref="AJ36">_xlfn.XLOOKUP($A36,'EZ-Pass'!$A$2:$A$46,_xlfn.XLOOKUP(AJ$1,'EZ-Pass'!$C$1:$AU$1,'EZ-Pass'!$C$2:$AU$46,,0,1),,0,1)</f>
        <v>1.6</v>
      </c>
      <c r="AK36" s="38" t="str" cm="1">
        <f t="array" ref="AK36">_xlfn.XLOOKUP($A36,'EZ-Pass'!$A$2:$A$46,_xlfn.XLOOKUP(AK$1,'EZ-Pass'!$C$1:$AU$1,'EZ-Pass'!$C$2:$AU$46,,0,1),,0,1)</f>
        <v>N/A</v>
      </c>
      <c r="AL36" s="38" cm="1">
        <f t="array" ref="AL36">_xlfn.XLOOKUP($A36,'EZ-Pass'!$A$2:$A$46,_xlfn.XLOOKUP(AL$1,'EZ-Pass'!$C$1:$AU$1,'EZ-Pass'!$C$2:$AU$46,,0,1),,0,1)</f>
        <v>1.6</v>
      </c>
      <c r="AM36" s="38" cm="1">
        <f t="array" ref="AM36">_xlfn.XLOOKUP($A36,'EZ-Pass'!$A$2:$A$46,_xlfn.XLOOKUP(AM$1,'EZ-Pass'!$C$1:$AU$1,'EZ-Pass'!$C$2:$AU$46,,0,1),,0,1)</f>
        <v>2.8</v>
      </c>
      <c r="AN36" s="38" cm="1">
        <f t="array" ref="AN36">_xlfn.XLOOKUP($A36,'EZ-Pass'!$A$2:$A$46,_xlfn.XLOOKUP(AN$1,'EZ-Pass'!$C$1:$AU$1,'EZ-Pass'!$C$2:$AU$46,,0,1),,0,1)</f>
        <v>4</v>
      </c>
    </row>
    <row r="37" spans="1:47" x14ac:dyDescent="0.2">
      <c r="A37">
        <v>115</v>
      </c>
      <c r="B37" t="str">
        <v>Wyoming Valley Ramp</v>
      </c>
      <c r="C37" s="38" cm="1">
        <f t="array" ref="C37">_xlfn.XLOOKUP($A37,'EZ-Pass'!$A$2:$A$46,_xlfn.XLOOKUP(C$1,'EZ-Pass'!$C$1:$AU$1,'EZ-Pass'!$C$2:$AU$46,,0,1),,0,1)</f>
        <v>46.9</v>
      </c>
      <c r="D37" s="38" cm="1">
        <f t="array" ref="D37">_xlfn.XLOOKUP($A37,'EZ-Pass'!$A$2:$A$46,_xlfn.XLOOKUP(D$1,'EZ-Pass'!$C$1:$AU$1,'EZ-Pass'!$C$2:$AU$46,,0,1),,0,1)</f>
        <v>46.9</v>
      </c>
      <c r="E37" s="38" cm="1">
        <f t="array" ref="E37">_xlfn.XLOOKUP($A37,'EZ-Pass'!$A$2:$A$46,_xlfn.XLOOKUP(E$1,'EZ-Pass'!$C$1:$AU$1,'EZ-Pass'!$C$2:$AU$46,,0,1),,0,1)</f>
        <v>46.9</v>
      </c>
      <c r="F37" s="38" cm="1">
        <f t="array" ref="F37">_xlfn.XLOOKUP($A37,'EZ-Pass'!$A$2:$A$46,_xlfn.XLOOKUP(F$1,'EZ-Pass'!$C$1:$AU$1,'EZ-Pass'!$C$2:$AU$46,,0,1),,0,1)</f>
        <v>46.9</v>
      </c>
      <c r="G37" s="38" cm="1">
        <f t="array" ref="G37">_xlfn.XLOOKUP($A37,'EZ-Pass'!$A$2:$A$46,_xlfn.XLOOKUP(G$1,'EZ-Pass'!$C$1:$AU$1,'EZ-Pass'!$C$2:$AU$46,,0,1),,0,1)</f>
        <v>45.4</v>
      </c>
      <c r="H37" s="38" cm="1">
        <f t="array" ref="H37">_xlfn.XLOOKUP($A37,'EZ-Pass'!$A$2:$A$46,_xlfn.XLOOKUP(H$1,'EZ-Pass'!$C$1:$AU$1,'EZ-Pass'!$C$2:$AU$46,,0,1),,0,1)</f>
        <v>43.8</v>
      </c>
      <c r="I37" s="38" cm="1">
        <f t="array" ref="I37">_xlfn.XLOOKUP($A37,'EZ-Pass'!$A$2:$A$46,_xlfn.XLOOKUP(I$1,'EZ-Pass'!$C$1:$AU$1,'EZ-Pass'!$C$2:$AU$46,,0,1),,0,1)</f>
        <v>42.8</v>
      </c>
      <c r="J37" s="38" cm="1">
        <f t="array" ref="J37">_xlfn.XLOOKUP($A37,'EZ-Pass'!$A$2:$A$46,_xlfn.XLOOKUP(J$1,'EZ-Pass'!$C$1:$AU$1,'EZ-Pass'!$C$2:$AU$46,,0,1),,0,1)</f>
        <v>41.8</v>
      </c>
      <c r="K37" s="38" cm="1">
        <f t="array" ref="K37">_xlfn.XLOOKUP($A37,'EZ-Pass'!$A$2:$A$46,_xlfn.XLOOKUP(K$1,'EZ-Pass'!$C$1:$AU$1,'EZ-Pass'!$C$2:$AU$46,,0,1),,0,1)</f>
        <v>40.700000000000003</v>
      </c>
      <c r="L37" s="38" cm="1">
        <f t="array" ref="L37">_xlfn.XLOOKUP($A37,'EZ-Pass'!$A$2:$A$46,_xlfn.XLOOKUP(L$1,'EZ-Pass'!$C$1:$AU$1,'EZ-Pass'!$C$2:$AU$46,,0,1),,0,1)</f>
        <v>39.200000000000003</v>
      </c>
      <c r="M37" s="38" cm="1">
        <f t="array" ref="M37">_xlfn.XLOOKUP($A37,'EZ-Pass'!$A$2:$A$46,_xlfn.XLOOKUP(M$1,'EZ-Pass'!$C$1:$AU$1,'EZ-Pass'!$C$2:$AU$46,,0,1),,0,1)</f>
        <v>36.6</v>
      </c>
      <c r="N37" s="38" cm="1">
        <f t="array" ref="N37">_xlfn.XLOOKUP($A37,'EZ-Pass'!$A$2:$A$46,_xlfn.XLOOKUP(N$1,'EZ-Pass'!$C$1:$AU$1,'EZ-Pass'!$C$2:$AU$46,,0,1),,0,1)</f>
        <v>32.6</v>
      </c>
      <c r="O37" s="38" cm="1">
        <f t="array" ref="O37">_xlfn.XLOOKUP($A37,'EZ-Pass'!$A$2:$A$46,_xlfn.XLOOKUP(O$1,'EZ-Pass'!$C$1:$AU$1,'EZ-Pass'!$C$2:$AU$46,,0,1),,0,1)</f>
        <v>30.5</v>
      </c>
      <c r="P37" s="38" cm="1">
        <f t="array" ref="P37">_xlfn.XLOOKUP($A37,'EZ-Pass'!$A$2:$A$46,_xlfn.XLOOKUP(P$1,'EZ-Pass'!$C$1:$AU$1,'EZ-Pass'!$C$2:$AU$46,,0,1),,0,1)</f>
        <v>28.5</v>
      </c>
      <c r="Q37" s="38" cm="1">
        <f t="array" ref="Q37">_xlfn.XLOOKUP($A37,'EZ-Pass'!$A$2:$A$46,_xlfn.XLOOKUP(Q$1,'EZ-Pass'!$C$1:$AU$1,'EZ-Pass'!$C$2:$AU$46,,0,1),,0,1)</f>
        <v>27.4</v>
      </c>
      <c r="R37" s="38" cm="1">
        <f t="array" ref="R37">_xlfn.XLOOKUP($A37,'EZ-Pass'!$A$2:$A$46,_xlfn.XLOOKUP(R$1,'EZ-Pass'!$C$1:$AU$1,'EZ-Pass'!$C$2:$AU$46,,0,1),,0,1)</f>
        <v>25.3</v>
      </c>
      <c r="S37" s="38" cm="1">
        <f t="array" ref="S37">_xlfn.XLOOKUP($A37,'EZ-Pass'!$A$2:$A$46,_xlfn.XLOOKUP(S$1,'EZ-Pass'!$C$1:$AU$1,'EZ-Pass'!$C$2:$AU$46,,0,1),,0,1)</f>
        <v>22.8</v>
      </c>
      <c r="T37" s="38" cm="1">
        <f t="array" ref="T37">_xlfn.XLOOKUP($A37,'EZ-Pass'!$A$2:$A$46,_xlfn.XLOOKUP(T$1,'EZ-Pass'!$C$1:$AU$1,'EZ-Pass'!$C$2:$AU$46,,0,1),,0,1)</f>
        <v>21.8</v>
      </c>
      <c r="U37" s="38" cm="1">
        <f t="array" ref="U37">_xlfn.XLOOKUP($A37,'EZ-Pass'!$A$2:$A$46,_xlfn.XLOOKUP(U$1,'EZ-Pass'!$C$1:$AU$1,'EZ-Pass'!$C$2:$AU$46,,0,1),,0,1)</f>
        <v>21.8</v>
      </c>
      <c r="V37" s="38" cm="1">
        <f t="array" ref="V37">_xlfn.XLOOKUP($A37,'EZ-Pass'!$A$2:$A$46,_xlfn.XLOOKUP(V$1,'EZ-Pass'!$C$1:$AU$1,'EZ-Pass'!$C$2:$AU$46,,0,1),,0,1)</f>
        <v>20.7</v>
      </c>
      <c r="W37" s="38" cm="1">
        <f t="array" ref="W37">_xlfn.XLOOKUP($A37,'EZ-Pass'!$A$2:$A$46,_xlfn.XLOOKUP(W$1,'EZ-Pass'!$C$1:$AU$1,'EZ-Pass'!$C$2:$AU$46,,0,1),,0,1)</f>
        <v>19.2</v>
      </c>
      <c r="X37" s="38" cm="1">
        <f t="array" ref="X37">_xlfn.XLOOKUP($A37,'EZ-Pass'!$A$2:$A$46,_xlfn.XLOOKUP(X$1,'EZ-Pass'!$C$1:$AU$1,'EZ-Pass'!$C$2:$AU$46,,0,1),,0,1)</f>
        <v>17.100000000000001</v>
      </c>
      <c r="Y37" s="38" cm="1">
        <f t="array" ref="Y37">_xlfn.XLOOKUP($A37,'EZ-Pass'!$A$2:$A$46,_xlfn.XLOOKUP(Y$1,'EZ-Pass'!$C$1:$AU$1,'EZ-Pass'!$C$2:$AU$46,,0,1),,0,1)</f>
        <v>15.6</v>
      </c>
      <c r="Z37" s="38" cm="1">
        <f t="array" ref="Z37">_xlfn.XLOOKUP($A37,'EZ-Pass'!$A$2:$A$46,_xlfn.XLOOKUP(Z$1,'EZ-Pass'!$C$1:$AU$1,'EZ-Pass'!$C$2:$AU$46,,0,1),,0,1)</f>
        <v>14.5</v>
      </c>
      <c r="AA37" s="38" cm="1">
        <f t="array" ref="AA37">_xlfn.XLOOKUP($A37,'EZ-Pass'!$A$2:$A$46,_xlfn.XLOOKUP(AA$1,'EZ-Pass'!$C$1:$AU$1,'EZ-Pass'!$C$2:$AU$46,,0,1),,0,1)</f>
        <v>13</v>
      </c>
      <c r="AB37" s="38" cm="1">
        <f t="array" ref="AB37">_xlfn.XLOOKUP($A37,'EZ-Pass'!$A$2:$A$46,_xlfn.XLOOKUP(AB$1,'EZ-Pass'!$C$1:$AU$1,'EZ-Pass'!$C$2:$AU$46,,0,1),,0,1)</f>
        <v>12</v>
      </c>
      <c r="AC37" s="38" cm="1">
        <f t="array" ref="AC37">_xlfn.XLOOKUP($A37,'EZ-Pass'!$A$2:$A$46,_xlfn.XLOOKUP(AC$1,'EZ-Pass'!$C$1:$AU$1,'EZ-Pass'!$C$2:$AU$46,,0,1),,0,1)</f>
        <v>10.9</v>
      </c>
      <c r="AD37" s="38" cm="1">
        <f t="array" ref="AD37">_xlfn.XLOOKUP($A37,'EZ-Pass'!$A$2:$A$46,_xlfn.XLOOKUP(AD$1,'EZ-Pass'!$C$1:$AU$1,'EZ-Pass'!$C$2:$AU$46,,0,1),,0,1)</f>
        <v>10.9</v>
      </c>
      <c r="AE37" s="38" cm="1">
        <f t="array" ref="AE37">_xlfn.XLOOKUP($A37,'EZ-Pass'!$A$2:$A$46,_xlfn.XLOOKUP(AE$1,'EZ-Pass'!$C$1:$AU$1,'EZ-Pass'!$C$2:$AU$46,,0,1),,0,1)</f>
        <v>9.4</v>
      </c>
      <c r="AF37" s="38" cm="1">
        <f t="array" ref="AF37">_xlfn.XLOOKUP($A37,'EZ-Pass'!$A$2:$A$46,_xlfn.XLOOKUP(AF$1,'EZ-Pass'!$C$1:$AU$1,'EZ-Pass'!$C$2:$AU$46,,0,1),,0,1)</f>
        <v>7.9</v>
      </c>
      <c r="AG37" s="38" cm="1">
        <f t="array" ref="AG37">_xlfn.XLOOKUP($A37,'EZ-Pass'!$A$2:$A$46,_xlfn.XLOOKUP(AG$1,'EZ-Pass'!$C$1:$AU$1,'EZ-Pass'!$C$2:$AU$46,,0,1),,0,1)</f>
        <v>6.8</v>
      </c>
      <c r="AH37" s="38" cm="1">
        <f t="array" ref="AH37">_xlfn.XLOOKUP($A37,'EZ-Pass'!$A$2:$A$46,_xlfn.XLOOKUP(AH$1,'EZ-Pass'!$C$1:$AU$1,'EZ-Pass'!$C$2:$AU$46,,0,1),,0,1)</f>
        <v>4.8</v>
      </c>
      <c r="AI37" s="38" cm="1">
        <f t="array" ref="AI37">_xlfn.XLOOKUP($A37,'EZ-Pass'!$A$2:$A$46,_xlfn.XLOOKUP(AI$1,'EZ-Pass'!$C$1:$AU$1,'EZ-Pass'!$C$2:$AU$46,,0,1),,0,1)</f>
        <v>3.5</v>
      </c>
      <c r="AJ37" s="38" cm="1">
        <f t="array" ref="AJ37">_xlfn.XLOOKUP($A37,'EZ-Pass'!$A$2:$A$46,_xlfn.XLOOKUP(AJ$1,'EZ-Pass'!$C$1:$AU$1,'EZ-Pass'!$C$2:$AU$46,,0,1),,0,1)</f>
        <v>2.7</v>
      </c>
      <c r="AK37" s="38" cm="1">
        <f t="array" ref="AK37">_xlfn.XLOOKUP($A37,'EZ-Pass'!$A$2:$A$46,_xlfn.XLOOKUP(AK$1,'EZ-Pass'!$C$1:$AU$1,'EZ-Pass'!$C$2:$AU$46,,0,1),,0,1)</f>
        <v>1.6</v>
      </c>
      <c r="AL37" s="38" t="str" cm="1">
        <f t="array" ref="AL37">_xlfn.XLOOKUP($A37,'EZ-Pass'!$A$2:$A$46,_xlfn.XLOOKUP(AL$1,'EZ-Pass'!$C$1:$AU$1,'EZ-Pass'!$C$2:$AU$46,,0,1),,0,1)</f>
        <v>N/A</v>
      </c>
      <c r="AM37" s="38" cm="1">
        <f t="array" ref="AM37">_xlfn.XLOOKUP($A37,'EZ-Pass'!$A$2:$A$46,_xlfn.XLOOKUP(AM$1,'EZ-Pass'!$C$1:$AU$1,'EZ-Pass'!$C$2:$AU$46,,0,1),,0,1)</f>
        <v>1.2</v>
      </c>
      <c r="AN37" s="38" cm="1">
        <f t="array" ref="AN37">_xlfn.XLOOKUP($A37,'EZ-Pass'!$A$2:$A$46,_xlfn.XLOOKUP(AN$1,'EZ-Pass'!$C$1:$AU$1,'EZ-Pass'!$C$2:$AU$46,,0,1),,0,1)</f>
        <v>2.4</v>
      </c>
    </row>
    <row r="38" spans="1:47" x14ac:dyDescent="0.2">
      <c r="A38">
        <v>122</v>
      </c>
      <c r="B38" t="str">
        <v>Keyser Avenue Ramp</v>
      </c>
      <c r="C38" s="38" cm="1">
        <f t="array" ref="C38">_xlfn.XLOOKUP($A38,'EZ-Pass'!$A$2:$A$46,_xlfn.XLOOKUP(C$1,'EZ-Pass'!$C$1:$AU$1,'EZ-Pass'!$C$2:$AU$46,,0,1),,0,1)</f>
        <v>48.1</v>
      </c>
      <c r="D38" s="38" cm="1">
        <f t="array" ref="D38">_xlfn.XLOOKUP($A38,'EZ-Pass'!$A$2:$A$46,_xlfn.XLOOKUP(D$1,'EZ-Pass'!$C$1:$AU$1,'EZ-Pass'!$C$2:$AU$46,,0,1),,0,1)</f>
        <v>48.1</v>
      </c>
      <c r="E38" s="38" cm="1">
        <f t="array" ref="E38">_xlfn.XLOOKUP($A38,'EZ-Pass'!$A$2:$A$46,_xlfn.XLOOKUP(E$1,'EZ-Pass'!$C$1:$AU$1,'EZ-Pass'!$C$2:$AU$46,,0,1),,0,1)</f>
        <v>48.1</v>
      </c>
      <c r="F38" s="38" cm="1">
        <f t="array" ref="F38">_xlfn.XLOOKUP($A38,'EZ-Pass'!$A$2:$A$46,_xlfn.XLOOKUP(F$1,'EZ-Pass'!$C$1:$AU$1,'EZ-Pass'!$C$2:$AU$46,,0,1),,0,1)</f>
        <v>48.1</v>
      </c>
      <c r="G38" s="38" cm="1">
        <f t="array" ref="G38">_xlfn.XLOOKUP($A38,'EZ-Pass'!$A$2:$A$46,_xlfn.XLOOKUP(G$1,'EZ-Pass'!$C$1:$AU$1,'EZ-Pass'!$C$2:$AU$46,,0,1),,0,1)</f>
        <v>46.6</v>
      </c>
      <c r="H38" s="38" cm="1">
        <f t="array" ref="H38">_xlfn.XLOOKUP($A38,'EZ-Pass'!$A$2:$A$46,_xlfn.XLOOKUP(H$1,'EZ-Pass'!$C$1:$AU$1,'EZ-Pass'!$C$2:$AU$46,,0,1),,0,1)</f>
        <v>45</v>
      </c>
      <c r="I38" s="38" cm="1">
        <f t="array" ref="I38">_xlfn.XLOOKUP($A38,'EZ-Pass'!$A$2:$A$46,_xlfn.XLOOKUP(I$1,'EZ-Pass'!$C$1:$AU$1,'EZ-Pass'!$C$2:$AU$46,,0,1),,0,1)</f>
        <v>44</v>
      </c>
      <c r="J38" s="38" cm="1">
        <f t="array" ref="J38">_xlfn.XLOOKUP($A38,'EZ-Pass'!$A$2:$A$46,_xlfn.XLOOKUP(J$1,'EZ-Pass'!$C$1:$AU$1,'EZ-Pass'!$C$2:$AU$46,,0,1),,0,1)</f>
        <v>43</v>
      </c>
      <c r="K38" s="38" cm="1">
        <f t="array" ref="K38">_xlfn.XLOOKUP($A38,'EZ-Pass'!$A$2:$A$46,_xlfn.XLOOKUP(K$1,'EZ-Pass'!$C$1:$AU$1,'EZ-Pass'!$C$2:$AU$46,,0,1),,0,1)</f>
        <v>41.900000000000006</v>
      </c>
      <c r="L38" s="38" cm="1">
        <f t="array" ref="L38">_xlfn.XLOOKUP($A38,'EZ-Pass'!$A$2:$A$46,_xlfn.XLOOKUP(L$1,'EZ-Pass'!$C$1:$AU$1,'EZ-Pass'!$C$2:$AU$46,,0,1),,0,1)</f>
        <v>40.400000000000006</v>
      </c>
      <c r="M38" s="38" cm="1">
        <f t="array" ref="M38">_xlfn.XLOOKUP($A38,'EZ-Pass'!$A$2:$A$46,_xlfn.XLOOKUP(M$1,'EZ-Pass'!$C$1:$AU$1,'EZ-Pass'!$C$2:$AU$46,,0,1),,0,1)</f>
        <v>37.800000000000004</v>
      </c>
      <c r="N38" s="38" cm="1">
        <f t="array" ref="N38">_xlfn.XLOOKUP($A38,'EZ-Pass'!$A$2:$A$46,_xlfn.XLOOKUP(N$1,'EZ-Pass'!$C$1:$AU$1,'EZ-Pass'!$C$2:$AU$46,,0,1),,0,1)</f>
        <v>33.800000000000004</v>
      </c>
      <c r="O38" s="38" cm="1">
        <f t="array" ref="O38">_xlfn.XLOOKUP($A38,'EZ-Pass'!$A$2:$A$46,_xlfn.XLOOKUP(O$1,'EZ-Pass'!$C$1:$AU$1,'EZ-Pass'!$C$2:$AU$46,,0,1),,0,1)</f>
        <v>31.7</v>
      </c>
      <c r="P38" s="38" cm="1">
        <f t="array" ref="P38">_xlfn.XLOOKUP($A38,'EZ-Pass'!$A$2:$A$46,_xlfn.XLOOKUP(P$1,'EZ-Pass'!$C$1:$AU$1,'EZ-Pass'!$C$2:$AU$46,,0,1),,0,1)</f>
        <v>29.7</v>
      </c>
      <c r="Q38" s="38" cm="1">
        <f t="array" ref="Q38">_xlfn.XLOOKUP($A38,'EZ-Pass'!$A$2:$A$46,_xlfn.XLOOKUP(Q$1,'EZ-Pass'!$C$1:$AU$1,'EZ-Pass'!$C$2:$AU$46,,0,1),,0,1)</f>
        <v>28.599999999999998</v>
      </c>
      <c r="R38" s="38" cm="1">
        <f t="array" ref="R38">_xlfn.XLOOKUP($A38,'EZ-Pass'!$A$2:$A$46,_xlfn.XLOOKUP(R$1,'EZ-Pass'!$C$1:$AU$1,'EZ-Pass'!$C$2:$AU$46,,0,1),,0,1)</f>
        <v>26.5</v>
      </c>
      <c r="S38" s="38" cm="1">
        <f t="array" ref="S38">_xlfn.XLOOKUP($A38,'EZ-Pass'!$A$2:$A$46,_xlfn.XLOOKUP(S$1,'EZ-Pass'!$C$1:$AU$1,'EZ-Pass'!$C$2:$AU$46,,0,1),,0,1)</f>
        <v>24</v>
      </c>
      <c r="T38" s="38" cm="1">
        <f t="array" ref="T38">_xlfn.XLOOKUP($A38,'EZ-Pass'!$A$2:$A$46,_xlfn.XLOOKUP(T$1,'EZ-Pass'!$C$1:$AU$1,'EZ-Pass'!$C$2:$AU$46,,0,1),,0,1)</f>
        <v>23</v>
      </c>
      <c r="U38" s="38" cm="1">
        <f t="array" ref="U38">_xlfn.XLOOKUP($A38,'EZ-Pass'!$A$2:$A$46,_xlfn.XLOOKUP(U$1,'EZ-Pass'!$C$1:$AU$1,'EZ-Pass'!$C$2:$AU$46,,0,1),,0,1)</f>
        <v>23</v>
      </c>
      <c r="V38" s="38" cm="1">
        <f t="array" ref="V38">_xlfn.XLOOKUP($A38,'EZ-Pass'!$A$2:$A$46,_xlfn.XLOOKUP(V$1,'EZ-Pass'!$C$1:$AU$1,'EZ-Pass'!$C$2:$AU$46,,0,1),,0,1)</f>
        <v>21.9</v>
      </c>
      <c r="W38" s="38" cm="1">
        <f t="array" ref="W38">_xlfn.XLOOKUP($A38,'EZ-Pass'!$A$2:$A$46,_xlfn.XLOOKUP(W$1,'EZ-Pass'!$C$1:$AU$1,'EZ-Pass'!$C$2:$AU$46,,0,1),,0,1)</f>
        <v>20.399999999999999</v>
      </c>
      <c r="X38" s="38" cm="1">
        <f t="array" ref="X38">_xlfn.XLOOKUP($A38,'EZ-Pass'!$A$2:$A$46,_xlfn.XLOOKUP(X$1,'EZ-Pass'!$C$1:$AU$1,'EZ-Pass'!$C$2:$AU$46,,0,1),,0,1)</f>
        <v>18.3</v>
      </c>
      <c r="Y38" s="38" cm="1">
        <f t="array" ref="Y38">_xlfn.XLOOKUP($A38,'EZ-Pass'!$A$2:$A$46,_xlfn.XLOOKUP(Y$1,'EZ-Pass'!$C$1:$AU$1,'EZ-Pass'!$C$2:$AU$46,,0,1),,0,1)</f>
        <v>16.8</v>
      </c>
      <c r="Z38" s="38" cm="1">
        <f t="array" ref="Z38">_xlfn.XLOOKUP($A38,'EZ-Pass'!$A$2:$A$46,_xlfn.XLOOKUP(Z$1,'EZ-Pass'!$C$1:$AU$1,'EZ-Pass'!$C$2:$AU$46,,0,1),,0,1)</f>
        <v>15.7</v>
      </c>
      <c r="AA38" s="38" cm="1">
        <f t="array" ref="AA38">_xlfn.XLOOKUP($A38,'EZ-Pass'!$A$2:$A$46,_xlfn.XLOOKUP(AA$1,'EZ-Pass'!$C$1:$AU$1,'EZ-Pass'!$C$2:$AU$46,,0,1),,0,1)</f>
        <v>14.2</v>
      </c>
      <c r="AB38" s="38" cm="1">
        <f t="array" ref="AB38">_xlfn.XLOOKUP($A38,'EZ-Pass'!$A$2:$A$46,_xlfn.XLOOKUP(AB$1,'EZ-Pass'!$C$1:$AU$1,'EZ-Pass'!$C$2:$AU$46,,0,1),,0,1)</f>
        <v>13.2</v>
      </c>
      <c r="AC38" s="38" cm="1">
        <f t="array" ref="AC38">_xlfn.XLOOKUP($A38,'EZ-Pass'!$A$2:$A$46,_xlfn.XLOOKUP(AC$1,'EZ-Pass'!$C$1:$AU$1,'EZ-Pass'!$C$2:$AU$46,,0,1),,0,1)</f>
        <v>12.1</v>
      </c>
      <c r="AD38" s="38" cm="1">
        <f t="array" ref="AD38">_xlfn.XLOOKUP($A38,'EZ-Pass'!$A$2:$A$46,_xlfn.XLOOKUP(AD$1,'EZ-Pass'!$C$1:$AU$1,'EZ-Pass'!$C$2:$AU$46,,0,1),,0,1)</f>
        <v>12.1</v>
      </c>
      <c r="AE38" s="38" cm="1">
        <f t="array" ref="AE38">_xlfn.XLOOKUP($A38,'EZ-Pass'!$A$2:$A$46,_xlfn.XLOOKUP(AE$1,'EZ-Pass'!$C$1:$AU$1,'EZ-Pass'!$C$2:$AU$46,,0,1),,0,1)</f>
        <v>10.6</v>
      </c>
      <c r="AF38" s="38" cm="1">
        <f t="array" ref="AF38">_xlfn.XLOOKUP($A38,'EZ-Pass'!$A$2:$A$46,_xlfn.XLOOKUP(AF$1,'EZ-Pass'!$C$1:$AU$1,'EZ-Pass'!$C$2:$AU$46,,0,1),,0,1)</f>
        <v>9.1</v>
      </c>
      <c r="AG38" s="38" cm="1">
        <f t="array" ref="AG38">_xlfn.XLOOKUP($A38,'EZ-Pass'!$A$2:$A$46,_xlfn.XLOOKUP(AG$1,'EZ-Pass'!$C$1:$AU$1,'EZ-Pass'!$C$2:$AU$46,,0,1),,0,1)</f>
        <v>8</v>
      </c>
      <c r="AH38" s="38" cm="1">
        <f t="array" ref="AH38">_xlfn.XLOOKUP($A38,'EZ-Pass'!$A$2:$A$46,_xlfn.XLOOKUP(AH$1,'EZ-Pass'!$C$1:$AU$1,'EZ-Pass'!$C$2:$AU$46,,0,1),,0,1)</f>
        <v>6</v>
      </c>
      <c r="AI38" s="38" cm="1">
        <f t="array" ref="AI38">_xlfn.XLOOKUP($A38,'EZ-Pass'!$A$2:$A$46,_xlfn.XLOOKUP(AI$1,'EZ-Pass'!$C$1:$AU$1,'EZ-Pass'!$C$2:$AU$46,,0,1),,0,1)</f>
        <v>4.7</v>
      </c>
      <c r="AJ38" s="38" cm="1">
        <f t="array" ref="AJ38">_xlfn.XLOOKUP($A38,'EZ-Pass'!$A$2:$A$46,_xlfn.XLOOKUP(AJ$1,'EZ-Pass'!$C$1:$AU$1,'EZ-Pass'!$C$2:$AU$46,,0,1),,0,1)</f>
        <v>3.9000000000000004</v>
      </c>
      <c r="AK38" s="38" cm="1">
        <f t="array" ref="AK38">_xlfn.XLOOKUP($A38,'EZ-Pass'!$A$2:$A$46,_xlfn.XLOOKUP(AK$1,'EZ-Pass'!$C$1:$AU$1,'EZ-Pass'!$C$2:$AU$46,,0,1),,0,1)</f>
        <v>2.8</v>
      </c>
      <c r="AL38" s="38" cm="1">
        <f t="array" ref="AL38">_xlfn.XLOOKUP($A38,'EZ-Pass'!$A$2:$A$46,_xlfn.XLOOKUP(AL$1,'EZ-Pass'!$C$1:$AU$1,'EZ-Pass'!$C$2:$AU$46,,0,1),,0,1)</f>
        <v>1.2</v>
      </c>
      <c r="AM38" s="38" t="str" cm="1">
        <f t="array" ref="AM38">_xlfn.XLOOKUP($A38,'EZ-Pass'!$A$2:$A$46,_xlfn.XLOOKUP(AM$1,'EZ-Pass'!$C$1:$AU$1,'EZ-Pass'!$C$2:$AU$46,,0,1),,0,1)</f>
        <v>N/A</v>
      </c>
      <c r="AN38" s="38" cm="1">
        <f t="array" ref="AN38">_xlfn.XLOOKUP($A38,'EZ-Pass'!$A$2:$A$46,_xlfn.XLOOKUP(AN$1,'EZ-Pass'!$C$1:$AU$1,'EZ-Pass'!$C$2:$AU$46,,0,1),,0,1)</f>
        <v>1.2</v>
      </c>
      <c r="AO38" s="38"/>
      <c r="AP38" s="38"/>
      <c r="AQ38" s="38"/>
      <c r="AR38" s="38"/>
      <c r="AS38" s="38"/>
      <c r="AT38" s="38"/>
      <c r="AU38" s="38"/>
    </row>
    <row r="39" spans="1:47" x14ac:dyDescent="0.2">
      <c r="A39">
        <v>131</v>
      </c>
      <c r="B39" t="str">
        <v>Clarks Sumit Ramp</v>
      </c>
      <c r="C39" s="38" cm="1">
        <f t="array" ref="C39">_xlfn.XLOOKUP($A39,'EZ-Pass'!$A$2:$A$46,_xlfn.XLOOKUP(C$1,'EZ-Pass'!$C$1:$AU$1,'EZ-Pass'!$C$2:$AU$46,,0,1),,0,1)</f>
        <v>49.300000000000004</v>
      </c>
      <c r="D39" s="38" cm="1">
        <f t="array" ref="D39">_xlfn.XLOOKUP($A39,'EZ-Pass'!$A$2:$A$46,_xlfn.XLOOKUP(D$1,'EZ-Pass'!$C$1:$AU$1,'EZ-Pass'!$C$2:$AU$46,,0,1),,0,1)</f>
        <v>49.300000000000004</v>
      </c>
      <c r="E39" s="38" cm="1">
        <f t="array" ref="E39">_xlfn.XLOOKUP($A39,'EZ-Pass'!$A$2:$A$46,_xlfn.XLOOKUP(E$1,'EZ-Pass'!$C$1:$AU$1,'EZ-Pass'!$C$2:$AU$46,,0,1),,0,1)</f>
        <v>49.300000000000004</v>
      </c>
      <c r="F39" s="38" cm="1">
        <f t="array" ref="F39">_xlfn.XLOOKUP($A39,'EZ-Pass'!$A$2:$A$46,_xlfn.XLOOKUP(F$1,'EZ-Pass'!$C$1:$AU$1,'EZ-Pass'!$C$2:$AU$46,,0,1),,0,1)</f>
        <v>49.300000000000004</v>
      </c>
      <c r="G39" s="38" cm="1">
        <f t="array" ref="G39">_xlfn.XLOOKUP($A39,'EZ-Pass'!$A$2:$A$46,_xlfn.XLOOKUP(G$1,'EZ-Pass'!$C$1:$AU$1,'EZ-Pass'!$C$2:$AU$46,,0,1),,0,1)</f>
        <v>47.800000000000004</v>
      </c>
      <c r="H39" s="38" cm="1">
        <f t="array" ref="H39">_xlfn.XLOOKUP($A39,'EZ-Pass'!$A$2:$A$46,_xlfn.XLOOKUP(H$1,'EZ-Pass'!$C$1:$AU$1,'EZ-Pass'!$C$2:$AU$46,,0,1),,0,1)</f>
        <v>46.2</v>
      </c>
      <c r="I39" s="38" cm="1">
        <f t="array" ref="I39">_xlfn.XLOOKUP($A39,'EZ-Pass'!$A$2:$A$46,_xlfn.XLOOKUP(I$1,'EZ-Pass'!$C$1:$AU$1,'EZ-Pass'!$C$2:$AU$46,,0,1),,0,1)</f>
        <v>45.2</v>
      </c>
      <c r="J39" s="38" cm="1">
        <f t="array" ref="J39">_xlfn.XLOOKUP($A39,'EZ-Pass'!$A$2:$A$46,_xlfn.XLOOKUP(J$1,'EZ-Pass'!$C$1:$AU$1,'EZ-Pass'!$C$2:$AU$46,,0,1),,0,1)</f>
        <v>44.2</v>
      </c>
      <c r="K39" s="38" cm="1">
        <f t="array" ref="K39">_xlfn.XLOOKUP($A39,'EZ-Pass'!$A$2:$A$46,_xlfn.XLOOKUP(K$1,'EZ-Pass'!$C$1:$AU$1,'EZ-Pass'!$C$2:$AU$46,,0,1),,0,1)</f>
        <v>43.100000000000009</v>
      </c>
      <c r="L39" s="38" cm="1">
        <f t="array" ref="L39">_xlfn.XLOOKUP($A39,'EZ-Pass'!$A$2:$A$46,_xlfn.XLOOKUP(L$1,'EZ-Pass'!$C$1:$AU$1,'EZ-Pass'!$C$2:$AU$46,,0,1),,0,1)</f>
        <v>41.600000000000009</v>
      </c>
      <c r="M39" s="38" cm="1">
        <f t="array" ref="M39">_xlfn.XLOOKUP($A39,'EZ-Pass'!$A$2:$A$46,_xlfn.XLOOKUP(M$1,'EZ-Pass'!$C$1:$AU$1,'EZ-Pass'!$C$2:$AU$46,,0,1),,0,1)</f>
        <v>39.000000000000007</v>
      </c>
      <c r="N39" s="38" cm="1">
        <f t="array" ref="N39">_xlfn.XLOOKUP($A39,'EZ-Pass'!$A$2:$A$46,_xlfn.XLOOKUP(N$1,'EZ-Pass'!$C$1:$AU$1,'EZ-Pass'!$C$2:$AU$46,,0,1),,0,1)</f>
        <v>35.000000000000007</v>
      </c>
      <c r="O39" s="38" cm="1">
        <f t="array" ref="O39">_xlfn.XLOOKUP($A39,'EZ-Pass'!$A$2:$A$46,_xlfn.XLOOKUP(O$1,'EZ-Pass'!$C$1:$AU$1,'EZ-Pass'!$C$2:$AU$46,,0,1),,0,1)</f>
        <v>32.9</v>
      </c>
      <c r="P39" s="38" cm="1">
        <f t="array" ref="P39">_xlfn.XLOOKUP($A39,'EZ-Pass'!$A$2:$A$46,_xlfn.XLOOKUP(P$1,'EZ-Pass'!$C$1:$AU$1,'EZ-Pass'!$C$2:$AU$46,,0,1),,0,1)</f>
        <v>30.9</v>
      </c>
      <c r="Q39" s="38" cm="1">
        <f t="array" ref="Q39">_xlfn.XLOOKUP($A39,'EZ-Pass'!$A$2:$A$46,_xlfn.XLOOKUP(Q$1,'EZ-Pass'!$C$1:$AU$1,'EZ-Pass'!$C$2:$AU$46,,0,1),,0,1)</f>
        <v>29.799999999999997</v>
      </c>
      <c r="R39" s="38" cm="1">
        <f t="array" ref="R39">_xlfn.XLOOKUP($A39,'EZ-Pass'!$A$2:$A$46,_xlfn.XLOOKUP(R$1,'EZ-Pass'!$C$1:$AU$1,'EZ-Pass'!$C$2:$AU$46,,0,1),,0,1)</f>
        <v>27.7</v>
      </c>
      <c r="S39" s="38" cm="1">
        <f t="array" ref="S39">_xlfn.XLOOKUP($A39,'EZ-Pass'!$A$2:$A$46,_xlfn.XLOOKUP(S$1,'EZ-Pass'!$C$1:$AU$1,'EZ-Pass'!$C$2:$AU$46,,0,1),,0,1)</f>
        <v>25.2</v>
      </c>
      <c r="T39" s="38" cm="1">
        <f t="array" ref="T39">_xlfn.XLOOKUP($A39,'EZ-Pass'!$A$2:$A$46,_xlfn.XLOOKUP(T$1,'EZ-Pass'!$C$1:$AU$1,'EZ-Pass'!$C$2:$AU$46,,0,1),,0,1)</f>
        <v>24.2</v>
      </c>
      <c r="U39" s="38" cm="1">
        <f t="array" ref="U39">_xlfn.XLOOKUP($A39,'EZ-Pass'!$A$2:$A$46,_xlfn.XLOOKUP(U$1,'EZ-Pass'!$C$1:$AU$1,'EZ-Pass'!$C$2:$AU$46,,0,1),,0,1)</f>
        <v>24.2</v>
      </c>
      <c r="V39" s="38" cm="1">
        <f t="array" ref="V39">_xlfn.XLOOKUP($A39,'EZ-Pass'!$A$2:$A$46,_xlfn.XLOOKUP(V$1,'EZ-Pass'!$C$1:$AU$1,'EZ-Pass'!$C$2:$AU$46,,0,1),,0,1)</f>
        <v>23.099999999999998</v>
      </c>
      <c r="W39" s="38" cm="1">
        <f t="array" ref="W39">_xlfn.XLOOKUP($A39,'EZ-Pass'!$A$2:$A$46,_xlfn.XLOOKUP(W$1,'EZ-Pass'!$C$1:$AU$1,'EZ-Pass'!$C$2:$AU$46,,0,1),,0,1)</f>
        <v>21.599999999999998</v>
      </c>
      <c r="X39" s="38" cm="1">
        <f t="array" ref="X39">_xlfn.XLOOKUP($A39,'EZ-Pass'!$A$2:$A$46,_xlfn.XLOOKUP(X$1,'EZ-Pass'!$C$1:$AU$1,'EZ-Pass'!$C$2:$AU$46,,0,1),,0,1)</f>
        <v>19.5</v>
      </c>
      <c r="Y39" s="38" cm="1">
        <f t="array" ref="Y39">_xlfn.XLOOKUP($A39,'EZ-Pass'!$A$2:$A$46,_xlfn.XLOOKUP(Y$1,'EZ-Pass'!$C$1:$AU$1,'EZ-Pass'!$C$2:$AU$46,,0,1),,0,1)</f>
        <v>18</v>
      </c>
      <c r="Z39" s="38" cm="1">
        <f t="array" ref="Z39">_xlfn.XLOOKUP($A39,'EZ-Pass'!$A$2:$A$46,_xlfn.XLOOKUP(Z$1,'EZ-Pass'!$C$1:$AU$1,'EZ-Pass'!$C$2:$AU$46,,0,1),,0,1)</f>
        <v>16.899999999999999</v>
      </c>
      <c r="AA39" s="38" cm="1">
        <f t="array" ref="AA39">_xlfn.XLOOKUP($A39,'EZ-Pass'!$A$2:$A$46,_xlfn.XLOOKUP(AA$1,'EZ-Pass'!$C$1:$AU$1,'EZ-Pass'!$C$2:$AU$46,,0,1),,0,1)</f>
        <v>15.399999999999999</v>
      </c>
      <c r="AB39" s="38" cm="1">
        <f t="array" ref="AB39">_xlfn.XLOOKUP($A39,'EZ-Pass'!$A$2:$A$46,_xlfn.XLOOKUP(AB$1,'EZ-Pass'!$C$1:$AU$1,'EZ-Pass'!$C$2:$AU$46,,0,1),,0,1)</f>
        <v>14.399999999999999</v>
      </c>
      <c r="AC39" s="38" cm="1">
        <f t="array" ref="AC39">_xlfn.XLOOKUP($A39,'EZ-Pass'!$A$2:$A$46,_xlfn.XLOOKUP(AC$1,'EZ-Pass'!$C$1:$AU$1,'EZ-Pass'!$C$2:$AU$46,,0,1),,0,1)</f>
        <v>13.299999999999999</v>
      </c>
      <c r="AD39" s="38" cm="1">
        <f t="array" ref="AD39">_xlfn.XLOOKUP($A39,'EZ-Pass'!$A$2:$A$46,_xlfn.XLOOKUP(AD$1,'EZ-Pass'!$C$1:$AU$1,'EZ-Pass'!$C$2:$AU$46,,0,1),,0,1)</f>
        <v>13.299999999999999</v>
      </c>
      <c r="AE39" s="38" cm="1">
        <f t="array" ref="AE39">_xlfn.XLOOKUP($A39,'EZ-Pass'!$A$2:$A$46,_xlfn.XLOOKUP(AE$1,'EZ-Pass'!$C$1:$AU$1,'EZ-Pass'!$C$2:$AU$46,,0,1),,0,1)</f>
        <v>11.799999999999999</v>
      </c>
      <c r="AF39" s="38" cm="1">
        <f t="array" ref="AF39">_xlfn.XLOOKUP($A39,'EZ-Pass'!$A$2:$A$46,_xlfn.XLOOKUP(AF$1,'EZ-Pass'!$C$1:$AU$1,'EZ-Pass'!$C$2:$AU$46,,0,1),,0,1)</f>
        <v>10.299999999999999</v>
      </c>
      <c r="AG39" s="38" cm="1">
        <f t="array" ref="AG39">_xlfn.XLOOKUP($A39,'EZ-Pass'!$A$2:$A$46,_xlfn.XLOOKUP(AG$1,'EZ-Pass'!$C$1:$AU$1,'EZ-Pass'!$C$2:$AU$46,,0,1),,0,1)</f>
        <v>9.1999999999999993</v>
      </c>
      <c r="AH39" s="38" cm="1">
        <f t="array" ref="AH39">_xlfn.XLOOKUP($A39,'EZ-Pass'!$A$2:$A$46,_xlfn.XLOOKUP(AH$1,'EZ-Pass'!$C$1:$AU$1,'EZ-Pass'!$C$2:$AU$46,,0,1),,0,1)</f>
        <v>7.2</v>
      </c>
      <c r="AI39" s="38" cm="1">
        <f t="array" ref="AI39">_xlfn.XLOOKUP($A39,'EZ-Pass'!$A$2:$A$46,_xlfn.XLOOKUP(AI$1,'EZ-Pass'!$C$1:$AU$1,'EZ-Pass'!$C$2:$AU$46,,0,1),,0,1)</f>
        <v>5.9</v>
      </c>
      <c r="AJ39" s="38" cm="1">
        <f t="array" ref="AJ39">_xlfn.XLOOKUP($A39,'EZ-Pass'!$A$2:$A$46,_xlfn.XLOOKUP(AJ$1,'EZ-Pass'!$C$1:$AU$1,'EZ-Pass'!$C$2:$AU$46,,0,1),,0,1)</f>
        <v>5.1000000000000005</v>
      </c>
      <c r="AK39" s="38" cm="1">
        <f t="array" ref="AK39">_xlfn.XLOOKUP($A39,'EZ-Pass'!$A$2:$A$46,_xlfn.XLOOKUP(AK$1,'EZ-Pass'!$C$1:$AU$1,'EZ-Pass'!$C$2:$AU$46,,0,1),,0,1)</f>
        <v>4</v>
      </c>
      <c r="AL39" s="38" cm="1">
        <f t="array" ref="AL39">_xlfn.XLOOKUP($A39,'EZ-Pass'!$A$2:$A$46,_xlfn.XLOOKUP(AL$1,'EZ-Pass'!$C$1:$AU$1,'EZ-Pass'!$C$2:$AU$46,,0,1),,0,1)</f>
        <v>2.4</v>
      </c>
      <c r="AM39" s="38" cm="1">
        <f t="array" ref="AM39">_xlfn.XLOOKUP($A39,'EZ-Pass'!$A$2:$A$46,_xlfn.XLOOKUP(AM$1,'EZ-Pass'!$C$1:$AU$1,'EZ-Pass'!$C$2:$AU$46,,0,1),,0,1)</f>
        <v>1.2</v>
      </c>
      <c r="AN39" s="38" t="str" cm="1">
        <f t="array" ref="AN39">_xlfn.XLOOKUP($A39,'EZ-Pass'!$A$2:$A$46,_xlfn.XLOOKUP(AN$1,'EZ-Pass'!$C$1:$AU$1,'EZ-Pass'!$C$2:$AU$46,,0,1),,0,1)</f>
        <v>N/A</v>
      </c>
      <c r="AO39" s="38"/>
      <c r="AP39" s="38"/>
      <c r="AQ39" s="38"/>
      <c r="AR39" s="38"/>
      <c r="AS39" s="38"/>
      <c r="AT39" s="38"/>
      <c r="AU39" s="38"/>
    </row>
    <row r="40" spans="1:47" x14ac:dyDescent="0.2">
      <c r="AM40" s="38"/>
      <c r="AN40" s="38"/>
      <c r="AO40" s="38"/>
      <c r="AP40" s="38"/>
      <c r="AQ40" s="38"/>
      <c r="AR40" s="38"/>
      <c r="AS40" s="38"/>
      <c r="AT40" s="38"/>
      <c r="AU40" s="38"/>
    </row>
    <row r="41" spans="1:47" x14ac:dyDescent="0.2">
      <c r="AM41" s="38"/>
      <c r="AN41" s="38"/>
      <c r="AO41" s="38"/>
      <c r="AP41" s="38"/>
      <c r="AQ41" s="38"/>
      <c r="AR41" s="38"/>
      <c r="AS41" s="38"/>
      <c r="AT41" s="38"/>
      <c r="AU41" s="38"/>
    </row>
    <row r="42" spans="1:47" x14ac:dyDescent="0.2">
      <c r="AM42" s="38"/>
      <c r="AN42" s="38"/>
      <c r="AO42" s="38"/>
      <c r="AP42" s="38"/>
      <c r="AQ42" s="38"/>
      <c r="AR42" s="38"/>
      <c r="AS42" s="38"/>
      <c r="AT42" s="38"/>
      <c r="AU42" s="38"/>
    </row>
    <row r="43" spans="1:47" x14ac:dyDescent="0.2">
      <c r="AM43" s="38"/>
      <c r="AN43" s="38"/>
      <c r="AO43" s="38"/>
      <c r="AP43" s="38"/>
      <c r="AQ43" s="38"/>
      <c r="AR43" s="38"/>
      <c r="AS43" s="38"/>
      <c r="AT43" s="38"/>
      <c r="AU43" s="38"/>
    </row>
    <row r="44" spans="1:47" x14ac:dyDescent="0.2">
      <c r="AM44" s="38"/>
      <c r="AN44" s="38"/>
      <c r="AO44" s="38"/>
      <c r="AP44" s="38"/>
      <c r="AQ44" s="38"/>
      <c r="AR44" s="38"/>
      <c r="AS44" s="38"/>
      <c r="AT44" s="38"/>
      <c r="AU44" s="38"/>
    </row>
    <row r="45" spans="1:47" x14ac:dyDescent="0.2">
      <c r="AM45" s="38"/>
      <c r="AN45" s="38"/>
      <c r="AO45" s="38"/>
      <c r="AP45" s="38"/>
      <c r="AQ45" s="38"/>
      <c r="AR45" s="38"/>
      <c r="AS45" s="38"/>
      <c r="AT45" s="38"/>
      <c r="AU45" s="38"/>
    </row>
    <row r="46" spans="1:47" x14ac:dyDescent="0.2">
      <c r="AM46" s="38"/>
      <c r="AN46" s="38"/>
      <c r="AO46" s="38"/>
      <c r="AP46" s="38"/>
      <c r="AQ46" s="38"/>
      <c r="AR46" s="38"/>
      <c r="AS46" s="38"/>
      <c r="AT46" s="38"/>
      <c r="AU46" s="38"/>
    </row>
  </sheetData>
  <conditionalFormatting sqref="C2:AN39">
    <cfRule type="containsText" dxfId="3" priority="1" operator="containsText" text="N/A">
      <formula>NOT(ISERROR(SEARCH("N/A",C2)))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436C-BEBD-7548-A0DB-6AAEFB628CE5}">
  <dimension ref="A1:AU46"/>
  <sheetViews>
    <sheetView workbookViewId="0">
      <selection activeCell="P25" sqref="P25"/>
    </sheetView>
  </sheetViews>
  <sheetFormatPr baseColWidth="10" defaultRowHeight="16" x14ac:dyDescent="0.2"/>
  <cols>
    <col min="1" max="1" width="4.1640625" bestFit="1" customWidth="1"/>
    <col min="2" max="2" width="53.1640625" bestFit="1" customWidth="1"/>
    <col min="3" max="37" width="5.1640625" customWidth="1"/>
    <col min="38" max="38" width="5.1640625" bestFit="1" customWidth="1"/>
    <col min="39" max="45" width="5.1640625" customWidth="1"/>
    <col min="46" max="48" width="5.1640625" bestFit="1" customWidth="1"/>
  </cols>
  <sheetData>
    <row r="1" spans="1:37" x14ac:dyDescent="0.2">
      <c r="C1" cm="1">
        <f t="array" ref="C1:T1">TRANSPOSE(A2:A19)</f>
        <v>131</v>
      </c>
      <c r="D1">
        <v>122</v>
      </c>
      <c r="E1">
        <v>115</v>
      </c>
      <c r="F1">
        <v>105</v>
      </c>
      <c r="G1">
        <v>95</v>
      </c>
      <c r="H1">
        <v>87</v>
      </c>
      <c r="I1">
        <v>74</v>
      </c>
      <c r="J1">
        <v>56</v>
      </c>
      <c r="K1">
        <v>44</v>
      </c>
      <c r="L1">
        <v>31</v>
      </c>
      <c r="M1">
        <v>20</v>
      </c>
      <c r="N1">
        <v>339</v>
      </c>
      <c r="O1">
        <v>340</v>
      </c>
      <c r="P1">
        <v>343</v>
      </c>
      <c r="Q1">
        <v>351</v>
      </c>
      <c r="R1">
        <v>352</v>
      </c>
      <c r="S1">
        <v>42</v>
      </c>
      <c r="T1">
        <v>43</v>
      </c>
    </row>
    <row r="2" spans="1:37" x14ac:dyDescent="0.2">
      <c r="A2">
        <v>131</v>
      </c>
      <c r="B2" t="str" cm="1">
        <f t="array" ref="B2:B19">_xlfn.XLOOKUP(A2:A19,'EZ-Pass'!A2:A46,'EZ-Pass'!B2:B46)</f>
        <v>Clarks Sumit Ramp</v>
      </c>
      <c r="C2" s="38" t="str" cm="1">
        <f t="array" ref="C2">_xlfn.XLOOKUP($A2,'EZ-Pass'!$A$2:$A$46,_xlfn.XLOOKUP(C$1,'EZ-Pass'!$C$1:$AU$1,'EZ-Pass'!$C$2:$AU$46,,0,1),,0,1)</f>
        <v>N/A</v>
      </c>
      <c r="D2" s="38" cm="1">
        <f t="array" ref="D2">_xlfn.XLOOKUP($A2,'EZ-Pass'!$A$2:$A$46,_xlfn.XLOOKUP(D$1,'EZ-Pass'!$C$1:$AU$1,'EZ-Pass'!$C$2:$AU$46,,0,1),,0,1)</f>
        <v>1.2</v>
      </c>
      <c r="E2" s="38" cm="1">
        <f t="array" ref="E2">_xlfn.XLOOKUP($A2,'EZ-Pass'!$A$2:$A$46,_xlfn.XLOOKUP(E$1,'EZ-Pass'!$C$1:$AU$1,'EZ-Pass'!$C$2:$AU$46,,0,1),,0,1)</f>
        <v>2.4</v>
      </c>
      <c r="F2" s="38" cm="1">
        <f t="array" ref="F2">_xlfn.XLOOKUP($A2,'EZ-Pass'!$A$2:$A$46,_xlfn.XLOOKUP(F$1,'EZ-Pass'!$C$1:$AU$1,'EZ-Pass'!$C$2:$AU$46,,0,1),,0,1)</f>
        <v>4</v>
      </c>
      <c r="G2" s="38" cm="1">
        <f t="array" ref="G2">_xlfn.XLOOKUP($A2,'EZ-Pass'!$A$2:$A$46,_xlfn.XLOOKUP(G$1,'EZ-Pass'!$C$1:$AU$1,'EZ-Pass'!$C$2:$AU$46,,0,1),,0,1)</f>
        <v>5.1000000000000005</v>
      </c>
      <c r="H2" s="38" cm="1">
        <f t="array" ref="H2">_xlfn.XLOOKUP($A2,'EZ-Pass'!$A$2:$A$46,_xlfn.XLOOKUP(H$1,'EZ-Pass'!$C$1:$AU$1,'EZ-Pass'!$C$2:$AU$46,,0,1),,0,1)</f>
        <v>5.9</v>
      </c>
      <c r="I2" s="38" cm="1">
        <f t="array" ref="I2">_xlfn.XLOOKUP($A2,'EZ-Pass'!$A$2:$A$46,_xlfn.XLOOKUP(I$1,'EZ-Pass'!$C$1:$AU$1,'EZ-Pass'!$C$2:$AU$46,,0,1),,0,1)</f>
        <v>7.2</v>
      </c>
      <c r="J2" s="38" cm="1">
        <f t="array" ref="J2">_xlfn.XLOOKUP($A2,'EZ-Pass'!$A$2:$A$46,_xlfn.XLOOKUP(J$1,'EZ-Pass'!$C$1:$AU$1,'EZ-Pass'!$C$2:$AU$46,,0,1),,0,1)</f>
        <v>9.1999999999999993</v>
      </c>
      <c r="K2" s="38" cm="1">
        <f t="array" ref="K2">_xlfn.XLOOKUP($A2,'EZ-Pass'!$A$2:$A$46,_xlfn.XLOOKUP(K$1,'EZ-Pass'!$C$1:$AU$1,'EZ-Pass'!$C$2:$AU$46,,0,1),,0,1)</f>
        <v>10.299999999999999</v>
      </c>
      <c r="L2" s="38" cm="1">
        <f t="array" ref="L2">_xlfn.XLOOKUP($A2,'EZ-Pass'!$A$2:$A$46,_xlfn.XLOOKUP(L$1,'EZ-Pass'!$C$1:$AU$1,'EZ-Pass'!$C$2:$AU$46,,0,1),,0,1)</f>
        <v>11.799999999999999</v>
      </c>
      <c r="M2" s="38" cm="1">
        <f t="array" ref="M2">_xlfn.XLOOKUP($A2,'EZ-Pass'!$A$2:$A$46,_xlfn.XLOOKUP(M$1,'EZ-Pass'!$C$1:$AU$1,'EZ-Pass'!$C$2:$AU$46,,0,1),,0,1)</f>
        <v>13.299999999999999</v>
      </c>
      <c r="N2" s="38" cm="1">
        <f t="array" ref="N2">_xlfn.XLOOKUP($A2,'EZ-Pass'!$A$2:$A$46,_xlfn.XLOOKUP(N$1,'EZ-Pass'!$C$1:$AU$1,'EZ-Pass'!$C$2:$AU$46,,0,1),,0,1)</f>
        <v>13.899999999999999</v>
      </c>
      <c r="O2" s="38" t="str" cm="1">
        <f t="array" ref="O2">_xlfn.XLOOKUP($A2,'EZ-Pass'!$A$2:$A$46,_xlfn.XLOOKUP(O$1,'EZ-Pass'!$C$1:$AU$1,'EZ-Pass'!$C$2:$AU$46,,0,1),,0,1)</f>
        <v>N/A</v>
      </c>
      <c r="P2" s="38" cm="1">
        <f t="array" ref="P2">_xlfn.XLOOKUP($A2,'EZ-Pass'!$A$2:$A$46,_xlfn.XLOOKUP(P$1,'EZ-Pass'!$C$1:$AU$1,'EZ-Pass'!$C$2:$AU$46,,0,1),,0,1)</f>
        <v>14.399999999999999</v>
      </c>
      <c r="Q2" s="38" cm="1">
        <f t="array" ref="Q2">_xlfn.XLOOKUP($A2,'EZ-Pass'!$A$2:$A$46,_xlfn.XLOOKUP(Q$1,'EZ-Pass'!$C$1:$AU$1,'EZ-Pass'!$C$2:$AU$46,,0,1),,0,1)</f>
        <v>15.899999999999999</v>
      </c>
      <c r="R2" s="38" cm="1">
        <f t="array" ref="R2">_xlfn.XLOOKUP($A2,'EZ-Pass'!$A$2:$A$46,_xlfn.XLOOKUP(R$1,'EZ-Pass'!$C$1:$AU$1,'EZ-Pass'!$C$2:$AU$46,,0,1),,0,1)</f>
        <v>16.099999999999998</v>
      </c>
      <c r="S2" s="38" cm="1">
        <f t="array" ref="S2">_xlfn.XLOOKUP($A2,'EZ-Pass'!$A$2:$A$46,_xlfn.XLOOKUP(S$1,'EZ-Pass'!$C$1:$AU$1,'EZ-Pass'!$C$2:$AU$46,,0,1),,0,1)</f>
        <v>16.899999999999999</v>
      </c>
      <c r="T2" s="38" cm="1">
        <f t="array" ref="T2">_xlfn.XLOOKUP($A2,'EZ-Pass'!$A$2:$A$46,_xlfn.XLOOKUP(T$1,'EZ-Pass'!$C$1:$AU$1,'EZ-Pass'!$C$2:$AU$46,,0,1),,0,1)</f>
        <v>16.899999999999999</v>
      </c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7" x14ac:dyDescent="0.2">
      <c r="A3">
        <v>122</v>
      </c>
      <c r="B3" t="str">
        <v>Keyser Avenue Ramp</v>
      </c>
      <c r="C3" s="38" cm="1">
        <f t="array" ref="C3">_xlfn.XLOOKUP($A3,'EZ-Pass'!$A$2:$A$46,_xlfn.XLOOKUP(C$1,'EZ-Pass'!$C$1:$AU$1,'EZ-Pass'!$C$2:$AU$46,,0,1),,0,1)</f>
        <v>1.2</v>
      </c>
      <c r="D3" s="38" t="str" cm="1">
        <f t="array" ref="D3">_xlfn.XLOOKUP($A3,'EZ-Pass'!$A$2:$A$46,_xlfn.XLOOKUP(D$1,'EZ-Pass'!$C$1:$AU$1,'EZ-Pass'!$C$2:$AU$46,,0,1),,0,1)</f>
        <v>N/A</v>
      </c>
      <c r="E3" s="38" cm="1">
        <f t="array" ref="E3">_xlfn.XLOOKUP($A3,'EZ-Pass'!$A$2:$A$46,_xlfn.XLOOKUP(E$1,'EZ-Pass'!$C$1:$AU$1,'EZ-Pass'!$C$2:$AU$46,,0,1),,0,1)</f>
        <v>1.2</v>
      </c>
      <c r="F3" s="38" cm="1">
        <f t="array" ref="F3">_xlfn.XLOOKUP($A3,'EZ-Pass'!$A$2:$A$46,_xlfn.XLOOKUP(F$1,'EZ-Pass'!$C$1:$AU$1,'EZ-Pass'!$C$2:$AU$46,,0,1),,0,1)</f>
        <v>2.8</v>
      </c>
      <c r="G3" s="38" cm="1">
        <f t="array" ref="G3">_xlfn.XLOOKUP($A3,'EZ-Pass'!$A$2:$A$46,_xlfn.XLOOKUP(G$1,'EZ-Pass'!$C$1:$AU$1,'EZ-Pass'!$C$2:$AU$46,,0,1),,0,1)</f>
        <v>3.9000000000000004</v>
      </c>
      <c r="H3" s="38" cm="1">
        <f t="array" ref="H3">_xlfn.XLOOKUP($A3,'EZ-Pass'!$A$2:$A$46,_xlfn.XLOOKUP(H$1,'EZ-Pass'!$C$1:$AU$1,'EZ-Pass'!$C$2:$AU$46,,0,1),,0,1)</f>
        <v>4.7</v>
      </c>
      <c r="I3" s="38" cm="1">
        <f t="array" ref="I3">_xlfn.XLOOKUP($A3,'EZ-Pass'!$A$2:$A$46,_xlfn.XLOOKUP(I$1,'EZ-Pass'!$C$1:$AU$1,'EZ-Pass'!$C$2:$AU$46,,0,1),,0,1)</f>
        <v>6</v>
      </c>
      <c r="J3" s="38" cm="1">
        <f t="array" ref="J3">_xlfn.XLOOKUP($A3,'EZ-Pass'!$A$2:$A$46,_xlfn.XLOOKUP(J$1,'EZ-Pass'!$C$1:$AU$1,'EZ-Pass'!$C$2:$AU$46,,0,1),,0,1)</f>
        <v>8</v>
      </c>
      <c r="K3" s="38" cm="1">
        <f t="array" ref="K3">_xlfn.XLOOKUP($A3,'EZ-Pass'!$A$2:$A$46,_xlfn.XLOOKUP(K$1,'EZ-Pass'!$C$1:$AU$1,'EZ-Pass'!$C$2:$AU$46,,0,1),,0,1)</f>
        <v>9.1</v>
      </c>
      <c r="L3" s="38" cm="1">
        <f t="array" ref="L3">_xlfn.XLOOKUP($A3,'EZ-Pass'!$A$2:$A$46,_xlfn.XLOOKUP(L$1,'EZ-Pass'!$C$1:$AU$1,'EZ-Pass'!$C$2:$AU$46,,0,1),,0,1)</f>
        <v>10.6</v>
      </c>
      <c r="M3" s="38" cm="1">
        <f t="array" ref="M3">_xlfn.XLOOKUP($A3,'EZ-Pass'!$A$2:$A$46,_xlfn.XLOOKUP(M$1,'EZ-Pass'!$C$1:$AU$1,'EZ-Pass'!$C$2:$AU$46,,0,1),,0,1)</f>
        <v>12.1</v>
      </c>
      <c r="N3" s="38" cm="1">
        <f t="array" ref="N3">_xlfn.XLOOKUP($A3,'EZ-Pass'!$A$2:$A$46,_xlfn.XLOOKUP(N$1,'EZ-Pass'!$C$1:$AU$1,'EZ-Pass'!$C$2:$AU$46,,0,1),,0,1)</f>
        <v>12.7</v>
      </c>
      <c r="O3" s="38" t="str" cm="1">
        <f t="array" ref="O3">_xlfn.XLOOKUP($A3,'EZ-Pass'!$A$2:$A$46,_xlfn.XLOOKUP(O$1,'EZ-Pass'!$C$1:$AU$1,'EZ-Pass'!$C$2:$AU$46,,0,1),,0,1)</f>
        <v>N/A</v>
      </c>
      <c r="P3" s="38" cm="1">
        <f t="array" ref="P3">_xlfn.XLOOKUP($A3,'EZ-Pass'!$A$2:$A$46,_xlfn.XLOOKUP(P$1,'EZ-Pass'!$C$1:$AU$1,'EZ-Pass'!$C$2:$AU$46,,0,1),,0,1)</f>
        <v>13.2</v>
      </c>
      <c r="Q3" s="38" cm="1">
        <f t="array" ref="Q3">_xlfn.XLOOKUP($A3,'EZ-Pass'!$A$2:$A$46,_xlfn.XLOOKUP(Q$1,'EZ-Pass'!$C$1:$AU$1,'EZ-Pass'!$C$2:$AU$46,,0,1),,0,1)</f>
        <v>14.7</v>
      </c>
      <c r="R3" s="38" cm="1">
        <f t="array" ref="R3">_xlfn.XLOOKUP($A3,'EZ-Pass'!$A$2:$A$46,_xlfn.XLOOKUP(R$1,'EZ-Pass'!$C$1:$AU$1,'EZ-Pass'!$C$2:$AU$46,,0,1),,0,1)</f>
        <v>14.899999999999999</v>
      </c>
      <c r="S3" s="38" cm="1">
        <f t="array" ref="S3">_xlfn.XLOOKUP($A3,'EZ-Pass'!$A$2:$A$46,_xlfn.XLOOKUP(S$1,'EZ-Pass'!$C$1:$AU$1,'EZ-Pass'!$C$2:$AU$46,,0,1),,0,1)</f>
        <v>15.7</v>
      </c>
      <c r="T3" s="38" cm="1">
        <f t="array" ref="T3">_xlfn.XLOOKUP($A3,'EZ-Pass'!$A$2:$A$46,_xlfn.XLOOKUP(T$1,'EZ-Pass'!$C$1:$AU$1,'EZ-Pass'!$C$2:$AU$46,,0,1),,0,1)</f>
        <v>15.7</v>
      </c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7" x14ac:dyDescent="0.2">
      <c r="A4">
        <v>115</v>
      </c>
      <c r="B4" t="str">
        <v>Wyoming Valley Ramp</v>
      </c>
      <c r="C4" s="38" cm="1">
        <f t="array" ref="C4">_xlfn.XLOOKUP($A4,'EZ-Pass'!$A$2:$A$46,_xlfn.XLOOKUP(C$1,'EZ-Pass'!$C$1:$AU$1,'EZ-Pass'!$C$2:$AU$46,,0,1),,0,1)</f>
        <v>2.4</v>
      </c>
      <c r="D4" s="38" cm="1">
        <f t="array" ref="D4">_xlfn.XLOOKUP($A4,'EZ-Pass'!$A$2:$A$46,_xlfn.XLOOKUP(D$1,'EZ-Pass'!$C$1:$AU$1,'EZ-Pass'!$C$2:$AU$46,,0,1),,0,1)</f>
        <v>1.2</v>
      </c>
      <c r="E4" s="38" t="str" cm="1">
        <f t="array" ref="E4">_xlfn.XLOOKUP($A4,'EZ-Pass'!$A$2:$A$46,_xlfn.XLOOKUP(E$1,'EZ-Pass'!$C$1:$AU$1,'EZ-Pass'!$C$2:$AU$46,,0,1),,0,1)</f>
        <v>N/A</v>
      </c>
      <c r="F4" s="38" cm="1">
        <f t="array" ref="F4">_xlfn.XLOOKUP($A4,'EZ-Pass'!$A$2:$A$46,_xlfn.XLOOKUP(F$1,'EZ-Pass'!$C$1:$AU$1,'EZ-Pass'!$C$2:$AU$46,,0,1),,0,1)</f>
        <v>1.6</v>
      </c>
      <c r="G4" s="38" cm="1">
        <f t="array" ref="G4">_xlfn.XLOOKUP($A4,'EZ-Pass'!$A$2:$A$46,_xlfn.XLOOKUP(G$1,'EZ-Pass'!$C$1:$AU$1,'EZ-Pass'!$C$2:$AU$46,,0,1),,0,1)</f>
        <v>2.7</v>
      </c>
      <c r="H4" s="38" cm="1">
        <f t="array" ref="H4">_xlfn.XLOOKUP($A4,'EZ-Pass'!$A$2:$A$46,_xlfn.XLOOKUP(H$1,'EZ-Pass'!$C$1:$AU$1,'EZ-Pass'!$C$2:$AU$46,,0,1),,0,1)</f>
        <v>3.5</v>
      </c>
      <c r="I4" s="38" cm="1">
        <f t="array" ref="I4">_xlfn.XLOOKUP($A4,'EZ-Pass'!$A$2:$A$46,_xlfn.XLOOKUP(I$1,'EZ-Pass'!$C$1:$AU$1,'EZ-Pass'!$C$2:$AU$46,,0,1),,0,1)</f>
        <v>4.8</v>
      </c>
      <c r="J4" s="38" cm="1">
        <f t="array" ref="J4">_xlfn.XLOOKUP($A4,'EZ-Pass'!$A$2:$A$46,_xlfn.XLOOKUP(J$1,'EZ-Pass'!$C$1:$AU$1,'EZ-Pass'!$C$2:$AU$46,,0,1),,0,1)</f>
        <v>6.8</v>
      </c>
      <c r="K4" s="38" cm="1">
        <f t="array" ref="K4">_xlfn.XLOOKUP($A4,'EZ-Pass'!$A$2:$A$46,_xlfn.XLOOKUP(K$1,'EZ-Pass'!$C$1:$AU$1,'EZ-Pass'!$C$2:$AU$46,,0,1),,0,1)</f>
        <v>7.9</v>
      </c>
      <c r="L4" s="38" cm="1">
        <f t="array" ref="L4">_xlfn.XLOOKUP($A4,'EZ-Pass'!$A$2:$A$46,_xlfn.XLOOKUP(L$1,'EZ-Pass'!$C$1:$AU$1,'EZ-Pass'!$C$2:$AU$46,,0,1),,0,1)</f>
        <v>9.4</v>
      </c>
      <c r="M4" s="38" cm="1">
        <f t="array" ref="M4">_xlfn.XLOOKUP($A4,'EZ-Pass'!$A$2:$A$46,_xlfn.XLOOKUP(M$1,'EZ-Pass'!$C$1:$AU$1,'EZ-Pass'!$C$2:$AU$46,,0,1),,0,1)</f>
        <v>10.9</v>
      </c>
      <c r="N4" s="38" cm="1">
        <f t="array" ref="N4">_xlfn.XLOOKUP($A4,'EZ-Pass'!$A$2:$A$46,_xlfn.XLOOKUP(N$1,'EZ-Pass'!$C$1:$AU$1,'EZ-Pass'!$C$2:$AU$46,,0,1),,0,1)</f>
        <v>11.5</v>
      </c>
      <c r="O4" s="38" t="str" cm="1">
        <f t="array" ref="O4">_xlfn.XLOOKUP($A4,'EZ-Pass'!$A$2:$A$46,_xlfn.XLOOKUP(O$1,'EZ-Pass'!$C$1:$AU$1,'EZ-Pass'!$C$2:$AU$46,,0,1),,0,1)</f>
        <v>N/A</v>
      </c>
      <c r="P4" s="38" cm="1">
        <f t="array" ref="P4">_xlfn.XLOOKUP($A4,'EZ-Pass'!$A$2:$A$46,_xlfn.XLOOKUP(P$1,'EZ-Pass'!$C$1:$AU$1,'EZ-Pass'!$C$2:$AU$46,,0,1),,0,1)</f>
        <v>12</v>
      </c>
      <c r="Q4" s="38" cm="1">
        <f t="array" ref="Q4">_xlfn.XLOOKUP($A4,'EZ-Pass'!$A$2:$A$46,_xlfn.XLOOKUP(Q$1,'EZ-Pass'!$C$1:$AU$1,'EZ-Pass'!$C$2:$AU$46,,0,1),,0,1)</f>
        <v>13.5</v>
      </c>
      <c r="R4" s="38" cm="1">
        <f t="array" ref="R4">_xlfn.XLOOKUP($A4,'EZ-Pass'!$A$2:$A$46,_xlfn.XLOOKUP(R$1,'EZ-Pass'!$C$1:$AU$1,'EZ-Pass'!$C$2:$AU$46,,0,1),,0,1)</f>
        <v>13.7</v>
      </c>
      <c r="S4" s="38" cm="1">
        <f t="array" ref="S4">_xlfn.XLOOKUP($A4,'EZ-Pass'!$A$2:$A$46,_xlfn.XLOOKUP(S$1,'EZ-Pass'!$C$1:$AU$1,'EZ-Pass'!$C$2:$AU$46,,0,1),,0,1)</f>
        <v>14.5</v>
      </c>
      <c r="T4" s="38" cm="1">
        <f t="array" ref="T4">_xlfn.XLOOKUP($A4,'EZ-Pass'!$A$2:$A$46,_xlfn.XLOOKUP(T$1,'EZ-Pass'!$C$1:$AU$1,'EZ-Pass'!$C$2:$AU$46,,0,1),,0,1)</f>
        <v>14.5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x14ac:dyDescent="0.2">
      <c r="A5">
        <v>105</v>
      </c>
      <c r="B5" t="str">
        <v>Wilkes-Barre Toll Plaza</v>
      </c>
      <c r="C5" s="38" cm="1">
        <f t="array" ref="C5">_xlfn.XLOOKUP($A5,'EZ-Pass'!$A$2:$A$46,_xlfn.XLOOKUP(C$1,'EZ-Pass'!$C$1:$AU$1,'EZ-Pass'!$C$2:$AU$46,,0,1),,0,1)</f>
        <v>4</v>
      </c>
      <c r="D5" s="38" cm="1">
        <f t="array" ref="D5">_xlfn.XLOOKUP($A5,'EZ-Pass'!$A$2:$A$46,_xlfn.XLOOKUP(D$1,'EZ-Pass'!$C$1:$AU$1,'EZ-Pass'!$C$2:$AU$46,,0,1),,0,1)</f>
        <v>2.8</v>
      </c>
      <c r="E5" s="38" cm="1">
        <f t="array" ref="E5">_xlfn.XLOOKUP($A5,'EZ-Pass'!$A$2:$A$46,_xlfn.XLOOKUP(E$1,'EZ-Pass'!$C$1:$AU$1,'EZ-Pass'!$C$2:$AU$46,,0,1),,0,1)</f>
        <v>1.6</v>
      </c>
      <c r="F5" s="38" t="str" cm="1">
        <f t="array" ref="F5">_xlfn.XLOOKUP($A5,'EZ-Pass'!$A$2:$A$46,_xlfn.XLOOKUP(F$1,'EZ-Pass'!$C$1:$AU$1,'EZ-Pass'!$C$2:$AU$46,,0,1),,0,1)</f>
        <v>N/A</v>
      </c>
      <c r="G5" s="38" cm="1">
        <f t="array" ref="G5">_xlfn.XLOOKUP($A5,'EZ-Pass'!$A$2:$A$46,_xlfn.XLOOKUP(G$1,'EZ-Pass'!$C$1:$AU$1,'EZ-Pass'!$C$2:$AU$46,,0,1),,0,1)</f>
        <v>1.6</v>
      </c>
      <c r="H5" s="38" cm="1">
        <f t="array" ref="H5">_xlfn.XLOOKUP($A5,'EZ-Pass'!$A$2:$A$46,_xlfn.XLOOKUP(H$1,'EZ-Pass'!$C$1:$AU$1,'EZ-Pass'!$C$2:$AU$46,,0,1),,0,1)</f>
        <v>2.6</v>
      </c>
      <c r="I5" s="38" cm="1">
        <f t="array" ref="I5">_xlfn.XLOOKUP($A5,'EZ-Pass'!$A$2:$A$46,_xlfn.XLOOKUP(I$1,'EZ-Pass'!$C$1:$AU$1,'EZ-Pass'!$C$2:$AU$46,,0,1),,0,1)</f>
        <v>3.8</v>
      </c>
      <c r="J5" s="38" cm="1">
        <f t="array" ref="J5">_xlfn.XLOOKUP($A5,'EZ-Pass'!$A$2:$A$46,_xlfn.XLOOKUP(J$1,'EZ-Pass'!$C$1:$AU$1,'EZ-Pass'!$C$2:$AU$46,,0,1),,0,1)</f>
        <v>5.2</v>
      </c>
      <c r="K5" s="38" cm="1">
        <f t="array" ref="K5">_xlfn.XLOOKUP($A5,'EZ-Pass'!$A$2:$A$46,_xlfn.XLOOKUP(K$1,'EZ-Pass'!$C$1:$AU$1,'EZ-Pass'!$C$2:$AU$46,,0,1),,0,1)</f>
        <v>6.8</v>
      </c>
      <c r="L5" s="38" cm="1">
        <f t="array" ref="L5">_xlfn.XLOOKUP($A5,'EZ-Pass'!$A$2:$A$46,_xlfn.XLOOKUP(L$1,'EZ-Pass'!$C$1:$AU$1,'EZ-Pass'!$C$2:$AU$46,,0,1),,0,1)</f>
        <v>8.4</v>
      </c>
      <c r="M5" s="38" cm="1">
        <f t="array" ref="M5">_xlfn.XLOOKUP($A5,'EZ-Pass'!$A$2:$A$46,_xlfn.XLOOKUP(M$1,'EZ-Pass'!$C$1:$AU$1,'EZ-Pass'!$C$2:$AU$46,,0,1),,0,1)</f>
        <v>9.9</v>
      </c>
      <c r="N5" s="38" cm="1">
        <f t="array" ref="N5">_xlfn.XLOOKUP($A5,'EZ-Pass'!$A$2:$A$46,_xlfn.XLOOKUP(N$1,'EZ-Pass'!$C$1:$AU$1,'EZ-Pass'!$C$2:$AU$46,,0,1),,0,1)</f>
        <v>10.4</v>
      </c>
      <c r="O5" s="38" t="str" cm="1">
        <f t="array" ref="O5">_xlfn.XLOOKUP($A5,'EZ-Pass'!$A$2:$A$46,_xlfn.XLOOKUP(O$1,'EZ-Pass'!$C$1:$AU$1,'EZ-Pass'!$C$2:$AU$46,,0,1),,0,1)</f>
        <v>N/A</v>
      </c>
      <c r="P5" s="38" cm="1">
        <f t="array" ref="P5">_xlfn.XLOOKUP($A5,'EZ-Pass'!$A$2:$A$46,_xlfn.XLOOKUP(P$1,'EZ-Pass'!$C$1:$AU$1,'EZ-Pass'!$C$2:$AU$46,,0,1),,0,1)</f>
        <v>10.9</v>
      </c>
      <c r="Q5" s="38" cm="1">
        <f t="array" ref="Q5">_xlfn.XLOOKUP($A5,'EZ-Pass'!$A$2:$A$46,_xlfn.XLOOKUP(Q$1,'EZ-Pass'!$C$1:$AU$1,'EZ-Pass'!$C$2:$AU$46,,0,1),,0,1)</f>
        <v>13</v>
      </c>
      <c r="R5" s="38" cm="1">
        <f t="array" ref="R5">_xlfn.XLOOKUP($A5,'EZ-Pass'!$A$2:$A$46,_xlfn.XLOOKUP(R$1,'EZ-Pass'!$C$1:$AU$1,'EZ-Pass'!$C$2:$AU$46,,0,1),,0,1)</f>
        <v>13.1</v>
      </c>
      <c r="S5" s="38" cm="1">
        <f t="array" ref="S5">_xlfn.XLOOKUP($A5,'EZ-Pass'!$A$2:$A$46,_xlfn.XLOOKUP(S$1,'EZ-Pass'!$C$1:$AU$1,'EZ-Pass'!$C$2:$AU$46,,0,1),,0,1)</f>
        <v>14</v>
      </c>
      <c r="T5" s="38" cm="1">
        <f t="array" ref="T5">_xlfn.XLOOKUP($A5,'EZ-Pass'!$A$2:$A$46,_xlfn.XLOOKUP(T$1,'EZ-Pass'!$C$1:$AU$1,'EZ-Pass'!$C$2:$AU$46,,0,1),,0,1)</f>
        <v>14</v>
      </c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</row>
    <row r="6" spans="1:37" x14ac:dyDescent="0.2">
      <c r="A6">
        <v>95</v>
      </c>
      <c r="B6" t="str">
        <v>Pocono Toll Plaza</v>
      </c>
      <c r="C6" s="38" cm="1">
        <f t="array" ref="C6">_xlfn.XLOOKUP($A6,'EZ-Pass'!$A$2:$A$46,_xlfn.XLOOKUP(C$1,'EZ-Pass'!$C$1:$AU$1,'EZ-Pass'!$C$2:$AU$46,,0,1),,0,1)</f>
        <v>5.1000000000000005</v>
      </c>
      <c r="D6" s="38" cm="1">
        <f t="array" ref="D6">_xlfn.XLOOKUP($A6,'EZ-Pass'!$A$2:$A$46,_xlfn.XLOOKUP(D$1,'EZ-Pass'!$C$1:$AU$1,'EZ-Pass'!$C$2:$AU$46,,0,1),,0,1)</f>
        <v>3.9000000000000004</v>
      </c>
      <c r="E6" s="38" cm="1">
        <f t="array" ref="E6">_xlfn.XLOOKUP($A6,'EZ-Pass'!$A$2:$A$46,_xlfn.XLOOKUP(E$1,'EZ-Pass'!$C$1:$AU$1,'EZ-Pass'!$C$2:$AU$46,,0,1),,0,1)</f>
        <v>2.7</v>
      </c>
      <c r="F6" s="38" cm="1">
        <f t="array" ref="F6">_xlfn.XLOOKUP($A6,'EZ-Pass'!$A$2:$A$46,_xlfn.XLOOKUP(F$1,'EZ-Pass'!$C$1:$AU$1,'EZ-Pass'!$C$2:$AU$46,,0,1),,0,1)</f>
        <v>1.6</v>
      </c>
      <c r="G6" s="38" t="str" cm="1">
        <f t="array" ref="G6">_xlfn.XLOOKUP($A6,'EZ-Pass'!$A$2:$A$46,_xlfn.XLOOKUP(G$1,'EZ-Pass'!$C$1:$AU$1,'EZ-Pass'!$C$2:$AU$46,,0,1),,0,1)</f>
        <v>N/A</v>
      </c>
      <c r="H6" s="38" cm="1">
        <f t="array" ref="H6">_xlfn.XLOOKUP($A6,'EZ-Pass'!$A$2:$A$46,_xlfn.XLOOKUP(H$1,'EZ-Pass'!$C$1:$AU$1,'EZ-Pass'!$C$2:$AU$46,,0,1),,0,1)</f>
        <v>1.6</v>
      </c>
      <c r="I6" s="38" cm="1">
        <f t="array" ref="I6">_xlfn.XLOOKUP($A6,'EZ-Pass'!$A$2:$A$46,_xlfn.XLOOKUP(I$1,'EZ-Pass'!$C$1:$AU$1,'EZ-Pass'!$C$2:$AU$46,,0,1),,0,1)</f>
        <v>2.7</v>
      </c>
      <c r="J6" s="38" cm="1">
        <f t="array" ref="J6">_xlfn.XLOOKUP($A6,'EZ-Pass'!$A$2:$A$46,_xlfn.XLOOKUP(J$1,'EZ-Pass'!$C$1:$AU$1,'EZ-Pass'!$C$2:$AU$46,,0,1),,0,1)</f>
        <v>4.3</v>
      </c>
      <c r="K6" s="38" cm="1">
        <f t="array" ref="K6">_xlfn.XLOOKUP($A6,'EZ-Pass'!$A$2:$A$46,_xlfn.XLOOKUP(K$1,'EZ-Pass'!$C$1:$AU$1,'EZ-Pass'!$C$2:$AU$46,,0,1),,0,1)</f>
        <v>5.9</v>
      </c>
      <c r="L6" s="38" cm="1">
        <f t="array" ref="L6">_xlfn.XLOOKUP($A6,'EZ-Pass'!$A$2:$A$46,_xlfn.XLOOKUP(L$1,'EZ-Pass'!$C$1:$AU$1,'EZ-Pass'!$C$2:$AU$46,,0,1),,0,1)</f>
        <v>7.3</v>
      </c>
      <c r="M6" s="38" cm="1">
        <f t="array" ref="M6">_xlfn.XLOOKUP($A6,'EZ-Pass'!$A$2:$A$46,_xlfn.XLOOKUP(M$1,'EZ-Pass'!$C$1:$AU$1,'EZ-Pass'!$C$2:$AU$46,,0,1),,0,1)</f>
        <v>8.4</v>
      </c>
      <c r="N6" s="38" cm="1">
        <f t="array" ref="N6">_xlfn.XLOOKUP($A6,'EZ-Pass'!$A$2:$A$46,_xlfn.XLOOKUP(N$1,'EZ-Pass'!$C$1:$AU$1,'EZ-Pass'!$C$2:$AU$46,,0,1),,0,1)</f>
        <v>9.4</v>
      </c>
      <c r="O6" s="38" t="str" cm="1">
        <f t="array" ref="O6">_xlfn.XLOOKUP($A6,'EZ-Pass'!$A$2:$A$46,_xlfn.XLOOKUP(O$1,'EZ-Pass'!$C$1:$AU$1,'EZ-Pass'!$C$2:$AU$46,,0,1),,0,1)</f>
        <v>N/A</v>
      </c>
      <c r="P6" s="38" cm="1">
        <f t="array" ref="P6">_xlfn.XLOOKUP($A6,'EZ-Pass'!$A$2:$A$46,_xlfn.XLOOKUP(P$1,'EZ-Pass'!$C$1:$AU$1,'EZ-Pass'!$C$2:$AU$46,,0,1),,0,1)</f>
        <v>9.9</v>
      </c>
      <c r="Q6" s="38" cm="1">
        <f t="array" ref="Q6">_xlfn.XLOOKUP($A6,'EZ-Pass'!$A$2:$A$46,_xlfn.XLOOKUP(Q$1,'EZ-Pass'!$C$1:$AU$1,'EZ-Pass'!$C$2:$AU$46,,0,1),,0,1)</f>
        <v>11.5</v>
      </c>
      <c r="R6" s="38" cm="1">
        <f t="array" ref="R6">_xlfn.XLOOKUP($A6,'EZ-Pass'!$A$2:$A$46,_xlfn.XLOOKUP(R$1,'EZ-Pass'!$C$1:$AU$1,'EZ-Pass'!$C$2:$AU$46,,0,1),,0,1)</f>
        <v>11.7</v>
      </c>
      <c r="S6" s="38" cm="1">
        <f t="array" ref="S6">_xlfn.XLOOKUP($A6,'EZ-Pass'!$A$2:$A$46,_xlfn.XLOOKUP(S$1,'EZ-Pass'!$C$1:$AU$1,'EZ-Pass'!$C$2:$AU$46,,0,1),,0,1)</f>
        <v>13</v>
      </c>
      <c r="T6" s="38" cm="1">
        <f t="array" ref="T6">_xlfn.XLOOKUP($A6,'EZ-Pass'!$A$2:$A$46,_xlfn.XLOOKUP(T$1,'EZ-Pass'!$C$1:$AU$1,'EZ-Pass'!$C$2:$AU$46,,0,1),,0,1)</f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</row>
    <row r="7" spans="1:37" x14ac:dyDescent="0.2">
      <c r="A7">
        <v>87</v>
      </c>
      <c r="B7" t="str">
        <v>State Route 903 - Northbound/Southbound E-ZPass Only</v>
      </c>
      <c r="C7" s="38" cm="1">
        <f t="array" ref="C7">_xlfn.XLOOKUP($A7,'EZ-Pass'!$A$2:$A$46,_xlfn.XLOOKUP(C$1,'EZ-Pass'!$C$1:$AU$1,'EZ-Pass'!$C$2:$AU$46,,0,1),,0,1)</f>
        <v>5.9</v>
      </c>
      <c r="D7" s="38" cm="1">
        <f t="array" ref="D7">_xlfn.XLOOKUP($A7,'EZ-Pass'!$A$2:$A$46,_xlfn.XLOOKUP(D$1,'EZ-Pass'!$C$1:$AU$1,'EZ-Pass'!$C$2:$AU$46,,0,1),,0,1)</f>
        <v>4.7</v>
      </c>
      <c r="E7" s="38" cm="1">
        <f t="array" ref="E7">_xlfn.XLOOKUP($A7,'EZ-Pass'!$A$2:$A$46,_xlfn.XLOOKUP(E$1,'EZ-Pass'!$C$1:$AU$1,'EZ-Pass'!$C$2:$AU$46,,0,1),,0,1)</f>
        <v>3.5</v>
      </c>
      <c r="F7" s="38" cm="1">
        <f t="array" ref="F7">_xlfn.XLOOKUP($A7,'EZ-Pass'!$A$2:$A$46,_xlfn.XLOOKUP(F$1,'EZ-Pass'!$C$1:$AU$1,'EZ-Pass'!$C$2:$AU$46,,0,1),,0,1)</f>
        <v>2.6</v>
      </c>
      <c r="G7" s="38" cm="1">
        <f t="array" ref="G7">_xlfn.XLOOKUP($A7,'EZ-Pass'!$A$2:$A$46,_xlfn.XLOOKUP(G$1,'EZ-Pass'!$C$1:$AU$1,'EZ-Pass'!$C$2:$AU$46,,0,1),,0,1)</f>
        <v>1.6</v>
      </c>
      <c r="H7" s="38" t="str" cm="1">
        <f t="array" ref="H7">_xlfn.XLOOKUP($A7,'EZ-Pass'!$A$2:$A$46,_xlfn.XLOOKUP(H$1,'EZ-Pass'!$C$1:$AU$1,'EZ-Pass'!$C$2:$AU$46,,0,1),,0,1)</f>
        <v>N/A</v>
      </c>
      <c r="I7" s="38" cm="1">
        <f t="array" ref="I7">_xlfn.XLOOKUP($A7,'EZ-Pass'!$A$2:$A$46,_xlfn.XLOOKUP(I$1,'EZ-Pass'!$C$1:$AU$1,'EZ-Pass'!$C$2:$AU$46,,0,1),,0,1)</f>
        <v>1.6</v>
      </c>
      <c r="J7" s="38" cm="1">
        <f t="array" ref="J7">_xlfn.XLOOKUP($A7,'EZ-Pass'!$A$2:$A$46,_xlfn.XLOOKUP(J$1,'EZ-Pass'!$C$1:$AU$1,'EZ-Pass'!$C$2:$AU$46,,0,1),,0,1)</f>
        <v>3.9</v>
      </c>
      <c r="K7" s="38" cm="1">
        <f t="array" ref="K7">_xlfn.XLOOKUP($A7,'EZ-Pass'!$A$2:$A$46,_xlfn.XLOOKUP(K$1,'EZ-Pass'!$C$1:$AU$1,'EZ-Pass'!$C$2:$AU$46,,0,1),,0,1)</f>
        <v>5</v>
      </c>
      <c r="L7" s="38" cm="1">
        <f t="array" ref="L7">_xlfn.XLOOKUP($A7,'EZ-Pass'!$A$2:$A$46,_xlfn.XLOOKUP(L$1,'EZ-Pass'!$C$1:$AU$1,'EZ-Pass'!$C$2:$AU$46,,0,1),,0,1)</f>
        <v>6.5</v>
      </c>
      <c r="M7" s="38" cm="1">
        <f t="array" ref="M7">_xlfn.XLOOKUP($A7,'EZ-Pass'!$A$2:$A$46,_xlfn.XLOOKUP(M$1,'EZ-Pass'!$C$1:$AU$1,'EZ-Pass'!$C$2:$AU$46,,0,1),,0,1)</f>
        <v>7.9</v>
      </c>
      <c r="N7" s="38" cm="1">
        <f t="array" ref="N7">_xlfn.XLOOKUP($A7,'EZ-Pass'!$A$2:$A$46,_xlfn.XLOOKUP(N$1,'EZ-Pass'!$C$1:$AU$1,'EZ-Pass'!$C$2:$AU$46,,0,1),,0,1)</f>
        <v>8.6</v>
      </c>
      <c r="O7" s="38" t="str" cm="1">
        <f t="array" ref="O7">_xlfn.XLOOKUP($A7,'EZ-Pass'!$A$2:$A$46,_xlfn.XLOOKUP(O$1,'EZ-Pass'!$C$1:$AU$1,'EZ-Pass'!$C$2:$AU$46,,0,1),,0,1)</f>
        <v>N/A</v>
      </c>
      <c r="P7" s="38" cm="1">
        <f t="array" ref="P7">_xlfn.XLOOKUP($A7,'EZ-Pass'!$A$2:$A$46,_xlfn.XLOOKUP(P$1,'EZ-Pass'!$C$1:$AU$1,'EZ-Pass'!$C$2:$AU$46,,0,1),,0,1)</f>
        <v>9.1</v>
      </c>
      <c r="Q7" s="38" cm="1">
        <f t="array" ref="Q7">_xlfn.XLOOKUP($A7,'EZ-Pass'!$A$2:$A$46,_xlfn.XLOOKUP(Q$1,'EZ-Pass'!$C$1:$AU$1,'EZ-Pass'!$C$2:$AU$46,,0,1),,0,1)</f>
        <v>11</v>
      </c>
      <c r="R7" s="38" cm="1">
        <f t="array" ref="R7">_xlfn.XLOOKUP($A7,'EZ-Pass'!$A$2:$A$46,_xlfn.XLOOKUP(R$1,'EZ-Pass'!$C$1:$AU$1,'EZ-Pass'!$C$2:$AU$46,,0,1),,0,1)</f>
        <v>11.1</v>
      </c>
      <c r="S7" s="38" cm="1">
        <f t="array" ref="S7">_xlfn.XLOOKUP($A7,'EZ-Pass'!$A$2:$A$46,_xlfn.XLOOKUP(S$1,'EZ-Pass'!$C$1:$AU$1,'EZ-Pass'!$C$2:$AU$46,,0,1),,0,1)</f>
        <v>12.2</v>
      </c>
      <c r="T7" s="38" cm="1">
        <f t="array" ref="T7">_xlfn.XLOOKUP($A7,'EZ-Pass'!$A$2:$A$46,_xlfn.XLOOKUP(T$1,'EZ-Pass'!$C$1:$AU$1,'EZ-Pass'!$C$2:$AU$46,,0,1),,0,1)</f>
        <v>12.2</v>
      </c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</row>
    <row r="8" spans="1:37" x14ac:dyDescent="0.2">
      <c r="A8">
        <v>74</v>
      </c>
      <c r="B8" t="str">
        <v>Mahoning Valley Toll Plaza</v>
      </c>
      <c r="C8" s="38" cm="1">
        <f t="array" ref="C8">_xlfn.XLOOKUP($A8,'EZ-Pass'!$A$2:$A$46,_xlfn.XLOOKUP(C$1,'EZ-Pass'!$C$1:$AU$1,'EZ-Pass'!$C$2:$AU$46,,0,1),,0,1)</f>
        <v>7.2</v>
      </c>
      <c r="D8" s="38" cm="1">
        <f t="array" ref="D8">_xlfn.XLOOKUP($A8,'EZ-Pass'!$A$2:$A$46,_xlfn.XLOOKUP(D$1,'EZ-Pass'!$C$1:$AU$1,'EZ-Pass'!$C$2:$AU$46,,0,1),,0,1)</f>
        <v>6</v>
      </c>
      <c r="E8" s="38" cm="1">
        <f t="array" ref="E8">_xlfn.XLOOKUP($A8,'EZ-Pass'!$A$2:$A$46,_xlfn.XLOOKUP(E$1,'EZ-Pass'!$C$1:$AU$1,'EZ-Pass'!$C$2:$AU$46,,0,1),,0,1)</f>
        <v>4.8</v>
      </c>
      <c r="F8" s="38" cm="1">
        <f t="array" ref="F8">_xlfn.XLOOKUP($A8,'EZ-Pass'!$A$2:$A$46,_xlfn.XLOOKUP(F$1,'EZ-Pass'!$C$1:$AU$1,'EZ-Pass'!$C$2:$AU$46,,0,1),,0,1)</f>
        <v>3.8</v>
      </c>
      <c r="G8" s="38" cm="1">
        <f t="array" ref="G8">_xlfn.XLOOKUP($A8,'EZ-Pass'!$A$2:$A$46,_xlfn.XLOOKUP(G$1,'EZ-Pass'!$C$1:$AU$1,'EZ-Pass'!$C$2:$AU$46,,0,1),,0,1)</f>
        <v>2.7</v>
      </c>
      <c r="H8" s="38" cm="1">
        <f t="array" ref="H8">_xlfn.XLOOKUP($A8,'EZ-Pass'!$A$2:$A$46,_xlfn.XLOOKUP(H$1,'EZ-Pass'!$C$1:$AU$1,'EZ-Pass'!$C$2:$AU$46,,0,1),,0,1)</f>
        <v>1.6</v>
      </c>
      <c r="I8" s="38" t="str" cm="1">
        <f t="array" ref="I8">_xlfn.XLOOKUP($A8,'EZ-Pass'!$A$2:$A$46,_xlfn.XLOOKUP(I$1,'EZ-Pass'!$C$1:$AU$1,'EZ-Pass'!$C$2:$AU$46,,0,1),,0,1)</f>
        <v>N/A</v>
      </c>
      <c r="J8" s="38" cm="1">
        <f t="array" ref="J8">_xlfn.XLOOKUP($A8,'EZ-Pass'!$A$2:$A$46,_xlfn.XLOOKUP(J$1,'EZ-Pass'!$C$1:$AU$1,'EZ-Pass'!$C$2:$AU$46,,0,1),,0,1)</f>
        <v>2.7</v>
      </c>
      <c r="K8" s="38" cm="1">
        <f t="array" ref="K8">_xlfn.XLOOKUP($A8,'EZ-Pass'!$A$2:$A$46,_xlfn.XLOOKUP(K$1,'EZ-Pass'!$C$1:$AU$1,'EZ-Pass'!$C$2:$AU$46,,0,1),,0,1)</f>
        <v>3.8</v>
      </c>
      <c r="L8" s="38" cm="1">
        <f t="array" ref="L8">_xlfn.XLOOKUP($A8,'EZ-Pass'!$A$2:$A$46,_xlfn.XLOOKUP(L$1,'EZ-Pass'!$C$1:$AU$1,'EZ-Pass'!$C$2:$AU$46,,0,1),,0,1)</f>
        <v>5.2</v>
      </c>
      <c r="M8" s="38" cm="1">
        <f t="array" ref="M8">_xlfn.XLOOKUP($A8,'EZ-Pass'!$A$2:$A$46,_xlfn.XLOOKUP(M$1,'EZ-Pass'!$C$1:$AU$1,'EZ-Pass'!$C$2:$AU$46,,0,1),,0,1)</f>
        <v>6.8</v>
      </c>
      <c r="N8" s="38" cm="1">
        <f t="array" ref="N8">_xlfn.XLOOKUP($A8,'EZ-Pass'!$A$2:$A$46,_xlfn.XLOOKUP(N$1,'EZ-Pass'!$C$1:$AU$1,'EZ-Pass'!$C$2:$AU$46,,0,1),,0,1)</f>
        <v>7.3</v>
      </c>
      <c r="O8" s="38" t="str" cm="1">
        <f t="array" ref="O8">_xlfn.XLOOKUP($A8,'EZ-Pass'!$A$2:$A$46,_xlfn.XLOOKUP(O$1,'EZ-Pass'!$C$1:$AU$1,'EZ-Pass'!$C$2:$AU$46,,0,1),,0,1)</f>
        <v>N/A</v>
      </c>
      <c r="P8" s="38" cm="1">
        <f t="array" ref="P8">_xlfn.XLOOKUP($A8,'EZ-Pass'!$A$2:$A$46,_xlfn.XLOOKUP(P$1,'EZ-Pass'!$C$1:$AU$1,'EZ-Pass'!$C$2:$AU$46,,0,1),,0,1)</f>
        <v>7.9</v>
      </c>
      <c r="Q8" s="38" cm="1">
        <f t="array" ref="Q8">_xlfn.XLOOKUP($A8,'EZ-Pass'!$A$2:$A$46,_xlfn.XLOOKUP(Q$1,'EZ-Pass'!$C$1:$AU$1,'EZ-Pass'!$C$2:$AU$46,,0,1),,0,1)</f>
        <v>9.9</v>
      </c>
      <c r="R8" s="38" cm="1">
        <f t="array" ref="R8">_xlfn.XLOOKUP($A8,'EZ-Pass'!$A$2:$A$46,_xlfn.XLOOKUP(R$1,'EZ-Pass'!$C$1:$AU$1,'EZ-Pass'!$C$2:$AU$46,,0,1),,0,1)</f>
        <v>10.1</v>
      </c>
      <c r="S8" s="38" cm="1">
        <f t="array" ref="S8">_xlfn.XLOOKUP($A8,'EZ-Pass'!$A$2:$A$46,_xlfn.XLOOKUP(S$1,'EZ-Pass'!$C$1:$AU$1,'EZ-Pass'!$C$2:$AU$46,,0,1),,0,1)</f>
        <v>10.9</v>
      </c>
      <c r="T8" s="38" cm="1">
        <f t="array" ref="T8">_xlfn.XLOOKUP($A8,'EZ-Pass'!$A$2:$A$46,_xlfn.XLOOKUP(T$1,'EZ-Pass'!$C$1:$AU$1,'EZ-Pass'!$C$2:$AU$46,,0,1),,0,1)</f>
        <v>10.9</v>
      </c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</row>
    <row r="9" spans="1:37" x14ac:dyDescent="0.2">
      <c r="A9">
        <v>56</v>
      </c>
      <c r="B9" t="str">
        <v>Lehigh Valley Toll Plaza</v>
      </c>
      <c r="C9" s="38" cm="1">
        <f t="array" ref="C9">_xlfn.XLOOKUP($A9,'EZ-Pass'!$A$2:$A$46,_xlfn.XLOOKUP(C$1,'EZ-Pass'!$C$1:$AU$1,'EZ-Pass'!$C$2:$AU$46,,0,1),,0,1)</f>
        <v>9.1999999999999993</v>
      </c>
      <c r="D9" s="38" cm="1">
        <f t="array" ref="D9">_xlfn.XLOOKUP($A9,'EZ-Pass'!$A$2:$A$46,_xlfn.XLOOKUP(D$1,'EZ-Pass'!$C$1:$AU$1,'EZ-Pass'!$C$2:$AU$46,,0,1),,0,1)</f>
        <v>8</v>
      </c>
      <c r="E9" s="38" cm="1">
        <f t="array" ref="E9">_xlfn.XLOOKUP($A9,'EZ-Pass'!$A$2:$A$46,_xlfn.XLOOKUP(E$1,'EZ-Pass'!$C$1:$AU$1,'EZ-Pass'!$C$2:$AU$46,,0,1),,0,1)</f>
        <v>6.8</v>
      </c>
      <c r="F9" s="38" cm="1">
        <f t="array" ref="F9">_xlfn.XLOOKUP($A9,'EZ-Pass'!$A$2:$A$46,_xlfn.XLOOKUP(F$1,'EZ-Pass'!$C$1:$AU$1,'EZ-Pass'!$C$2:$AU$46,,0,1),,0,1)</f>
        <v>5.2</v>
      </c>
      <c r="G9" s="38" cm="1">
        <f t="array" ref="G9">_xlfn.XLOOKUP($A9,'EZ-Pass'!$A$2:$A$46,_xlfn.XLOOKUP(G$1,'EZ-Pass'!$C$1:$AU$1,'EZ-Pass'!$C$2:$AU$46,,0,1),,0,1)</f>
        <v>4.3</v>
      </c>
      <c r="H9" s="38" cm="1">
        <f t="array" ref="H9">_xlfn.XLOOKUP($A9,'EZ-Pass'!$A$2:$A$46,_xlfn.XLOOKUP(H$1,'EZ-Pass'!$C$1:$AU$1,'EZ-Pass'!$C$2:$AU$46,,0,1),,0,1)</f>
        <v>3.9</v>
      </c>
      <c r="I9" s="38" cm="1">
        <f t="array" ref="I9">_xlfn.XLOOKUP($A9,'EZ-Pass'!$A$2:$A$46,_xlfn.XLOOKUP(I$1,'EZ-Pass'!$C$1:$AU$1,'EZ-Pass'!$C$2:$AU$46,,0,1),,0,1)</f>
        <v>2.7</v>
      </c>
      <c r="J9" s="38" t="str" cm="1">
        <f t="array" ref="J9">_xlfn.XLOOKUP($A9,'EZ-Pass'!$A$2:$A$46,_xlfn.XLOOKUP(J$1,'EZ-Pass'!$C$1:$AU$1,'EZ-Pass'!$C$2:$AU$46,,0,1),,0,1)</f>
        <v>N/A</v>
      </c>
      <c r="K9" s="38" cm="1">
        <f t="array" ref="K9">_xlfn.XLOOKUP($A9,'EZ-Pass'!$A$2:$A$46,_xlfn.XLOOKUP(K$1,'EZ-Pass'!$C$1:$AU$1,'EZ-Pass'!$C$2:$AU$46,,0,1),,0,1)</f>
        <v>1.6</v>
      </c>
      <c r="L9" s="38" cm="1">
        <f t="array" ref="L9">_xlfn.XLOOKUP($A9,'EZ-Pass'!$A$2:$A$46,_xlfn.XLOOKUP(L$1,'EZ-Pass'!$C$1:$AU$1,'EZ-Pass'!$C$2:$AU$46,,0,1),,0,1)</f>
        <v>3.2</v>
      </c>
      <c r="M9" s="38" cm="1">
        <f t="array" ref="M9">_xlfn.XLOOKUP($A9,'EZ-Pass'!$A$2:$A$46,_xlfn.XLOOKUP(M$1,'EZ-Pass'!$C$1:$AU$1,'EZ-Pass'!$C$2:$AU$46,,0,1),,0,1)</f>
        <v>4.8</v>
      </c>
      <c r="N9" s="38" cm="1">
        <f t="array" ref="N9">_xlfn.XLOOKUP($A9,'EZ-Pass'!$A$2:$A$46,_xlfn.XLOOKUP(N$1,'EZ-Pass'!$C$1:$AU$1,'EZ-Pass'!$C$2:$AU$46,,0,1),,0,1)</f>
        <v>5.2</v>
      </c>
      <c r="O9" s="38" t="str" cm="1">
        <f t="array" ref="O9">_xlfn.XLOOKUP($A9,'EZ-Pass'!$A$2:$A$46,_xlfn.XLOOKUP(O$1,'EZ-Pass'!$C$1:$AU$1,'EZ-Pass'!$C$2:$AU$46,,0,1),,0,1)</f>
        <v>N/A</v>
      </c>
      <c r="P9" s="38" cm="1">
        <f t="array" ref="P9">_xlfn.XLOOKUP($A9,'EZ-Pass'!$A$2:$A$46,_xlfn.XLOOKUP(P$1,'EZ-Pass'!$C$1:$AU$1,'EZ-Pass'!$C$2:$AU$46,,0,1),,0,1)</f>
        <v>5.9</v>
      </c>
      <c r="Q9" s="38" cm="1">
        <f t="array" ref="Q9">_xlfn.XLOOKUP($A9,'EZ-Pass'!$A$2:$A$46,_xlfn.XLOOKUP(Q$1,'EZ-Pass'!$C$1:$AU$1,'EZ-Pass'!$C$2:$AU$46,,0,1),,0,1)</f>
        <v>7.3</v>
      </c>
      <c r="R9" s="38" cm="1">
        <f t="array" ref="R9">_xlfn.XLOOKUP($A9,'EZ-Pass'!$A$2:$A$46,_xlfn.XLOOKUP(R$1,'EZ-Pass'!$C$1:$AU$1,'EZ-Pass'!$C$2:$AU$46,,0,1),,0,1)</f>
        <v>7.5</v>
      </c>
      <c r="S9" s="38" cm="1">
        <f t="array" ref="S9">_xlfn.XLOOKUP($A9,'EZ-Pass'!$A$2:$A$46,_xlfn.XLOOKUP(S$1,'EZ-Pass'!$C$1:$AU$1,'EZ-Pass'!$C$2:$AU$46,,0,1),,0,1)</f>
        <v>8.4</v>
      </c>
      <c r="T9" s="38" cm="1">
        <f t="array" ref="T9">_xlfn.XLOOKUP($A9,'EZ-Pass'!$A$2:$A$46,_xlfn.XLOOKUP(T$1,'EZ-Pass'!$C$1:$AU$1,'EZ-Pass'!$C$2:$AU$46,,0,1),,0,1)</f>
        <v>8.4</v>
      </c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</row>
    <row r="10" spans="1:37" x14ac:dyDescent="0.2">
      <c r="A10">
        <v>44</v>
      </c>
      <c r="B10" t="str">
        <v>Quakertown Toll Plaza</v>
      </c>
      <c r="C10" s="38" cm="1">
        <f t="array" ref="C10">_xlfn.XLOOKUP($A10,'EZ-Pass'!$A$2:$A$46,_xlfn.XLOOKUP(C$1,'EZ-Pass'!$C$1:$AU$1,'EZ-Pass'!$C$2:$AU$46,,0,1),,0,1)</f>
        <v>10.299999999999999</v>
      </c>
      <c r="D10" s="38" cm="1">
        <f t="array" ref="D10">_xlfn.XLOOKUP($A10,'EZ-Pass'!$A$2:$A$46,_xlfn.XLOOKUP(D$1,'EZ-Pass'!$C$1:$AU$1,'EZ-Pass'!$C$2:$AU$46,,0,1),,0,1)</f>
        <v>9.1</v>
      </c>
      <c r="E10" s="38" cm="1">
        <f t="array" ref="E10">_xlfn.XLOOKUP($A10,'EZ-Pass'!$A$2:$A$46,_xlfn.XLOOKUP(E$1,'EZ-Pass'!$C$1:$AU$1,'EZ-Pass'!$C$2:$AU$46,,0,1),,0,1)</f>
        <v>7.9</v>
      </c>
      <c r="F10" s="38" cm="1">
        <f t="array" ref="F10">_xlfn.XLOOKUP($A10,'EZ-Pass'!$A$2:$A$46,_xlfn.XLOOKUP(F$1,'EZ-Pass'!$C$1:$AU$1,'EZ-Pass'!$C$2:$AU$46,,0,1),,0,1)</f>
        <v>6.8</v>
      </c>
      <c r="G10" s="38" cm="1">
        <f t="array" ref="G10">_xlfn.XLOOKUP($A10,'EZ-Pass'!$A$2:$A$46,_xlfn.XLOOKUP(G$1,'EZ-Pass'!$C$1:$AU$1,'EZ-Pass'!$C$2:$AU$46,,0,1),,0,1)</f>
        <v>5.9</v>
      </c>
      <c r="H10" s="38" cm="1">
        <f t="array" ref="H10">_xlfn.XLOOKUP($A10,'EZ-Pass'!$A$2:$A$46,_xlfn.XLOOKUP(H$1,'EZ-Pass'!$C$1:$AU$1,'EZ-Pass'!$C$2:$AU$46,,0,1),,0,1)</f>
        <v>5</v>
      </c>
      <c r="I10" s="38" cm="1">
        <f t="array" ref="I10">_xlfn.XLOOKUP($A10,'EZ-Pass'!$A$2:$A$46,_xlfn.XLOOKUP(I$1,'EZ-Pass'!$C$1:$AU$1,'EZ-Pass'!$C$2:$AU$46,,0,1),,0,1)</f>
        <v>3.8</v>
      </c>
      <c r="J10" s="38" cm="1">
        <f t="array" ref="J10">_xlfn.XLOOKUP($A10,'EZ-Pass'!$A$2:$A$46,_xlfn.XLOOKUP(J$1,'EZ-Pass'!$C$1:$AU$1,'EZ-Pass'!$C$2:$AU$46,,0,1),,0,1)</f>
        <v>1.6</v>
      </c>
      <c r="K10" s="38" t="str" cm="1">
        <f t="array" ref="K10">_xlfn.XLOOKUP($A10,'EZ-Pass'!$A$2:$A$46,_xlfn.XLOOKUP(K$1,'EZ-Pass'!$C$1:$AU$1,'EZ-Pass'!$C$2:$AU$46,,0,1),,0,1)</f>
        <v>N/A</v>
      </c>
      <c r="L10" s="38" cm="1">
        <f t="array" ref="L10">_xlfn.XLOOKUP($A10,'EZ-Pass'!$A$2:$A$46,_xlfn.XLOOKUP(L$1,'EZ-Pass'!$C$1:$AU$1,'EZ-Pass'!$C$2:$AU$46,,0,1),,0,1)</f>
        <v>1.6</v>
      </c>
      <c r="M10" s="38" cm="1">
        <f t="array" ref="M10">_xlfn.XLOOKUP($A10,'EZ-Pass'!$A$2:$A$46,_xlfn.XLOOKUP(M$1,'EZ-Pass'!$C$1:$AU$1,'EZ-Pass'!$C$2:$AU$46,,0,1),,0,1)</f>
        <v>3.2</v>
      </c>
      <c r="N10" s="38" cm="1">
        <f t="array" ref="N10">_xlfn.XLOOKUP($A10,'EZ-Pass'!$A$2:$A$46,_xlfn.XLOOKUP(N$1,'EZ-Pass'!$C$1:$AU$1,'EZ-Pass'!$C$2:$AU$46,,0,1),,0,1)</f>
        <v>3.8</v>
      </c>
      <c r="O10" s="38" t="str" cm="1">
        <f t="array" ref="O10">_xlfn.XLOOKUP($A10,'EZ-Pass'!$A$2:$A$46,_xlfn.XLOOKUP(O$1,'EZ-Pass'!$C$1:$AU$1,'EZ-Pass'!$C$2:$AU$46,,0,1),,0,1)</f>
        <v>N/A</v>
      </c>
      <c r="P10" s="38" cm="1">
        <f t="array" ref="P10">_xlfn.XLOOKUP($A10,'EZ-Pass'!$A$2:$A$46,_xlfn.XLOOKUP(P$1,'EZ-Pass'!$C$1:$AU$1,'EZ-Pass'!$C$2:$AU$46,,0,1),,0,1)</f>
        <v>4.8</v>
      </c>
      <c r="Q10" s="38" cm="1">
        <f t="array" ref="Q10">_xlfn.XLOOKUP($A10,'EZ-Pass'!$A$2:$A$46,_xlfn.XLOOKUP(Q$1,'EZ-Pass'!$C$1:$AU$1,'EZ-Pass'!$C$2:$AU$46,,0,1),,0,1)</f>
        <v>6.3</v>
      </c>
      <c r="R10" s="38" cm="1">
        <f t="array" ref="R10">_xlfn.XLOOKUP($A10,'EZ-Pass'!$A$2:$A$46,_xlfn.XLOOKUP(R$1,'EZ-Pass'!$C$1:$AU$1,'EZ-Pass'!$C$2:$AU$46,,0,1),,0,1)</f>
        <v>6.5</v>
      </c>
      <c r="S10" s="38" cm="1">
        <f t="array" ref="S10">_xlfn.XLOOKUP($A10,'EZ-Pass'!$A$2:$A$46,_xlfn.XLOOKUP(S$1,'EZ-Pass'!$C$1:$AU$1,'EZ-Pass'!$C$2:$AU$46,,0,1),,0,1)</f>
        <v>7.3</v>
      </c>
      <c r="T10" s="38" cm="1">
        <f t="array" ref="T10">_xlfn.XLOOKUP($A10,'EZ-Pass'!$A$2:$A$46,_xlfn.XLOOKUP(T$1,'EZ-Pass'!$C$1:$AU$1,'EZ-Pass'!$C$2:$AU$46,,0,1),,0,1)</f>
        <v>7.3</v>
      </c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</row>
    <row r="11" spans="1:37" x14ac:dyDescent="0.2">
      <c r="A11">
        <v>31</v>
      </c>
      <c r="B11" t="str">
        <v>Lansdale Toll Plaza</v>
      </c>
      <c r="C11" s="38" cm="1">
        <f t="array" ref="C11">_xlfn.XLOOKUP($A11,'EZ-Pass'!$A$2:$A$46,_xlfn.XLOOKUP(C$1,'EZ-Pass'!$C$1:$AU$1,'EZ-Pass'!$C$2:$AU$46,,0,1),,0,1)</f>
        <v>11.799999999999999</v>
      </c>
      <c r="D11" s="38" cm="1">
        <f t="array" ref="D11">_xlfn.XLOOKUP($A11,'EZ-Pass'!$A$2:$A$46,_xlfn.XLOOKUP(D$1,'EZ-Pass'!$C$1:$AU$1,'EZ-Pass'!$C$2:$AU$46,,0,1),,0,1)</f>
        <v>10.6</v>
      </c>
      <c r="E11" s="38" cm="1">
        <f t="array" ref="E11">_xlfn.XLOOKUP($A11,'EZ-Pass'!$A$2:$A$46,_xlfn.XLOOKUP(E$1,'EZ-Pass'!$C$1:$AU$1,'EZ-Pass'!$C$2:$AU$46,,0,1),,0,1)</f>
        <v>9.4</v>
      </c>
      <c r="F11" s="38" cm="1">
        <f t="array" ref="F11">_xlfn.XLOOKUP($A11,'EZ-Pass'!$A$2:$A$46,_xlfn.XLOOKUP(F$1,'EZ-Pass'!$C$1:$AU$1,'EZ-Pass'!$C$2:$AU$46,,0,1),,0,1)</f>
        <v>8.4</v>
      </c>
      <c r="G11" s="38" cm="1">
        <f t="array" ref="G11">_xlfn.XLOOKUP($A11,'EZ-Pass'!$A$2:$A$46,_xlfn.XLOOKUP(G$1,'EZ-Pass'!$C$1:$AU$1,'EZ-Pass'!$C$2:$AU$46,,0,1),,0,1)</f>
        <v>7.3</v>
      </c>
      <c r="H11" s="38" cm="1">
        <f t="array" ref="H11">_xlfn.XLOOKUP($A11,'EZ-Pass'!$A$2:$A$46,_xlfn.XLOOKUP(H$1,'EZ-Pass'!$C$1:$AU$1,'EZ-Pass'!$C$2:$AU$46,,0,1),,0,1)</f>
        <v>6.5</v>
      </c>
      <c r="I11" s="38" cm="1">
        <f t="array" ref="I11">_xlfn.XLOOKUP($A11,'EZ-Pass'!$A$2:$A$46,_xlfn.XLOOKUP(I$1,'EZ-Pass'!$C$1:$AU$1,'EZ-Pass'!$C$2:$AU$46,,0,1),,0,1)</f>
        <v>5.2</v>
      </c>
      <c r="J11" s="38" cm="1">
        <f t="array" ref="J11">_xlfn.XLOOKUP($A11,'EZ-Pass'!$A$2:$A$46,_xlfn.XLOOKUP(J$1,'EZ-Pass'!$C$1:$AU$1,'EZ-Pass'!$C$2:$AU$46,,0,1),,0,1)</f>
        <v>3.2</v>
      </c>
      <c r="K11" s="38" cm="1">
        <f t="array" ref="K11">_xlfn.XLOOKUP($A11,'EZ-Pass'!$A$2:$A$46,_xlfn.XLOOKUP(K$1,'EZ-Pass'!$C$1:$AU$1,'EZ-Pass'!$C$2:$AU$46,,0,1),,0,1)</f>
        <v>1.6</v>
      </c>
      <c r="L11" s="38" t="str" cm="1">
        <f t="array" ref="L11">_xlfn.XLOOKUP($A11,'EZ-Pass'!$A$2:$A$46,_xlfn.XLOOKUP(L$1,'EZ-Pass'!$C$1:$AU$1,'EZ-Pass'!$C$2:$AU$46,,0,1),,0,1)</f>
        <v>N/A</v>
      </c>
      <c r="M11" s="38" cm="1">
        <f t="array" ref="M11">_xlfn.XLOOKUP($A11,'EZ-Pass'!$A$2:$A$46,_xlfn.XLOOKUP(M$1,'EZ-Pass'!$C$1:$AU$1,'EZ-Pass'!$C$2:$AU$46,,0,1),,0,1)</f>
        <v>1.6</v>
      </c>
      <c r="N11" s="38" cm="1">
        <f t="array" ref="N11">_xlfn.XLOOKUP($A11,'EZ-Pass'!$A$2:$A$46,_xlfn.XLOOKUP(N$1,'EZ-Pass'!$C$1:$AU$1,'EZ-Pass'!$C$2:$AU$46,,0,1),,0,1)</f>
        <v>2.2999999999999998</v>
      </c>
      <c r="O11" s="38" t="str" cm="1">
        <f t="array" ref="O11">_xlfn.XLOOKUP($A11,'EZ-Pass'!$A$2:$A$46,_xlfn.XLOOKUP(O$1,'EZ-Pass'!$C$1:$AU$1,'EZ-Pass'!$C$2:$AU$46,,0,1),,0,1)</f>
        <v>N/A</v>
      </c>
      <c r="P11" s="38" cm="1">
        <f t="array" ref="P11">_xlfn.XLOOKUP($A11,'EZ-Pass'!$A$2:$A$46,_xlfn.XLOOKUP(P$1,'EZ-Pass'!$C$1:$AU$1,'EZ-Pass'!$C$2:$AU$46,,0,1),,0,1)</f>
        <v>3.2</v>
      </c>
      <c r="Q11" s="38" cm="1">
        <f t="array" ref="Q11">_xlfn.XLOOKUP($A11,'EZ-Pass'!$A$2:$A$46,_xlfn.XLOOKUP(Q$1,'EZ-Pass'!$C$1:$AU$1,'EZ-Pass'!$C$2:$AU$46,,0,1),,0,1)</f>
        <v>4.8</v>
      </c>
      <c r="R11" s="38" cm="1">
        <f t="array" ref="R11">_xlfn.XLOOKUP($A11,'EZ-Pass'!$A$2:$A$46,_xlfn.XLOOKUP(R$1,'EZ-Pass'!$C$1:$AU$1,'EZ-Pass'!$C$2:$AU$46,,0,1),,0,1)</f>
        <v>4.9000000000000004</v>
      </c>
      <c r="S11" s="38" cm="1">
        <f t="array" ref="S11">_xlfn.XLOOKUP($A11,'EZ-Pass'!$A$2:$A$46,_xlfn.XLOOKUP(S$1,'EZ-Pass'!$C$1:$AU$1,'EZ-Pass'!$C$2:$AU$46,,0,1),,0,1)</f>
        <v>5.9</v>
      </c>
      <c r="T11" s="38" cm="1">
        <f t="array" ref="T11">_xlfn.XLOOKUP($A11,'EZ-Pass'!$A$2:$A$46,_xlfn.XLOOKUP(T$1,'EZ-Pass'!$C$1:$AU$1,'EZ-Pass'!$C$2:$AU$46,,0,1),,0,1)</f>
        <v>5.9</v>
      </c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</row>
    <row r="12" spans="1:37" x14ac:dyDescent="0.2">
      <c r="A12">
        <v>20</v>
      </c>
      <c r="B12" t="str">
        <v>Mid-County Toll Plaza</v>
      </c>
      <c r="C12" s="38" cm="1">
        <f t="array" ref="C12">_xlfn.XLOOKUP($A12,'EZ-Pass'!$A$2:$A$46,_xlfn.XLOOKUP(C$1,'EZ-Pass'!$C$1:$AU$1,'EZ-Pass'!$C$2:$AU$46,,0,1),,0,1)</f>
        <v>13.299999999999999</v>
      </c>
      <c r="D12" s="38" cm="1">
        <f t="array" ref="D12">_xlfn.XLOOKUP($A12,'EZ-Pass'!$A$2:$A$46,_xlfn.XLOOKUP(D$1,'EZ-Pass'!$C$1:$AU$1,'EZ-Pass'!$C$2:$AU$46,,0,1),,0,1)</f>
        <v>12.1</v>
      </c>
      <c r="E12" s="38" cm="1">
        <f t="array" ref="E12">_xlfn.XLOOKUP($A12,'EZ-Pass'!$A$2:$A$46,_xlfn.XLOOKUP(E$1,'EZ-Pass'!$C$1:$AU$1,'EZ-Pass'!$C$2:$AU$46,,0,1),,0,1)</f>
        <v>10.9</v>
      </c>
      <c r="F12" s="38" cm="1">
        <f t="array" ref="F12">_xlfn.XLOOKUP($A12,'EZ-Pass'!$A$2:$A$46,_xlfn.XLOOKUP(F$1,'EZ-Pass'!$C$1:$AU$1,'EZ-Pass'!$C$2:$AU$46,,0,1),,0,1)</f>
        <v>9.9</v>
      </c>
      <c r="G12" s="38" cm="1">
        <f t="array" ref="G12">_xlfn.XLOOKUP($A12,'EZ-Pass'!$A$2:$A$46,_xlfn.XLOOKUP(G$1,'EZ-Pass'!$C$1:$AU$1,'EZ-Pass'!$C$2:$AU$46,,0,1),,0,1)</f>
        <v>8.4</v>
      </c>
      <c r="H12" s="38" cm="1">
        <f t="array" ref="H12">_xlfn.XLOOKUP($A12,'EZ-Pass'!$A$2:$A$46,_xlfn.XLOOKUP(H$1,'EZ-Pass'!$C$1:$AU$1,'EZ-Pass'!$C$2:$AU$46,,0,1),,0,1)</f>
        <v>7.9</v>
      </c>
      <c r="I12" s="38" cm="1">
        <f t="array" ref="I12">_xlfn.XLOOKUP($A12,'EZ-Pass'!$A$2:$A$46,_xlfn.XLOOKUP(I$1,'EZ-Pass'!$C$1:$AU$1,'EZ-Pass'!$C$2:$AU$46,,0,1),,0,1)</f>
        <v>6.8</v>
      </c>
      <c r="J12" s="38" cm="1">
        <f t="array" ref="J12">_xlfn.XLOOKUP($A12,'EZ-Pass'!$A$2:$A$46,_xlfn.XLOOKUP(J$1,'EZ-Pass'!$C$1:$AU$1,'EZ-Pass'!$C$2:$AU$46,,0,1),,0,1)</f>
        <v>4.8</v>
      </c>
      <c r="K12" s="38" cm="1">
        <f t="array" ref="K12">_xlfn.XLOOKUP($A12,'EZ-Pass'!$A$2:$A$46,_xlfn.XLOOKUP(K$1,'EZ-Pass'!$C$1:$AU$1,'EZ-Pass'!$C$2:$AU$46,,0,1),,0,1)</f>
        <v>3.2</v>
      </c>
      <c r="L12" s="38" cm="1">
        <f t="array" ref="L12">_xlfn.XLOOKUP($A12,'EZ-Pass'!$A$2:$A$46,_xlfn.XLOOKUP(L$1,'EZ-Pass'!$C$1:$AU$1,'EZ-Pass'!$C$2:$AU$46,,0,1),,0,1)</f>
        <v>1.6</v>
      </c>
      <c r="M12" s="38" t="str" cm="1">
        <f t="array" ref="M12">_xlfn.XLOOKUP($A12,'EZ-Pass'!$A$2:$A$46,_xlfn.XLOOKUP(M$1,'EZ-Pass'!$C$1:$AU$1,'EZ-Pass'!$C$2:$AU$46,,0,1),,0,1)</f>
        <v>N/A</v>
      </c>
      <c r="N12" s="38" cm="1">
        <f t="array" ref="N12">_xlfn.XLOOKUP($A12,'EZ-Pass'!$A$2:$A$46,_xlfn.XLOOKUP(N$1,'EZ-Pass'!$C$1:$AU$1,'EZ-Pass'!$C$2:$AU$46,,0,1),,0,1)</f>
        <v>1.6</v>
      </c>
      <c r="O12" s="38" t="str" cm="1">
        <f t="array" ref="O12">_xlfn.XLOOKUP($A12,'EZ-Pass'!$A$2:$A$46,_xlfn.XLOOKUP(O$1,'EZ-Pass'!$C$1:$AU$1,'EZ-Pass'!$C$2:$AU$46,,0,1),,0,1)</f>
        <v>N/A</v>
      </c>
      <c r="P12" s="38" cm="1">
        <f t="array" ref="P12">_xlfn.XLOOKUP($A12,'EZ-Pass'!$A$2:$A$46,_xlfn.XLOOKUP(P$1,'EZ-Pass'!$C$1:$AU$1,'EZ-Pass'!$C$2:$AU$46,,0,1),,0,1)</f>
        <v>2.2999999999999998</v>
      </c>
      <c r="Q12" s="38" cm="1">
        <f t="array" ref="Q12">_xlfn.XLOOKUP($A12,'EZ-Pass'!$A$2:$A$46,_xlfn.XLOOKUP(Q$1,'EZ-Pass'!$C$1:$AU$1,'EZ-Pass'!$C$2:$AU$46,,0,1),,0,1)</f>
        <v>3.2</v>
      </c>
      <c r="R12" s="38" cm="1">
        <f t="array" ref="R12">_xlfn.XLOOKUP($A12,'EZ-Pass'!$A$2:$A$46,_xlfn.XLOOKUP(R$1,'EZ-Pass'!$C$1:$AU$1,'EZ-Pass'!$C$2:$AU$46,,0,1),,0,1)</f>
        <v>3.4</v>
      </c>
      <c r="S12" s="38" cm="1">
        <f t="array" ref="S12">_xlfn.XLOOKUP($A12,'EZ-Pass'!$A$2:$A$46,_xlfn.XLOOKUP(S$1,'EZ-Pass'!$C$1:$AU$1,'EZ-Pass'!$C$2:$AU$46,,0,1),,0,1)</f>
        <v>4.8</v>
      </c>
      <c r="T12" s="38" cm="1">
        <f t="array" ref="T12">_xlfn.XLOOKUP($A12,'EZ-Pass'!$A$2:$A$46,_xlfn.XLOOKUP(T$1,'EZ-Pass'!$C$1:$AU$1,'EZ-Pass'!$C$2:$AU$46,,0,1),,0,1)</f>
        <v>4.8</v>
      </c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</row>
    <row r="13" spans="1:37" x14ac:dyDescent="0.2">
      <c r="A13">
        <v>339</v>
      </c>
      <c r="B13" t="str">
        <v>Fort Washington Toll Plaza</v>
      </c>
      <c r="C13" s="38" cm="1">
        <f t="array" ref="C13">_xlfn.XLOOKUP($A13,'EZ-Pass'!$A$2:$A$46,_xlfn.XLOOKUP(C$1,'EZ-Pass'!$C$1:$AU$1,'EZ-Pass'!$C$2:$AU$46,,0,1),,0,1)</f>
        <v>13.899999999999999</v>
      </c>
      <c r="D13" s="38" cm="1">
        <f t="array" ref="D13">_xlfn.XLOOKUP($A13,'EZ-Pass'!$A$2:$A$46,_xlfn.XLOOKUP(D$1,'EZ-Pass'!$C$1:$AU$1,'EZ-Pass'!$C$2:$AU$46,,0,1),,0,1)</f>
        <v>12.7</v>
      </c>
      <c r="E13" s="38" cm="1">
        <f t="array" ref="E13">_xlfn.XLOOKUP($A13,'EZ-Pass'!$A$2:$A$46,_xlfn.XLOOKUP(E$1,'EZ-Pass'!$C$1:$AU$1,'EZ-Pass'!$C$2:$AU$46,,0,1),,0,1)</f>
        <v>11.5</v>
      </c>
      <c r="F13" s="38" cm="1">
        <f t="array" ref="F13">_xlfn.XLOOKUP($A13,'EZ-Pass'!$A$2:$A$46,_xlfn.XLOOKUP(F$1,'EZ-Pass'!$C$1:$AU$1,'EZ-Pass'!$C$2:$AU$46,,0,1),,0,1)</f>
        <v>10.4</v>
      </c>
      <c r="G13" s="38" cm="1">
        <f t="array" ref="G13">_xlfn.XLOOKUP($A13,'EZ-Pass'!$A$2:$A$46,_xlfn.XLOOKUP(G$1,'EZ-Pass'!$C$1:$AU$1,'EZ-Pass'!$C$2:$AU$46,,0,1),,0,1)</f>
        <v>9.4</v>
      </c>
      <c r="H13" s="38" cm="1">
        <f t="array" ref="H13">_xlfn.XLOOKUP($A13,'EZ-Pass'!$A$2:$A$46,_xlfn.XLOOKUP(H$1,'EZ-Pass'!$C$1:$AU$1,'EZ-Pass'!$C$2:$AU$46,,0,1),,0,1)</f>
        <v>8.6</v>
      </c>
      <c r="I13" s="38" cm="1">
        <f t="array" ref="I13">_xlfn.XLOOKUP($A13,'EZ-Pass'!$A$2:$A$46,_xlfn.XLOOKUP(I$1,'EZ-Pass'!$C$1:$AU$1,'EZ-Pass'!$C$2:$AU$46,,0,1),,0,1)</f>
        <v>7.3</v>
      </c>
      <c r="J13" s="38" cm="1">
        <f t="array" ref="J13">_xlfn.XLOOKUP($A13,'EZ-Pass'!$A$2:$A$46,_xlfn.XLOOKUP(J$1,'EZ-Pass'!$C$1:$AU$1,'EZ-Pass'!$C$2:$AU$46,,0,1),,0,1)</f>
        <v>5.2</v>
      </c>
      <c r="K13" s="38" cm="1">
        <f t="array" ref="K13">_xlfn.XLOOKUP($A13,'EZ-Pass'!$A$2:$A$46,_xlfn.XLOOKUP(K$1,'EZ-Pass'!$C$1:$AU$1,'EZ-Pass'!$C$2:$AU$46,,0,1),,0,1)</f>
        <v>3.8</v>
      </c>
      <c r="L13" s="38" cm="1">
        <f t="array" ref="L13">_xlfn.XLOOKUP($A13,'EZ-Pass'!$A$2:$A$46,_xlfn.XLOOKUP(L$1,'EZ-Pass'!$C$1:$AU$1,'EZ-Pass'!$C$2:$AU$46,,0,1),,0,1)</f>
        <v>2.2999999999999998</v>
      </c>
      <c r="M13" s="38" cm="1">
        <f t="array" ref="M13">_xlfn.XLOOKUP($A13,'EZ-Pass'!$A$2:$A$46,_xlfn.XLOOKUP(M$1,'EZ-Pass'!$C$1:$AU$1,'EZ-Pass'!$C$2:$AU$46,,0,1),,0,1)</f>
        <v>1.6</v>
      </c>
      <c r="N13" s="38" t="str" cm="1">
        <f t="array" ref="N13">_xlfn.XLOOKUP($A13,'EZ-Pass'!$A$2:$A$46,_xlfn.XLOOKUP(N$1,'EZ-Pass'!$C$1:$AU$1,'EZ-Pass'!$C$2:$AU$46,,0,1),,0,1)</f>
        <v>N/A</v>
      </c>
      <c r="O13" s="38" t="str" cm="1">
        <f t="array" ref="O13">_xlfn.XLOOKUP($A13,'EZ-Pass'!$A$2:$A$46,_xlfn.XLOOKUP(O$1,'EZ-Pass'!$C$1:$AU$1,'EZ-Pass'!$C$2:$AU$46,,0,1),,0,1)</f>
        <v>N/A</v>
      </c>
      <c r="P13" s="38" cm="1">
        <f t="array" ref="P13">_xlfn.XLOOKUP($A13,'EZ-Pass'!$A$2:$A$46,_xlfn.XLOOKUP(P$1,'EZ-Pass'!$C$1:$AU$1,'EZ-Pass'!$C$2:$AU$46,,0,1),,0,1)</f>
        <v>1.6</v>
      </c>
      <c r="Q13" s="38" cm="1">
        <f t="array" ref="Q13">_xlfn.XLOOKUP($A13,'EZ-Pass'!$A$2:$A$46,_xlfn.XLOOKUP(Q$1,'EZ-Pass'!$C$1:$AU$1,'EZ-Pass'!$C$2:$AU$46,,0,1),,0,1)</f>
        <v>2.7</v>
      </c>
      <c r="R13" s="38" cm="1">
        <f t="array" ref="R13">_xlfn.XLOOKUP($A13,'EZ-Pass'!$A$2:$A$46,_xlfn.XLOOKUP(R$1,'EZ-Pass'!$C$1:$AU$1,'EZ-Pass'!$C$2:$AU$46,,0,1),,0,1)</f>
        <v>2.9</v>
      </c>
      <c r="S13" s="38" cm="1">
        <f t="array" ref="S13">_xlfn.XLOOKUP($A13,'EZ-Pass'!$A$2:$A$46,_xlfn.XLOOKUP(S$1,'EZ-Pass'!$C$1:$AU$1,'EZ-Pass'!$C$2:$AU$46,,0,1),,0,1)</f>
        <v>3.8</v>
      </c>
      <c r="T13" s="38" cm="1">
        <f t="array" ref="T13">_xlfn.XLOOKUP($A13,'EZ-Pass'!$A$2:$A$46,_xlfn.XLOOKUP(T$1,'EZ-Pass'!$C$1:$AU$1,'EZ-Pass'!$C$2:$AU$46,,0,1),,0,1)</f>
        <v>3.8</v>
      </c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</row>
    <row r="14" spans="1:37" x14ac:dyDescent="0.2">
      <c r="A14">
        <v>340</v>
      </c>
      <c r="B14" t="str">
        <v>Virginia Drive Toll Plaza - Westbound E-ZPass Only</v>
      </c>
      <c r="C14" s="38" cm="1">
        <f t="array" ref="C14">_xlfn.XLOOKUP($A14,'EZ-Pass'!$A$2:$A$46,_xlfn.XLOOKUP(C$1,'EZ-Pass'!$C$1:$AU$1,'EZ-Pass'!$C$2:$AU$46,,0,1),,0,1)</f>
        <v>13.999999999999998</v>
      </c>
      <c r="D14" s="38" cm="1">
        <f t="array" ref="D14">_xlfn.XLOOKUP($A14,'EZ-Pass'!$A$2:$A$46,_xlfn.XLOOKUP(D$1,'EZ-Pass'!$C$1:$AU$1,'EZ-Pass'!$C$2:$AU$46,,0,1),,0,1)</f>
        <v>12.799999999999999</v>
      </c>
      <c r="E14" s="38" cm="1">
        <f t="array" ref="E14">_xlfn.XLOOKUP($A14,'EZ-Pass'!$A$2:$A$46,_xlfn.XLOOKUP(E$1,'EZ-Pass'!$C$1:$AU$1,'EZ-Pass'!$C$2:$AU$46,,0,1),,0,1)</f>
        <v>11.6</v>
      </c>
      <c r="F14" s="38" cm="1">
        <f t="array" ref="F14">_xlfn.XLOOKUP($A14,'EZ-Pass'!$A$2:$A$46,_xlfn.XLOOKUP(F$1,'EZ-Pass'!$C$1:$AU$1,'EZ-Pass'!$C$2:$AU$46,,0,1),,0,1)</f>
        <v>10.5</v>
      </c>
      <c r="G14" s="38" cm="1">
        <f t="array" ref="G14">_xlfn.XLOOKUP($A14,'EZ-Pass'!$A$2:$A$46,_xlfn.XLOOKUP(G$1,'EZ-Pass'!$C$1:$AU$1,'EZ-Pass'!$C$2:$AU$46,,0,1),,0,1)</f>
        <v>9.5</v>
      </c>
      <c r="H14" s="38" cm="1">
        <f t="array" ref="H14">_xlfn.XLOOKUP($A14,'EZ-Pass'!$A$2:$A$46,_xlfn.XLOOKUP(H$1,'EZ-Pass'!$C$1:$AU$1,'EZ-Pass'!$C$2:$AU$46,,0,1),,0,1)</f>
        <v>8.6999999999999993</v>
      </c>
      <c r="I14" s="38" cm="1">
        <f t="array" ref="I14">_xlfn.XLOOKUP($A14,'EZ-Pass'!$A$2:$A$46,_xlfn.XLOOKUP(I$1,'EZ-Pass'!$C$1:$AU$1,'EZ-Pass'!$C$2:$AU$46,,0,1),,0,1)</f>
        <v>7.5</v>
      </c>
      <c r="J14" s="38" cm="1">
        <f t="array" ref="J14">_xlfn.XLOOKUP($A14,'EZ-Pass'!$A$2:$A$46,_xlfn.XLOOKUP(J$1,'EZ-Pass'!$C$1:$AU$1,'EZ-Pass'!$C$2:$AU$46,,0,1),,0,1)</f>
        <v>5.3</v>
      </c>
      <c r="K14" s="38" cm="1">
        <f t="array" ref="K14">_xlfn.XLOOKUP($A14,'EZ-Pass'!$A$2:$A$46,_xlfn.XLOOKUP(K$1,'EZ-Pass'!$C$1:$AU$1,'EZ-Pass'!$C$2:$AU$46,,0,1),,0,1)</f>
        <v>4.0999999999999996</v>
      </c>
      <c r="L14" s="38" cm="1">
        <f t="array" ref="L14">_xlfn.XLOOKUP($A14,'EZ-Pass'!$A$2:$A$46,_xlfn.XLOOKUP(L$1,'EZ-Pass'!$C$1:$AU$1,'EZ-Pass'!$C$2:$AU$46,,0,1),,0,1)</f>
        <v>2.5</v>
      </c>
      <c r="M14" s="38" cm="1">
        <f t="array" ref="M14">_xlfn.XLOOKUP($A14,'EZ-Pass'!$A$2:$A$46,_xlfn.XLOOKUP(M$1,'EZ-Pass'!$C$1:$AU$1,'EZ-Pass'!$C$2:$AU$46,,0,1),,0,1)</f>
        <v>1.7</v>
      </c>
      <c r="N14" s="38" cm="1">
        <f t="array" ref="N14">_xlfn.XLOOKUP($A14,'EZ-Pass'!$A$2:$A$46,_xlfn.XLOOKUP(N$1,'EZ-Pass'!$C$1:$AU$1,'EZ-Pass'!$C$2:$AU$46,,0,1),,0,1)</f>
        <v>1.6</v>
      </c>
      <c r="O14" s="38" t="str" cm="1">
        <f t="array" ref="O14">_xlfn.XLOOKUP($A14,'EZ-Pass'!$A$2:$A$46,_xlfn.XLOOKUP(O$1,'EZ-Pass'!$C$1:$AU$1,'EZ-Pass'!$C$2:$AU$46,,0,1),,0,1)</f>
        <v>N/A</v>
      </c>
      <c r="P14" s="38" t="str" cm="1">
        <f t="array" ref="P14">_xlfn.XLOOKUP($A14,'EZ-Pass'!$A$2:$A$46,_xlfn.XLOOKUP(P$1,'EZ-Pass'!$C$1:$AU$1,'EZ-Pass'!$C$2:$AU$46,,0,1),,0,1)</f>
        <v>N/A</v>
      </c>
      <c r="Q14" s="38" t="str" cm="1">
        <f t="array" ref="Q14">_xlfn.XLOOKUP($A14,'EZ-Pass'!$A$2:$A$46,_xlfn.XLOOKUP(Q$1,'EZ-Pass'!$C$1:$AU$1,'EZ-Pass'!$C$2:$AU$46,,0,1),,0,1)</f>
        <v>N/A</v>
      </c>
      <c r="R14" s="38" t="str" cm="1">
        <f t="array" ref="R14">_xlfn.XLOOKUP($A14,'EZ-Pass'!$A$2:$A$46,_xlfn.XLOOKUP(R$1,'EZ-Pass'!$C$1:$AU$1,'EZ-Pass'!$C$2:$AU$46,,0,1),,0,1)</f>
        <v>N/A</v>
      </c>
      <c r="S14" s="38" t="str" cm="1">
        <f t="array" ref="S14">_xlfn.XLOOKUP($A14,'EZ-Pass'!$A$2:$A$46,_xlfn.XLOOKUP(S$1,'EZ-Pass'!$C$1:$AU$1,'EZ-Pass'!$C$2:$AU$46,,0,1),,0,1)</f>
        <v>N/A</v>
      </c>
      <c r="T14" s="38" t="str" cm="1">
        <f t="array" ref="T14">_xlfn.XLOOKUP($A14,'EZ-Pass'!$A$2:$A$46,_xlfn.XLOOKUP(T$1,'EZ-Pass'!$C$1:$AU$1,'EZ-Pass'!$C$2:$AU$46,,0,1),,0,1)</f>
        <v>N/A</v>
      </c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</row>
    <row r="15" spans="1:37" x14ac:dyDescent="0.2">
      <c r="A15">
        <v>343</v>
      </c>
      <c r="B15" t="str">
        <v>Willow Grove Toll Plaza</v>
      </c>
      <c r="C15" s="38" cm="1">
        <f t="array" ref="C15">_xlfn.XLOOKUP($A15,'EZ-Pass'!$A$2:$A$46,_xlfn.XLOOKUP(C$1,'EZ-Pass'!$C$1:$AU$1,'EZ-Pass'!$C$2:$AU$46,,0,1),,0,1)</f>
        <v>14.399999999999999</v>
      </c>
      <c r="D15" s="38" cm="1">
        <f t="array" ref="D15">_xlfn.XLOOKUP($A15,'EZ-Pass'!$A$2:$A$46,_xlfn.XLOOKUP(D$1,'EZ-Pass'!$C$1:$AU$1,'EZ-Pass'!$C$2:$AU$46,,0,1),,0,1)</f>
        <v>13.2</v>
      </c>
      <c r="E15" s="38" cm="1">
        <f t="array" ref="E15">_xlfn.XLOOKUP($A15,'EZ-Pass'!$A$2:$A$46,_xlfn.XLOOKUP(E$1,'EZ-Pass'!$C$1:$AU$1,'EZ-Pass'!$C$2:$AU$46,,0,1),,0,1)</f>
        <v>12</v>
      </c>
      <c r="F15" s="38" cm="1">
        <f t="array" ref="F15">_xlfn.XLOOKUP($A15,'EZ-Pass'!$A$2:$A$46,_xlfn.XLOOKUP(F$1,'EZ-Pass'!$C$1:$AU$1,'EZ-Pass'!$C$2:$AU$46,,0,1),,0,1)</f>
        <v>10.9</v>
      </c>
      <c r="G15" s="38" cm="1">
        <f t="array" ref="G15">_xlfn.XLOOKUP($A15,'EZ-Pass'!$A$2:$A$46,_xlfn.XLOOKUP(G$1,'EZ-Pass'!$C$1:$AU$1,'EZ-Pass'!$C$2:$AU$46,,0,1),,0,1)</f>
        <v>9.9</v>
      </c>
      <c r="H15" s="38" cm="1">
        <f t="array" ref="H15">_xlfn.XLOOKUP($A15,'EZ-Pass'!$A$2:$A$46,_xlfn.XLOOKUP(H$1,'EZ-Pass'!$C$1:$AU$1,'EZ-Pass'!$C$2:$AU$46,,0,1),,0,1)</f>
        <v>9.1</v>
      </c>
      <c r="I15" s="38" cm="1">
        <f t="array" ref="I15">_xlfn.XLOOKUP($A15,'EZ-Pass'!$A$2:$A$46,_xlfn.XLOOKUP(I$1,'EZ-Pass'!$C$1:$AU$1,'EZ-Pass'!$C$2:$AU$46,,0,1),,0,1)</f>
        <v>7.9</v>
      </c>
      <c r="J15" s="38" cm="1">
        <f t="array" ref="J15">_xlfn.XLOOKUP($A15,'EZ-Pass'!$A$2:$A$46,_xlfn.XLOOKUP(J$1,'EZ-Pass'!$C$1:$AU$1,'EZ-Pass'!$C$2:$AU$46,,0,1),,0,1)</f>
        <v>5.9</v>
      </c>
      <c r="K15" s="38" cm="1">
        <f t="array" ref="K15">_xlfn.XLOOKUP($A15,'EZ-Pass'!$A$2:$A$46,_xlfn.XLOOKUP(K$1,'EZ-Pass'!$C$1:$AU$1,'EZ-Pass'!$C$2:$AU$46,,0,1),,0,1)</f>
        <v>4.8</v>
      </c>
      <c r="L15" s="38" cm="1">
        <f t="array" ref="L15">_xlfn.XLOOKUP($A15,'EZ-Pass'!$A$2:$A$46,_xlfn.XLOOKUP(L$1,'EZ-Pass'!$C$1:$AU$1,'EZ-Pass'!$C$2:$AU$46,,0,1),,0,1)</f>
        <v>3.2</v>
      </c>
      <c r="M15" s="38" cm="1">
        <f t="array" ref="M15">_xlfn.XLOOKUP($A15,'EZ-Pass'!$A$2:$A$46,_xlfn.XLOOKUP(M$1,'EZ-Pass'!$C$1:$AU$1,'EZ-Pass'!$C$2:$AU$46,,0,1),,0,1)</f>
        <v>2.2999999999999998</v>
      </c>
      <c r="N15" s="38" cm="1">
        <f t="array" ref="N15">_xlfn.XLOOKUP($A15,'EZ-Pass'!$A$2:$A$46,_xlfn.XLOOKUP(N$1,'EZ-Pass'!$C$1:$AU$1,'EZ-Pass'!$C$2:$AU$46,,0,1),,0,1)</f>
        <v>1.6</v>
      </c>
      <c r="O15" s="38" cm="1">
        <f t="array" ref="O15">_xlfn.XLOOKUP($A15,'EZ-Pass'!$A$2:$A$46,_xlfn.XLOOKUP(O$1,'EZ-Pass'!$C$1:$AU$1,'EZ-Pass'!$C$2:$AU$46,,0,1),,0,1)</f>
        <v>1.6</v>
      </c>
      <c r="P15" s="38" t="str" cm="1">
        <f t="array" ref="P15">_xlfn.XLOOKUP($A15,'EZ-Pass'!$A$2:$A$46,_xlfn.XLOOKUP(P$1,'EZ-Pass'!$C$1:$AU$1,'EZ-Pass'!$C$2:$AU$46,,0,1),,0,1)</f>
        <v>N/A</v>
      </c>
      <c r="Q15" s="38" cm="1">
        <f t="array" ref="Q15">_xlfn.XLOOKUP($A15,'EZ-Pass'!$A$2:$A$46,_xlfn.XLOOKUP(Q$1,'EZ-Pass'!$C$1:$AU$1,'EZ-Pass'!$C$2:$AU$46,,0,1),,0,1)</f>
        <v>1.6</v>
      </c>
      <c r="R15" s="38" cm="1">
        <f t="array" ref="R15">_xlfn.XLOOKUP($A15,'EZ-Pass'!$A$2:$A$46,_xlfn.XLOOKUP(R$1,'EZ-Pass'!$C$1:$AU$1,'EZ-Pass'!$C$2:$AU$46,,0,1),,0,1)</f>
        <v>1.8</v>
      </c>
      <c r="S15" s="38" cm="1">
        <f t="array" ref="S15">_xlfn.XLOOKUP($A15,'EZ-Pass'!$A$2:$A$46,_xlfn.XLOOKUP(S$1,'EZ-Pass'!$C$1:$AU$1,'EZ-Pass'!$C$2:$AU$46,,0,1),,0,1)</f>
        <v>3.2</v>
      </c>
      <c r="T15" s="38" cm="1">
        <f t="array" ref="T15">_xlfn.XLOOKUP($A15,'EZ-Pass'!$A$2:$A$46,_xlfn.XLOOKUP(T$1,'EZ-Pass'!$C$1:$AU$1,'EZ-Pass'!$C$2:$AU$46,,0,1),,0,1)</f>
        <v>3.2</v>
      </c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</row>
    <row r="16" spans="1:37" x14ac:dyDescent="0.2">
      <c r="A16">
        <v>351</v>
      </c>
      <c r="B16" t="str">
        <v>Bensalem Toll Plaza</v>
      </c>
      <c r="C16" s="38" cm="1">
        <f t="array" ref="C16">_xlfn.XLOOKUP($A16,'EZ-Pass'!$A$2:$A$46,_xlfn.XLOOKUP(C$1,'EZ-Pass'!$C$1:$AU$1,'EZ-Pass'!$C$2:$AU$46,,0,1),,0,1)</f>
        <v>15.899999999999999</v>
      </c>
      <c r="D16" s="38" cm="1">
        <f t="array" ref="D16">_xlfn.XLOOKUP($A16,'EZ-Pass'!$A$2:$A$46,_xlfn.XLOOKUP(D$1,'EZ-Pass'!$C$1:$AU$1,'EZ-Pass'!$C$2:$AU$46,,0,1),,0,1)</f>
        <v>14.7</v>
      </c>
      <c r="E16" s="38" cm="1">
        <f t="array" ref="E16">_xlfn.XLOOKUP($A16,'EZ-Pass'!$A$2:$A$46,_xlfn.XLOOKUP(E$1,'EZ-Pass'!$C$1:$AU$1,'EZ-Pass'!$C$2:$AU$46,,0,1),,0,1)</f>
        <v>13.5</v>
      </c>
      <c r="F16" s="38" cm="1">
        <f t="array" ref="F16">_xlfn.XLOOKUP($A16,'EZ-Pass'!$A$2:$A$46,_xlfn.XLOOKUP(F$1,'EZ-Pass'!$C$1:$AU$1,'EZ-Pass'!$C$2:$AU$46,,0,1),,0,1)</f>
        <v>13</v>
      </c>
      <c r="G16" s="38" cm="1">
        <f t="array" ref="G16">_xlfn.XLOOKUP($A16,'EZ-Pass'!$A$2:$A$46,_xlfn.XLOOKUP(G$1,'EZ-Pass'!$C$1:$AU$1,'EZ-Pass'!$C$2:$AU$46,,0,1),,0,1)</f>
        <v>11.5</v>
      </c>
      <c r="H16" s="38" cm="1">
        <f t="array" ref="H16">_xlfn.XLOOKUP($A16,'EZ-Pass'!$A$2:$A$46,_xlfn.XLOOKUP(H$1,'EZ-Pass'!$C$1:$AU$1,'EZ-Pass'!$C$2:$AU$46,,0,1),,0,1)</f>
        <v>11</v>
      </c>
      <c r="I16" s="38" cm="1">
        <f t="array" ref="I16">_xlfn.XLOOKUP($A16,'EZ-Pass'!$A$2:$A$46,_xlfn.XLOOKUP(I$1,'EZ-Pass'!$C$1:$AU$1,'EZ-Pass'!$C$2:$AU$46,,0,1),,0,1)</f>
        <v>9.9</v>
      </c>
      <c r="J16" s="38" cm="1">
        <f t="array" ref="J16">_xlfn.XLOOKUP($A16,'EZ-Pass'!$A$2:$A$46,_xlfn.XLOOKUP(J$1,'EZ-Pass'!$C$1:$AU$1,'EZ-Pass'!$C$2:$AU$46,,0,1),,0,1)</f>
        <v>7.3</v>
      </c>
      <c r="K16" s="38" cm="1">
        <f t="array" ref="K16">_xlfn.XLOOKUP($A16,'EZ-Pass'!$A$2:$A$46,_xlfn.XLOOKUP(K$1,'EZ-Pass'!$C$1:$AU$1,'EZ-Pass'!$C$2:$AU$46,,0,1),,0,1)</f>
        <v>6.3</v>
      </c>
      <c r="L16" s="38" cm="1">
        <f t="array" ref="L16">_xlfn.XLOOKUP($A16,'EZ-Pass'!$A$2:$A$46,_xlfn.XLOOKUP(L$1,'EZ-Pass'!$C$1:$AU$1,'EZ-Pass'!$C$2:$AU$46,,0,1),,0,1)</f>
        <v>4.8</v>
      </c>
      <c r="M16" s="38" cm="1">
        <f t="array" ref="M16">_xlfn.XLOOKUP($A16,'EZ-Pass'!$A$2:$A$46,_xlfn.XLOOKUP(M$1,'EZ-Pass'!$C$1:$AU$1,'EZ-Pass'!$C$2:$AU$46,,0,1),,0,1)</f>
        <v>3.2</v>
      </c>
      <c r="N16" s="38" cm="1">
        <f t="array" ref="N16">_xlfn.XLOOKUP($A16,'EZ-Pass'!$A$2:$A$46,_xlfn.XLOOKUP(N$1,'EZ-Pass'!$C$1:$AU$1,'EZ-Pass'!$C$2:$AU$46,,0,1),,0,1)</f>
        <v>2.7</v>
      </c>
      <c r="O16" s="38" cm="1">
        <f t="array" ref="O16">_xlfn.XLOOKUP($A16,'EZ-Pass'!$A$2:$A$46,_xlfn.XLOOKUP(O$1,'EZ-Pass'!$C$1:$AU$1,'EZ-Pass'!$C$2:$AU$46,,0,1),,0,1)</f>
        <v>2.5</v>
      </c>
      <c r="P16" s="38" cm="1">
        <f t="array" ref="P16">_xlfn.XLOOKUP($A16,'EZ-Pass'!$A$2:$A$46,_xlfn.XLOOKUP(P$1,'EZ-Pass'!$C$1:$AU$1,'EZ-Pass'!$C$2:$AU$46,,0,1),,0,1)</f>
        <v>1.6</v>
      </c>
      <c r="Q16" s="38" t="str" cm="1">
        <f t="array" ref="Q16">_xlfn.XLOOKUP($A16,'EZ-Pass'!$A$2:$A$46,_xlfn.XLOOKUP(Q$1,'EZ-Pass'!$C$1:$AU$1,'EZ-Pass'!$C$2:$AU$46,,0,1),,0,1)</f>
        <v>N/A</v>
      </c>
      <c r="R16" s="38" cm="1">
        <f t="array" ref="R16">_xlfn.XLOOKUP($A16,'EZ-Pass'!$A$2:$A$46,_xlfn.XLOOKUP(R$1,'EZ-Pass'!$C$1:$AU$1,'EZ-Pass'!$C$2:$AU$46,,0,1),,0,1)</f>
        <v>1.6</v>
      </c>
      <c r="S16" s="38" cm="1">
        <f t="array" ref="S16">_xlfn.XLOOKUP($A16,'EZ-Pass'!$A$2:$A$46,_xlfn.XLOOKUP(S$1,'EZ-Pass'!$C$1:$AU$1,'EZ-Pass'!$C$2:$AU$46,,0,1),,0,1)</f>
        <v>2.2999999999999998</v>
      </c>
      <c r="T16" s="38" cm="1">
        <f t="array" ref="T16">_xlfn.XLOOKUP($A16,'EZ-Pass'!$A$2:$A$46,_xlfn.XLOOKUP(T$1,'EZ-Pass'!$C$1:$AU$1,'EZ-Pass'!$C$2:$AU$46,,0,1),,0,1)</f>
        <v>2.2999999999999998</v>
      </c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</row>
    <row r="17" spans="1:37" x14ac:dyDescent="0.2">
      <c r="A17">
        <v>352</v>
      </c>
      <c r="B17" t="str">
        <v>Street Road Toll Plaza - Eastbound E-ZPass Only</v>
      </c>
      <c r="C17" s="38" t="str" cm="1">
        <f t="array" ref="C17">_xlfn.XLOOKUP($A17,'EZ-Pass'!$A$2:$A$46,_xlfn.XLOOKUP(C$1,'EZ-Pass'!$C$1:$AU$1,'EZ-Pass'!$C$2:$AU$46,,0,1),,0,1)</f>
        <v>N/A</v>
      </c>
      <c r="D17" s="38" t="str" cm="1">
        <f t="array" ref="D17">_xlfn.XLOOKUP($A17,'EZ-Pass'!$A$2:$A$46,_xlfn.XLOOKUP(D$1,'EZ-Pass'!$C$1:$AU$1,'EZ-Pass'!$C$2:$AU$46,,0,1),,0,1)</f>
        <v>N/A</v>
      </c>
      <c r="E17" s="38" t="str" cm="1">
        <f t="array" ref="E17">_xlfn.XLOOKUP($A17,'EZ-Pass'!$A$2:$A$46,_xlfn.XLOOKUP(E$1,'EZ-Pass'!$C$1:$AU$1,'EZ-Pass'!$C$2:$AU$46,,0,1),,0,1)</f>
        <v>N/A</v>
      </c>
      <c r="F17" s="38" t="str" cm="1">
        <f t="array" ref="F17">_xlfn.XLOOKUP($A17,'EZ-Pass'!$A$2:$A$46,_xlfn.XLOOKUP(F$1,'EZ-Pass'!$C$1:$AU$1,'EZ-Pass'!$C$2:$AU$46,,0,1),,0,1)</f>
        <v>N/A</v>
      </c>
      <c r="G17" s="38" t="str" cm="1">
        <f t="array" ref="G17">_xlfn.XLOOKUP($A17,'EZ-Pass'!$A$2:$A$46,_xlfn.XLOOKUP(G$1,'EZ-Pass'!$C$1:$AU$1,'EZ-Pass'!$C$2:$AU$46,,0,1),,0,1)</f>
        <v>N/A</v>
      </c>
      <c r="H17" s="38" t="str" cm="1">
        <f t="array" ref="H17">_xlfn.XLOOKUP($A17,'EZ-Pass'!$A$2:$A$46,_xlfn.XLOOKUP(H$1,'EZ-Pass'!$C$1:$AU$1,'EZ-Pass'!$C$2:$AU$46,,0,1),,0,1)</f>
        <v>N/A</v>
      </c>
      <c r="I17" s="38" t="str" cm="1">
        <f t="array" ref="I17">_xlfn.XLOOKUP($A17,'EZ-Pass'!$A$2:$A$46,_xlfn.XLOOKUP(I$1,'EZ-Pass'!$C$1:$AU$1,'EZ-Pass'!$C$2:$AU$46,,0,1),,0,1)</f>
        <v>N/A</v>
      </c>
      <c r="J17" s="38" t="str" cm="1">
        <f t="array" ref="J17">_xlfn.XLOOKUP($A17,'EZ-Pass'!$A$2:$A$46,_xlfn.XLOOKUP(J$1,'EZ-Pass'!$C$1:$AU$1,'EZ-Pass'!$C$2:$AU$46,,0,1),,0,1)</f>
        <v>N/A</v>
      </c>
      <c r="K17" s="38" t="str" cm="1">
        <f t="array" ref="K17">_xlfn.XLOOKUP($A17,'EZ-Pass'!$A$2:$A$46,_xlfn.XLOOKUP(K$1,'EZ-Pass'!$C$1:$AU$1,'EZ-Pass'!$C$2:$AU$46,,0,1),,0,1)</f>
        <v>N/A</v>
      </c>
      <c r="L17" s="38" t="str" cm="1">
        <f t="array" ref="L17">_xlfn.XLOOKUP($A17,'EZ-Pass'!$A$2:$A$46,_xlfn.XLOOKUP(L$1,'EZ-Pass'!$C$1:$AU$1,'EZ-Pass'!$C$2:$AU$46,,0,1),,0,1)</f>
        <v>N/A</v>
      </c>
      <c r="M17" s="38" t="str" cm="1">
        <f t="array" ref="M17">_xlfn.XLOOKUP($A17,'EZ-Pass'!$A$2:$A$46,_xlfn.XLOOKUP(M$1,'EZ-Pass'!$C$1:$AU$1,'EZ-Pass'!$C$2:$AU$46,,0,1),,0,1)</f>
        <v>N/A</v>
      </c>
      <c r="N17" s="38" t="str" cm="1">
        <f t="array" ref="N17">_xlfn.XLOOKUP($A17,'EZ-Pass'!$A$2:$A$46,_xlfn.XLOOKUP(N$1,'EZ-Pass'!$C$1:$AU$1,'EZ-Pass'!$C$2:$AU$46,,0,1),,0,1)</f>
        <v>N/A</v>
      </c>
      <c r="O17" s="38" t="str" cm="1">
        <f t="array" ref="O17">_xlfn.XLOOKUP($A17,'EZ-Pass'!$A$2:$A$46,_xlfn.XLOOKUP(O$1,'EZ-Pass'!$C$1:$AU$1,'EZ-Pass'!$C$2:$AU$46,,0,1),,0,1)</f>
        <v>N/A</v>
      </c>
      <c r="P17" s="38" t="str" cm="1">
        <f t="array" ref="P17">_xlfn.XLOOKUP($A17,'EZ-Pass'!$A$2:$A$46,_xlfn.XLOOKUP(P$1,'EZ-Pass'!$C$1:$AU$1,'EZ-Pass'!$C$2:$AU$46,,0,1),,0,1)</f>
        <v>N/A</v>
      </c>
      <c r="Q17" s="38" t="str" cm="1">
        <f t="array" ref="Q17">_xlfn.XLOOKUP($A17,'EZ-Pass'!$A$2:$A$46,_xlfn.XLOOKUP(Q$1,'EZ-Pass'!$C$1:$AU$1,'EZ-Pass'!$C$2:$AU$46,,0,1),,0,1)</f>
        <v>N/A</v>
      </c>
      <c r="R17" s="38" t="str" cm="1">
        <f t="array" ref="R17">_xlfn.XLOOKUP($A17,'EZ-Pass'!$A$2:$A$46,_xlfn.XLOOKUP(R$1,'EZ-Pass'!$C$1:$AU$1,'EZ-Pass'!$C$2:$AU$46,,0,1),,0,1)</f>
        <v>N/A</v>
      </c>
      <c r="S17" s="38" cm="1">
        <f t="array" ref="S17">_xlfn.XLOOKUP($A17,'EZ-Pass'!$A$2:$A$46,_xlfn.XLOOKUP(S$1,'EZ-Pass'!$C$1:$AU$1,'EZ-Pass'!$C$2:$AU$46,,0,1),,0,1)</f>
        <v>2</v>
      </c>
      <c r="T17" s="38" cm="1">
        <f t="array" ref="T17">_xlfn.XLOOKUP($A17,'EZ-Pass'!$A$2:$A$46,_xlfn.XLOOKUP(T$1,'EZ-Pass'!$C$1:$AU$1,'EZ-Pass'!$C$2:$AU$46,,0,1),,0,1)</f>
        <v>2</v>
      </c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</row>
    <row r="18" spans="1:37" x14ac:dyDescent="0.2">
      <c r="A18">
        <v>42</v>
      </c>
      <c r="B18" t="str">
        <v>[I-95] Delaware Valley (Old 358) - No Toll</v>
      </c>
      <c r="C18" s="38" cm="1">
        <f t="array" ref="C18">_xlfn.XLOOKUP($A18,'EZ-Pass'!$A$2:$A$46,_xlfn.XLOOKUP(C$1,'EZ-Pass'!$C$1:$AU$1,'EZ-Pass'!$C$2:$AU$46,,0,1),,0,1)</f>
        <v>16.899999999999999</v>
      </c>
      <c r="D18" s="38" cm="1">
        <f t="array" ref="D18">_xlfn.XLOOKUP($A18,'EZ-Pass'!$A$2:$A$46,_xlfn.XLOOKUP(D$1,'EZ-Pass'!$C$1:$AU$1,'EZ-Pass'!$C$2:$AU$46,,0,1),,0,1)</f>
        <v>15.7</v>
      </c>
      <c r="E18" s="38" cm="1">
        <f t="array" ref="E18">_xlfn.XLOOKUP($A18,'EZ-Pass'!$A$2:$A$46,_xlfn.XLOOKUP(E$1,'EZ-Pass'!$C$1:$AU$1,'EZ-Pass'!$C$2:$AU$46,,0,1),,0,1)</f>
        <v>14.5</v>
      </c>
      <c r="F18" s="38" cm="1">
        <f t="array" ref="F18">_xlfn.XLOOKUP($A18,'EZ-Pass'!$A$2:$A$46,_xlfn.XLOOKUP(F$1,'EZ-Pass'!$C$1:$AU$1,'EZ-Pass'!$C$2:$AU$46,,0,1),,0,1)</f>
        <v>14</v>
      </c>
      <c r="G18" s="38" cm="1">
        <f t="array" ref="G18">_xlfn.XLOOKUP($A18,'EZ-Pass'!$A$2:$A$46,_xlfn.XLOOKUP(G$1,'EZ-Pass'!$C$1:$AU$1,'EZ-Pass'!$C$2:$AU$46,,0,1),,0,1)</f>
        <v>13</v>
      </c>
      <c r="H18" s="38" cm="1">
        <f t="array" ref="H18">_xlfn.XLOOKUP($A18,'EZ-Pass'!$A$2:$A$46,_xlfn.XLOOKUP(H$1,'EZ-Pass'!$C$1:$AU$1,'EZ-Pass'!$C$2:$AU$46,,0,1),,0,1)</f>
        <v>12.2</v>
      </c>
      <c r="I18" s="38" cm="1">
        <f t="array" ref="I18">_xlfn.XLOOKUP($A18,'EZ-Pass'!$A$2:$A$46,_xlfn.XLOOKUP(I$1,'EZ-Pass'!$C$1:$AU$1,'EZ-Pass'!$C$2:$AU$46,,0,1),,0,1)</f>
        <v>10.9</v>
      </c>
      <c r="J18" s="38" cm="1">
        <f t="array" ref="J18">_xlfn.XLOOKUP($A18,'EZ-Pass'!$A$2:$A$46,_xlfn.XLOOKUP(J$1,'EZ-Pass'!$C$1:$AU$1,'EZ-Pass'!$C$2:$AU$46,,0,1),,0,1)</f>
        <v>8.4</v>
      </c>
      <c r="K18" s="38" cm="1">
        <f t="array" ref="K18">_xlfn.XLOOKUP($A18,'EZ-Pass'!$A$2:$A$46,_xlfn.XLOOKUP(K$1,'EZ-Pass'!$C$1:$AU$1,'EZ-Pass'!$C$2:$AU$46,,0,1),,0,1)</f>
        <v>7.3</v>
      </c>
      <c r="L18" s="38" cm="1">
        <f t="array" ref="L18">_xlfn.XLOOKUP($A18,'EZ-Pass'!$A$2:$A$46,_xlfn.XLOOKUP(L$1,'EZ-Pass'!$C$1:$AU$1,'EZ-Pass'!$C$2:$AU$46,,0,1),,0,1)</f>
        <v>5.9</v>
      </c>
      <c r="M18" s="38" cm="1">
        <f t="array" ref="M18">_xlfn.XLOOKUP($A18,'EZ-Pass'!$A$2:$A$46,_xlfn.XLOOKUP(M$1,'EZ-Pass'!$C$1:$AU$1,'EZ-Pass'!$C$2:$AU$46,,0,1),,0,1)</f>
        <v>4.8</v>
      </c>
      <c r="N18" s="38" cm="1">
        <f t="array" ref="N18">_xlfn.XLOOKUP($A18,'EZ-Pass'!$A$2:$A$46,_xlfn.XLOOKUP(N$1,'EZ-Pass'!$C$1:$AU$1,'EZ-Pass'!$C$2:$AU$46,,0,1),,0,1)</f>
        <v>3.8</v>
      </c>
      <c r="O18" s="38" cm="1">
        <f t="array" ref="O18">_xlfn.XLOOKUP($A18,'EZ-Pass'!$A$2:$A$46,_xlfn.XLOOKUP(O$1,'EZ-Pass'!$C$1:$AU$1,'EZ-Pass'!$C$2:$AU$46,,0,1),,0,1)</f>
        <v>3.6</v>
      </c>
      <c r="P18" s="38" cm="1">
        <f t="array" ref="P18">_xlfn.XLOOKUP($A18,'EZ-Pass'!$A$2:$A$46,_xlfn.XLOOKUP(P$1,'EZ-Pass'!$C$1:$AU$1,'EZ-Pass'!$C$2:$AU$46,,0,1),,0,1)</f>
        <v>3.2</v>
      </c>
      <c r="Q18" s="38" cm="1">
        <f t="array" ref="Q18">_xlfn.XLOOKUP($A18,'EZ-Pass'!$A$2:$A$46,_xlfn.XLOOKUP(Q$1,'EZ-Pass'!$C$1:$AU$1,'EZ-Pass'!$C$2:$AU$46,,0,1),,0,1)</f>
        <v>2.2999999999999998</v>
      </c>
      <c r="R18" s="38" t="str" cm="1">
        <f t="array" ref="R18">_xlfn.XLOOKUP($A18,'EZ-Pass'!$A$2:$A$46,_xlfn.XLOOKUP(R$1,'EZ-Pass'!$C$1:$AU$1,'EZ-Pass'!$C$2:$AU$46,,0,1),,0,1)</f>
        <v>N/A</v>
      </c>
      <c r="S18" s="38" t="str" cm="1">
        <f t="array" ref="S18">_xlfn.XLOOKUP($A18,'EZ-Pass'!$A$2:$A$46,_xlfn.XLOOKUP(S$1,'EZ-Pass'!$C$1:$AU$1,'EZ-Pass'!$C$2:$AU$46,,0,1),,0,1)</f>
        <v>N/A</v>
      </c>
      <c r="T18" s="38" cm="1">
        <f t="array" ref="T18">_xlfn.XLOOKUP($A18,'EZ-Pass'!$A$2:$A$46,_xlfn.XLOOKUP(T$1,'EZ-Pass'!$C$1:$AU$1,'EZ-Pass'!$C$2:$AU$46,,0,1),,0,1)</f>
        <v>0</v>
      </c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</row>
    <row r="19" spans="1:37" x14ac:dyDescent="0.2">
      <c r="A19">
        <v>43</v>
      </c>
      <c r="B19" t="str">
        <v>[I-95] Delaware River Bridge (Old 359) One Way Toll WB Only</v>
      </c>
      <c r="C19" s="38" cm="1">
        <f t="array" ref="C19">_xlfn.XLOOKUP($A19,'EZ-Pass'!$A$2:$A$46,_xlfn.XLOOKUP(C$1,'EZ-Pass'!$C$1:$AU$1,'EZ-Pass'!$C$2:$AU$46,,0,1),,0,1)</f>
        <v>23</v>
      </c>
      <c r="D19" s="38" cm="1">
        <f t="array" ref="D19">_xlfn.XLOOKUP($A19,'EZ-Pass'!$A$2:$A$46,_xlfn.XLOOKUP(D$1,'EZ-Pass'!$C$1:$AU$1,'EZ-Pass'!$C$2:$AU$46,,0,1),,0,1)</f>
        <v>21.8</v>
      </c>
      <c r="E19" s="38" cm="1">
        <f t="array" ref="E19">_xlfn.XLOOKUP($A19,'EZ-Pass'!$A$2:$A$46,_xlfn.XLOOKUP(E$1,'EZ-Pass'!$C$1:$AU$1,'EZ-Pass'!$C$2:$AU$46,,0,1),,0,1)</f>
        <v>20.6</v>
      </c>
      <c r="F19" s="38" cm="1">
        <f t="array" ref="F19">_xlfn.XLOOKUP($A19,'EZ-Pass'!$A$2:$A$46,_xlfn.XLOOKUP(F$1,'EZ-Pass'!$C$1:$AU$1,'EZ-Pass'!$C$2:$AU$46,,0,1),,0,1)</f>
        <v>20.100000000000001</v>
      </c>
      <c r="G19" s="38" cm="1">
        <f t="array" ref="G19">_xlfn.XLOOKUP($A19,'EZ-Pass'!$A$2:$A$46,_xlfn.XLOOKUP(G$1,'EZ-Pass'!$C$1:$AU$1,'EZ-Pass'!$C$2:$AU$46,,0,1),,0,1)</f>
        <v>19.100000000000001</v>
      </c>
      <c r="H19" s="38" cm="1">
        <f t="array" ref="H19">_xlfn.XLOOKUP($A19,'EZ-Pass'!$A$2:$A$46,_xlfn.XLOOKUP(H$1,'EZ-Pass'!$C$1:$AU$1,'EZ-Pass'!$C$2:$AU$46,,0,1),,0,1)</f>
        <v>18.299999999999997</v>
      </c>
      <c r="I19" s="38" cm="1">
        <f t="array" ref="I19">_xlfn.XLOOKUP($A19,'EZ-Pass'!$A$2:$A$46,_xlfn.XLOOKUP(I$1,'EZ-Pass'!$C$1:$AU$1,'EZ-Pass'!$C$2:$AU$46,,0,1),,0,1)</f>
        <v>17</v>
      </c>
      <c r="J19" s="38" cm="1">
        <f t="array" ref="J19">_xlfn.XLOOKUP($A19,'EZ-Pass'!$A$2:$A$46,_xlfn.XLOOKUP(J$1,'EZ-Pass'!$C$1:$AU$1,'EZ-Pass'!$C$2:$AU$46,,0,1),,0,1)</f>
        <v>14.5</v>
      </c>
      <c r="K19" s="38" cm="1">
        <f t="array" ref="K19">_xlfn.XLOOKUP($A19,'EZ-Pass'!$A$2:$A$46,_xlfn.XLOOKUP(K$1,'EZ-Pass'!$C$1:$AU$1,'EZ-Pass'!$C$2:$AU$46,,0,1),,0,1)</f>
        <v>13.399999999999999</v>
      </c>
      <c r="L19" s="38" cm="1">
        <f t="array" ref="L19">_xlfn.XLOOKUP($A19,'EZ-Pass'!$A$2:$A$46,_xlfn.XLOOKUP(L$1,'EZ-Pass'!$C$1:$AU$1,'EZ-Pass'!$C$2:$AU$46,,0,1),,0,1)</f>
        <v>12</v>
      </c>
      <c r="M19" s="38" cm="1">
        <f t="array" ref="M19">_xlfn.XLOOKUP($A19,'EZ-Pass'!$A$2:$A$46,_xlfn.XLOOKUP(M$1,'EZ-Pass'!$C$1:$AU$1,'EZ-Pass'!$C$2:$AU$46,,0,1),,0,1)</f>
        <v>10.899999999999999</v>
      </c>
      <c r="N19" s="38" cm="1">
        <f t="array" ref="N19">_xlfn.XLOOKUP($A19,'EZ-Pass'!$A$2:$A$46,_xlfn.XLOOKUP(N$1,'EZ-Pass'!$C$1:$AU$1,'EZ-Pass'!$C$2:$AU$46,,0,1),,0,1)</f>
        <v>9.8999999999999986</v>
      </c>
      <c r="O19" s="38" cm="1">
        <f t="array" ref="O19">_xlfn.XLOOKUP($A19,'EZ-Pass'!$A$2:$A$46,_xlfn.XLOOKUP(O$1,'EZ-Pass'!$C$1:$AU$1,'EZ-Pass'!$C$2:$AU$46,,0,1),,0,1)</f>
        <v>9.6999999999999993</v>
      </c>
      <c r="P19" s="38" cm="1">
        <f t="array" ref="P19">_xlfn.XLOOKUP($A19,'EZ-Pass'!$A$2:$A$46,_xlfn.XLOOKUP(P$1,'EZ-Pass'!$C$1:$AU$1,'EZ-Pass'!$C$2:$AU$46,,0,1),,0,1)</f>
        <v>9.3000000000000007</v>
      </c>
      <c r="Q19" s="38" cm="1">
        <f t="array" ref="Q19">_xlfn.XLOOKUP($A19,'EZ-Pass'!$A$2:$A$46,_xlfn.XLOOKUP(Q$1,'EZ-Pass'!$C$1:$AU$1,'EZ-Pass'!$C$2:$AU$46,,0,1),,0,1)</f>
        <v>8.3999999999999986</v>
      </c>
      <c r="R19" s="38" t="str" cm="1">
        <f t="array" ref="R19">_xlfn.XLOOKUP($A19,'EZ-Pass'!$A$2:$A$46,_xlfn.XLOOKUP(R$1,'EZ-Pass'!$C$1:$AU$1,'EZ-Pass'!$C$2:$AU$46,,0,1),,0,1)</f>
        <v>N/A</v>
      </c>
      <c r="S19" s="38" cm="1">
        <f t="array" ref="S19">_xlfn.XLOOKUP($A19,'EZ-Pass'!$A$2:$A$46,_xlfn.XLOOKUP(S$1,'EZ-Pass'!$C$1:$AU$1,'EZ-Pass'!$C$2:$AU$46,,0,1),,0,1)</f>
        <v>6.1</v>
      </c>
      <c r="T19" s="38" t="str" cm="1">
        <f t="array" ref="T19">_xlfn.XLOOKUP($A19,'EZ-Pass'!$A$2:$A$46,_xlfn.XLOOKUP(T$1,'EZ-Pass'!$C$1:$AU$1,'EZ-Pass'!$C$2:$AU$46,,0,1),,0,1)</f>
        <v>N/A</v>
      </c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</row>
    <row r="20" spans="1:37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</row>
    <row r="21" spans="1:37" x14ac:dyDescent="0.2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</row>
    <row r="22" spans="1:37" x14ac:dyDescent="0.2"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</row>
    <row r="23" spans="1:37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</row>
    <row r="24" spans="1:37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</row>
    <row r="25" spans="1:37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</row>
    <row r="26" spans="1:37" x14ac:dyDescent="0.2"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</row>
    <row r="27" spans="1:37" x14ac:dyDescent="0.2"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</row>
    <row r="28" spans="1:37" x14ac:dyDescent="0.2"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</row>
    <row r="29" spans="1:37" x14ac:dyDescent="0.2"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</row>
    <row r="30" spans="1:37" x14ac:dyDescent="0.2"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</row>
    <row r="31" spans="1:37" x14ac:dyDescent="0.2"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</row>
    <row r="32" spans="1:37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</row>
    <row r="33" spans="3:47" x14ac:dyDescent="0.2"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</row>
    <row r="34" spans="3:47" x14ac:dyDescent="0.2"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</row>
    <row r="35" spans="3:47" x14ac:dyDescent="0.2"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</row>
    <row r="36" spans="3:47" x14ac:dyDescent="0.2"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</row>
    <row r="38" spans="3:47" x14ac:dyDescent="0.2">
      <c r="AM38" s="38"/>
      <c r="AN38" s="38"/>
      <c r="AO38" s="38"/>
      <c r="AP38" s="38"/>
      <c r="AQ38" s="38"/>
      <c r="AR38" s="38"/>
      <c r="AS38" s="38"/>
      <c r="AT38" s="38"/>
      <c r="AU38" s="38"/>
    </row>
    <row r="39" spans="3:47" x14ac:dyDescent="0.2">
      <c r="AM39" s="38"/>
      <c r="AN39" s="38"/>
      <c r="AO39" s="38"/>
      <c r="AP39" s="38"/>
      <c r="AQ39" s="38"/>
      <c r="AR39" s="38"/>
      <c r="AS39" s="38"/>
      <c r="AT39" s="38"/>
      <c r="AU39" s="38"/>
    </row>
    <row r="40" spans="3:47" x14ac:dyDescent="0.2">
      <c r="AM40" s="38"/>
      <c r="AN40" s="38"/>
      <c r="AO40" s="38"/>
      <c r="AP40" s="38"/>
      <c r="AQ40" s="38"/>
      <c r="AR40" s="38"/>
      <c r="AS40" s="38"/>
      <c r="AT40" s="38"/>
      <c r="AU40" s="38"/>
    </row>
    <row r="41" spans="3:47" x14ac:dyDescent="0.2">
      <c r="AM41" s="38"/>
      <c r="AN41" s="38"/>
      <c r="AO41" s="38"/>
      <c r="AP41" s="38"/>
      <c r="AQ41" s="38"/>
      <c r="AR41" s="38"/>
      <c r="AS41" s="38"/>
      <c r="AT41" s="38"/>
      <c r="AU41" s="38"/>
    </row>
    <row r="42" spans="3:47" x14ac:dyDescent="0.2">
      <c r="AM42" s="38"/>
      <c r="AN42" s="38"/>
      <c r="AO42" s="38"/>
      <c r="AP42" s="38"/>
      <c r="AQ42" s="38"/>
      <c r="AR42" s="38"/>
      <c r="AS42" s="38"/>
      <c r="AT42" s="38"/>
      <c r="AU42" s="38"/>
    </row>
    <row r="43" spans="3:47" x14ac:dyDescent="0.2">
      <c r="AM43" s="38"/>
      <c r="AN43" s="38"/>
      <c r="AO43" s="38"/>
      <c r="AP43" s="38"/>
      <c r="AQ43" s="38"/>
      <c r="AR43" s="38"/>
      <c r="AS43" s="38"/>
      <c r="AT43" s="38"/>
      <c r="AU43" s="38"/>
    </row>
    <row r="44" spans="3:47" x14ac:dyDescent="0.2">
      <c r="AM44" s="38"/>
      <c r="AN44" s="38"/>
      <c r="AO44" s="38"/>
      <c r="AP44" s="38"/>
      <c r="AQ44" s="38"/>
      <c r="AR44" s="38"/>
      <c r="AS44" s="38"/>
      <c r="AT44" s="38"/>
      <c r="AU44" s="38"/>
    </row>
    <row r="45" spans="3:47" x14ac:dyDescent="0.2">
      <c r="AM45" s="38"/>
      <c r="AN45" s="38"/>
      <c r="AO45" s="38"/>
      <c r="AP45" s="38"/>
      <c r="AQ45" s="38"/>
      <c r="AR45" s="38"/>
      <c r="AS45" s="38"/>
      <c r="AT45" s="38"/>
      <c r="AU45" s="38"/>
    </row>
    <row r="46" spans="3:47" x14ac:dyDescent="0.2">
      <c r="AM46" s="38"/>
      <c r="AN46" s="38"/>
      <c r="AO46" s="38"/>
      <c r="AP46" s="38"/>
      <c r="AQ46" s="38"/>
      <c r="AR46" s="38"/>
      <c r="AS46" s="38"/>
      <c r="AT46" s="38"/>
      <c r="AU46" s="38"/>
    </row>
  </sheetData>
  <conditionalFormatting sqref="C2:AK36">
    <cfRule type="containsText" dxfId="2" priority="1" operator="containsText" text="N/A">
      <formula>NOT(ISERROR(SEARCH("N/A",C2)))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D823-496D-9A49-8995-6BA68EAE236C}">
  <dimension ref="A1:B2026"/>
  <sheetViews>
    <sheetView workbookViewId="0">
      <selection activeCell="S23" sqref="S23"/>
    </sheetView>
  </sheetViews>
  <sheetFormatPr baseColWidth="10" defaultRowHeight="16" x14ac:dyDescent="0.2"/>
  <sheetData>
    <row r="1" spans="1:2" x14ac:dyDescent="0.2">
      <c r="A1" t="s">
        <v>113</v>
      </c>
      <c r="B1" t="s">
        <v>114</v>
      </c>
    </row>
    <row r="2" spans="1:2" x14ac:dyDescent="0.2">
      <c r="A2" t="e" cm="1">
        <f t="array" ref="A2">INDEX(Tolls!$C$2:$AU$46,MOD(ROW()-2,45)+1,_xlfn.FLOOR.MATH((ROW()-2)/45)+1) + 0</f>
        <v>#VALUE!</v>
      </c>
      <c r="B2" t="e" cm="1">
        <f t="array" ref="B2">INDEX('EZ-Pass'!$C$2:$AU$46,MOD(ROW()-2,45)+1,_xlfn.FLOOR.MATH((ROW()-2)/45)+1) + 0</f>
        <v>#VALUE!</v>
      </c>
    </row>
    <row r="3" spans="1:2" x14ac:dyDescent="0.2">
      <c r="A3" cm="1">
        <f t="array" ref="A3">INDEX(Tolls!$C$2:$AU$46,MOD(ROW()-2,45)+1,_xlfn.FLOOR.MATH((ROW()-2)/45)+1) + 0</f>
        <v>0</v>
      </c>
      <c r="B3" cm="1">
        <f t="array" ref="B3">INDEX('EZ-Pass'!$C$2:$AU$46,MOD(ROW()-2,45)+1,_xlfn.FLOOR.MATH((ROW()-2)/45)+1) + 0</f>
        <v>0</v>
      </c>
    </row>
    <row r="4" spans="1:2" x14ac:dyDescent="0.2">
      <c r="A4" cm="1">
        <f t="array" ref="A4">INDEX(Tolls!$C$2:$AU$46,MOD(ROW()-2,45)+1,_xlfn.FLOOR.MATH((ROW()-2)/45)+1) + 0</f>
        <v>0</v>
      </c>
      <c r="B4" cm="1">
        <f t="array" ref="B4">INDEX('EZ-Pass'!$C$2:$AU$46,MOD(ROW()-2,45)+1,_xlfn.FLOOR.MATH((ROW()-2)/45)+1) + 0</f>
        <v>0</v>
      </c>
    </row>
    <row r="5" spans="1:2" x14ac:dyDescent="0.2">
      <c r="A5" cm="1">
        <f t="array" ref="A5">INDEX(Tolls!$C$2:$AU$46,MOD(ROW()-2,45)+1,_xlfn.FLOOR.MATH((ROW()-2)/45)+1) + 0</f>
        <v>0</v>
      </c>
      <c r="B5" cm="1">
        <f t="array" ref="B5">INDEX('EZ-Pass'!$C$2:$AU$46,MOD(ROW()-2,45)+1,_xlfn.FLOOR.MATH((ROW()-2)/45)+1) + 0</f>
        <v>0</v>
      </c>
    </row>
    <row r="6" spans="1:2" x14ac:dyDescent="0.2">
      <c r="A6" cm="1">
        <f t="array" ref="A6">INDEX(Tolls!$C$2:$AU$46,MOD(ROW()-2,45)+1,_xlfn.FLOOR.MATH((ROW()-2)/45)+1) + 0</f>
        <v>4.7</v>
      </c>
      <c r="B6" cm="1">
        <f t="array" ref="B6">INDEX('EZ-Pass'!$C$2:$AU$46,MOD(ROW()-2,45)+1,_xlfn.FLOOR.MATH((ROW()-2)/45)+1) + 0</f>
        <v>2.2999999999999998</v>
      </c>
    </row>
    <row r="7" spans="1:2" x14ac:dyDescent="0.2">
      <c r="A7" cm="1">
        <f t="array" ref="A7">INDEX(Tolls!$C$2:$AU$46,MOD(ROW()-2,45)+1,_xlfn.FLOOR.MATH((ROW()-2)/45)+1) + 0</f>
        <v>6.8</v>
      </c>
      <c r="B7" cm="1">
        <f t="array" ref="B7">INDEX('EZ-Pass'!$C$2:$AU$46,MOD(ROW()-2,45)+1,_xlfn.FLOOR.MATH((ROW()-2)/45)+1) + 0</f>
        <v>3.2</v>
      </c>
    </row>
    <row r="8" spans="1:2" x14ac:dyDescent="0.2">
      <c r="A8" cm="1">
        <f t="array" ref="A8">INDEX(Tolls!$C$2:$AU$46,MOD(ROW()-2,45)+1,_xlfn.FLOOR.MATH((ROW()-2)/45)+1) + 0</f>
        <v>9</v>
      </c>
      <c r="B8" cm="1">
        <f t="array" ref="B8">INDEX('EZ-Pass'!$C$2:$AU$46,MOD(ROW()-2,45)+1,_xlfn.FLOOR.MATH((ROW()-2)/45)+1) + 0</f>
        <v>4.3</v>
      </c>
    </row>
    <row r="9" spans="1:2" x14ac:dyDescent="0.2">
      <c r="A9" cm="1">
        <f t="array" ref="A9">INDEX(Tolls!$C$2:$AU$46,MOD(ROW()-2,45)+1,_xlfn.FLOOR.MATH((ROW()-2)/45)+1) + 0</f>
        <v>12</v>
      </c>
      <c r="B9" cm="1">
        <f t="array" ref="B9">INDEX('EZ-Pass'!$C$2:$AU$46,MOD(ROW()-2,45)+1,_xlfn.FLOOR.MATH((ROW()-2)/45)+1) + 0</f>
        <v>5.9</v>
      </c>
    </row>
    <row r="10" spans="1:2" x14ac:dyDescent="0.2">
      <c r="A10" cm="1">
        <f t="array" ref="A10">INDEX(Tolls!$C$2:$AU$46,MOD(ROW()-2,45)+1,_xlfn.FLOOR.MATH((ROW()-2)/45)+1) + 0</f>
        <v>13</v>
      </c>
      <c r="B10" cm="1">
        <f t="array" ref="B10">INDEX('EZ-Pass'!$C$2:$AU$46,MOD(ROW()-2,45)+1,_xlfn.FLOOR.MATH((ROW()-2)/45)+1) + 0</f>
        <v>6.3</v>
      </c>
    </row>
    <row r="11" spans="1:2" x14ac:dyDescent="0.2">
      <c r="A11" cm="1">
        <f t="array" ref="A11">INDEX(Tolls!$C$2:$AU$46,MOD(ROW()-2,45)+1,_xlfn.FLOOR.MATH((ROW()-2)/45)+1) + 0</f>
        <v>17.3</v>
      </c>
      <c r="B11" cm="1">
        <f t="array" ref="B11">INDEX('EZ-Pass'!$C$2:$AU$46,MOD(ROW()-2,45)+1,_xlfn.FLOOR.MATH((ROW()-2)/45)+1) + 0</f>
        <v>8.4</v>
      </c>
    </row>
    <row r="12" spans="1:2" x14ac:dyDescent="0.2">
      <c r="A12" cm="1">
        <f t="array" ref="A12">INDEX(Tolls!$C$2:$AU$46,MOD(ROW()-2,45)+1,_xlfn.FLOOR.MATH((ROW()-2)/45)+1) + 0</f>
        <v>21.3</v>
      </c>
      <c r="B12" cm="1">
        <f t="array" ref="B12">INDEX('EZ-Pass'!$C$2:$AU$46,MOD(ROW()-2,45)+1,_xlfn.FLOOR.MATH((ROW()-2)/45)+1) + 0</f>
        <v>10.4</v>
      </c>
    </row>
    <row r="13" spans="1:2" x14ac:dyDescent="0.2">
      <c r="A13" cm="1">
        <f t="array" ref="A13">INDEX(Tolls!$C$2:$AU$46,MOD(ROW()-2,45)+1,_xlfn.FLOOR.MATH((ROW()-2)/45)+1) + 0</f>
        <v>29.7</v>
      </c>
      <c r="B13" cm="1">
        <f t="array" ref="B13">INDEX('EZ-Pass'!$C$2:$AU$46,MOD(ROW()-2,45)+1,_xlfn.FLOOR.MATH((ROW()-2)/45)+1) + 0</f>
        <v>14.5</v>
      </c>
    </row>
    <row r="14" spans="1:2" x14ac:dyDescent="0.2">
      <c r="A14" cm="1">
        <f t="array" ref="A14">INDEX(Tolls!$C$2:$AU$46,MOD(ROW()-2,45)+1,_xlfn.FLOOR.MATH((ROW()-2)/45)+1) + 0</f>
        <v>33.700000000000003</v>
      </c>
      <c r="B14" cm="1">
        <f t="array" ref="B14">INDEX('EZ-Pass'!$C$2:$AU$46,MOD(ROW()-2,45)+1,_xlfn.FLOOR.MATH((ROW()-2)/45)+1) + 0</f>
        <v>16.600000000000001</v>
      </c>
    </row>
    <row r="15" spans="1:2" x14ac:dyDescent="0.2">
      <c r="A15" cm="1">
        <f t="array" ref="A15">INDEX(Tolls!$C$2:$AU$46,MOD(ROW()-2,45)+1,_xlfn.FLOOR.MATH((ROW()-2)/45)+1) + 0</f>
        <v>38</v>
      </c>
      <c r="B15" cm="1">
        <f t="array" ref="B15">INDEX('EZ-Pass'!$C$2:$AU$46,MOD(ROW()-2,45)+1,_xlfn.FLOOR.MATH((ROW()-2)/45)+1) + 0</f>
        <v>18.600000000000001</v>
      </c>
    </row>
    <row r="16" spans="1:2" x14ac:dyDescent="0.2">
      <c r="A16" cm="1">
        <f t="array" ref="A16">INDEX(Tolls!$C$2:$AU$46,MOD(ROW()-2,45)+1,_xlfn.FLOOR.MATH((ROW()-2)/45)+1) + 0</f>
        <v>38.200000000000003</v>
      </c>
      <c r="B16" cm="1">
        <f t="array" ref="B16">INDEX('EZ-Pass'!$C$2:$AU$46,MOD(ROW()-2,45)+1,_xlfn.FLOOR.MATH((ROW()-2)/45)+1) + 0</f>
        <v>19.8</v>
      </c>
    </row>
    <row r="17" spans="1:2" x14ac:dyDescent="0.2">
      <c r="A17" cm="1">
        <f t="array" ref="A17">INDEX(Tolls!$C$2:$AU$46,MOD(ROW()-2,45)+1,_xlfn.FLOOR.MATH((ROW()-2)/45)+1) + 0</f>
        <v>43.2</v>
      </c>
      <c r="B17" cm="1">
        <f t="array" ref="B17">INDEX('EZ-Pass'!$C$2:$AU$46,MOD(ROW()-2,45)+1,_xlfn.FLOOR.MATH((ROW()-2)/45)+1) + 0</f>
        <v>21.2</v>
      </c>
    </row>
    <row r="18" spans="1:2" x14ac:dyDescent="0.2">
      <c r="A18" cm="1">
        <f t="array" ref="A18">INDEX(Tolls!$C$2:$AU$46,MOD(ROW()-2,45)+1,_xlfn.FLOOR.MATH((ROW()-2)/45)+1) + 0</f>
        <v>49.5</v>
      </c>
      <c r="B18" cm="1">
        <f t="array" ref="B18">INDEX('EZ-Pass'!$C$2:$AU$46,MOD(ROW()-2,45)+1,_xlfn.FLOOR.MATH((ROW()-2)/45)+1) + 0</f>
        <v>24.2</v>
      </c>
    </row>
    <row r="19" spans="1:2" x14ac:dyDescent="0.2">
      <c r="A19" cm="1">
        <f t="array" ref="A19">INDEX(Tolls!$C$2:$AU$46,MOD(ROW()-2,45)+1,_xlfn.FLOOR.MATH((ROW()-2)/45)+1) + 0</f>
        <v>51.4</v>
      </c>
      <c r="B19" cm="1">
        <f t="array" ref="B19">INDEX('EZ-Pass'!$C$2:$AU$46,MOD(ROW()-2,45)+1,_xlfn.FLOOR.MATH((ROW()-2)/45)+1) + 0</f>
        <v>25.3</v>
      </c>
    </row>
    <row r="20" spans="1:2" x14ac:dyDescent="0.2">
      <c r="A20" cm="1">
        <f t="array" ref="A20">INDEX(Tolls!$C$2:$AU$46,MOD(ROW()-2,45)+1,_xlfn.FLOOR.MATH((ROW()-2)/45)+1) + 0</f>
        <v>52.8</v>
      </c>
      <c r="B20" cm="1">
        <f t="array" ref="B20">INDEX('EZ-Pass'!$C$2:$AU$46,MOD(ROW()-2,45)+1,_xlfn.FLOOR.MATH((ROW()-2)/45)+1) + 0</f>
        <v>25.8</v>
      </c>
    </row>
    <row r="21" spans="1:2" x14ac:dyDescent="0.2">
      <c r="A21" cm="1">
        <f t="array" ref="A21">INDEX(Tolls!$C$2:$AU$46,MOD(ROW()-2,45)+1,_xlfn.FLOOR.MATH((ROW()-2)/45)+1) + 0</f>
        <v>53.4</v>
      </c>
      <c r="B21" cm="1">
        <f t="array" ref="B21">INDEX('EZ-Pass'!$C$2:$AU$46,MOD(ROW()-2,45)+1,_xlfn.FLOOR.MATH((ROW()-2)/45)+1) + 0</f>
        <v>26.3</v>
      </c>
    </row>
    <row r="22" spans="1:2" x14ac:dyDescent="0.2">
      <c r="A22" cm="1">
        <f t="array" ref="A22">INDEX(Tolls!$C$2:$AU$46,MOD(ROW()-2,45)+1,_xlfn.FLOOR.MATH((ROW()-2)/45)+1) + 0</f>
        <v>56.6</v>
      </c>
      <c r="B22" cm="1">
        <f t="array" ref="B22">INDEX('EZ-Pass'!$C$2:$AU$46,MOD(ROW()-2,45)+1,_xlfn.FLOOR.MATH((ROW()-2)/45)+1) + 0</f>
        <v>27.8</v>
      </c>
    </row>
    <row r="23" spans="1:2" x14ac:dyDescent="0.2">
      <c r="A23" cm="1">
        <f t="array" ref="A23">INDEX(Tolls!$C$2:$AU$46,MOD(ROW()-2,45)+1,_xlfn.FLOOR.MATH((ROW()-2)/45)+1) + 0</f>
        <v>61.5</v>
      </c>
      <c r="B23" cm="1">
        <f t="array" ref="B23">INDEX('EZ-Pass'!$C$2:$AU$46,MOD(ROW()-2,45)+1,_xlfn.FLOOR.MATH((ROW()-2)/45)+1) + 0</f>
        <v>30.5</v>
      </c>
    </row>
    <row r="24" spans="1:2" x14ac:dyDescent="0.2">
      <c r="A24" cm="1">
        <f t="array" ref="A24">INDEX(Tolls!$C$2:$AU$46,MOD(ROW()-2,45)+1,_xlfn.FLOOR.MATH((ROW()-2)/45)+1) + 0</f>
        <v>64.099999999999994</v>
      </c>
      <c r="B24" cm="1">
        <f t="array" ref="B24">INDEX('EZ-Pass'!$C$2:$AU$46,MOD(ROW()-2,45)+1,_xlfn.FLOOR.MATH((ROW()-2)/45)+1) + 0</f>
        <v>31.4</v>
      </c>
    </row>
    <row r="25" spans="1:2" x14ac:dyDescent="0.2">
      <c r="A25" cm="1">
        <f t="array" ref="A25">INDEX(Tolls!$C$2:$AU$46,MOD(ROW()-2,45)+1,_xlfn.FLOOR.MATH((ROW()-2)/45)+1) + 0</f>
        <v>66.900000000000006</v>
      </c>
      <c r="B25" cm="1">
        <f t="array" ref="B25">INDEX('EZ-Pass'!$C$2:$AU$46,MOD(ROW()-2,45)+1,_xlfn.FLOOR.MATH((ROW()-2)/45)+1) + 0</f>
        <v>33</v>
      </c>
    </row>
    <row r="26" spans="1:2" x14ac:dyDescent="0.2">
      <c r="A26" cm="1">
        <f t="array" ref="A26">INDEX(Tolls!$C$2:$AU$46,MOD(ROW()-2,45)+1,_xlfn.FLOOR.MATH((ROW()-2)/45)+1) + 0</f>
        <v>69.400000000000006</v>
      </c>
      <c r="B26" cm="1">
        <f t="array" ref="B26">INDEX('EZ-Pass'!$C$2:$AU$46,MOD(ROW()-2,45)+1,_xlfn.FLOOR.MATH((ROW()-2)/45)+1) + 0</f>
        <v>34.299999999999997</v>
      </c>
    </row>
    <row r="27" spans="1:2" x14ac:dyDescent="0.2">
      <c r="A27" cm="1">
        <f t="array" ref="A27">INDEX(Tolls!$C$2:$AU$46,MOD(ROW()-2,45)+1,_xlfn.FLOOR.MATH((ROW()-2)/45)+1) + 0</f>
        <v>71.2</v>
      </c>
      <c r="B27" cm="1">
        <f t="array" ref="B27">INDEX('EZ-Pass'!$C$2:$AU$46,MOD(ROW()-2,45)+1,_xlfn.FLOOR.MATH((ROW()-2)/45)+1) + 0</f>
        <v>35</v>
      </c>
    </row>
    <row r="28" spans="1:2" x14ac:dyDescent="0.2">
      <c r="A28" cm="1">
        <f t="array" ref="A28">INDEX(Tolls!$C$2:$AU$46,MOD(ROW()-2,45)+1,_xlfn.FLOOR.MATH((ROW()-2)/45)+1) + 0</f>
        <v>73.2</v>
      </c>
      <c r="B28" cm="1">
        <f t="array" ref="B28">INDEX('EZ-Pass'!$C$2:$AU$46,MOD(ROW()-2,45)+1,_xlfn.FLOOR.MATH((ROW()-2)/45)+1) + 0</f>
        <v>36.200000000000003</v>
      </c>
    </row>
    <row r="29" spans="1:2" x14ac:dyDescent="0.2">
      <c r="A29" cm="1">
        <f t="array" ref="A29">INDEX(Tolls!$C$2:$AU$46,MOD(ROW()-2,45)+1,_xlfn.FLOOR.MATH((ROW()-2)/45)+1) + 0</f>
        <v>75.400000000000006</v>
      </c>
      <c r="B29" cm="1">
        <f t="array" ref="B29">INDEX('EZ-Pass'!$C$2:$AU$46,MOD(ROW()-2,45)+1,_xlfn.FLOOR.MATH((ROW()-2)/45)+1) + 0</f>
        <v>37.1</v>
      </c>
    </row>
    <row r="30" spans="1:2" x14ac:dyDescent="0.2">
      <c r="A30" cm="1">
        <f t="array" ref="A30">INDEX(Tolls!$C$2:$AU$46,MOD(ROW()-2,45)+1,_xlfn.FLOOR.MATH((ROW()-2)/45)+1) + 0</f>
        <v>75.7</v>
      </c>
      <c r="B30" cm="1">
        <f t="array" ref="B30">INDEX('EZ-Pass'!$C$2:$AU$46,MOD(ROW()-2,45)+1,_xlfn.FLOOR.MATH((ROW()-2)/45)+1) + 0</f>
        <v>37.4</v>
      </c>
    </row>
    <row r="31" spans="1:2" x14ac:dyDescent="0.2">
      <c r="A31" cm="1">
        <f t="array" ref="A31">INDEX(Tolls!$C$2:$AU$46,MOD(ROW()-2,45)+1,_xlfn.FLOOR.MATH((ROW()-2)/45)+1) + 0</f>
        <v>77.400000000000006</v>
      </c>
      <c r="B31" cm="1">
        <f t="array" ref="B31">INDEX('EZ-Pass'!$C$2:$AU$46,MOD(ROW()-2,45)+1,_xlfn.FLOOR.MATH((ROW()-2)/45)+1) + 0</f>
        <v>38.200000000000003</v>
      </c>
    </row>
    <row r="32" spans="1:2" x14ac:dyDescent="0.2">
      <c r="A32" cm="1">
        <f t="array" ref="A32">INDEX(Tolls!$C$2:$AU$46,MOD(ROW()-2,45)+1,_xlfn.FLOOR.MATH((ROW()-2)/45)+1) + 0</f>
        <v>79.400000000000006</v>
      </c>
      <c r="B32" cm="1">
        <f t="array" ref="B32">INDEX('EZ-Pass'!$C$2:$AU$46,MOD(ROW()-2,45)+1,_xlfn.FLOOR.MATH((ROW()-2)/45)+1) + 0</f>
        <v>39.200000000000003</v>
      </c>
    </row>
    <row r="33" spans="1:2" x14ac:dyDescent="0.2">
      <c r="A33" t="e" cm="1">
        <f t="array" ref="A33">INDEX(Tolls!$C$2:$AU$46,MOD(ROW()-2,45)+1,_xlfn.FLOOR.MATH((ROW()-2)/45)+1) + 0</f>
        <v>#VALUE!</v>
      </c>
      <c r="B33" t="e" cm="1">
        <f t="array" ref="B33">INDEX('EZ-Pass'!$C$2:$AU$46,MOD(ROW()-2,45)+1,_xlfn.FLOOR.MATH((ROW()-2)/45)+1) + 0</f>
        <v>#VALUE!</v>
      </c>
    </row>
    <row r="34" spans="1:2" x14ac:dyDescent="0.2">
      <c r="A34" cm="1">
        <f t="array" ref="A34">INDEX(Tolls!$C$2:$AU$46,MOD(ROW()-2,45)+1,_xlfn.FLOOR.MATH((ROW()-2)/45)+1) + 0</f>
        <v>82.3</v>
      </c>
      <c r="B34" cm="1">
        <f t="array" ref="B34">INDEX('EZ-Pass'!$C$2:$AU$46,MOD(ROW()-2,45)+1,_xlfn.FLOOR.MATH((ROW()-2)/45)+1) + 0</f>
        <v>40.700000000000003</v>
      </c>
    </row>
    <row r="35" spans="1:2" x14ac:dyDescent="0.2">
      <c r="A35" cm="1">
        <f t="array" ref="A35">INDEX(Tolls!$C$2:$AU$46,MOD(ROW()-2,45)+1,_xlfn.FLOOR.MATH((ROW()-2)/45)+1) + 0</f>
        <v>90.5</v>
      </c>
      <c r="B35" cm="1">
        <f t="array" ref="B35">INDEX('EZ-Pass'!$C$2:$AU$46,MOD(ROW()-2,45)+1,_xlfn.FLOOR.MATH((ROW()-2)/45)+1) + 0</f>
        <v>46.800000000000004</v>
      </c>
    </row>
    <row r="36" spans="1:2" x14ac:dyDescent="0.2">
      <c r="A36" t="e" cm="1">
        <f t="array" ref="A36">INDEX(Tolls!$C$2:$AU$46,MOD(ROW()-2,45)+1,_xlfn.FLOOR.MATH((ROW()-2)/45)+1) + 0</f>
        <v>#VALUE!</v>
      </c>
      <c r="B36" t="e" cm="1">
        <f t="array" ref="B36">INDEX('EZ-Pass'!$C$2:$AU$46,MOD(ROW()-2,45)+1,_xlfn.FLOOR.MATH((ROW()-2)/45)+1) + 0</f>
        <v>#VALUE!</v>
      </c>
    </row>
    <row r="37" spans="1:2" x14ac:dyDescent="0.2">
      <c r="A37" cm="1">
        <f t="array" ref="A37">INDEX(Tolls!$C$2:$AU$46,MOD(ROW()-2,45)+1,_xlfn.FLOOR.MATH((ROW()-2)/45)+1) + 0</f>
        <v>76.599999999999994</v>
      </c>
      <c r="B37" cm="1">
        <f t="array" ref="B37">INDEX('EZ-Pass'!$C$2:$AU$46,MOD(ROW()-2,45)+1,_xlfn.FLOOR.MATH((ROW()-2)/45)+1) + 0</f>
        <v>37.6</v>
      </c>
    </row>
    <row r="38" spans="1:2" x14ac:dyDescent="0.2">
      <c r="A38" cm="1">
        <f t="array" ref="A38">INDEX(Tolls!$C$2:$AU$46,MOD(ROW()-2,45)+1,_xlfn.FLOOR.MATH((ROW()-2)/45)+1) + 0</f>
        <v>79.400000000000006</v>
      </c>
      <c r="B38" cm="1">
        <f t="array" ref="B38">INDEX('EZ-Pass'!$C$2:$AU$46,MOD(ROW()-2,45)+1,_xlfn.FLOOR.MATH((ROW()-2)/45)+1) + 0</f>
        <v>39.200000000000003</v>
      </c>
    </row>
    <row r="39" spans="1:2" x14ac:dyDescent="0.2">
      <c r="A39" cm="1">
        <f t="array" ref="A39">INDEX(Tolls!$C$2:$AU$46,MOD(ROW()-2,45)+1,_xlfn.FLOOR.MATH((ROW()-2)/45)+1) + 0</f>
        <v>81.5</v>
      </c>
      <c r="B39" cm="1">
        <f t="array" ref="B39">INDEX('EZ-Pass'!$C$2:$AU$46,MOD(ROW()-2,45)+1,_xlfn.FLOOR.MATH((ROW()-2)/45)+1) + 0</f>
        <v>40.200000000000003</v>
      </c>
    </row>
    <row r="40" spans="1:2" x14ac:dyDescent="0.2">
      <c r="A40" cm="1">
        <f t="array" ref="A40">INDEX(Tolls!$C$2:$AU$46,MOD(ROW()-2,45)+1,_xlfn.FLOOR.MATH((ROW()-2)/45)+1) + 0</f>
        <v>86.6</v>
      </c>
      <c r="B40" cm="1">
        <f t="array" ref="B40">INDEX('EZ-Pass'!$C$2:$AU$46,MOD(ROW()-2,45)+1,_xlfn.FLOOR.MATH((ROW()-2)/45)+1) + 0</f>
        <v>42.8</v>
      </c>
    </row>
    <row r="41" spans="1:2" x14ac:dyDescent="0.2">
      <c r="A41" cm="1">
        <f t="array" ref="A41">INDEX(Tolls!$C$2:$AU$46,MOD(ROW()-2,45)+1,_xlfn.FLOOR.MATH((ROW()-2)/45)+1) + 0</f>
        <v>88.7</v>
      </c>
      <c r="B41" cm="1">
        <f t="array" ref="B41">INDEX('EZ-Pass'!$C$2:$AU$46,MOD(ROW()-2,45)+1,_xlfn.FLOOR.MATH((ROW()-2)/45)+1) + 0</f>
        <v>43.8</v>
      </c>
    </row>
    <row r="42" spans="1:2" x14ac:dyDescent="0.2">
      <c r="A42" cm="1">
        <f t="array" ref="A42">INDEX(Tolls!$C$2:$AU$46,MOD(ROW()-2,45)+1,_xlfn.FLOOR.MATH((ROW()-2)/45)+1) + 0</f>
        <v>90.1</v>
      </c>
      <c r="B42" cm="1">
        <f t="array" ref="B42">INDEX('EZ-Pass'!$C$2:$AU$46,MOD(ROW()-2,45)+1,_xlfn.FLOOR.MATH((ROW()-2)/45)+1) + 0</f>
        <v>44.4</v>
      </c>
    </row>
    <row r="43" spans="1:2" x14ac:dyDescent="0.2">
      <c r="A43" cm="1">
        <f t="array" ref="A43">INDEX(Tolls!$C$2:$AU$46,MOD(ROW()-2,45)+1,_xlfn.FLOOR.MATH((ROW()-2)/45)+1) + 0</f>
        <v>93</v>
      </c>
      <c r="B43" cm="1">
        <f t="array" ref="B43">INDEX('EZ-Pass'!$C$2:$AU$46,MOD(ROW()-2,45)+1,_xlfn.FLOOR.MATH((ROW()-2)/45)+1) + 0</f>
        <v>45.8</v>
      </c>
    </row>
    <row r="44" spans="1:2" x14ac:dyDescent="0.2">
      <c r="A44" cm="1">
        <f t="array" ref="A44">INDEX(Tolls!$C$2:$AU$46,MOD(ROW()-2,45)+1,_xlfn.FLOOR.MATH((ROW()-2)/45)+1) + 0</f>
        <v>94.7</v>
      </c>
      <c r="B44" cm="1">
        <f t="array" ref="B44">INDEX('EZ-Pass'!$C$2:$AU$46,MOD(ROW()-2,45)+1,_xlfn.FLOOR.MATH((ROW()-2)/45)+1) + 0</f>
        <v>46.9</v>
      </c>
    </row>
    <row r="45" spans="1:2" x14ac:dyDescent="0.2">
      <c r="A45" cm="1">
        <f t="array" ref="A45">INDEX(Tolls!$C$2:$AU$46,MOD(ROW()-2,45)+1,_xlfn.FLOOR.MATH((ROW()-2)/45)+1) + 0</f>
        <v>97.3</v>
      </c>
      <c r="B45" cm="1">
        <f t="array" ref="B45">INDEX('EZ-Pass'!$C$2:$AU$46,MOD(ROW()-2,45)+1,_xlfn.FLOOR.MATH((ROW()-2)/45)+1) + 0</f>
        <v>48.1</v>
      </c>
    </row>
    <row r="46" spans="1:2" x14ac:dyDescent="0.2">
      <c r="A46" cm="1">
        <f t="array" ref="A46">INDEX(Tolls!$C$2:$AU$46,MOD(ROW()-2,45)+1,_xlfn.FLOOR.MATH((ROW()-2)/45)+1) + 0</f>
        <v>99.899999999999991</v>
      </c>
      <c r="B46" cm="1">
        <f t="array" ref="B46">INDEX('EZ-Pass'!$C$2:$AU$46,MOD(ROW()-2,45)+1,_xlfn.FLOOR.MATH((ROW()-2)/45)+1) + 0</f>
        <v>49.300000000000004</v>
      </c>
    </row>
    <row r="47" spans="1:2" x14ac:dyDescent="0.2">
      <c r="A47" cm="1">
        <f t="array" ref="A47">INDEX(Tolls!$C$2:$AU$46,MOD(ROW()-2,45)+1,_xlfn.FLOOR.MATH((ROW()-2)/45)+1) + 0</f>
        <v>13</v>
      </c>
      <c r="B47" cm="1">
        <f t="array" ref="B47">INDEX('EZ-Pass'!$C$2:$AU$46,MOD(ROW()-2,45)+1,_xlfn.FLOOR.MATH((ROW()-2)/45)+1) + 0</f>
        <v>6.3</v>
      </c>
    </row>
    <row r="48" spans="1:2" x14ac:dyDescent="0.2">
      <c r="A48" t="e" cm="1">
        <f t="array" ref="A48">INDEX(Tolls!$C$2:$AU$46,MOD(ROW()-2,45)+1,_xlfn.FLOOR.MATH((ROW()-2)/45)+1) + 0</f>
        <v>#VALUE!</v>
      </c>
      <c r="B48" t="e" cm="1">
        <f t="array" ref="B48">INDEX('EZ-Pass'!$C$2:$AU$46,MOD(ROW()-2,45)+1,_xlfn.FLOOR.MATH((ROW()-2)/45)+1) + 0</f>
        <v>#VALUE!</v>
      </c>
    </row>
    <row r="49" spans="1:2" x14ac:dyDescent="0.2">
      <c r="A49" cm="1">
        <f t="array" ref="A49">INDEX(Tolls!$C$2:$AU$46,MOD(ROW()-2,45)+1,_xlfn.FLOOR.MATH((ROW()-2)/45)+1) + 0</f>
        <v>0</v>
      </c>
      <c r="B49" cm="1">
        <f t="array" ref="B49">INDEX('EZ-Pass'!$C$2:$AU$46,MOD(ROW()-2,45)+1,_xlfn.FLOOR.MATH((ROW()-2)/45)+1) + 0</f>
        <v>0</v>
      </c>
    </row>
    <row r="50" spans="1:2" x14ac:dyDescent="0.2">
      <c r="A50" cm="1">
        <f t="array" ref="A50">INDEX(Tolls!$C$2:$AU$46,MOD(ROW()-2,45)+1,_xlfn.FLOOR.MATH((ROW()-2)/45)+1) + 0</f>
        <v>0</v>
      </c>
      <c r="B50" cm="1">
        <f t="array" ref="B50">INDEX('EZ-Pass'!$C$2:$AU$46,MOD(ROW()-2,45)+1,_xlfn.FLOOR.MATH((ROW()-2)/45)+1) + 0</f>
        <v>0</v>
      </c>
    </row>
    <row r="51" spans="1:2" x14ac:dyDescent="0.2">
      <c r="A51" cm="1">
        <f t="array" ref="A51">INDEX(Tolls!$C$2:$AU$46,MOD(ROW()-2,45)+1,_xlfn.FLOOR.MATH((ROW()-2)/45)+1) + 0</f>
        <v>4.7</v>
      </c>
      <c r="B51" cm="1">
        <f t="array" ref="B51">INDEX('EZ-Pass'!$C$2:$AU$46,MOD(ROW()-2,45)+1,_xlfn.FLOOR.MATH((ROW()-2)/45)+1) + 0</f>
        <v>2.2999999999999998</v>
      </c>
    </row>
    <row r="52" spans="1:2" x14ac:dyDescent="0.2">
      <c r="A52" cm="1">
        <f t="array" ref="A52">INDEX(Tolls!$C$2:$AU$46,MOD(ROW()-2,45)+1,_xlfn.FLOOR.MATH((ROW()-2)/45)+1) + 0</f>
        <v>6.8</v>
      </c>
      <c r="B52" cm="1">
        <f t="array" ref="B52">INDEX('EZ-Pass'!$C$2:$AU$46,MOD(ROW()-2,45)+1,_xlfn.FLOOR.MATH((ROW()-2)/45)+1) + 0</f>
        <v>3.2</v>
      </c>
    </row>
    <row r="53" spans="1:2" x14ac:dyDescent="0.2">
      <c r="A53" cm="1">
        <f t="array" ref="A53">INDEX(Tolls!$C$2:$AU$46,MOD(ROW()-2,45)+1,_xlfn.FLOOR.MATH((ROW()-2)/45)+1) + 0</f>
        <v>9</v>
      </c>
      <c r="B53" cm="1">
        <f t="array" ref="B53">INDEX('EZ-Pass'!$C$2:$AU$46,MOD(ROW()-2,45)+1,_xlfn.FLOOR.MATH((ROW()-2)/45)+1) + 0</f>
        <v>4.3</v>
      </c>
    </row>
    <row r="54" spans="1:2" x14ac:dyDescent="0.2">
      <c r="A54" cm="1">
        <f t="array" ref="A54">INDEX(Tolls!$C$2:$AU$46,MOD(ROW()-2,45)+1,_xlfn.FLOOR.MATH((ROW()-2)/45)+1) + 0</f>
        <v>12</v>
      </c>
      <c r="B54" cm="1">
        <f t="array" ref="B54">INDEX('EZ-Pass'!$C$2:$AU$46,MOD(ROW()-2,45)+1,_xlfn.FLOOR.MATH((ROW()-2)/45)+1) + 0</f>
        <v>5.9</v>
      </c>
    </row>
    <row r="55" spans="1:2" x14ac:dyDescent="0.2">
      <c r="A55" cm="1">
        <f t="array" ref="A55">INDEX(Tolls!$C$2:$AU$46,MOD(ROW()-2,45)+1,_xlfn.FLOOR.MATH((ROW()-2)/45)+1) + 0</f>
        <v>13</v>
      </c>
      <c r="B55" cm="1">
        <f t="array" ref="B55">INDEX('EZ-Pass'!$C$2:$AU$46,MOD(ROW()-2,45)+1,_xlfn.FLOOR.MATH((ROW()-2)/45)+1) + 0</f>
        <v>6.3</v>
      </c>
    </row>
    <row r="56" spans="1:2" x14ac:dyDescent="0.2">
      <c r="A56" cm="1">
        <f t="array" ref="A56">INDEX(Tolls!$C$2:$AU$46,MOD(ROW()-2,45)+1,_xlfn.FLOOR.MATH((ROW()-2)/45)+1) + 0</f>
        <v>17.3</v>
      </c>
      <c r="B56" cm="1">
        <f t="array" ref="B56">INDEX('EZ-Pass'!$C$2:$AU$46,MOD(ROW()-2,45)+1,_xlfn.FLOOR.MATH((ROW()-2)/45)+1) + 0</f>
        <v>8.4</v>
      </c>
    </row>
    <row r="57" spans="1:2" x14ac:dyDescent="0.2">
      <c r="A57" cm="1">
        <f t="array" ref="A57">INDEX(Tolls!$C$2:$AU$46,MOD(ROW()-2,45)+1,_xlfn.FLOOR.MATH((ROW()-2)/45)+1) + 0</f>
        <v>21.3</v>
      </c>
      <c r="B57" cm="1">
        <f t="array" ref="B57">INDEX('EZ-Pass'!$C$2:$AU$46,MOD(ROW()-2,45)+1,_xlfn.FLOOR.MATH((ROW()-2)/45)+1) + 0</f>
        <v>10.4</v>
      </c>
    </row>
    <row r="58" spans="1:2" x14ac:dyDescent="0.2">
      <c r="A58" cm="1">
        <f t="array" ref="A58">INDEX(Tolls!$C$2:$AU$46,MOD(ROW()-2,45)+1,_xlfn.FLOOR.MATH((ROW()-2)/45)+1) + 0</f>
        <v>29.7</v>
      </c>
      <c r="B58" cm="1">
        <f t="array" ref="B58">INDEX('EZ-Pass'!$C$2:$AU$46,MOD(ROW()-2,45)+1,_xlfn.FLOOR.MATH((ROW()-2)/45)+1) + 0</f>
        <v>14.5</v>
      </c>
    </row>
    <row r="59" spans="1:2" x14ac:dyDescent="0.2">
      <c r="A59" cm="1">
        <f t="array" ref="A59">INDEX(Tolls!$C$2:$AU$46,MOD(ROW()-2,45)+1,_xlfn.FLOOR.MATH((ROW()-2)/45)+1) + 0</f>
        <v>33.700000000000003</v>
      </c>
      <c r="B59" cm="1">
        <f t="array" ref="B59">INDEX('EZ-Pass'!$C$2:$AU$46,MOD(ROW()-2,45)+1,_xlfn.FLOOR.MATH((ROW()-2)/45)+1) + 0</f>
        <v>16.600000000000001</v>
      </c>
    </row>
    <row r="60" spans="1:2" x14ac:dyDescent="0.2">
      <c r="A60" cm="1">
        <f t="array" ref="A60">INDEX(Tolls!$C$2:$AU$46,MOD(ROW()-2,45)+1,_xlfn.FLOOR.MATH((ROW()-2)/45)+1) + 0</f>
        <v>38</v>
      </c>
      <c r="B60" cm="1">
        <f t="array" ref="B60">INDEX('EZ-Pass'!$C$2:$AU$46,MOD(ROW()-2,45)+1,_xlfn.FLOOR.MATH((ROW()-2)/45)+1) + 0</f>
        <v>18.600000000000001</v>
      </c>
    </row>
    <row r="61" spans="1:2" x14ac:dyDescent="0.2">
      <c r="A61" cm="1">
        <f t="array" ref="A61">INDEX(Tolls!$C$2:$AU$46,MOD(ROW()-2,45)+1,_xlfn.FLOOR.MATH((ROW()-2)/45)+1) + 0</f>
        <v>38.200000000000003</v>
      </c>
      <c r="B61" cm="1">
        <f t="array" ref="B61">INDEX('EZ-Pass'!$C$2:$AU$46,MOD(ROW()-2,45)+1,_xlfn.FLOOR.MATH((ROW()-2)/45)+1) + 0</f>
        <v>19.8</v>
      </c>
    </row>
    <row r="62" spans="1:2" x14ac:dyDescent="0.2">
      <c r="A62" cm="1">
        <f t="array" ref="A62">INDEX(Tolls!$C$2:$AU$46,MOD(ROW()-2,45)+1,_xlfn.FLOOR.MATH((ROW()-2)/45)+1) + 0</f>
        <v>43.2</v>
      </c>
      <c r="B62" cm="1">
        <f t="array" ref="B62">INDEX('EZ-Pass'!$C$2:$AU$46,MOD(ROW()-2,45)+1,_xlfn.FLOOR.MATH((ROW()-2)/45)+1) + 0</f>
        <v>21.2</v>
      </c>
    </row>
    <row r="63" spans="1:2" x14ac:dyDescent="0.2">
      <c r="A63" cm="1">
        <f t="array" ref="A63">INDEX(Tolls!$C$2:$AU$46,MOD(ROW()-2,45)+1,_xlfn.FLOOR.MATH((ROW()-2)/45)+1) + 0</f>
        <v>49.5</v>
      </c>
      <c r="B63" cm="1">
        <f t="array" ref="B63">INDEX('EZ-Pass'!$C$2:$AU$46,MOD(ROW()-2,45)+1,_xlfn.FLOOR.MATH((ROW()-2)/45)+1) + 0</f>
        <v>24.2</v>
      </c>
    </row>
    <row r="64" spans="1:2" x14ac:dyDescent="0.2">
      <c r="A64" cm="1">
        <f t="array" ref="A64">INDEX(Tolls!$C$2:$AU$46,MOD(ROW()-2,45)+1,_xlfn.FLOOR.MATH((ROW()-2)/45)+1) + 0</f>
        <v>51.4</v>
      </c>
      <c r="B64" cm="1">
        <f t="array" ref="B64">INDEX('EZ-Pass'!$C$2:$AU$46,MOD(ROW()-2,45)+1,_xlfn.FLOOR.MATH((ROW()-2)/45)+1) + 0</f>
        <v>25.3</v>
      </c>
    </row>
    <row r="65" spans="1:2" x14ac:dyDescent="0.2">
      <c r="A65" cm="1">
        <f t="array" ref="A65">INDEX(Tolls!$C$2:$AU$46,MOD(ROW()-2,45)+1,_xlfn.FLOOR.MATH((ROW()-2)/45)+1) + 0</f>
        <v>52.8</v>
      </c>
      <c r="B65" cm="1">
        <f t="array" ref="B65">INDEX('EZ-Pass'!$C$2:$AU$46,MOD(ROW()-2,45)+1,_xlfn.FLOOR.MATH((ROW()-2)/45)+1) + 0</f>
        <v>25.8</v>
      </c>
    </row>
    <row r="66" spans="1:2" x14ac:dyDescent="0.2">
      <c r="A66" cm="1">
        <f t="array" ref="A66">INDEX(Tolls!$C$2:$AU$46,MOD(ROW()-2,45)+1,_xlfn.FLOOR.MATH((ROW()-2)/45)+1) + 0</f>
        <v>53.4</v>
      </c>
      <c r="B66" cm="1">
        <f t="array" ref="B66">INDEX('EZ-Pass'!$C$2:$AU$46,MOD(ROW()-2,45)+1,_xlfn.FLOOR.MATH((ROW()-2)/45)+1) + 0</f>
        <v>26.3</v>
      </c>
    </row>
    <row r="67" spans="1:2" x14ac:dyDescent="0.2">
      <c r="A67" cm="1">
        <f t="array" ref="A67">INDEX(Tolls!$C$2:$AU$46,MOD(ROW()-2,45)+1,_xlfn.FLOOR.MATH((ROW()-2)/45)+1) + 0</f>
        <v>56.6</v>
      </c>
      <c r="B67" cm="1">
        <f t="array" ref="B67">INDEX('EZ-Pass'!$C$2:$AU$46,MOD(ROW()-2,45)+1,_xlfn.FLOOR.MATH((ROW()-2)/45)+1) + 0</f>
        <v>27.8</v>
      </c>
    </row>
    <row r="68" spans="1:2" x14ac:dyDescent="0.2">
      <c r="A68" cm="1">
        <f t="array" ref="A68">INDEX(Tolls!$C$2:$AU$46,MOD(ROW()-2,45)+1,_xlfn.FLOOR.MATH((ROW()-2)/45)+1) + 0</f>
        <v>61.5</v>
      </c>
      <c r="B68" cm="1">
        <f t="array" ref="B68">INDEX('EZ-Pass'!$C$2:$AU$46,MOD(ROW()-2,45)+1,_xlfn.FLOOR.MATH((ROW()-2)/45)+1) + 0</f>
        <v>30.5</v>
      </c>
    </row>
    <row r="69" spans="1:2" x14ac:dyDescent="0.2">
      <c r="A69" cm="1">
        <f t="array" ref="A69">INDEX(Tolls!$C$2:$AU$46,MOD(ROW()-2,45)+1,_xlfn.FLOOR.MATH((ROW()-2)/45)+1) + 0</f>
        <v>64.099999999999994</v>
      </c>
      <c r="B69" cm="1">
        <f t="array" ref="B69">INDEX('EZ-Pass'!$C$2:$AU$46,MOD(ROW()-2,45)+1,_xlfn.FLOOR.MATH((ROW()-2)/45)+1) + 0</f>
        <v>31.4</v>
      </c>
    </row>
    <row r="70" spans="1:2" x14ac:dyDescent="0.2">
      <c r="A70" cm="1">
        <f t="array" ref="A70">INDEX(Tolls!$C$2:$AU$46,MOD(ROW()-2,45)+1,_xlfn.FLOOR.MATH((ROW()-2)/45)+1) + 0</f>
        <v>66.900000000000006</v>
      </c>
      <c r="B70" cm="1">
        <f t="array" ref="B70">INDEX('EZ-Pass'!$C$2:$AU$46,MOD(ROW()-2,45)+1,_xlfn.FLOOR.MATH((ROW()-2)/45)+1) + 0</f>
        <v>33</v>
      </c>
    </row>
    <row r="71" spans="1:2" x14ac:dyDescent="0.2">
      <c r="A71" cm="1">
        <f t="array" ref="A71">INDEX(Tolls!$C$2:$AU$46,MOD(ROW()-2,45)+1,_xlfn.FLOOR.MATH((ROW()-2)/45)+1) + 0</f>
        <v>69.400000000000006</v>
      </c>
      <c r="B71" cm="1">
        <f t="array" ref="B71">INDEX('EZ-Pass'!$C$2:$AU$46,MOD(ROW()-2,45)+1,_xlfn.FLOOR.MATH((ROW()-2)/45)+1) + 0</f>
        <v>34.299999999999997</v>
      </c>
    </row>
    <row r="72" spans="1:2" x14ac:dyDescent="0.2">
      <c r="A72" cm="1">
        <f t="array" ref="A72">INDEX(Tolls!$C$2:$AU$46,MOD(ROW()-2,45)+1,_xlfn.FLOOR.MATH((ROW()-2)/45)+1) + 0</f>
        <v>71.2</v>
      </c>
      <c r="B72" cm="1">
        <f t="array" ref="B72">INDEX('EZ-Pass'!$C$2:$AU$46,MOD(ROW()-2,45)+1,_xlfn.FLOOR.MATH((ROW()-2)/45)+1) + 0</f>
        <v>35</v>
      </c>
    </row>
    <row r="73" spans="1:2" x14ac:dyDescent="0.2">
      <c r="A73" cm="1">
        <f t="array" ref="A73">INDEX(Tolls!$C$2:$AU$46,MOD(ROW()-2,45)+1,_xlfn.FLOOR.MATH((ROW()-2)/45)+1) + 0</f>
        <v>73.2</v>
      </c>
      <c r="B73" cm="1">
        <f t="array" ref="B73">INDEX('EZ-Pass'!$C$2:$AU$46,MOD(ROW()-2,45)+1,_xlfn.FLOOR.MATH((ROW()-2)/45)+1) + 0</f>
        <v>36.200000000000003</v>
      </c>
    </row>
    <row r="74" spans="1:2" x14ac:dyDescent="0.2">
      <c r="A74" cm="1">
        <f t="array" ref="A74">INDEX(Tolls!$C$2:$AU$46,MOD(ROW()-2,45)+1,_xlfn.FLOOR.MATH((ROW()-2)/45)+1) + 0</f>
        <v>75.400000000000006</v>
      </c>
      <c r="B74" cm="1">
        <f t="array" ref="B74">INDEX('EZ-Pass'!$C$2:$AU$46,MOD(ROW()-2,45)+1,_xlfn.FLOOR.MATH((ROW()-2)/45)+1) + 0</f>
        <v>37.1</v>
      </c>
    </row>
    <row r="75" spans="1:2" x14ac:dyDescent="0.2">
      <c r="A75" cm="1">
        <f t="array" ref="A75">INDEX(Tolls!$C$2:$AU$46,MOD(ROW()-2,45)+1,_xlfn.FLOOR.MATH((ROW()-2)/45)+1) + 0</f>
        <v>75.7</v>
      </c>
      <c r="B75" cm="1">
        <f t="array" ref="B75">INDEX('EZ-Pass'!$C$2:$AU$46,MOD(ROW()-2,45)+1,_xlfn.FLOOR.MATH((ROW()-2)/45)+1) + 0</f>
        <v>37.4</v>
      </c>
    </row>
    <row r="76" spans="1:2" x14ac:dyDescent="0.2">
      <c r="A76" cm="1">
        <f t="array" ref="A76">INDEX(Tolls!$C$2:$AU$46,MOD(ROW()-2,45)+1,_xlfn.FLOOR.MATH((ROW()-2)/45)+1) + 0</f>
        <v>77.400000000000006</v>
      </c>
      <c r="B76" cm="1">
        <f t="array" ref="B76">INDEX('EZ-Pass'!$C$2:$AU$46,MOD(ROW()-2,45)+1,_xlfn.FLOOR.MATH((ROW()-2)/45)+1) + 0</f>
        <v>38.200000000000003</v>
      </c>
    </row>
    <row r="77" spans="1:2" x14ac:dyDescent="0.2">
      <c r="A77" cm="1">
        <f t="array" ref="A77">INDEX(Tolls!$C$2:$AU$46,MOD(ROW()-2,45)+1,_xlfn.FLOOR.MATH((ROW()-2)/45)+1) + 0</f>
        <v>79.400000000000006</v>
      </c>
      <c r="B77" cm="1">
        <f t="array" ref="B77">INDEX('EZ-Pass'!$C$2:$AU$46,MOD(ROW()-2,45)+1,_xlfn.FLOOR.MATH((ROW()-2)/45)+1) + 0</f>
        <v>39.200000000000003</v>
      </c>
    </row>
    <row r="78" spans="1:2" x14ac:dyDescent="0.2">
      <c r="A78" t="e" cm="1">
        <f t="array" ref="A78">INDEX(Tolls!$C$2:$AU$46,MOD(ROW()-2,45)+1,_xlfn.FLOOR.MATH((ROW()-2)/45)+1) + 0</f>
        <v>#VALUE!</v>
      </c>
      <c r="B78" t="e" cm="1">
        <f t="array" ref="B78">INDEX('EZ-Pass'!$C$2:$AU$46,MOD(ROW()-2,45)+1,_xlfn.FLOOR.MATH((ROW()-2)/45)+1) + 0</f>
        <v>#VALUE!</v>
      </c>
    </row>
    <row r="79" spans="1:2" x14ac:dyDescent="0.2">
      <c r="A79" cm="1">
        <f t="array" ref="A79">INDEX(Tolls!$C$2:$AU$46,MOD(ROW()-2,45)+1,_xlfn.FLOOR.MATH((ROW()-2)/45)+1) + 0</f>
        <v>82.3</v>
      </c>
      <c r="B79" cm="1">
        <f t="array" ref="B79">INDEX('EZ-Pass'!$C$2:$AU$46,MOD(ROW()-2,45)+1,_xlfn.FLOOR.MATH((ROW()-2)/45)+1) + 0</f>
        <v>40.700000000000003</v>
      </c>
    </row>
    <row r="80" spans="1:2" x14ac:dyDescent="0.2">
      <c r="A80" cm="1">
        <f t="array" ref="A80">INDEX(Tolls!$C$2:$AU$46,MOD(ROW()-2,45)+1,_xlfn.FLOOR.MATH((ROW()-2)/45)+1) + 0</f>
        <v>90.5</v>
      </c>
      <c r="B80" cm="1">
        <f t="array" ref="B80">INDEX('EZ-Pass'!$C$2:$AU$46,MOD(ROW()-2,45)+1,_xlfn.FLOOR.MATH((ROW()-2)/45)+1) + 0</f>
        <v>46.800000000000004</v>
      </c>
    </row>
    <row r="81" spans="1:2" x14ac:dyDescent="0.2">
      <c r="A81" t="e" cm="1">
        <f t="array" ref="A81">INDEX(Tolls!$C$2:$AU$46,MOD(ROW()-2,45)+1,_xlfn.FLOOR.MATH((ROW()-2)/45)+1) + 0</f>
        <v>#VALUE!</v>
      </c>
      <c r="B81" t="e" cm="1">
        <f t="array" ref="B81">INDEX('EZ-Pass'!$C$2:$AU$46,MOD(ROW()-2,45)+1,_xlfn.FLOOR.MATH((ROW()-2)/45)+1) + 0</f>
        <v>#VALUE!</v>
      </c>
    </row>
    <row r="82" spans="1:2" x14ac:dyDescent="0.2">
      <c r="A82" cm="1">
        <f t="array" ref="A82">INDEX(Tolls!$C$2:$AU$46,MOD(ROW()-2,45)+1,_xlfn.FLOOR.MATH((ROW()-2)/45)+1) + 0</f>
        <v>76.599999999999994</v>
      </c>
      <c r="B82" cm="1">
        <f t="array" ref="B82">INDEX('EZ-Pass'!$C$2:$AU$46,MOD(ROW()-2,45)+1,_xlfn.FLOOR.MATH((ROW()-2)/45)+1) + 0</f>
        <v>37.6</v>
      </c>
    </row>
    <row r="83" spans="1:2" x14ac:dyDescent="0.2">
      <c r="A83" cm="1">
        <f t="array" ref="A83">INDEX(Tolls!$C$2:$AU$46,MOD(ROW()-2,45)+1,_xlfn.FLOOR.MATH((ROW()-2)/45)+1) + 0</f>
        <v>79.400000000000006</v>
      </c>
      <c r="B83" cm="1">
        <f t="array" ref="B83">INDEX('EZ-Pass'!$C$2:$AU$46,MOD(ROW()-2,45)+1,_xlfn.FLOOR.MATH((ROW()-2)/45)+1) + 0</f>
        <v>39.200000000000003</v>
      </c>
    </row>
    <row r="84" spans="1:2" x14ac:dyDescent="0.2">
      <c r="A84" cm="1">
        <f t="array" ref="A84">INDEX(Tolls!$C$2:$AU$46,MOD(ROW()-2,45)+1,_xlfn.FLOOR.MATH((ROW()-2)/45)+1) + 0</f>
        <v>81.5</v>
      </c>
      <c r="B84" cm="1">
        <f t="array" ref="B84">INDEX('EZ-Pass'!$C$2:$AU$46,MOD(ROW()-2,45)+1,_xlfn.FLOOR.MATH((ROW()-2)/45)+1) + 0</f>
        <v>40.200000000000003</v>
      </c>
    </row>
    <row r="85" spans="1:2" x14ac:dyDescent="0.2">
      <c r="A85" cm="1">
        <f t="array" ref="A85">INDEX(Tolls!$C$2:$AU$46,MOD(ROW()-2,45)+1,_xlfn.FLOOR.MATH((ROW()-2)/45)+1) + 0</f>
        <v>86.6</v>
      </c>
      <c r="B85" cm="1">
        <f t="array" ref="B85">INDEX('EZ-Pass'!$C$2:$AU$46,MOD(ROW()-2,45)+1,_xlfn.FLOOR.MATH((ROW()-2)/45)+1) + 0</f>
        <v>42.8</v>
      </c>
    </row>
    <row r="86" spans="1:2" x14ac:dyDescent="0.2">
      <c r="A86" cm="1">
        <f t="array" ref="A86">INDEX(Tolls!$C$2:$AU$46,MOD(ROW()-2,45)+1,_xlfn.FLOOR.MATH((ROW()-2)/45)+1) + 0</f>
        <v>88.7</v>
      </c>
      <c r="B86" cm="1">
        <f t="array" ref="B86">INDEX('EZ-Pass'!$C$2:$AU$46,MOD(ROW()-2,45)+1,_xlfn.FLOOR.MATH((ROW()-2)/45)+1) + 0</f>
        <v>43.8</v>
      </c>
    </row>
    <row r="87" spans="1:2" x14ac:dyDescent="0.2">
      <c r="A87" cm="1">
        <f t="array" ref="A87">INDEX(Tolls!$C$2:$AU$46,MOD(ROW()-2,45)+1,_xlfn.FLOOR.MATH((ROW()-2)/45)+1) + 0</f>
        <v>90.1</v>
      </c>
      <c r="B87" cm="1">
        <f t="array" ref="B87">INDEX('EZ-Pass'!$C$2:$AU$46,MOD(ROW()-2,45)+1,_xlfn.FLOOR.MATH((ROW()-2)/45)+1) + 0</f>
        <v>44.4</v>
      </c>
    </row>
    <row r="88" spans="1:2" x14ac:dyDescent="0.2">
      <c r="A88" cm="1">
        <f t="array" ref="A88">INDEX(Tolls!$C$2:$AU$46,MOD(ROW()-2,45)+1,_xlfn.FLOOR.MATH((ROW()-2)/45)+1) + 0</f>
        <v>93</v>
      </c>
      <c r="B88" cm="1">
        <f t="array" ref="B88">INDEX('EZ-Pass'!$C$2:$AU$46,MOD(ROW()-2,45)+1,_xlfn.FLOOR.MATH((ROW()-2)/45)+1) + 0</f>
        <v>45.8</v>
      </c>
    </row>
    <row r="89" spans="1:2" x14ac:dyDescent="0.2">
      <c r="A89" cm="1">
        <f t="array" ref="A89">INDEX(Tolls!$C$2:$AU$46,MOD(ROW()-2,45)+1,_xlfn.FLOOR.MATH((ROW()-2)/45)+1) + 0</f>
        <v>94.7</v>
      </c>
      <c r="B89" cm="1">
        <f t="array" ref="B89">INDEX('EZ-Pass'!$C$2:$AU$46,MOD(ROW()-2,45)+1,_xlfn.FLOOR.MATH((ROW()-2)/45)+1) + 0</f>
        <v>46.9</v>
      </c>
    </row>
    <row r="90" spans="1:2" x14ac:dyDescent="0.2">
      <c r="A90" cm="1">
        <f t="array" ref="A90">INDEX(Tolls!$C$2:$AU$46,MOD(ROW()-2,45)+1,_xlfn.FLOOR.MATH((ROW()-2)/45)+1) + 0</f>
        <v>97.3</v>
      </c>
      <c r="B90" cm="1">
        <f t="array" ref="B90">INDEX('EZ-Pass'!$C$2:$AU$46,MOD(ROW()-2,45)+1,_xlfn.FLOOR.MATH((ROW()-2)/45)+1) + 0</f>
        <v>48.1</v>
      </c>
    </row>
    <row r="91" spans="1:2" x14ac:dyDescent="0.2">
      <c r="A91" cm="1">
        <f t="array" ref="A91">INDEX(Tolls!$C$2:$AU$46,MOD(ROW()-2,45)+1,_xlfn.FLOOR.MATH((ROW()-2)/45)+1) + 0</f>
        <v>99.899999999999991</v>
      </c>
      <c r="B91" cm="1">
        <f t="array" ref="B91">INDEX('EZ-Pass'!$C$2:$AU$46,MOD(ROW()-2,45)+1,_xlfn.FLOOR.MATH((ROW()-2)/45)+1) + 0</f>
        <v>49.300000000000004</v>
      </c>
    </row>
    <row r="92" spans="1:2" x14ac:dyDescent="0.2">
      <c r="A92" cm="1">
        <f t="array" ref="A92">INDEX(Tolls!$C$2:$AU$46,MOD(ROW()-2,45)+1,_xlfn.FLOOR.MATH((ROW()-2)/45)+1) + 0</f>
        <v>13</v>
      </c>
      <c r="B92" cm="1">
        <f t="array" ref="B92">INDEX('EZ-Pass'!$C$2:$AU$46,MOD(ROW()-2,45)+1,_xlfn.FLOOR.MATH((ROW()-2)/45)+1) + 0</f>
        <v>6.3</v>
      </c>
    </row>
    <row r="93" spans="1:2" x14ac:dyDescent="0.2">
      <c r="A93" cm="1">
        <f t="array" ref="A93">INDEX(Tolls!$C$2:$AU$46,MOD(ROW()-2,45)+1,_xlfn.FLOOR.MATH((ROW()-2)/45)+1) + 0</f>
        <v>0</v>
      </c>
      <c r="B93" cm="1">
        <f t="array" ref="B93">INDEX('EZ-Pass'!$C$2:$AU$46,MOD(ROW()-2,45)+1,_xlfn.FLOOR.MATH((ROW()-2)/45)+1) + 0</f>
        <v>0</v>
      </c>
    </row>
    <row r="94" spans="1:2" x14ac:dyDescent="0.2">
      <c r="A94" t="e" cm="1">
        <f t="array" ref="A94">INDEX(Tolls!$C$2:$AU$46,MOD(ROW()-2,45)+1,_xlfn.FLOOR.MATH((ROW()-2)/45)+1) + 0</f>
        <v>#VALUE!</v>
      </c>
      <c r="B94" t="e" cm="1">
        <f t="array" ref="B94">INDEX('EZ-Pass'!$C$2:$AU$46,MOD(ROW()-2,45)+1,_xlfn.FLOOR.MATH((ROW()-2)/45)+1) + 0</f>
        <v>#VALUE!</v>
      </c>
    </row>
    <row r="95" spans="1:2" x14ac:dyDescent="0.2">
      <c r="A95" cm="1">
        <f t="array" ref="A95">INDEX(Tolls!$C$2:$AU$46,MOD(ROW()-2,45)+1,_xlfn.FLOOR.MATH((ROW()-2)/45)+1) + 0</f>
        <v>0</v>
      </c>
      <c r="B95" cm="1">
        <f t="array" ref="B95">INDEX('EZ-Pass'!$C$2:$AU$46,MOD(ROW()-2,45)+1,_xlfn.FLOOR.MATH((ROW()-2)/45)+1) + 0</f>
        <v>0</v>
      </c>
    </row>
    <row r="96" spans="1:2" x14ac:dyDescent="0.2">
      <c r="A96" cm="1">
        <f t="array" ref="A96">INDEX(Tolls!$C$2:$AU$46,MOD(ROW()-2,45)+1,_xlfn.FLOOR.MATH((ROW()-2)/45)+1) + 0</f>
        <v>4.7</v>
      </c>
      <c r="B96" cm="1">
        <f t="array" ref="B96">INDEX('EZ-Pass'!$C$2:$AU$46,MOD(ROW()-2,45)+1,_xlfn.FLOOR.MATH((ROW()-2)/45)+1) + 0</f>
        <v>2.2999999999999998</v>
      </c>
    </row>
    <row r="97" spans="1:2" x14ac:dyDescent="0.2">
      <c r="A97" cm="1">
        <f t="array" ref="A97">INDEX(Tolls!$C$2:$AU$46,MOD(ROW()-2,45)+1,_xlfn.FLOOR.MATH((ROW()-2)/45)+1) + 0</f>
        <v>6.8</v>
      </c>
      <c r="B97" cm="1">
        <f t="array" ref="B97">INDEX('EZ-Pass'!$C$2:$AU$46,MOD(ROW()-2,45)+1,_xlfn.FLOOR.MATH((ROW()-2)/45)+1) + 0</f>
        <v>3.2</v>
      </c>
    </row>
    <row r="98" spans="1:2" x14ac:dyDescent="0.2">
      <c r="A98" cm="1">
        <f t="array" ref="A98">INDEX(Tolls!$C$2:$AU$46,MOD(ROW()-2,45)+1,_xlfn.FLOOR.MATH((ROW()-2)/45)+1) + 0</f>
        <v>9</v>
      </c>
      <c r="B98" cm="1">
        <f t="array" ref="B98">INDEX('EZ-Pass'!$C$2:$AU$46,MOD(ROW()-2,45)+1,_xlfn.FLOOR.MATH((ROW()-2)/45)+1) + 0</f>
        <v>4.3</v>
      </c>
    </row>
    <row r="99" spans="1:2" x14ac:dyDescent="0.2">
      <c r="A99" cm="1">
        <f t="array" ref="A99">INDEX(Tolls!$C$2:$AU$46,MOD(ROW()-2,45)+1,_xlfn.FLOOR.MATH((ROW()-2)/45)+1) + 0</f>
        <v>12</v>
      </c>
      <c r="B99" cm="1">
        <f t="array" ref="B99">INDEX('EZ-Pass'!$C$2:$AU$46,MOD(ROW()-2,45)+1,_xlfn.FLOOR.MATH((ROW()-2)/45)+1) + 0</f>
        <v>5.9</v>
      </c>
    </row>
    <row r="100" spans="1:2" x14ac:dyDescent="0.2">
      <c r="A100" cm="1">
        <f t="array" ref="A100">INDEX(Tolls!$C$2:$AU$46,MOD(ROW()-2,45)+1,_xlfn.FLOOR.MATH((ROW()-2)/45)+1) + 0</f>
        <v>13</v>
      </c>
      <c r="B100" cm="1">
        <f t="array" ref="B100">INDEX('EZ-Pass'!$C$2:$AU$46,MOD(ROW()-2,45)+1,_xlfn.FLOOR.MATH((ROW()-2)/45)+1) + 0</f>
        <v>6.3</v>
      </c>
    </row>
    <row r="101" spans="1:2" x14ac:dyDescent="0.2">
      <c r="A101" cm="1">
        <f t="array" ref="A101">INDEX(Tolls!$C$2:$AU$46,MOD(ROW()-2,45)+1,_xlfn.FLOOR.MATH((ROW()-2)/45)+1) + 0</f>
        <v>17.3</v>
      </c>
      <c r="B101" cm="1">
        <f t="array" ref="B101">INDEX('EZ-Pass'!$C$2:$AU$46,MOD(ROW()-2,45)+1,_xlfn.FLOOR.MATH((ROW()-2)/45)+1) + 0</f>
        <v>8.4</v>
      </c>
    </row>
    <row r="102" spans="1:2" x14ac:dyDescent="0.2">
      <c r="A102" cm="1">
        <f t="array" ref="A102">INDEX(Tolls!$C$2:$AU$46,MOD(ROW()-2,45)+1,_xlfn.FLOOR.MATH((ROW()-2)/45)+1) + 0</f>
        <v>21.3</v>
      </c>
      <c r="B102" cm="1">
        <f t="array" ref="B102">INDEX('EZ-Pass'!$C$2:$AU$46,MOD(ROW()-2,45)+1,_xlfn.FLOOR.MATH((ROW()-2)/45)+1) + 0</f>
        <v>10.4</v>
      </c>
    </row>
    <row r="103" spans="1:2" x14ac:dyDescent="0.2">
      <c r="A103" cm="1">
        <f t="array" ref="A103">INDEX(Tolls!$C$2:$AU$46,MOD(ROW()-2,45)+1,_xlfn.FLOOR.MATH((ROW()-2)/45)+1) + 0</f>
        <v>29.7</v>
      </c>
      <c r="B103" cm="1">
        <f t="array" ref="B103">INDEX('EZ-Pass'!$C$2:$AU$46,MOD(ROW()-2,45)+1,_xlfn.FLOOR.MATH((ROW()-2)/45)+1) + 0</f>
        <v>14.5</v>
      </c>
    </row>
    <row r="104" spans="1:2" x14ac:dyDescent="0.2">
      <c r="A104" cm="1">
        <f t="array" ref="A104">INDEX(Tolls!$C$2:$AU$46,MOD(ROW()-2,45)+1,_xlfn.FLOOR.MATH((ROW()-2)/45)+1) + 0</f>
        <v>33.700000000000003</v>
      </c>
      <c r="B104" cm="1">
        <f t="array" ref="B104">INDEX('EZ-Pass'!$C$2:$AU$46,MOD(ROW()-2,45)+1,_xlfn.FLOOR.MATH((ROW()-2)/45)+1) + 0</f>
        <v>16.600000000000001</v>
      </c>
    </row>
    <row r="105" spans="1:2" x14ac:dyDescent="0.2">
      <c r="A105" cm="1">
        <f t="array" ref="A105">INDEX(Tolls!$C$2:$AU$46,MOD(ROW()-2,45)+1,_xlfn.FLOOR.MATH((ROW()-2)/45)+1) + 0</f>
        <v>38</v>
      </c>
      <c r="B105" cm="1">
        <f t="array" ref="B105">INDEX('EZ-Pass'!$C$2:$AU$46,MOD(ROW()-2,45)+1,_xlfn.FLOOR.MATH((ROW()-2)/45)+1) + 0</f>
        <v>18.600000000000001</v>
      </c>
    </row>
    <row r="106" spans="1:2" x14ac:dyDescent="0.2">
      <c r="A106" cm="1">
        <f t="array" ref="A106">INDEX(Tolls!$C$2:$AU$46,MOD(ROW()-2,45)+1,_xlfn.FLOOR.MATH((ROW()-2)/45)+1) + 0</f>
        <v>38.200000000000003</v>
      </c>
      <c r="B106" cm="1">
        <f t="array" ref="B106">INDEX('EZ-Pass'!$C$2:$AU$46,MOD(ROW()-2,45)+1,_xlfn.FLOOR.MATH((ROW()-2)/45)+1) + 0</f>
        <v>19.8</v>
      </c>
    </row>
    <row r="107" spans="1:2" x14ac:dyDescent="0.2">
      <c r="A107" cm="1">
        <f t="array" ref="A107">INDEX(Tolls!$C$2:$AU$46,MOD(ROW()-2,45)+1,_xlfn.FLOOR.MATH((ROW()-2)/45)+1) + 0</f>
        <v>43.2</v>
      </c>
      <c r="B107" cm="1">
        <f t="array" ref="B107">INDEX('EZ-Pass'!$C$2:$AU$46,MOD(ROW()-2,45)+1,_xlfn.FLOOR.MATH((ROW()-2)/45)+1) + 0</f>
        <v>21.2</v>
      </c>
    </row>
    <row r="108" spans="1:2" x14ac:dyDescent="0.2">
      <c r="A108" cm="1">
        <f t="array" ref="A108">INDEX(Tolls!$C$2:$AU$46,MOD(ROW()-2,45)+1,_xlfn.FLOOR.MATH((ROW()-2)/45)+1) + 0</f>
        <v>49.5</v>
      </c>
      <c r="B108" cm="1">
        <f t="array" ref="B108">INDEX('EZ-Pass'!$C$2:$AU$46,MOD(ROW()-2,45)+1,_xlfn.FLOOR.MATH((ROW()-2)/45)+1) + 0</f>
        <v>24.2</v>
      </c>
    </row>
    <row r="109" spans="1:2" x14ac:dyDescent="0.2">
      <c r="A109" cm="1">
        <f t="array" ref="A109">INDEX(Tolls!$C$2:$AU$46,MOD(ROW()-2,45)+1,_xlfn.FLOOR.MATH((ROW()-2)/45)+1) + 0</f>
        <v>51.4</v>
      </c>
      <c r="B109" cm="1">
        <f t="array" ref="B109">INDEX('EZ-Pass'!$C$2:$AU$46,MOD(ROW()-2,45)+1,_xlfn.FLOOR.MATH((ROW()-2)/45)+1) + 0</f>
        <v>25.3</v>
      </c>
    </row>
    <row r="110" spans="1:2" x14ac:dyDescent="0.2">
      <c r="A110" cm="1">
        <f t="array" ref="A110">INDEX(Tolls!$C$2:$AU$46,MOD(ROW()-2,45)+1,_xlfn.FLOOR.MATH((ROW()-2)/45)+1) + 0</f>
        <v>52.8</v>
      </c>
      <c r="B110" cm="1">
        <f t="array" ref="B110">INDEX('EZ-Pass'!$C$2:$AU$46,MOD(ROW()-2,45)+1,_xlfn.FLOOR.MATH((ROW()-2)/45)+1) + 0</f>
        <v>25.8</v>
      </c>
    </row>
    <row r="111" spans="1:2" x14ac:dyDescent="0.2">
      <c r="A111" cm="1">
        <f t="array" ref="A111">INDEX(Tolls!$C$2:$AU$46,MOD(ROW()-2,45)+1,_xlfn.FLOOR.MATH((ROW()-2)/45)+1) + 0</f>
        <v>53.4</v>
      </c>
      <c r="B111" cm="1">
        <f t="array" ref="B111">INDEX('EZ-Pass'!$C$2:$AU$46,MOD(ROW()-2,45)+1,_xlfn.FLOOR.MATH((ROW()-2)/45)+1) + 0</f>
        <v>26.3</v>
      </c>
    </row>
    <row r="112" spans="1:2" x14ac:dyDescent="0.2">
      <c r="A112" cm="1">
        <f t="array" ref="A112">INDEX(Tolls!$C$2:$AU$46,MOD(ROW()-2,45)+1,_xlfn.FLOOR.MATH((ROW()-2)/45)+1) + 0</f>
        <v>56.6</v>
      </c>
      <c r="B112" cm="1">
        <f t="array" ref="B112">INDEX('EZ-Pass'!$C$2:$AU$46,MOD(ROW()-2,45)+1,_xlfn.FLOOR.MATH((ROW()-2)/45)+1) + 0</f>
        <v>27.8</v>
      </c>
    </row>
    <row r="113" spans="1:2" x14ac:dyDescent="0.2">
      <c r="A113" cm="1">
        <f t="array" ref="A113">INDEX(Tolls!$C$2:$AU$46,MOD(ROW()-2,45)+1,_xlfn.FLOOR.MATH((ROW()-2)/45)+1) + 0</f>
        <v>61.5</v>
      </c>
      <c r="B113" cm="1">
        <f t="array" ref="B113">INDEX('EZ-Pass'!$C$2:$AU$46,MOD(ROW()-2,45)+1,_xlfn.FLOOR.MATH((ROW()-2)/45)+1) + 0</f>
        <v>30.5</v>
      </c>
    </row>
    <row r="114" spans="1:2" x14ac:dyDescent="0.2">
      <c r="A114" cm="1">
        <f t="array" ref="A114">INDEX(Tolls!$C$2:$AU$46,MOD(ROW()-2,45)+1,_xlfn.FLOOR.MATH((ROW()-2)/45)+1) + 0</f>
        <v>64.099999999999994</v>
      </c>
      <c r="B114" cm="1">
        <f t="array" ref="B114">INDEX('EZ-Pass'!$C$2:$AU$46,MOD(ROW()-2,45)+1,_xlfn.FLOOR.MATH((ROW()-2)/45)+1) + 0</f>
        <v>31.4</v>
      </c>
    </row>
    <row r="115" spans="1:2" x14ac:dyDescent="0.2">
      <c r="A115" cm="1">
        <f t="array" ref="A115">INDEX(Tolls!$C$2:$AU$46,MOD(ROW()-2,45)+1,_xlfn.FLOOR.MATH((ROW()-2)/45)+1) + 0</f>
        <v>66.900000000000006</v>
      </c>
      <c r="B115" cm="1">
        <f t="array" ref="B115">INDEX('EZ-Pass'!$C$2:$AU$46,MOD(ROW()-2,45)+1,_xlfn.FLOOR.MATH((ROW()-2)/45)+1) + 0</f>
        <v>33</v>
      </c>
    </row>
    <row r="116" spans="1:2" x14ac:dyDescent="0.2">
      <c r="A116" cm="1">
        <f t="array" ref="A116">INDEX(Tolls!$C$2:$AU$46,MOD(ROW()-2,45)+1,_xlfn.FLOOR.MATH((ROW()-2)/45)+1) + 0</f>
        <v>69.400000000000006</v>
      </c>
      <c r="B116" cm="1">
        <f t="array" ref="B116">INDEX('EZ-Pass'!$C$2:$AU$46,MOD(ROW()-2,45)+1,_xlfn.FLOOR.MATH((ROW()-2)/45)+1) + 0</f>
        <v>34.299999999999997</v>
      </c>
    </row>
    <row r="117" spans="1:2" x14ac:dyDescent="0.2">
      <c r="A117" cm="1">
        <f t="array" ref="A117">INDEX(Tolls!$C$2:$AU$46,MOD(ROW()-2,45)+1,_xlfn.FLOOR.MATH((ROW()-2)/45)+1) + 0</f>
        <v>71.2</v>
      </c>
      <c r="B117" cm="1">
        <f t="array" ref="B117">INDEX('EZ-Pass'!$C$2:$AU$46,MOD(ROW()-2,45)+1,_xlfn.FLOOR.MATH((ROW()-2)/45)+1) + 0</f>
        <v>35</v>
      </c>
    </row>
    <row r="118" spans="1:2" x14ac:dyDescent="0.2">
      <c r="A118" cm="1">
        <f t="array" ref="A118">INDEX(Tolls!$C$2:$AU$46,MOD(ROW()-2,45)+1,_xlfn.FLOOR.MATH((ROW()-2)/45)+1) + 0</f>
        <v>73.2</v>
      </c>
      <c r="B118" cm="1">
        <f t="array" ref="B118">INDEX('EZ-Pass'!$C$2:$AU$46,MOD(ROW()-2,45)+1,_xlfn.FLOOR.MATH((ROW()-2)/45)+1) + 0</f>
        <v>36.200000000000003</v>
      </c>
    </row>
    <row r="119" spans="1:2" x14ac:dyDescent="0.2">
      <c r="A119" cm="1">
        <f t="array" ref="A119">INDEX(Tolls!$C$2:$AU$46,MOD(ROW()-2,45)+1,_xlfn.FLOOR.MATH((ROW()-2)/45)+1) + 0</f>
        <v>75.400000000000006</v>
      </c>
      <c r="B119" cm="1">
        <f t="array" ref="B119">INDEX('EZ-Pass'!$C$2:$AU$46,MOD(ROW()-2,45)+1,_xlfn.FLOOR.MATH((ROW()-2)/45)+1) + 0</f>
        <v>37.1</v>
      </c>
    </row>
    <row r="120" spans="1:2" x14ac:dyDescent="0.2">
      <c r="A120" cm="1">
        <f t="array" ref="A120">INDEX(Tolls!$C$2:$AU$46,MOD(ROW()-2,45)+1,_xlfn.FLOOR.MATH((ROW()-2)/45)+1) + 0</f>
        <v>75.7</v>
      </c>
      <c r="B120" cm="1">
        <f t="array" ref="B120">INDEX('EZ-Pass'!$C$2:$AU$46,MOD(ROW()-2,45)+1,_xlfn.FLOOR.MATH((ROW()-2)/45)+1) + 0</f>
        <v>37.4</v>
      </c>
    </row>
    <row r="121" spans="1:2" x14ac:dyDescent="0.2">
      <c r="A121" cm="1">
        <f t="array" ref="A121">INDEX(Tolls!$C$2:$AU$46,MOD(ROW()-2,45)+1,_xlfn.FLOOR.MATH((ROW()-2)/45)+1) + 0</f>
        <v>77.400000000000006</v>
      </c>
      <c r="B121" cm="1">
        <f t="array" ref="B121">INDEX('EZ-Pass'!$C$2:$AU$46,MOD(ROW()-2,45)+1,_xlfn.FLOOR.MATH((ROW()-2)/45)+1) + 0</f>
        <v>38.200000000000003</v>
      </c>
    </row>
    <row r="122" spans="1:2" x14ac:dyDescent="0.2">
      <c r="A122" cm="1">
        <f t="array" ref="A122">INDEX(Tolls!$C$2:$AU$46,MOD(ROW()-2,45)+1,_xlfn.FLOOR.MATH((ROW()-2)/45)+1) + 0</f>
        <v>79.400000000000006</v>
      </c>
      <c r="B122" cm="1">
        <f t="array" ref="B122">INDEX('EZ-Pass'!$C$2:$AU$46,MOD(ROW()-2,45)+1,_xlfn.FLOOR.MATH((ROW()-2)/45)+1) + 0</f>
        <v>39.200000000000003</v>
      </c>
    </row>
    <row r="123" spans="1:2" x14ac:dyDescent="0.2">
      <c r="A123" t="e" cm="1">
        <f t="array" ref="A123">INDEX(Tolls!$C$2:$AU$46,MOD(ROW()-2,45)+1,_xlfn.FLOOR.MATH((ROW()-2)/45)+1) + 0</f>
        <v>#VALUE!</v>
      </c>
      <c r="B123" t="e" cm="1">
        <f t="array" ref="B123">INDEX('EZ-Pass'!$C$2:$AU$46,MOD(ROW()-2,45)+1,_xlfn.FLOOR.MATH((ROW()-2)/45)+1) + 0</f>
        <v>#VALUE!</v>
      </c>
    </row>
    <row r="124" spans="1:2" x14ac:dyDescent="0.2">
      <c r="A124" cm="1">
        <f t="array" ref="A124">INDEX(Tolls!$C$2:$AU$46,MOD(ROW()-2,45)+1,_xlfn.FLOOR.MATH((ROW()-2)/45)+1) + 0</f>
        <v>82.3</v>
      </c>
      <c r="B124" cm="1">
        <f t="array" ref="B124">INDEX('EZ-Pass'!$C$2:$AU$46,MOD(ROW()-2,45)+1,_xlfn.FLOOR.MATH((ROW()-2)/45)+1) + 0</f>
        <v>40.700000000000003</v>
      </c>
    </row>
    <row r="125" spans="1:2" x14ac:dyDescent="0.2">
      <c r="A125" cm="1">
        <f t="array" ref="A125">INDEX(Tolls!$C$2:$AU$46,MOD(ROW()-2,45)+1,_xlfn.FLOOR.MATH((ROW()-2)/45)+1) + 0</f>
        <v>90.5</v>
      </c>
      <c r="B125" cm="1">
        <f t="array" ref="B125">INDEX('EZ-Pass'!$C$2:$AU$46,MOD(ROW()-2,45)+1,_xlfn.FLOOR.MATH((ROW()-2)/45)+1) + 0</f>
        <v>46.800000000000004</v>
      </c>
    </row>
    <row r="126" spans="1:2" x14ac:dyDescent="0.2">
      <c r="A126" t="e" cm="1">
        <f t="array" ref="A126">INDEX(Tolls!$C$2:$AU$46,MOD(ROW()-2,45)+1,_xlfn.FLOOR.MATH((ROW()-2)/45)+1) + 0</f>
        <v>#VALUE!</v>
      </c>
      <c r="B126" t="e" cm="1">
        <f t="array" ref="B126">INDEX('EZ-Pass'!$C$2:$AU$46,MOD(ROW()-2,45)+1,_xlfn.FLOOR.MATH((ROW()-2)/45)+1) + 0</f>
        <v>#VALUE!</v>
      </c>
    </row>
    <row r="127" spans="1:2" x14ac:dyDescent="0.2">
      <c r="A127" cm="1">
        <f t="array" ref="A127">INDEX(Tolls!$C$2:$AU$46,MOD(ROW()-2,45)+1,_xlfn.FLOOR.MATH((ROW()-2)/45)+1) + 0</f>
        <v>76.599999999999994</v>
      </c>
      <c r="B127" cm="1">
        <f t="array" ref="B127">INDEX('EZ-Pass'!$C$2:$AU$46,MOD(ROW()-2,45)+1,_xlfn.FLOOR.MATH((ROW()-2)/45)+1) + 0</f>
        <v>37.6</v>
      </c>
    </row>
    <row r="128" spans="1:2" x14ac:dyDescent="0.2">
      <c r="A128" cm="1">
        <f t="array" ref="A128">INDEX(Tolls!$C$2:$AU$46,MOD(ROW()-2,45)+1,_xlfn.FLOOR.MATH((ROW()-2)/45)+1) + 0</f>
        <v>79.400000000000006</v>
      </c>
      <c r="B128" cm="1">
        <f t="array" ref="B128">INDEX('EZ-Pass'!$C$2:$AU$46,MOD(ROW()-2,45)+1,_xlfn.FLOOR.MATH((ROW()-2)/45)+1) + 0</f>
        <v>39.200000000000003</v>
      </c>
    </row>
    <row r="129" spans="1:2" x14ac:dyDescent="0.2">
      <c r="A129" cm="1">
        <f t="array" ref="A129">INDEX(Tolls!$C$2:$AU$46,MOD(ROW()-2,45)+1,_xlfn.FLOOR.MATH((ROW()-2)/45)+1) + 0</f>
        <v>81.5</v>
      </c>
      <c r="B129" cm="1">
        <f t="array" ref="B129">INDEX('EZ-Pass'!$C$2:$AU$46,MOD(ROW()-2,45)+1,_xlfn.FLOOR.MATH((ROW()-2)/45)+1) + 0</f>
        <v>40.200000000000003</v>
      </c>
    </row>
    <row r="130" spans="1:2" x14ac:dyDescent="0.2">
      <c r="A130" cm="1">
        <f t="array" ref="A130">INDEX(Tolls!$C$2:$AU$46,MOD(ROW()-2,45)+1,_xlfn.FLOOR.MATH((ROW()-2)/45)+1) + 0</f>
        <v>86.6</v>
      </c>
      <c r="B130" cm="1">
        <f t="array" ref="B130">INDEX('EZ-Pass'!$C$2:$AU$46,MOD(ROW()-2,45)+1,_xlfn.FLOOR.MATH((ROW()-2)/45)+1) + 0</f>
        <v>42.8</v>
      </c>
    </row>
    <row r="131" spans="1:2" x14ac:dyDescent="0.2">
      <c r="A131" cm="1">
        <f t="array" ref="A131">INDEX(Tolls!$C$2:$AU$46,MOD(ROW()-2,45)+1,_xlfn.FLOOR.MATH((ROW()-2)/45)+1) + 0</f>
        <v>88.7</v>
      </c>
      <c r="B131" cm="1">
        <f t="array" ref="B131">INDEX('EZ-Pass'!$C$2:$AU$46,MOD(ROW()-2,45)+1,_xlfn.FLOOR.MATH((ROW()-2)/45)+1) + 0</f>
        <v>43.8</v>
      </c>
    </row>
    <row r="132" spans="1:2" x14ac:dyDescent="0.2">
      <c r="A132" cm="1">
        <f t="array" ref="A132">INDEX(Tolls!$C$2:$AU$46,MOD(ROW()-2,45)+1,_xlfn.FLOOR.MATH((ROW()-2)/45)+1) + 0</f>
        <v>90.1</v>
      </c>
      <c r="B132" cm="1">
        <f t="array" ref="B132">INDEX('EZ-Pass'!$C$2:$AU$46,MOD(ROW()-2,45)+1,_xlfn.FLOOR.MATH((ROW()-2)/45)+1) + 0</f>
        <v>44.4</v>
      </c>
    </row>
    <row r="133" spans="1:2" x14ac:dyDescent="0.2">
      <c r="A133" cm="1">
        <f t="array" ref="A133">INDEX(Tolls!$C$2:$AU$46,MOD(ROW()-2,45)+1,_xlfn.FLOOR.MATH((ROW()-2)/45)+1) + 0</f>
        <v>93</v>
      </c>
      <c r="B133" cm="1">
        <f t="array" ref="B133">INDEX('EZ-Pass'!$C$2:$AU$46,MOD(ROW()-2,45)+1,_xlfn.FLOOR.MATH((ROW()-2)/45)+1) + 0</f>
        <v>45.8</v>
      </c>
    </row>
    <row r="134" spans="1:2" x14ac:dyDescent="0.2">
      <c r="A134" cm="1">
        <f t="array" ref="A134">INDEX(Tolls!$C$2:$AU$46,MOD(ROW()-2,45)+1,_xlfn.FLOOR.MATH((ROW()-2)/45)+1) + 0</f>
        <v>94.7</v>
      </c>
      <c r="B134" cm="1">
        <f t="array" ref="B134">INDEX('EZ-Pass'!$C$2:$AU$46,MOD(ROW()-2,45)+1,_xlfn.FLOOR.MATH((ROW()-2)/45)+1) + 0</f>
        <v>46.9</v>
      </c>
    </row>
    <row r="135" spans="1:2" x14ac:dyDescent="0.2">
      <c r="A135" cm="1">
        <f t="array" ref="A135">INDEX(Tolls!$C$2:$AU$46,MOD(ROW()-2,45)+1,_xlfn.FLOOR.MATH((ROW()-2)/45)+1) + 0</f>
        <v>97.3</v>
      </c>
      <c r="B135" cm="1">
        <f t="array" ref="B135">INDEX('EZ-Pass'!$C$2:$AU$46,MOD(ROW()-2,45)+1,_xlfn.FLOOR.MATH((ROW()-2)/45)+1) + 0</f>
        <v>48.1</v>
      </c>
    </row>
    <row r="136" spans="1:2" x14ac:dyDescent="0.2">
      <c r="A136" cm="1">
        <f t="array" ref="A136">INDEX(Tolls!$C$2:$AU$46,MOD(ROW()-2,45)+1,_xlfn.FLOOR.MATH((ROW()-2)/45)+1) + 0</f>
        <v>99.899999999999991</v>
      </c>
      <c r="B136" cm="1">
        <f t="array" ref="B136">INDEX('EZ-Pass'!$C$2:$AU$46,MOD(ROW()-2,45)+1,_xlfn.FLOOR.MATH((ROW()-2)/45)+1) + 0</f>
        <v>49.300000000000004</v>
      </c>
    </row>
    <row r="137" spans="1:2" x14ac:dyDescent="0.2">
      <c r="A137" cm="1">
        <f t="array" ref="A137">INDEX(Tolls!$C$2:$AU$46,MOD(ROW()-2,45)+1,_xlfn.FLOOR.MATH((ROW()-2)/45)+1) + 0</f>
        <v>13</v>
      </c>
      <c r="B137" cm="1">
        <f t="array" ref="B137">INDEX('EZ-Pass'!$C$2:$AU$46,MOD(ROW()-2,45)+1,_xlfn.FLOOR.MATH((ROW()-2)/45)+1) + 0</f>
        <v>6.3</v>
      </c>
    </row>
    <row r="138" spans="1:2" x14ac:dyDescent="0.2">
      <c r="A138" cm="1">
        <f t="array" ref="A138">INDEX(Tolls!$C$2:$AU$46,MOD(ROW()-2,45)+1,_xlfn.FLOOR.MATH((ROW()-2)/45)+1) + 0</f>
        <v>0</v>
      </c>
      <c r="B138" cm="1">
        <f t="array" ref="B138">INDEX('EZ-Pass'!$C$2:$AU$46,MOD(ROW()-2,45)+1,_xlfn.FLOOR.MATH((ROW()-2)/45)+1) + 0</f>
        <v>0</v>
      </c>
    </row>
    <row r="139" spans="1:2" x14ac:dyDescent="0.2">
      <c r="A139" cm="1">
        <f t="array" ref="A139">INDEX(Tolls!$C$2:$AU$46,MOD(ROW()-2,45)+1,_xlfn.FLOOR.MATH((ROW()-2)/45)+1) + 0</f>
        <v>0</v>
      </c>
      <c r="B139" cm="1">
        <f t="array" ref="B139">INDEX('EZ-Pass'!$C$2:$AU$46,MOD(ROW()-2,45)+1,_xlfn.FLOOR.MATH((ROW()-2)/45)+1) + 0</f>
        <v>0</v>
      </c>
    </row>
    <row r="140" spans="1:2" x14ac:dyDescent="0.2">
      <c r="A140" t="e" cm="1">
        <f t="array" ref="A140">INDEX(Tolls!$C$2:$AU$46,MOD(ROW()-2,45)+1,_xlfn.FLOOR.MATH((ROW()-2)/45)+1) + 0</f>
        <v>#VALUE!</v>
      </c>
      <c r="B140" t="e" cm="1">
        <f t="array" ref="B140">INDEX('EZ-Pass'!$C$2:$AU$46,MOD(ROW()-2,45)+1,_xlfn.FLOOR.MATH((ROW()-2)/45)+1) + 0</f>
        <v>#VALUE!</v>
      </c>
    </row>
    <row r="141" spans="1:2" x14ac:dyDescent="0.2">
      <c r="A141" cm="1">
        <f t="array" ref="A141">INDEX(Tolls!$C$2:$AU$46,MOD(ROW()-2,45)+1,_xlfn.FLOOR.MATH((ROW()-2)/45)+1) + 0</f>
        <v>4.7</v>
      </c>
      <c r="B141" cm="1">
        <f t="array" ref="B141">INDEX('EZ-Pass'!$C$2:$AU$46,MOD(ROW()-2,45)+1,_xlfn.FLOOR.MATH((ROW()-2)/45)+1) + 0</f>
        <v>2.2999999999999998</v>
      </c>
    </row>
    <row r="142" spans="1:2" x14ac:dyDescent="0.2">
      <c r="A142" cm="1">
        <f t="array" ref="A142">INDEX(Tolls!$C$2:$AU$46,MOD(ROW()-2,45)+1,_xlfn.FLOOR.MATH((ROW()-2)/45)+1) + 0</f>
        <v>6.8</v>
      </c>
      <c r="B142" cm="1">
        <f t="array" ref="B142">INDEX('EZ-Pass'!$C$2:$AU$46,MOD(ROW()-2,45)+1,_xlfn.FLOOR.MATH((ROW()-2)/45)+1) + 0</f>
        <v>3.2</v>
      </c>
    </row>
    <row r="143" spans="1:2" x14ac:dyDescent="0.2">
      <c r="A143" cm="1">
        <f t="array" ref="A143">INDEX(Tolls!$C$2:$AU$46,MOD(ROW()-2,45)+1,_xlfn.FLOOR.MATH((ROW()-2)/45)+1) + 0</f>
        <v>9</v>
      </c>
      <c r="B143" cm="1">
        <f t="array" ref="B143">INDEX('EZ-Pass'!$C$2:$AU$46,MOD(ROW()-2,45)+1,_xlfn.FLOOR.MATH((ROW()-2)/45)+1) + 0</f>
        <v>4.3</v>
      </c>
    </row>
    <row r="144" spans="1:2" x14ac:dyDescent="0.2">
      <c r="A144" cm="1">
        <f t="array" ref="A144">INDEX(Tolls!$C$2:$AU$46,MOD(ROW()-2,45)+1,_xlfn.FLOOR.MATH((ROW()-2)/45)+1) + 0</f>
        <v>12</v>
      </c>
      <c r="B144" cm="1">
        <f t="array" ref="B144">INDEX('EZ-Pass'!$C$2:$AU$46,MOD(ROW()-2,45)+1,_xlfn.FLOOR.MATH((ROW()-2)/45)+1) + 0</f>
        <v>5.9</v>
      </c>
    </row>
    <row r="145" spans="1:2" x14ac:dyDescent="0.2">
      <c r="A145" cm="1">
        <f t="array" ref="A145">INDEX(Tolls!$C$2:$AU$46,MOD(ROW()-2,45)+1,_xlfn.FLOOR.MATH((ROW()-2)/45)+1) + 0</f>
        <v>13</v>
      </c>
      <c r="B145" cm="1">
        <f t="array" ref="B145">INDEX('EZ-Pass'!$C$2:$AU$46,MOD(ROW()-2,45)+1,_xlfn.FLOOR.MATH((ROW()-2)/45)+1) + 0</f>
        <v>6.3</v>
      </c>
    </row>
    <row r="146" spans="1:2" x14ac:dyDescent="0.2">
      <c r="A146" cm="1">
        <f t="array" ref="A146">INDEX(Tolls!$C$2:$AU$46,MOD(ROW()-2,45)+1,_xlfn.FLOOR.MATH((ROW()-2)/45)+1) + 0</f>
        <v>17.3</v>
      </c>
      <c r="B146" cm="1">
        <f t="array" ref="B146">INDEX('EZ-Pass'!$C$2:$AU$46,MOD(ROW()-2,45)+1,_xlfn.FLOOR.MATH((ROW()-2)/45)+1) + 0</f>
        <v>8.4</v>
      </c>
    </row>
    <row r="147" spans="1:2" x14ac:dyDescent="0.2">
      <c r="A147" cm="1">
        <f t="array" ref="A147">INDEX(Tolls!$C$2:$AU$46,MOD(ROW()-2,45)+1,_xlfn.FLOOR.MATH((ROW()-2)/45)+1) + 0</f>
        <v>21.3</v>
      </c>
      <c r="B147" cm="1">
        <f t="array" ref="B147">INDEX('EZ-Pass'!$C$2:$AU$46,MOD(ROW()-2,45)+1,_xlfn.FLOOR.MATH((ROW()-2)/45)+1) + 0</f>
        <v>10.4</v>
      </c>
    </row>
    <row r="148" spans="1:2" x14ac:dyDescent="0.2">
      <c r="A148" cm="1">
        <f t="array" ref="A148">INDEX(Tolls!$C$2:$AU$46,MOD(ROW()-2,45)+1,_xlfn.FLOOR.MATH((ROW()-2)/45)+1) + 0</f>
        <v>29.7</v>
      </c>
      <c r="B148" cm="1">
        <f t="array" ref="B148">INDEX('EZ-Pass'!$C$2:$AU$46,MOD(ROW()-2,45)+1,_xlfn.FLOOR.MATH((ROW()-2)/45)+1) + 0</f>
        <v>14.5</v>
      </c>
    </row>
    <row r="149" spans="1:2" x14ac:dyDescent="0.2">
      <c r="A149" cm="1">
        <f t="array" ref="A149">INDEX(Tolls!$C$2:$AU$46,MOD(ROW()-2,45)+1,_xlfn.FLOOR.MATH((ROW()-2)/45)+1) + 0</f>
        <v>33.700000000000003</v>
      </c>
      <c r="B149" cm="1">
        <f t="array" ref="B149">INDEX('EZ-Pass'!$C$2:$AU$46,MOD(ROW()-2,45)+1,_xlfn.FLOOR.MATH((ROW()-2)/45)+1) + 0</f>
        <v>16.600000000000001</v>
      </c>
    </row>
    <row r="150" spans="1:2" x14ac:dyDescent="0.2">
      <c r="A150" cm="1">
        <f t="array" ref="A150">INDEX(Tolls!$C$2:$AU$46,MOD(ROW()-2,45)+1,_xlfn.FLOOR.MATH((ROW()-2)/45)+1) + 0</f>
        <v>38</v>
      </c>
      <c r="B150" cm="1">
        <f t="array" ref="B150">INDEX('EZ-Pass'!$C$2:$AU$46,MOD(ROW()-2,45)+1,_xlfn.FLOOR.MATH((ROW()-2)/45)+1) + 0</f>
        <v>18.600000000000001</v>
      </c>
    </row>
    <row r="151" spans="1:2" x14ac:dyDescent="0.2">
      <c r="A151" cm="1">
        <f t="array" ref="A151">INDEX(Tolls!$C$2:$AU$46,MOD(ROW()-2,45)+1,_xlfn.FLOOR.MATH((ROW()-2)/45)+1) + 0</f>
        <v>38.200000000000003</v>
      </c>
      <c r="B151" cm="1">
        <f t="array" ref="B151">INDEX('EZ-Pass'!$C$2:$AU$46,MOD(ROW()-2,45)+1,_xlfn.FLOOR.MATH((ROW()-2)/45)+1) + 0</f>
        <v>19.8</v>
      </c>
    </row>
    <row r="152" spans="1:2" x14ac:dyDescent="0.2">
      <c r="A152" cm="1">
        <f t="array" ref="A152">INDEX(Tolls!$C$2:$AU$46,MOD(ROW()-2,45)+1,_xlfn.FLOOR.MATH((ROW()-2)/45)+1) + 0</f>
        <v>43.2</v>
      </c>
      <c r="B152" cm="1">
        <f t="array" ref="B152">INDEX('EZ-Pass'!$C$2:$AU$46,MOD(ROW()-2,45)+1,_xlfn.FLOOR.MATH((ROW()-2)/45)+1) + 0</f>
        <v>21.2</v>
      </c>
    </row>
    <row r="153" spans="1:2" x14ac:dyDescent="0.2">
      <c r="A153" cm="1">
        <f t="array" ref="A153">INDEX(Tolls!$C$2:$AU$46,MOD(ROW()-2,45)+1,_xlfn.FLOOR.MATH((ROW()-2)/45)+1) + 0</f>
        <v>49.5</v>
      </c>
      <c r="B153" cm="1">
        <f t="array" ref="B153">INDEX('EZ-Pass'!$C$2:$AU$46,MOD(ROW()-2,45)+1,_xlfn.FLOOR.MATH((ROW()-2)/45)+1) + 0</f>
        <v>24.2</v>
      </c>
    </row>
    <row r="154" spans="1:2" x14ac:dyDescent="0.2">
      <c r="A154" cm="1">
        <f t="array" ref="A154">INDEX(Tolls!$C$2:$AU$46,MOD(ROW()-2,45)+1,_xlfn.FLOOR.MATH((ROW()-2)/45)+1) + 0</f>
        <v>51.4</v>
      </c>
      <c r="B154" cm="1">
        <f t="array" ref="B154">INDEX('EZ-Pass'!$C$2:$AU$46,MOD(ROW()-2,45)+1,_xlfn.FLOOR.MATH((ROW()-2)/45)+1) + 0</f>
        <v>25.3</v>
      </c>
    </row>
    <row r="155" spans="1:2" x14ac:dyDescent="0.2">
      <c r="A155" cm="1">
        <f t="array" ref="A155">INDEX(Tolls!$C$2:$AU$46,MOD(ROW()-2,45)+1,_xlfn.FLOOR.MATH((ROW()-2)/45)+1) + 0</f>
        <v>52.8</v>
      </c>
      <c r="B155" cm="1">
        <f t="array" ref="B155">INDEX('EZ-Pass'!$C$2:$AU$46,MOD(ROW()-2,45)+1,_xlfn.FLOOR.MATH((ROW()-2)/45)+1) + 0</f>
        <v>25.8</v>
      </c>
    </row>
    <row r="156" spans="1:2" x14ac:dyDescent="0.2">
      <c r="A156" cm="1">
        <f t="array" ref="A156">INDEX(Tolls!$C$2:$AU$46,MOD(ROW()-2,45)+1,_xlfn.FLOOR.MATH((ROW()-2)/45)+1) + 0</f>
        <v>53.4</v>
      </c>
      <c r="B156" cm="1">
        <f t="array" ref="B156">INDEX('EZ-Pass'!$C$2:$AU$46,MOD(ROW()-2,45)+1,_xlfn.FLOOR.MATH((ROW()-2)/45)+1) + 0</f>
        <v>26.3</v>
      </c>
    </row>
    <row r="157" spans="1:2" x14ac:dyDescent="0.2">
      <c r="A157" cm="1">
        <f t="array" ref="A157">INDEX(Tolls!$C$2:$AU$46,MOD(ROW()-2,45)+1,_xlfn.FLOOR.MATH((ROW()-2)/45)+1) + 0</f>
        <v>56.6</v>
      </c>
      <c r="B157" cm="1">
        <f t="array" ref="B157">INDEX('EZ-Pass'!$C$2:$AU$46,MOD(ROW()-2,45)+1,_xlfn.FLOOR.MATH((ROW()-2)/45)+1) + 0</f>
        <v>27.8</v>
      </c>
    </row>
    <row r="158" spans="1:2" x14ac:dyDescent="0.2">
      <c r="A158" cm="1">
        <f t="array" ref="A158">INDEX(Tolls!$C$2:$AU$46,MOD(ROW()-2,45)+1,_xlfn.FLOOR.MATH((ROW()-2)/45)+1) + 0</f>
        <v>61.5</v>
      </c>
      <c r="B158" cm="1">
        <f t="array" ref="B158">INDEX('EZ-Pass'!$C$2:$AU$46,MOD(ROW()-2,45)+1,_xlfn.FLOOR.MATH((ROW()-2)/45)+1) + 0</f>
        <v>30.5</v>
      </c>
    </row>
    <row r="159" spans="1:2" x14ac:dyDescent="0.2">
      <c r="A159" cm="1">
        <f t="array" ref="A159">INDEX(Tolls!$C$2:$AU$46,MOD(ROW()-2,45)+1,_xlfn.FLOOR.MATH((ROW()-2)/45)+1) + 0</f>
        <v>64.099999999999994</v>
      </c>
      <c r="B159" cm="1">
        <f t="array" ref="B159">INDEX('EZ-Pass'!$C$2:$AU$46,MOD(ROW()-2,45)+1,_xlfn.FLOOR.MATH((ROW()-2)/45)+1) + 0</f>
        <v>31.4</v>
      </c>
    </row>
    <row r="160" spans="1:2" x14ac:dyDescent="0.2">
      <c r="A160" cm="1">
        <f t="array" ref="A160">INDEX(Tolls!$C$2:$AU$46,MOD(ROW()-2,45)+1,_xlfn.FLOOR.MATH((ROW()-2)/45)+1) + 0</f>
        <v>66.900000000000006</v>
      </c>
      <c r="B160" cm="1">
        <f t="array" ref="B160">INDEX('EZ-Pass'!$C$2:$AU$46,MOD(ROW()-2,45)+1,_xlfn.FLOOR.MATH((ROW()-2)/45)+1) + 0</f>
        <v>33</v>
      </c>
    </row>
    <row r="161" spans="1:2" x14ac:dyDescent="0.2">
      <c r="A161" cm="1">
        <f t="array" ref="A161">INDEX(Tolls!$C$2:$AU$46,MOD(ROW()-2,45)+1,_xlfn.FLOOR.MATH((ROW()-2)/45)+1) + 0</f>
        <v>69.400000000000006</v>
      </c>
      <c r="B161" cm="1">
        <f t="array" ref="B161">INDEX('EZ-Pass'!$C$2:$AU$46,MOD(ROW()-2,45)+1,_xlfn.FLOOR.MATH((ROW()-2)/45)+1) + 0</f>
        <v>34.299999999999997</v>
      </c>
    </row>
    <row r="162" spans="1:2" x14ac:dyDescent="0.2">
      <c r="A162" cm="1">
        <f t="array" ref="A162">INDEX(Tolls!$C$2:$AU$46,MOD(ROW()-2,45)+1,_xlfn.FLOOR.MATH((ROW()-2)/45)+1) + 0</f>
        <v>71.2</v>
      </c>
      <c r="B162" cm="1">
        <f t="array" ref="B162">INDEX('EZ-Pass'!$C$2:$AU$46,MOD(ROW()-2,45)+1,_xlfn.FLOOR.MATH((ROW()-2)/45)+1) + 0</f>
        <v>35</v>
      </c>
    </row>
    <row r="163" spans="1:2" x14ac:dyDescent="0.2">
      <c r="A163" cm="1">
        <f t="array" ref="A163">INDEX(Tolls!$C$2:$AU$46,MOD(ROW()-2,45)+1,_xlfn.FLOOR.MATH((ROW()-2)/45)+1) + 0</f>
        <v>73.2</v>
      </c>
      <c r="B163" cm="1">
        <f t="array" ref="B163">INDEX('EZ-Pass'!$C$2:$AU$46,MOD(ROW()-2,45)+1,_xlfn.FLOOR.MATH((ROW()-2)/45)+1) + 0</f>
        <v>36.200000000000003</v>
      </c>
    </row>
    <row r="164" spans="1:2" x14ac:dyDescent="0.2">
      <c r="A164" cm="1">
        <f t="array" ref="A164">INDEX(Tolls!$C$2:$AU$46,MOD(ROW()-2,45)+1,_xlfn.FLOOR.MATH((ROW()-2)/45)+1) + 0</f>
        <v>75.400000000000006</v>
      </c>
      <c r="B164" cm="1">
        <f t="array" ref="B164">INDEX('EZ-Pass'!$C$2:$AU$46,MOD(ROW()-2,45)+1,_xlfn.FLOOR.MATH((ROW()-2)/45)+1) + 0</f>
        <v>37.1</v>
      </c>
    </row>
    <row r="165" spans="1:2" x14ac:dyDescent="0.2">
      <c r="A165" cm="1">
        <f t="array" ref="A165">INDEX(Tolls!$C$2:$AU$46,MOD(ROW()-2,45)+1,_xlfn.FLOOR.MATH((ROW()-2)/45)+1) + 0</f>
        <v>75.7</v>
      </c>
      <c r="B165" cm="1">
        <f t="array" ref="B165">INDEX('EZ-Pass'!$C$2:$AU$46,MOD(ROW()-2,45)+1,_xlfn.FLOOR.MATH((ROW()-2)/45)+1) + 0</f>
        <v>37.4</v>
      </c>
    </row>
    <row r="166" spans="1:2" x14ac:dyDescent="0.2">
      <c r="A166" cm="1">
        <f t="array" ref="A166">INDEX(Tolls!$C$2:$AU$46,MOD(ROW()-2,45)+1,_xlfn.FLOOR.MATH((ROW()-2)/45)+1) + 0</f>
        <v>77.400000000000006</v>
      </c>
      <c r="B166" cm="1">
        <f t="array" ref="B166">INDEX('EZ-Pass'!$C$2:$AU$46,MOD(ROW()-2,45)+1,_xlfn.FLOOR.MATH((ROW()-2)/45)+1) + 0</f>
        <v>38.200000000000003</v>
      </c>
    </row>
    <row r="167" spans="1:2" x14ac:dyDescent="0.2">
      <c r="A167" cm="1">
        <f t="array" ref="A167">INDEX(Tolls!$C$2:$AU$46,MOD(ROW()-2,45)+1,_xlfn.FLOOR.MATH((ROW()-2)/45)+1) + 0</f>
        <v>79.400000000000006</v>
      </c>
      <c r="B167" cm="1">
        <f t="array" ref="B167">INDEX('EZ-Pass'!$C$2:$AU$46,MOD(ROW()-2,45)+1,_xlfn.FLOOR.MATH((ROW()-2)/45)+1) + 0</f>
        <v>39.200000000000003</v>
      </c>
    </row>
    <row r="168" spans="1:2" x14ac:dyDescent="0.2">
      <c r="A168" t="e" cm="1">
        <f t="array" ref="A168">INDEX(Tolls!$C$2:$AU$46,MOD(ROW()-2,45)+1,_xlfn.FLOOR.MATH((ROW()-2)/45)+1) + 0</f>
        <v>#VALUE!</v>
      </c>
      <c r="B168" t="e" cm="1">
        <f t="array" ref="B168">INDEX('EZ-Pass'!$C$2:$AU$46,MOD(ROW()-2,45)+1,_xlfn.FLOOR.MATH((ROW()-2)/45)+1) + 0</f>
        <v>#VALUE!</v>
      </c>
    </row>
    <row r="169" spans="1:2" x14ac:dyDescent="0.2">
      <c r="A169" cm="1">
        <f t="array" ref="A169">INDEX(Tolls!$C$2:$AU$46,MOD(ROW()-2,45)+1,_xlfn.FLOOR.MATH((ROW()-2)/45)+1) + 0</f>
        <v>82.3</v>
      </c>
      <c r="B169" cm="1">
        <f t="array" ref="B169">INDEX('EZ-Pass'!$C$2:$AU$46,MOD(ROW()-2,45)+1,_xlfn.FLOOR.MATH((ROW()-2)/45)+1) + 0</f>
        <v>40.700000000000003</v>
      </c>
    </row>
    <row r="170" spans="1:2" x14ac:dyDescent="0.2">
      <c r="A170" cm="1">
        <f t="array" ref="A170">INDEX(Tolls!$C$2:$AU$46,MOD(ROW()-2,45)+1,_xlfn.FLOOR.MATH((ROW()-2)/45)+1) + 0</f>
        <v>90.5</v>
      </c>
      <c r="B170" cm="1">
        <f t="array" ref="B170">INDEX('EZ-Pass'!$C$2:$AU$46,MOD(ROW()-2,45)+1,_xlfn.FLOOR.MATH((ROW()-2)/45)+1) + 0</f>
        <v>46.800000000000004</v>
      </c>
    </row>
    <row r="171" spans="1:2" x14ac:dyDescent="0.2">
      <c r="A171" t="e" cm="1">
        <f t="array" ref="A171">INDEX(Tolls!$C$2:$AU$46,MOD(ROW()-2,45)+1,_xlfn.FLOOR.MATH((ROW()-2)/45)+1) + 0</f>
        <v>#VALUE!</v>
      </c>
      <c r="B171" t="e" cm="1">
        <f t="array" ref="B171">INDEX('EZ-Pass'!$C$2:$AU$46,MOD(ROW()-2,45)+1,_xlfn.FLOOR.MATH((ROW()-2)/45)+1) + 0</f>
        <v>#VALUE!</v>
      </c>
    </row>
    <row r="172" spans="1:2" x14ac:dyDescent="0.2">
      <c r="A172" cm="1">
        <f t="array" ref="A172">INDEX(Tolls!$C$2:$AU$46,MOD(ROW()-2,45)+1,_xlfn.FLOOR.MATH((ROW()-2)/45)+1) + 0</f>
        <v>76.599999999999994</v>
      </c>
      <c r="B172" cm="1">
        <f t="array" ref="B172">INDEX('EZ-Pass'!$C$2:$AU$46,MOD(ROW()-2,45)+1,_xlfn.FLOOR.MATH((ROW()-2)/45)+1) + 0</f>
        <v>37.6</v>
      </c>
    </row>
    <row r="173" spans="1:2" x14ac:dyDescent="0.2">
      <c r="A173" cm="1">
        <f t="array" ref="A173">INDEX(Tolls!$C$2:$AU$46,MOD(ROW()-2,45)+1,_xlfn.FLOOR.MATH((ROW()-2)/45)+1) + 0</f>
        <v>79.400000000000006</v>
      </c>
      <c r="B173" cm="1">
        <f t="array" ref="B173">INDEX('EZ-Pass'!$C$2:$AU$46,MOD(ROW()-2,45)+1,_xlfn.FLOOR.MATH((ROW()-2)/45)+1) + 0</f>
        <v>39.200000000000003</v>
      </c>
    </row>
    <row r="174" spans="1:2" x14ac:dyDescent="0.2">
      <c r="A174" cm="1">
        <f t="array" ref="A174">INDEX(Tolls!$C$2:$AU$46,MOD(ROW()-2,45)+1,_xlfn.FLOOR.MATH((ROW()-2)/45)+1) + 0</f>
        <v>81.5</v>
      </c>
      <c r="B174" cm="1">
        <f t="array" ref="B174">INDEX('EZ-Pass'!$C$2:$AU$46,MOD(ROW()-2,45)+1,_xlfn.FLOOR.MATH((ROW()-2)/45)+1) + 0</f>
        <v>40.200000000000003</v>
      </c>
    </row>
    <row r="175" spans="1:2" x14ac:dyDescent="0.2">
      <c r="A175" cm="1">
        <f t="array" ref="A175">INDEX(Tolls!$C$2:$AU$46,MOD(ROW()-2,45)+1,_xlfn.FLOOR.MATH((ROW()-2)/45)+1) + 0</f>
        <v>86.6</v>
      </c>
      <c r="B175" cm="1">
        <f t="array" ref="B175">INDEX('EZ-Pass'!$C$2:$AU$46,MOD(ROW()-2,45)+1,_xlfn.FLOOR.MATH((ROW()-2)/45)+1) + 0</f>
        <v>42.8</v>
      </c>
    </row>
    <row r="176" spans="1:2" x14ac:dyDescent="0.2">
      <c r="A176" cm="1">
        <f t="array" ref="A176">INDEX(Tolls!$C$2:$AU$46,MOD(ROW()-2,45)+1,_xlfn.FLOOR.MATH((ROW()-2)/45)+1) + 0</f>
        <v>88.7</v>
      </c>
      <c r="B176" cm="1">
        <f t="array" ref="B176">INDEX('EZ-Pass'!$C$2:$AU$46,MOD(ROW()-2,45)+1,_xlfn.FLOOR.MATH((ROW()-2)/45)+1) + 0</f>
        <v>43.8</v>
      </c>
    </row>
    <row r="177" spans="1:2" x14ac:dyDescent="0.2">
      <c r="A177" cm="1">
        <f t="array" ref="A177">INDEX(Tolls!$C$2:$AU$46,MOD(ROW()-2,45)+1,_xlfn.FLOOR.MATH((ROW()-2)/45)+1) + 0</f>
        <v>90.1</v>
      </c>
      <c r="B177" cm="1">
        <f t="array" ref="B177">INDEX('EZ-Pass'!$C$2:$AU$46,MOD(ROW()-2,45)+1,_xlfn.FLOOR.MATH((ROW()-2)/45)+1) + 0</f>
        <v>44.4</v>
      </c>
    </row>
    <row r="178" spans="1:2" x14ac:dyDescent="0.2">
      <c r="A178" cm="1">
        <f t="array" ref="A178">INDEX(Tolls!$C$2:$AU$46,MOD(ROW()-2,45)+1,_xlfn.FLOOR.MATH((ROW()-2)/45)+1) + 0</f>
        <v>93</v>
      </c>
      <c r="B178" cm="1">
        <f t="array" ref="B178">INDEX('EZ-Pass'!$C$2:$AU$46,MOD(ROW()-2,45)+1,_xlfn.FLOOR.MATH((ROW()-2)/45)+1) + 0</f>
        <v>45.8</v>
      </c>
    </row>
    <row r="179" spans="1:2" x14ac:dyDescent="0.2">
      <c r="A179" cm="1">
        <f t="array" ref="A179">INDEX(Tolls!$C$2:$AU$46,MOD(ROW()-2,45)+1,_xlfn.FLOOR.MATH((ROW()-2)/45)+1) + 0</f>
        <v>94.7</v>
      </c>
      <c r="B179" cm="1">
        <f t="array" ref="B179">INDEX('EZ-Pass'!$C$2:$AU$46,MOD(ROW()-2,45)+1,_xlfn.FLOOR.MATH((ROW()-2)/45)+1) + 0</f>
        <v>46.9</v>
      </c>
    </row>
    <row r="180" spans="1:2" x14ac:dyDescent="0.2">
      <c r="A180" cm="1">
        <f t="array" ref="A180">INDEX(Tolls!$C$2:$AU$46,MOD(ROW()-2,45)+1,_xlfn.FLOOR.MATH((ROW()-2)/45)+1) + 0</f>
        <v>97.3</v>
      </c>
      <c r="B180" cm="1">
        <f t="array" ref="B180">INDEX('EZ-Pass'!$C$2:$AU$46,MOD(ROW()-2,45)+1,_xlfn.FLOOR.MATH((ROW()-2)/45)+1) + 0</f>
        <v>48.1</v>
      </c>
    </row>
    <row r="181" spans="1:2" x14ac:dyDescent="0.2">
      <c r="A181" cm="1">
        <f t="array" ref="A181">INDEX(Tolls!$C$2:$AU$46,MOD(ROW()-2,45)+1,_xlfn.FLOOR.MATH((ROW()-2)/45)+1) + 0</f>
        <v>99.899999999999991</v>
      </c>
      <c r="B181" cm="1">
        <f t="array" ref="B181">INDEX('EZ-Pass'!$C$2:$AU$46,MOD(ROW()-2,45)+1,_xlfn.FLOOR.MATH((ROW()-2)/45)+1) + 0</f>
        <v>49.300000000000004</v>
      </c>
    </row>
    <row r="182" spans="1:2" x14ac:dyDescent="0.2">
      <c r="A182" cm="1">
        <f t="array" ref="A182">INDEX(Tolls!$C$2:$AU$46,MOD(ROW()-2,45)+1,_xlfn.FLOOR.MATH((ROW()-2)/45)+1) + 0</f>
        <v>17.7</v>
      </c>
      <c r="B182" cm="1">
        <f t="array" ref="B182">INDEX('EZ-Pass'!$C$2:$AU$46,MOD(ROW()-2,45)+1,_xlfn.FLOOR.MATH((ROW()-2)/45)+1) + 0</f>
        <v>8.6</v>
      </c>
    </row>
    <row r="183" spans="1:2" x14ac:dyDescent="0.2">
      <c r="A183" cm="1">
        <f t="array" ref="A183">INDEX(Tolls!$C$2:$AU$46,MOD(ROW()-2,45)+1,_xlfn.FLOOR.MATH((ROW()-2)/45)+1) + 0</f>
        <v>4.7</v>
      </c>
      <c r="B183" cm="1">
        <f t="array" ref="B183">INDEX('EZ-Pass'!$C$2:$AU$46,MOD(ROW()-2,45)+1,_xlfn.FLOOR.MATH((ROW()-2)/45)+1) + 0</f>
        <v>2.2999999999999998</v>
      </c>
    </row>
    <row r="184" spans="1:2" x14ac:dyDescent="0.2">
      <c r="A184" cm="1">
        <f t="array" ref="A184">INDEX(Tolls!$C$2:$AU$46,MOD(ROW()-2,45)+1,_xlfn.FLOOR.MATH((ROW()-2)/45)+1) + 0</f>
        <v>4.7</v>
      </c>
      <c r="B184" cm="1">
        <f t="array" ref="B184">INDEX('EZ-Pass'!$C$2:$AU$46,MOD(ROW()-2,45)+1,_xlfn.FLOOR.MATH((ROW()-2)/45)+1) + 0</f>
        <v>2.2999999999999998</v>
      </c>
    </row>
    <row r="185" spans="1:2" x14ac:dyDescent="0.2">
      <c r="A185" cm="1">
        <f t="array" ref="A185">INDEX(Tolls!$C$2:$AU$46,MOD(ROW()-2,45)+1,_xlfn.FLOOR.MATH((ROW()-2)/45)+1) + 0</f>
        <v>4.7</v>
      </c>
      <c r="B185" cm="1">
        <f t="array" ref="B185">INDEX('EZ-Pass'!$C$2:$AU$46,MOD(ROW()-2,45)+1,_xlfn.FLOOR.MATH((ROW()-2)/45)+1) + 0</f>
        <v>2.2999999999999998</v>
      </c>
    </row>
    <row r="186" spans="1:2" x14ac:dyDescent="0.2">
      <c r="A186" t="e" cm="1">
        <f t="array" ref="A186">INDEX(Tolls!$C$2:$AU$46,MOD(ROW()-2,45)+1,_xlfn.FLOOR.MATH((ROW()-2)/45)+1) + 0</f>
        <v>#VALUE!</v>
      </c>
      <c r="B186" t="e" cm="1">
        <f t="array" ref="B186">INDEX('EZ-Pass'!$C$2:$AU$46,MOD(ROW()-2,45)+1,_xlfn.FLOOR.MATH((ROW()-2)/45)+1) + 0</f>
        <v>#VALUE!</v>
      </c>
    </row>
    <row r="187" spans="1:2" x14ac:dyDescent="0.2">
      <c r="A187" cm="1">
        <f t="array" ref="A187">INDEX(Tolls!$C$2:$AU$46,MOD(ROW()-2,45)+1,_xlfn.FLOOR.MATH((ROW()-2)/45)+1) + 0</f>
        <v>3.9</v>
      </c>
      <c r="B187" cm="1">
        <f t="array" ref="B187">INDEX('EZ-Pass'!$C$2:$AU$46,MOD(ROW()-2,45)+1,_xlfn.FLOOR.MATH((ROW()-2)/45)+1) + 0</f>
        <v>1.6</v>
      </c>
    </row>
    <row r="188" spans="1:2" x14ac:dyDescent="0.2">
      <c r="A188" cm="1">
        <f t="array" ref="A188">INDEX(Tolls!$C$2:$AU$46,MOD(ROW()-2,45)+1,_xlfn.FLOOR.MATH((ROW()-2)/45)+1) + 0</f>
        <v>6</v>
      </c>
      <c r="B188" cm="1">
        <f t="array" ref="B188">INDEX('EZ-Pass'!$C$2:$AU$46,MOD(ROW()-2,45)+1,_xlfn.FLOOR.MATH((ROW()-2)/45)+1) + 0</f>
        <v>2.7</v>
      </c>
    </row>
    <row r="189" spans="1:2" x14ac:dyDescent="0.2">
      <c r="A189" cm="1">
        <f t="array" ref="A189">INDEX(Tolls!$C$2:$AU$46,MOD(ROW()-2,45)+1,_xlfn.FLOOR.MATH((ROW()-2)/45)+1) + 0</f>
        <v>8</v>
      </c>
      <c r="B189" cm="1">
        <f t="array" ref="B189">INDEX('EZ-Pass'!$C$2:$AU$46,MOD(ROW()-2,45)+1,_xlfn.FLOOR.MATH((ROW()-2)/45)+1) + 0</f>
        <v>3.8</v>
      </c>
    </row>
    <row r="190" spans="1:2" x14ac:dyDescent="0.2">
      <c r="A190" cm="1">
        <f t="array" ref="A190">INDEX(Tolls!$C$2:$AU$46,MOD(ROW()-2,45)+1,_xlfn.FLOOR.MATH((ROW()-2)/45)+1) + 0</f>
        <v>10</v>
      </c>
      <c r="B190" cm="1">
        <f t="array" ref="B190">INDEX('EZ-Pass'!$C$2:$AU$46,MOD(ROW()-2,45)+1,_xlfn.FLOOR.MATH((ROW()-2)/45)+1) + 0</f>
        <v>4.8</v>
      </c>
    </row>
    <row r="191" spans="1:2" x14ac:dyDescent="0.2">
      <c r="A191" cm="1">
        <f t="array" ref="A191">INDEX(Tolls!$C$2:$AU$46,MOD(ROW()-2,45)+1,_xlfn.FLOOR.MATH((ROW()-2)/45)+1) + 0</f>
        <v>14.3</v>
      </c>
      <c r="B191" cm="1">
        <f t="array" ref="B191">INDEX('EZ-Pass'!$C$2:$AU$46,MOD(ROW()-2,45)+1,_xlfn.FLOOR.MATH((ROW()-2)/45)+1) + 0</f>
        <v>6.8</v>
      </c>
    </row>
    <row r="192" spans="1:2" x14ac:dyDescent="0.2">
      <c r="A192" cm="1">
        <f t="array" ref="A192">INDEX(Tolls!$C$2:$AU$46,MOD(ROW()-2,45)+1,_xlfn.FLOOR.MATH((ROW()-2)/45)+1) + 0</f>
        <v>18.5</v>
      </c>
      <c r="B192" cm="1">
        <f t="array" ref="B192">INDEX('EZ-Pass'!$C$2:$AU$46,MOD(ROW()-2,45)+1,_xlfn.FLOOR.MATH((ROW()-2)/45)+1) + 0</f>
        <v>8.8000000000000007</v>
      </c>
    </row>
    <row r="193" spans="1:2" x14ac:dyDescent="0.2">
      <c r="A193" cm="1">
        <f t="array" ref="A193">INDEX(Tolls!$C$2:$AU$46,MOD(ROW()-2,45)+1,_xlfn.FLOOR.MATH((ROW()-2)/45)+1) + 0</f>
        <v>27.6</v>
      </c>
      <c r="B193" cm="1">
        <f t="array" ref="B193">INDEX('EZ-Pass'!$C$2:$AU$46,MOD(ROW()-2,45)+1,_xlfn.FLOOR.MATH((ROW()-2)/45)+1) + 0</f>
        <v>13.5</v>
      </c>
    </row>
    <row r="194" spans="1:2" x14ac:dyDescent="0.2">
      <c r="A194" cm="1">
        <f t="array" ref="A194">INDEX(Tolls!$C$2:$AU$46,MOD(ROW()-2,45)+1,_xlfn.FLOOR.MATH((ROW()-2)/45)+1) + 0</f>
        <v>30.8</v>
      </c>
      <c r="B194" cm="1">
        <f t="array" ref="B194">INDEX('EZ-Pass'!$C$2:$AU$46,MOD(ROW()-2,45)+1,_xlfn.FLOOR.MATH((ROW()-2)/45)+1) + 0</f>
        <v>15</v>
      </c>
    </row>
    <row r="195" spans="1:2" x14ac:dyDescent="0.2">
      <c r="A195" cm="1">
        <f t="array" ref="A195">INDEX(Tolls!$C$2:$AU$46,MOD(ROW()-2,45)+1,_xlfn.FLOOR.MATH((ROW()-2)/45)+1) + 0</f>
        <v>34.9</v>
      </c>
      <c r="B195" cm="1">
        <f t="array" ref="B195">INDEX('EZ-Pass'!$C$2:$AU$46,MOD(ROW()-2,45)+1,_xlfn.FLOOR.MATH((ROW()-2)/45)+1) + 0</f>
        <v>17.100000000000001</v>
      </c>
    </row>
    <row r="196" spans="1:2" x14ac:dyDescent="0.2">
      <c r="A196" cm="1">
        <f t="array" ref="A196">INDEX(Tolls!$C$2:$AU$46,MOD(ROW()-2,45)+1,_xlfn.FLOOR.MATH((ROW()-2)/45)+1) + 0</f>
        <v>34.9</v>
      </c>
      <c r="B196" cm="1">
        <f t="array" ref="B196">INDEX('EZ-Pass'!$C$2:$AU$46,MOD(ROW()-2,45)+1,_xlfn.FLOOR.MATH((ROW()-2)/45)+1) + 0</f>
        <v>18.2</v>
      </c>
    </row>
    <row r="197" spans="1:2" x14ac:dyDescent="0.2">
      <c r="A197" cm="1">
        <f t="array" ref="A197">INDEX(Tolls!$C$2:$AU$46,MOD(ROW()-2,45)+1,_xlfn.FLOOR.MATH((ROW()-2)/45)+1) + 0</f>
        <v>40.200000000000003</v>
      </c>
      <c r="B197" cm="1">
        <f t="array" ref="B197">INDEX('EZ-Pass'!$C$2:$AU$46,MOD(ROW()-2,45)+1,_xlfn.FLOOR.MATH((ROW()-2)/45)+1) + 0</f>
        <v>19.8</v>
      </c>
    </row>
    <row r="198" spans="1:2" x14ac:dyDescent="0.2">
      <c r="A198" cm="1">
        <f t="array" ref="A198">INDEX(Tolls!$C$2:$AU$46,MOD(ROW()-2,45)+1,_xlfn.FLOOR.MATH((ROW()-2)/45)+1) + 0</f>
        <v>46.3</v>
      </c>
      <c r="B198" cm="1">
        <f t="array" ref="B198">INDEX('EZ-Pass'!$C$2:$AU$46,MOD(ROW()-2,45)+1,_xlfn.FLOOR.MATH((ROW()-2)/45)+1) + 0</f>
        <v>22.8</v>
      </c>
    </row>
    <row r="199" spans="1:2" x14ac:dyDescent="0.2">
      <c r="A199" cm="1">
        <f t="array" ref="A199">INDEX(Tolls!$C$2:$AU$46,MOD(ROW()-2,45)+1,_xlfn.FLOOR.MATH((ROW()-2)/45)+1) + 0</f>
        <v>48.3</v>
      </c>
      <c r="B199" cm="1">
        <f t="array" ref="B199">INDEX('EZ-Pass'!$C$2:$AU$46,MOD(ROW()-2,45)+1,_xlfn.FLOOR.MATH((ROW()-2)/45)+1) + 0</f>
        <v>23.8</v>
      </c>
    </row>
    <row r="200" spans="1:2" x14ac:dyDescent="0.2">
      <c r="A200" cm="1">
        <f t="array" ref="A200">INDEX(Tolls!$C$2:$AU$46,MOD(ROW()-2,45)+1,_xlfn.FLOOR.MATH((ROW()-2)/45)+1) + 0</f>
        <v>49.5</v>
      </c>
      <c r="B200" cm="1">
        <f t="array" ref="B200">INDEX('EZ-Pass'!$C$2:$AU$46,MOD(ROW()-2,45)+1,_xlfn.FLOOR.MATH((ROW()-2)/45)+1) + 0</f>
        <v>24.2</v>
      </c>
    </row>
    <row r="201" spans="1:2" x14ac:dyDescent="0.2">
      <c r="A201" cm="1">
        <f t="array" ref="A201">INDEX(Tolls!$C$2:$AU$46,MOD(ROW()-2,45)+1,_xlfn.FLOOR.MATH((ROW()-2)/45)+1) + 0</f>
        <v>50.3</v>
      </c>
      <c r="B201" cm="1">
        <f t="array" ref="B201">INDEX('EZ-Pass'!$C$2:$AU$46,MOD(ROW()-2,45)+1,_xlfn.FLOOR.MATH((ROW()-2)/45)+1) + 0</f>
        <v>24.8</v>
      </c>
    </row>
    <row r="202" spans="1:2" x14ac:dyDescent="0.2">
      <c r="A202" cm="1">
        <f t="array" ref="A202">INDEX(Tolls!$C$2:$AU$46,MOD(ROW()-2,45)+1,_xlfn.FLOOR.MATH((ROW()-2)/45)+1) + 0</f>
        <v>54.3</v>
      </c>
      <c r="B202" cm="1">
        <f t="array" ref="B202">INDEX('EZ-Pass'!$C$2:$AU$46,MOD(ROW()-2,45)+1,_xlfn.FLOOR.MATH((ROW()-2)/45)+1) + 0</f>
        <v>26.9</v>
      </c>
    </row>
    <row r="203" spans="1:2" x14ac:dyDescent="0.2">
      <c r="A203" cm="1">
        <f t="array" ref="A203">INDEX(Tolls!$C$2:$AU$46,MOD(ROW()-2,45)+1,_xlfn.FLOOR.MATH((ROW()-2)/45)+1) + 0</f>
        <v>57.8</v>
      </c>
      <c r="B203" cm="1">
        <f t="array" ref="B203">INDEX('EZ-Pass'!$C$2:$AU$46,MOD(ROW()-2,45)+1,_xlfn.FLOOR.MATH((ROW()-2)/45)+1) + 0</f>
        <v>28.5</v>
      </c>
    </row>
    <row r="204" spans="1:2" x14ac:dyDescent="0.2">
      <c r="A204" cm="1">
        <f t="array" ref="A204">INDEX(Tolls!$C$2:$AU$46,MOD(ROW()-2,45)+1,_xlfn.FLOOR.MATH((ROW()-2)/45)+1) + 0</f>
        <v>60.9</v>
      </c>
      <c r="B204" cm="1">
        <f t="array" ref="B204">INDEX('EZ-Pass'!$C$2:$AU$46,MOD(ROW()-2,45)+1,_xlfn.FLOOR.MATH((ROW()-2)/45)+1) + 0</f>
        <v>29.9</v>
      </c>
    </row>
    <row r="205" spans="1:2" x14ac:dyDescent="0.2">
      <c r="A205" cm="1">
        <f t="array" ref="A205">INDEX(Tolls!$C$2:$AU$46,MOD(ROW()-2,45)+1,_xlfn.FLOOR.MATH((ROW()-2)/45)+1) + 0</f>
        <v>64.099999999999994</v>
      </c>
      <c r="B205" cm="1">
        <f t="array" ref="B205">INDEX('EZ-Pass'!$C$2:$AU$46,MOD(ROW()-2,45)+1,_xlfn.FLOOR.MATH((ROW()-2)/45)+1) + 0</f>
        <v>31.4</v>
      </c>
    </row>
    <row r="206" spans="1:2" x14ac:dyDescent="0.2">
      <c r="A206" cm="1">
        <f t="array" ref="A206">INDEX(Tolls!$C$2:$AU$46,MOD(ROW()-2,45)+1,_xlfn.FLOOR.MATH((ROW()-2)/45)+1) + 0</f>
        <v>66.400000000000006</v>
      </c>
      <c r="B206" cm="1">
        <f t="array" ref="B206">INDEX('EZ-Pass'!$C$2:$AU$46,MOD(ROW()-2,45)+1,_xlfn.FLOOR.MATH((ROW()-2)/45)+1) + 0</f>
        <v>32.700000000000003</v>
      </c>
    </row>
    <row r="207" spans="1:2" x14ac:dyDescent="0.2">
      <c r="A207" cm="1">
        <f t="array" ref="A207">INDEX(Tolls!$C$2:$AU$46,MOD(ROW()-2,45)+1,_xlfn.FLOOR.MATH((ROW()-2)/45)+1) + 0</f>
        <v>68.3</v>
      </c>
      <c r="B207" cm="1">
        <f t="array" ref="B207">INDEX('EZ-Pass'!$C$2:$AU$46,MOD(ROW()-2,45)+1,_xlfn.FLOOR.MATH((ROW()-2)/45)+1) + 0</f>
        <v>33.5</v>
      </c>
    </row>
    <row r="208" spans="1:2" x14ac:dyDescent="0.2">
      <c r="A208" cm="1">
        <f t="array" ref="A208">INDEX(Tolls!$C$2:$AU$46,MOD(ROW()-2,45)+1,_xlfn.FLOOR.MATH((ROW()-2)/45)+1) + 0</f>
        <v>71.2</v>
      </c>
      <c r="B208" cm="1">
        <f t="array" ref="B208">INDEX('EZ-Pass'!$C$2:$AU$46,MOD(ROW()-2,45)+1,_xlfn.FLOOR.MATH((ROW()-2)/45)+1) + 0</f>
        <v>35</v>
      </c>
    </row>
    <row r="209" spans="1:2" x14ac:dyDescent="0.2">
      <c r="A209" cm="1">
        <f t="array" ref="A209">INDEX(Tolls!$C$2:$AU$46,MOD(ROW()-2,45)+1,_xlfn.FLOOR.MATH((ROW()-2)/45)+1) + 0</f>
        <v>72.099999999999994</v>
      </c>
      <c r="B209" cm="1">
        <f t="array" ref="B209">INDEX('EZ-Pass'!$C$2:$AU$46,MOD(ROW()-2,45)+1,_xlfn.FLOOR.MATH((ROW()-2)/45)+1) + 0</f>
        <v>35.6</v>
      </c>
    </row>
    <row r="210" spans="1:2" x14ac:dyDescent="0.2">
      <c r="A210" cm="1">
        <f t="array" ref="A210">INDEX(Tolls!$C$2:$AU$46,MOD(ROW()-2,45)+1,_xlfn.FLOOR.MATH((ROW()-2)/45)+1) + 0</f>
        <v>72.7</v>
      </c>
      <c r="B210" cm="1">
        <f t="array" ref="B210">INDEX('EZ-Pass'!$C$2:$AU$46,MOD(ROW()-2,45)+1,_xlfn.FLOOR.MATH((ROW()-2)/45)+1) + 0</f>
        <v>35.9</v>
      </c>
    </row>
    <row r="211" spans="1:2" x14ac:dyDescent="0.2">
      <c r="A211" cm="1">
        <f t="array" ref="A211">INDEX(Tolls!$C$2:$AU$46,MOD(ROW()-2,45)+1,_xlfn.FLOOR.MATH((ROW()-2)/45)+1) + 0</f>
        <v>74.400000000000006</v>
      </c>
      <c r="B211" cm="1">
        <f t="array" ref="B211">INDEX('EZ-Pass'!$C$2:$AU$46,MOD(ROW()-2,45)+1,_xlfn.FLOOR.MATH((ROW()-2)/45)+1) + 0</f>
        <v>36.6</v>
      </c>
    </row>
    <row r="212" spans="1:2" x14ac:dyDescent="0.2">
      <c r="A212" cm="1">
        <f t="array" ref="A212">INDEX(Tolls!$C$2:$AU$46,MOD(ROW()-2,45)+1,_xlfn.FLOOR.MATH((ROW()-2)/45)+1) + 0</f>
        <v>76.599999999999994</v>
      </c>
      <c r="B212" cm="1">
        <f t="array" ref="B212">INDEX('EZ-Pass'!$C$2:$AU$46,MOD(ROW()-2,45)+1,_xlfn.FLOOR.MATH((ROW()-2)/45)+1) + 0</f>
        <v>37.6</v>
      </c>
    </row>
    <row r="213" spans="1:2" x14ac:dyDescent="0.2">
      <c r="A213" t="e" cm="1">
        <f t="array" ref="A213">INDEX(Tolls!$C$2:$AU$46,MOD(ROW()-2,45)+1,_xlfn.FLOOR.MATH((ROW()-2)/45)+1) + 0</f>
        <v>#VALUE!</v>
      </c>
      <c r="B213" t="e" cm="1">
        <f t="array" ref="B213">INDEX('EZ-Pass'!$C$2:$AU$46,MOD(ROW()-2,45)+1,_xlfn.FLOOR.MATH((ROW()-2)/45)+1) + 0</f>
        <v>#VALUE!</v>
      </c>
    </row>
    <row r="214" spans="1:2" x14ac:dyDescent="0.2">
      <c r="A214" cm="1">
        <f t="array" ref="A214">INDEX(Tolls!$C$2:$AU$46,MOD(ROW()-2,45)+1,_xlfn.FLOOR.MATH((ROW()-2)/45)+1) + 0</f>
        <v>79.400000000000006</v>
      </c>
      <c r="B214" cm="1">
        <f t="array" ref="B214">INDEX('EZ-Pass'!$C$2:$AU$46,MOD(ROW()-2,45)+1,_xlfn.FLOOR.MATH((ROW()-2)/45)+1) + 0</f>
        <v>39.200000000000003</v>
      </c>
    </row>
    <row r="215" spans="1:2" x14ac:dyDescent="0.2">
      <c r="A215" cm="1">
        <f t="array" ref="A215">INDEX(Tolls!$C$2:$AU$46,MOD(ROW()-2,45)+1,_xlfn.FLOOR.MATH((ROW()-2)/45)+1) + 0</f>
        <v>87.6</v>
      </c>
      <c r="B215" cm="1">
        <f t="array" ref="B215">INDEX('EZ-Pass'!$C$2:$AU$46,MOD(ROW()-2,45)+1,_xlfn.FLOOR.MATH((ROW()-2)/45)+1) + 0</f>
        <v>45.300000000000004</v>
      </c>
    </row>
    <row r="216" spans="1:2" x14ac:dyDescent="0.2">
      <c r="A216" t="e" cm="1">
        <f t="array" ref="A216">INDEX(Tolls!$C$2:$AU$46,MOD(ROW()-2,45)+1,_xlfn.FLOOR.MATH((ROW()-2)/45)+1) + 0</f>
        <v>#VALUE!</v>
      </c>
      <c r="B216" t="e" cm="1">
        <f t="array" ref="B216">INDEX('EZ-Pass'!$C$2:$AU$46,MOD(ROW()-2,45)+1,_xlfn.FLOOR.MATH((ROW()-2)/45)+1) + 0</f>
        <v>#VALUE!</v>
      </c>
    </row>
    <row r="217" spans="1:2" x14ac:dyDescent="0.2">
      <c r="A217" cm="1">
        <f t="array" ref="A217">INDEX(Tolls!$C$2:$AU$46,MOD(ROW()-2,45)+1,_xlfn.FLOOR.MATH((ROW()-2)/45)+1) + 0</f>
        <v>74.400000000000006</v>
      </c>
      <c r="B217" cm="1">
        <f t="array" ref="B217">INDEX('EZ-Pass'!$C$2:$AU$46,MOD(ROW()-2,45)+1,_xlfn.FLOOR.MATH((ROW()-2)/45)+1) + 0</f>
        <v>36.6</v>
      </c>
    </row>
    <row r="218" spans="1:2" x14ac:dyDescent="0.2">
      <c r="A218" cm="1">
        <f t="array" ref="A218">INDEX(Tolls!$C$2:$AU$46,MOD(ROW()-2,45)+1,_xlfn.FLOOR.MATH((ROW()-2)/45)+1) + 0</f>
        <v>76.599999999999994</v>
      </c>
      <c r="B218" cm="1">
        <f t="array" ref="B218">INDEX('EZ-Pass'!$C$2:$AU$46,MOD(ROW()-2,45)+1,_xlfn.FLOOR.MATH((ROW()-2)/45)+1) + 0</f>
        <v>37.6</v>
      </c>
    </row>
    <row r="219" spans="1:2" x14ac:dyDescent="0.2">
      <c r="A219" cm="1">
        <f t="array" ref="A219">INDEX(Tolls!$C$2:$AU$46,MOD(ROW()-2,45)+1,_xlfn.FLOOR.MATH((ROW()-2)/45)+1) + 0</f>
        <v>79.400000000000006</v>
      </c>
      <c r="B219" cm="1">
        <f t="array" ref="B219">INDEX('EZ-Pass'!$C$2:$AU$46,MOD(ROW()-2,45)+1,_xlfn.FLOOR.MATH((ROW()-2)/45)+1) + 0</f>
        <v>39.200000000000003</v>
      </c>
    </row>
    <row r="220" spans="1:2" x14ac:dyDescent="0.2">
      <c r="A220" cm="1">
        <f t="array" ref="A220">INDEX(Tolls!$C$2:$AU$46,MOD(ROW()-2,45)+1,_xlfn.FLOOR.MATH((ROW()-2)/45)+1) + 0</f>
        <v>83.5</v>
      </c>
      <c r="B220" cm="1">
        <f t="array" ref="B220">INDEX('EZ-Pass'!$C$2:$AU$46,MOD(ROW()-2,45)+1,_xlfn.FLOOR.MATH((ROW()-2)/45)+1) + 0</f>
        <v>41.2</v>
      </c>
    </row>
    <row r="221" spans="1:2" x14ac:dyDescent="0.2">
      <c r="A221" cm="1">
        <f t="array" ref="A221">INDEX(Tolls!$C$2:$AU$46,MOD(ROW()-2,45)+1,_xlfn.FLOOR.MATH((ROW()-2)/45)+1) + 0</f>
        <v>85.5</v>
      </c>
      <c r="B221" cm="1">
        <f t="array" ref="B221">INDEX('EZ-Pass'!$C$2:$AU$46,MOD(ROW()-2,45)+1,_xlfn.FLOOR.MATH((ROW()-2)/45)+1) + 0</f>
        <v>42.2</v>
      </c>
    </row>
    <row r="222" spans="1:2" x14ac:dyDescent="0.2">
      <c r="A222" cm="1">
        <f t="array" ref="A222">INDEX(Tolls!$C$2:$AU$46,MOD(ROW()-2,45)+1,_xlfn.FLOOR.MATH((ROW()-2)/45)+1) + 0</f>
        <v>86.6</v>
      </c>
      <c r="B222" cm="1">
        <f t="array" ref="B222">INDEX('EZ-Pass'!$C$2:$AU$46,MOD(ROW()-2,45)+1,_xlfn.FLOOR.MATH((ROW()-2)/45)+1) + 0</f>
        <v>42.8</v>
      </c>
    </row>
    <row r="223" spans="1:2" x14ac:dyDescent="0.2">
      <c r="A223" cm="1">
        <f t="array" ref="A223">INDEX(Tolls!$C$2:$AU$46,MOD(ROW()-2,45)+1,_xlfn.FLOOR.MATH((ROW()-2)/45)+1) + 0</f>
        <v>90.1</v>
      </c>
      <c r="B223" cm="1">
        <f t="array" ref="B223">INDEX('EZ-Pass'!$C$2:$AU$46,MOD(ROW()-2,45)+1,_xlfn.FLOOR.MATH((ROW()-2)/45)+1) + 0</f>
        <v>44.4</v>
      </c>
    </row>
    <row r="224" spans="1:2" x14ac:dyDescent="0.2">
      <c r="A224" cm="1">
        <f t="array" ref="A224">INDEX(Tolls!$C$2:$AU$46,MOD(ROW()-2,45)+1,_xlfn.FLOOR.MATH((ROW()-2)/45)+1) + 0</f>
        <v>91.8</v>
      </c>
      <c r="B224" cm="1">
        <f t="array" ref="B224">INDEX('EZ-Pass'!$C$2:$AU$46,MOD(ROW()-2,45)+1,_xlfn.FLOOR.MATH((ROW()-2)/45)+1) + 0</f>
        <v>45.4</v>
      </c>
    </row>
    <row r="225" spans="1:2" x14ac:dyDescent="0.2">
      <c r="A225" cm="1">
        <f t="array" ref="A225">INDEX(Tolls!$C$2:$AU$46,MOD(ROW()-2,45)+1,_xlfn.FLOOR.MATH((ROW()-2)/45)+1) + 0</f>
        <v>94.399999999999991</v>
      </c>
      <c r="B225" cm="1">
        <f t="array" ref="B225">INDEX('EZ-Pass'!$C$2:$AU$46,MOD(ROW()-2,45)+1,_xlfn.FLOOR.MATH((ROW()-2)/45)+1) + 0</f>
        <v>46.6</v>
      </c>
    </row>
    <row r="226" spans="1:2" x14ac:dyDescent="0.2">
      <c r="A226" cm="1">
        <f t="array" ref="A226">INDEX(Tolls!$C$2:$AU$46,MOD(ROW()-2,45)+1,_xlfn.FLOOR.MATH((ROW()-2)/45)+1) + 0</f>
        <v>96.999999999999986</v>
      </c>
      <c r="B226" cm="1">
        <f t="array" ref="B226">INDEX('EZ-Pass'!$C$2:$AU$46,MOD(ROW()-2,45)+1,_xlfn.FLOOR.MATH((ROW()-2)/45)+1) + 0</f>
        <v>47.800000000000004</v>
      </c>
    </row>
    <row r="227" spans="1:2" x14ac:dyDescent="0.2">
      <c r="A227" cm="1">
        <f t="array" ref="A227">INDEX(Tolls!$C$2:$AU$46,MOD(ROW()-2,45)+1,_xlfn.FLOOR.MATH((ROW()-2)/45)+1) + 0</f>
        <v>19.8</v>
      </c>
      <c r="B227" cm="1">
        <f t="array" ref="B227">INDEX('EZ-Pass'!$C$2:$AU$46,MOD(ROW()-2,45)+1,_xlfn.FLOOR.MATH((ROW()-2)/45)+1) + 0</f>
        <v>9.5</v>
      </c>
    </row>
    <row r="228" spans="1:2" x14ac:dyDescent="0.2">
      <c r="A228" cm="1">
        <f t="array" ref="A228">INDEX(Tolls!$C$2:$AU$46,MOD(ROW()-2,45)+1,_xlfn.FLOOR.MATH((ROW()-2)/45)+1) + 0</f>
        <v>6.8</v>
      </c>
      <c r="B228" cm="1">
        <f t="array" ref="B228">INDEX('EZ-Pass'!$C$2:$AU$46,MOD(ROW()-2,45)+1,_xlfn.FLOOR.MATH((ROW()-2)/45)+1) + 0</f>
        <v>3.2</v>
      </c>
    </row>
    <row r="229" spans="1:2" x14ac:dyDescent="0.2">
      <c r="A229" cm="1">
        <f t="array" ref="A229">INDEX(Tolls!$C$2:$AU$46,MOD(ROW()-2,45)+1,_xlfn.FLOOR.MATH((ROW()-2)/45)+1) + 0</f>
        <v>6.8</v>
      </c>
      <c r="B229" cm="1">
        <f t="array" ref="B229">INDEX('EZ-Pass'!$C$2:$AU$46,MOD(ROW()-2,45)+1,_xlfn.FLOOR.MATH((ROW()-2)/45)+1) + 0</f>
        <v>3.2</v>
      </c>
    </row>
    <row r="230" spans="1:2" x14ac:dyDescent="0.2">
      <c r="A230" cm="1">
        <f t="array" ref="A230">INDEX(Tolls!$C$2:$AU$46,MOD(ROW()-2,45)+1,_xlfn.FLOOR.MATH((ROW()-2)/45)+1) + 0</f>
        <v>6.8</v>
      </c>
      <c r="B230" cm="1">
        <f t="array" ref="B230">INDEX('EZ-Pass'!$C$2:$AU$46,MOD(ROW()-2,45)+1,_xlfn.FLOOR.MATH((ROW()-2)/45)+1) + 0</f>
        <v>3.2</v>
      </c>
    </row>
    <row r="231" spans="1:2" x14ac:dyDescent="0.2">
      <c r="A231" cm="1">
        <f t="array" ref="A231">INDEX(Tolls!$C$2:$AU$46,MOD(ROW()-2,45)+1,_xlfn.FLOOR.MATH((ROW()-2)/45)+1) + 0</f>
        <v>3.9</v>
      </c>
      <c r="B231" cm="1">
        <f t="array" ref="B231">INDEX('EZ-Pass'!$C$2:$AU$46,MOD(ROW()-2,45)+1,_xlfn.FLOOR.MATH((ROW()-2)/45)+1) + 0</f>
        <v>1.6</v>
      </c>
    </row>
    <row r="232" spans="1:2" x14ac:dyDescent="0.2">
      <c r="A232" t="e" cm="1">
        <f t="array" ref="A232">INDEX(Tolls!$C$2:$AU$46,MOD(ROW()-2,45)+1,_xlfn.FLOOR.MATH((ROW()-2)/45)+1) + 0</f>
        <v>#VALUE!</v>
      </c>
      <c r="B232" t="e" cm="1">
        <f t="array" ref="B232">INDEX('EZ-Pass'!$C$2:$AU$46,MOD(ROW()-2,45)+1,_xlfn.FLOOR.MATH((ROW()-2)/45)+1) + 0</f>
        <v>#VALUE!</v>
      </c>
    </row>
    <row r="233" spans="1:2" x14ac:dyDescent="0.2">
      <c r="A233" cm="1">
        <f t="array" ref="A233">INDEX(Tolls!$C$2:$AU$46,MOD(ROW()-2,45)+1,_xlfn.FLOOR.MATH((ROW()-2)/45)+1) + 0</f>
        <v>3.9</v>
      </c>
      <c r="B233" cm="1">
        <f t="array" ref="B233">INDEX('EZ-Pass'!$C$2:$AU$46,MOD(ROW()-2,45)+1,_xlfn.FLOOR.MATH((ROW()-2)/45)+1) + 0</f>
        <v>1.6</v>
      </c>
    </row>
    <row r="234" spans="1:2" x14ac:dyDescent="0.2">
      <c r="A234" cm="1">
        <f t="array" ref="A234">INDEX(Tolls!$C$2:$AU$46,MOD(ROW()-2,45)+1,_xlfn.FLOOR.MATH((ROW()-2)/45)+1) + 0</f>
        <v>6</v>
      </c>
      <c r="B234" cm="1">
        <f t="array" ref="B234">INDEX('EZ-Pass'!$C$2:$AU$46,MOD(ROW()-2,45)+1,_xlfn.FLOOR.MATH((ROW()-2)/45)+1) + 0</f>
        <v>2.7</v>
      </c>
    </row>
    <row r="235" spans="1:2" x14ac:dyDescent="0.2">
      <c r="A235" cm="1">
        <f t="array" ref="A235">INDEX(Tolls!$C$2:$AU$46,MOD(ROW()-2,45)+1,_xlfn.FLOOR.MATH((ROW()-2)/45)+1) + 0</f>
        <v>8</v>
      </c>
      <c r="B235" cm="1">
        <f t="array" ref="B235">INDEX('EZ-Pass'!$C$2:$AU$46,MOD(ROW()-2,45)+1,_xlfn.FLOOR.MATH((ROW()-2)/45)+1) + 0</f>
        <v>3.8</v>
      </c>
    </row>
    <row r="236" spans="1:2" x14ac:dyDescent="0.2">
      <c r="A236" cm="1">
        <f t="array" ref="A236">INDEX(Tolls!$C$2:$AU$46,MOD(ROW()-2,45)+1,_xlfn.FLOOR.MATH((ROW()-2)/45)+1) + 0</f>
        <v>11</v>
      </c>
      <c r="B236" cm="1">
        <f t="array" ref="B236">INDEX('EZ-Pass'!$C$2:$AU$46,MOD(ROW()-2,45)+1,_xlfn.FLOOR.MATH((ROW()-2)/45)+1) + 0</f>
        <v>5.2</v>
      </c>
    </row>
    <row r="237" spans="1:2" x14ac:dyDescent="0.2">
      <c r="A237" cm="1">
        <f t="array" ref="A237">INDEX(Tolls!$C$2:$AU$46,MOD(ROW()-2,45)+1,_xlfn.FLOOR.MATH((ROW()-2)/45)+1) + 0</f>
        <v>16.2</v>
      </c>
      <c r="B237" cm="1">
        <f t="array" ref="B237">INDEX('EZ-Pass'!$C$2:$AU$46,MOD(ROW()-2,45)+1,_xlfn.FLOOR.MATH((ROW()-2)/45)+1) + 0</f>
        <v>7.9</v>
      </c>
    </row>
    <row r="238" spans="1:2" x14ac:dyDescent="0.2">
      <c r="A238" cm="1">
        <f t="array" ref="A238">INDEX(Tolls!$C$2:$AU$46,MOD(ROW()-2,45)+1,_xlfn.FLOOR.MATH((ROW()-2)/45)+1) + 0</f>
        <v>24.5</v>
      </c>
      <c r="B238" cm="1">
        <f t="array" ref="B238">INDEX('EZ-Pass'!$C$2:$AU$46,MOD(ROW()-2,45)+1,_xlfn.FLOOR.MATH((ROW()-2)/45)+1) + 0</f>
        <v>12</v>
      </c>
    </row>
    <row r="239" spans="1:2" x14ac:dyDescent="0.2">
      <c r="A239" cm="1">
        <f t="array" ref="A239">INDEX(Tolls!$C$2:$AU$46,MOD(ROW()-2,45)+1,_xlfn.FLOOR.MATH((ROW()-2)/45)+1) + 0</f>
        <v>29.7</v>
      </c>
      <c r="B239" cm="1">
        <f t="array" ref="B239">INDEX('EZ-Pass'!$C$2:$AU$46,MOD(ROW()-2,45)+1,_xlfn.FLOOR.MATH((ROW()-2)/45)+1) + 0</f>
        <v>14.5</v>
      </c>
    </row>
    <row r="240" spans="1:2" x14ac:dyDescent="0.2">
      <c r="A240" cm="1">
        <f t="array" ref="A240">INDEX(Tolls!$C$2:$AU$46,MOD(ROW()-2,45)+1,_xlfn.FLOOR.MATH((ROW()-2)/45)+1) + 0</f>
        <v>32.5</v>
      </c>
      <c r="B240" cm="1">
        <f t="array" ref="B240">INDEX('EZ-Pass'!$C$2:$AU$46,MOD(ROW()-2,45)+1,_xlfn.FLOOR.MATH((ROW()-2)/45)+1) + 0</f>
        <v>16.100000000000001</v>
      </c>
    </row>
    <row r="241" spans="1:2" x14ac:dyDescent="0.2">
      <c r="A241" cm="1">
        <f t="array" ref="A241">INDEX(Tolls!$C$2:$AU$46,MOD(ROW()-2,45)+1,_xlfn.FLOOR.MATH((ROW()-2)/45)+1) + 0</f>
        <v>33.200000000000003</v>
      </c>
      <c r="B241" cm="1">
        <f t="array" ref="B241">INDEX('EZ-Pass'!$C$2:$AU$46,MOD(ROW()-2,45)+1,_xlfn.FLOOR.MATH((ROW()-2)/45)+1) + 0</f>
        <v>17.100000000000001</v>
      </c>
    </row>
    <row r="242" spans="1:2" x14ac:dyDescent="0.2">
      <c r="A242" cm="1">
        <f t="array" ref="A242">INDEX(Tolls!$C$2:$AU$46,MOD(ROW()-2,45)+1,_xlfn.FLOOR.MATH((ROW()-2)/45)+1) + 0</f>
        <v>38</v>
      </c>
      <c r="B242" cm="1">
        <f t="array" ref="B242">INDEX('EZ-Pass'!$C$2:$AU$46,MOD(ROW()-2,45)+1,_xlfn.FLOOR.MATH((ROW()-2)/45)+1) + 0</f>
        <v>18.600000000000001</v>
      </c>
    </row>
    <row r="243" spans="1:2" x14ac:dyDescent="0.2">
      <c r="A243" cm="1">
        <f t="array" ref="A243">INDEX(Tolls!$C$2:$AU$46,MOD(ROW()-2,45)+1,_xlfn.FLOOR.MATH((ROW()-2)/45)+1) + 0</f>
        <v>44.3</v>
      </c>
      <c r="B243" cm="1">
        <f t="array" ref="B243">INDEX('EZ-Pass'!$C$2:$AU$46,MOD(ROW()-2,45)+1,_xlfn.FLOOR.MATH((ROW()-2)/45)+1) + 0</f>
        <v>21.8</v>
      </c>
    </row>
    <row r="244" spans="1:2" x14ac:dyDescent="0.2">
      <c r="A244" cm="1">
        <f t="array" ref="A244">INDEX(Tolls!$C$2:$AU$46,MOD(ROW()-2,45)+1,_xlfn.FLOOR.MATH((ROW()-2)/45)+1) + 0</f>
        <v>46.3</v>
      </c>
      <c r="B244" cm="1">
        <f t="array" ref="B244">INDEX('EZ-Pass'!$C$2:$AU$46,MOD(ROW()-2,45)+1,_xlfn.FLOOR.MATH((ROW()-2)/45)+1) + 0</f>
        <v>22.8</v>
      </c>
    </row>
    <row r="245" spans="1:2" x14ac:dyDescent="0.2">
      <c r="A245" cm="1">
        <f t="array" ref="A245">INDEX(Tolls!$C$2:$AU$46,MOD(ROW()-2,45)+1,_xlfn.FLOOR.MATH((ROW()-2)/45)+1) + 0</f>
        <v>47.5</v>
      </c>
      <c r="B245" cm="1">
        <f t="array" ref="B245">INDEX('EZ-Pass'!$C$2:$AU$46,MOD(ROW()-2,45)+1,_xlfn.FLOOR.MATH((ROW()-2)/45)+1) + 0</f>
        <v>23.3</v>
      </c>
    </row>
    <row r="246" spans="1:2" x14ac:dyDescent="0.2">
      <c r="A246" cm="1">
        <f t="array" ref="A246">INDEX(Tolls!$C$2:$AU$46,MOD(ROW()-2,45)+1,_xlfn.FLOOR.MATH((ROW()-2)/45)+1) + 0</f>
        <v>48.3</v>
      </c>
      <c r="B246" cm="1">
        <f t="array" ref="B246">INDEX('EZ-Pass'!$C$2:$AU$46,MOD(ROW()-2,45)+1,_xlfn.FLOOR.MATH((ROW()-2)/45)+1) + 0</f>
        <v>23.8</v>
      </c>
    </row>
    <row r="247" spans="1:2" x14ac:dyDescent="0.2">
      <c r="A247" cm="1">
        <f t="array" ref="A247">INDEX(Tolls!$C$2:$AU$46,MOD(ROW()-2,45)+1,_xlfn.FLOOR.MATH((ROW()-2)/45)+1) + 0</f>
        <v>52.8</v>
      </c>
      <c r="B247" cm="1">
        <f t="array" ref="B247">INDEX('EZ-Pass'!$C$2:$AU$46,MOD(ROW()-2,45)+1,_xlfn.FLOOR.MATH((ROW()-2)/45)+1) + 0</f>
        <v>25.8</v>
      </c>
    </row>
    <row r="248" spans="1:2" x14ac:dyDescent="0.2">
      <c r="A248" cm="1">
        <f t="array" ref="A248">INDEX(Tolls!$C$2:$AU$46,MOD(ROW()-2,45)+1,_xlfn.FLOOR.MATH((ROW()-2)/45)+1) + 0</f>
        <v>56.6</v>
      </c>
      <c r="B248" cm="1">
        <f t="array" ref="B248">INDEX('EZ-Pass'!$C$2:$AU$46,MOD(ROW()-2,45)+1,_xlfn.FLOOR.MATH((ROW()-2)/45)+1) + 0</f>
        <v>27.8</v>
      </c>
    </row>
    <row r="249" spans="1:2" x14ac:dyDescent="0.2">
      <c r="A249" cm="1">
        <f t="array" ref="A249">INDEX(Tolls!$C$2:$AU$46,MOD(ROW()-2,45)+1,_xlfn.FLOOR.MATH((ROW()-2)/45)+1) + 0</f>
        <v>58.6</v>
      </c>
      <c r="B249" cm="1">
        <f t="array" ref="B249">INDEX('EZ-Pass'!$C$2:$AU$46,MOD(ROW()-2,45)+1,_xlfn.FLOOR.MATH((ROW()-2)/45)+1) + 0</f>
        <v>29</v>
      </c>
    </row>
    <row r="250" spans="1:2" x14ac:dyDescent="0.2">
      <c r="A250" cm="1">
        <f t="array" ref="A250">INDEX(Tolls!$C$2:$AU$46,MOD(ROW()-2,45)+1,_xlfn.FLOOR.MATH((ROW()-2)/45)+1) + 0</f>
        <v>60.9</v>
      </c>
      <c r="B250" cm="1">
        <f t="array" ref="B250">INDEX('EZ-Pass'!$C$2:$AU$46,MOD(ROW()-2,45)+1,_xlfn.FLOOR.MATH((ROW()-2)/45)+1) + 0</f>
        <v>29.9</v>
      </c>
    </row>
    <row r="251" spans="1:2" x14ac:dyDescent="0.2">
      <c r="A251" cm="1">
        <f t="array" ref="A251">INDEX(Tolls!$C$2:$AU$46,MOD(ROW()-2,45)+1,_xlfn.FLOOR.MATH((ROW()-2)/45)+1) + 0</f>
        <v>63.8</v>
      </c>
      <c r="B251" cm="1">
        <f t="array" ref="B251">INDEX('EZ-Pass'!$C$2:$AU$46,MOD(ROW()-2,45)+1,_xlfn.FLOOR.MATH((ROW()-2)/45)+1) + 0</f>
        <v>31.4</v>
      </c>
    </row>
    <row r="252" spans="1:2" x14ac:dyDescent="0.2">
      <c r="A252" cm="1">
        <f t="array" ref="A252">INDEX(Tolls!$C$2:$AU$46,MOD(ROW()-2,45)+1,_xlfn.FLOOR.MATH((ROW()-2)/45)+1) + 0</f>
        <v>66</v>
      </c>
      <c r="B252" cm="1">
        <f t="array" ref="B252">INDEX('EZ-Pass'!$C$2:$AU$46,MOD(ROW()-2,45)+1,_xlfn.FLOOR.MATH((ROW()-2)/45)+1) + 0</f>
        <v>32.6</v>
      </c>
    </row>
    <row r="253" spans="1:2" x14ac:dyDescent="0.2">
      <c r="A253" cm="1">
        <f t="array" ref="A253">INDEX(Tolls!$C$2:$AU$46,MOD(ROW()-2,45)+1,_xlfn.FLOOR.MATH((ROW()-2)/45)+1) + 0</f>
        <v>69.2</v>
      </c>
      <c r="B253" cm="1">
        <f t="array" ref="B253">INDEX('EZ-Pass'!$C$2:$AU$46,MOD(ROW()-2,45)+1,_xlfn.FLOOR.MATH((ROW()-2)/45)+1) + 0</f>
        <v>34.1</v>
      </c>
    </row>
    <row r="254" spans="1:2" x14ac:dyDescent="0.2">
      <c r="A254" cm="1">
        <f t="array" ref="A254">INDEX(Tolls!$C$2:$AU$46,MOD(ROW()-2,45)+1,_xlfn.FLOOR.MATH((ROW()-2)/45)+1) + 0</f>
        <v>70.099999999999994</v>
      </c>
      <c r="B254" cm="1">
        <f t="array" ref="B254">INDEX('EZ-Pass'!$C$2:$AU$46,MOD(ROW()-2,45)+1,_xlfn.FLOOR.MATH((ROW()-2)/45)+1) + 0</f>
        <v>34.6</v>
      </c>
    </row>
    <row r="255" spans="1:2" x14ac:dyDescent="0.2">
      <c r="A255" cm="1">
        <f t="array" ref="A255">INDEX(Tolls!$C$2:$AU$46,MOD(ROW()-2,45)+1,_xlfn.FLOOR.MATH((ROW()-2)/45)+1) + 0</f>
        <v>70.3</v>
      </c>
      <c r="B255" cm="1">
        <f t="array" ref="B255">INDEX('EZ-Pass'!$C$2:$AU$46,MOD(ROW()-2,45)+1,_xlfn.FLOOR.MATH((ROW()-2)/45)+1) + 0</f>
        <v>34.700000000000003</v>
      </c>
    </row>
    <row r="256" spans="1:2" x14ac:dyDescent="0.2">
      <c r="A256" cm="1">
        <f t="array" ref="A256">INDEX(Tolls!$C$2:$AU$46,MOD(ROW()-2,45)+1,_xlfn.FLOOR.MATH((ROW()-2)/45)+1) + 0</f>
        <v>71.2</v>
      </c>
      <c r="B256" cm="1">
        <f t="array" ref="B256">INDEX('EZ-Pass'!$C$2:$AU$46,MOD(ROW()-2,45)+1,_xlfn.FLOOR.MATH((ROW()-2)/45)+1) + 0</f>
        <v>35</v>
      </c>
    </row>
    <row r="257" spans="1:2" x14ac:dyDescent="0.2">
      <c r="A257" cm="1">
        <f t="array" ref="A257">INDEX(Tolls!$C$2:$AU$46,MOD(ROW()-2,45)+1,_xlfn.FLOOR.MATH((ROW()-2)/45)+1) + 0</f>
        <v>74.400000000000006</v>
      </c>
      <c r="B257" cm="1">
        <f t="array" ref="B257">INDEX('EZ-Pass'!$C$2:$AU$46,MOD(ROW()-2,45)+1,_xlfn.FLOOR.MATH((ROW()-2)/45)+1) + 0</f>
        <v>36.6</v>
      </c>
    </row>
    <row r="258" spans="1:2" x14ac:dyDescent="0.2">
      <c r="A258" t="e" cm="1">
        <f t="array" ref="A258">INDEX(Tolls!$C$2:$AU$46,MOD(ROW()-2,45)+1,_xlfn.FLOOR.MATH((ROW()-2)/45)+1) + 0</f>
        <v>#VALUE!</v>
      </c>
      <c r="B258" t="e" cm="1">
        <f t="array" ref="B258">INDEX('EZ-Pass'!$C$2:$AU$46,MOD(ROW()-2,45)+1,_xlfn.FLOOR.MATH((ROW()-2)/45)+1) + 0</f>
        <v>#VALUE!</v>
      </c>
    </row>
    <row r="259" spans="1:2" x14ac:dyDescent="0.2">
      <c r="A259" cm="1">
        <f t="array" ref="A259">INDEX(Tolls!$C$2:$AU$46,MOD(ROW()-2,45)+1,_xlfn.FLOOR.MATH((ROW()-2)/45)+1) + 0</f>
        <v>76.599999999999994</v>
      </c>
      <c r="B259" cm="1">
        <f t="array" ref="B259">INDEX('EZ-Pass'!$C$2:$AU$46,MOD(ROW()-2,45)+1,_xlfn.FLOOR.MATH((ROW()-2)/45)+1) + 0</f>
        <v>37.6</v>
      </c>
    </row>
    <row r="260" spans="1:2" x14ac:dyDescent="0.2">
      <c r="A260" cm="1">
        <f t="array" ref="A260">INDEX(Tolls!$C$2:$AU$46,MOD(ROW()-2,45)+1,_xlfn.FLOOR.MATH((ROW()-2)/45)+1) + 0</f>
        <v>84.8</v>
      </c>
      <c r="B260" cm="1">
        <f t="array" ref="B260">INDEX('EZ-Pass'!$C$2:$AU$46,MOD(ROW()-2,45)+1,_xlfn.FLOOR.MATH((ROW()-2)/45)+1) + 0</f>
        <v>43.7</v>
      </c>
    </row>
    <row r="261" spans="1:2" x14ac:dyDescent="0.2">
      <c r="A261" t="e" cm="1">
        <f t="array" ref="A261">INDEX(Tolls!$C$2:$AU$46,MOD(ROW()-2,45)+1,_xlfn.FLOOR.MATH((ROW()-2)/45)+1) + 0</f>
        <v>#VALUE!</v>
      </c>
      <c r="B261" t="e" cm="1">
        <f t="array" ref="B261">INDEX('EZ-Pass'!$C$2:$AU$46,MOD(ROW()-2,45)+1,_xlfn.FLOOR.MATH((ROW()-2)/45)+1) + 0</f>
        <v>#VALUE!</v>
      </c>
    </row>
    <row r="262" spans="1:2" x14ac:dyDescent="0.2">
      <c r="A262" cm="1">
        <f t="array" ref="A262">INDEX(Tolls!$C$2:$AU$46,MOD(ROW()-2,45)+1,_xlfn.FLOOR.MATH((ROW()-2)/45)+1) + 0</f>
        <v>71.2</v>
      </c>
      <c r="B262" cm="1">
        <f t="array" ref="B262">INDEX('EZ-Pass'!$C$2:$AU$46,MOD(ROW()-2,45)+1,_xlfn.FLOOR.MATH((ROW()-2)/45)+1) + 0</f>
        <v>35</v>
      </c>
    </row>
    <row r="263" spans="1:2" x14ac:dyDescent="0.2">
      <c r="A263" cm="1">
        <f t="array" ref="A263">INDEX(Tolls!$C$2:$AU$46,MOD(ROW()-2,45)+1,_xlfn.FLOOR.MATH((ROW()-2)/45)+1) + 0</f>
        <v>74.400000000000006</v>
      </c>
      <c r="B263" cm="1">
        <f t="array" ref="B263">INDEX('EZ-Pass'!$C$2:$AU$46,MOD(ROW()-2,45)+1,_xlfn.FLOOR.MATH((ROW()-2)/45)+1) + 0</f>
        <v>36.6</v>
      </c>
    </row>
    <row r="264" spans="1:2" x14ac:dyDescent="0.2">
      <c r="A264" cm="1">
        <f t="array" ref="A264">INDEX(Tolls!$C$2:$AU$46,MOD(ROW()-2,45)+1,_xlfn.FLOOR.MATH((ROW()-2)/45)+1) + 0</f>
        <v>76.599999999999994</v>
      </c>
      <c r="B264" cm="1">
        <f t="array" ref="B264">INDEX('EZ-Pass'!$C$2:$AU$46,MOD(ROW()-2,45)+1,_xlfn.FLOOR.MATH((ROW()-2)/45)+1) + 0</f>
        <v>37.6</v>
      </c>
    </row>
    <row r="265" spans="1:2" x14ac:dyDescent="0.2">
      <c r="A265" cm="1">
        <f t="array" ref="A265">INDEX(Tolls!$C$2:$AU$46,MOD(ROW()-2,45)+1,_xlfn.FLOOR.MATH((ROW()-2)/45)+1) + 0</f>
        <v>80.599999999999994</v>
      </c>
      <c r="B265" cm="1">
        <f t="array" ref="B265">INDEX('EZ-Pass'!$C$2:$AU$46,MOD(ROW()-2,45)+1,_xlfn.FLOOR.MATH((ROW()-2)/45)+1) + 0</f>
        <v>39.700000000000003</v>
      </c>
    </row>
    <row r="266" spans="1:2" x14ac:dyDescent="0.2">
      <c r="A266" cm="1">
        <f t="array" ref="A266">INDEX(Tolls!$C$2:$AU$46,MOD(ROW()-2,45)+1,_xlfn.FLOOR.MATH((ROW()-2)/45)+1) + 0</f>
        <v>83.2</v>
      </c>
      <c r="B266" cm="1">
        <f t="array" ref="B266">INDEX('EZ-Pass'!$C$2:$AU$46,MOD(ROW()-2,45)+1,_xlfn.FLOOR.MATH((ROW()-2)/45)+1) + 0</f>
        <v>41</v>
      </c>
    </row>
    <row r="267" spans="1:2" x14ac:dyDescent="0.2">
      <c r="A267" cm="1">
        <f t="array" ref="A267">INDEX(Tolls!$C$2:$AU$46,MOD(ROW()-2,45)+1,_xlfn.FLOOR.MATH((ROW()-2)/45)+1) + 0</f>
        <v>84.9</v>
      </c>
      <c r="B267" cm="1">
        <f t="array" ref="B267">INDEX('EZ-Pass'!$C$2:$AU$46,MOD(ROW()-2,45)+1,_xlfn.FLOOR.MATH((ROW()-2)/45)+1) + 0</f>
        <v>41.8</v>
      </c>
    </row>
    <row r="268" spans="1:2" x14ac:dyDescent="0.2">
      <c r="A268" cm="1">
        <f t="array" ref="A268">INDEX(Tolls!$C$2:$AU$46,MOD(ROW()-2,45)+1,_xlfn.FLOOR.MATH((ROW()-2)/45)+1) + 0</f>
        <v>86.6</v>
      </c>
      <c r="B268" cm="1">
        <f t="array" ref="B268">INDEX('EZ-Pass'!$C$2:$AU$46,MOD(ROW()-2,45)+1,_xlfn.FLOOR.MATH((ROW()-2)/45)+1) + 0</f>
        <v>42.8</v>
      </c>
    </row>
    <row r="269" spans="1:2" x14ac:dyDescent="0.2">
      <c r="A269" cm="1">
        <f t="array" ref="A269">INDEX(Tolls!$C$2:$AU$46,MOD(ROW()-2,45)+1,_xlfn.FLOOR.MATH((ROW()-2)/45)+1) + 0</f>
        <v>88.7</v>
      </c>
      <c r="B269" cm="1">
        <f t="array" ref="B269">INDEX('EZ-Pass'!$C$2:$AU$46,MOD(ROW()-2,45)+1,_xlfn.FLOOR.MATH((ROW()-2)/45)+1) + 0</f>
        <v>43.8</v>
      </c>
    </row>
    <row r="270" spans="1:2" x14ac:dyDescent="0.2">
      <c r="A270" cm="1">
        <f t="array" ref="A270">INDEX(Tolls!$C$2:$AU$46,MOD(ROW()-2,45)+1,_xlfn.FLOOR.MATH((ROW()-2)/45)+1) + 0</f>
        <v>91.3</v>
      </c>
      <c r="B270" cm="1">
        <f t="array" ref="B270">INDEX('EZ-Pass'!$C$2:$AU$46,MOD(ROW()-2,45)+1,_xlfn.FLOOR.MATH((ROW()-2)/45)+1) + 0</f>
        <v>45</v>
      </c>
    </row>
    <row r="271" spans="1:2" x14ac:dyDescent="0.2">
      <c r="A271" cm="1">
        <f t="array" ref="A271">INDEX(Tolls!$C$2:$AU$46,MOD(ROW()-2,45)+1,_xlfn.FLOOR.MATH((ROW()-2)/45)+1) + 0</f>
        <v>93.899999999999991</v>
      </c>
      <c r="B271" cm="1">
        <f t="array" ref="B271">INDEX('EZ-Pass'!$C$2:$AU$46,MOD(ROW()-2,45)+1,_xlfn.FLOOR.MATH((ROW()-2)/45)+1) + 0</f>
        <v>46.2</v>
      </c>
    </row>
    <row r="272" spans="1:2" x14ac:dyDescent="0.2">
      <c r="A272" cm="1">
        <f t="array" ref="A272">INDEX(Tolls!$C$2:$AU$46,MOD(ROW()-2,45)+1,_xlfn.FLOOR.MATH((ROW()-2)/45)+1) + 0</f>
        <v>22</v>
      </c>
      <c r="B272" cm="1">
        <f t="array" ref="B272">INDEX('EZ-Pass'!$C$2:$AU$46,MOD(ROW()-2,45)+1,_xlfn.FLOOR.MATH((ROW()-2)/45)+1) + 0</f>
        <v>10.6</v>
      </c>
    </row>
    <row r="273" spans="1:2" x14ac:dyDescent="0.2">
      <c r="A273" cm="1">
        <f t="array" ref="A273">INDEX(Tolls!$C$2:$AU$46,MOD(ROW()-2,45)+1,_xlfn.FLOOR.MATH((ROW()-2)/45)+1) + 0</f>
        <v>9</v>
      </c>
      <c r="B273" cm="1">
        <f t="array" ref="B273">INDEX('EZ-Pass'!$C$2:$AU$46,MOD(ROW()-2,45)+1,_xlfn.FLOOR.MATH((ROW()-2)/45)+1) + 0</f>
        <v>4.3</v>
      </c>
    </row>
    <row r="274" spans="1:2" x14ac:dyDescent="0.2">
      <c r="A274" cm="1">
        <f t="array" ref="A274">INDEX(Tolls!$C$2:$AU$46,MOD(ROW()-2,45)+1,_xlfn.FLOOR.MATH((ROW()-2)/45)+1) + 0</f>
        <v>9</v>
      </c>
      <c r="B274" cm="1">
        <f t="array" ref="B274">INDEX('EZ-Pass'!$C$2:$AU$46,MOD(ROW()-2,45)+1,_xlfn.FLOOR.MATH((ROW()-2)/45)+1) + 0</f>
        <v>4.3</v>
      </c>
    </row>
    <row r="275" spans="1:2" x14ac:dyDescent="0.2">
      <c r="A275" cm="1">
        <f t="array" ref="A275">INDEX(Tolls!$C$2:$AU$46,MOD(ROW()-2,45)+1,_xlfn.FLOOR.MATH((ROW()-2)/45)+1) + 0</f>
        <v>9</v>
      </c>
      <c r="B275" cm="1">
        <f t="array" ref="B275">INDEX('EZ-Pass'!$C$2:$AU$46,MOD(ROW()-2,45)+1,_xlfn.FLOOR.MATH((ROW()-2)/45)+1) + 0</f>
        <v>4.3</v>
      </c>
    </row>
    <row r="276" spans="1:2" x14ac:dyDescent="0.2">
      <c r="A276" cm="1">
        <f t="array" ref="A276">INDEX(Tolls!$C$2:$AU$46,MOD(ROW()-2,45)+1,_xlfn.FLOOR.MATH((ROW()-2)/45)+1) + 0</f>
        <v>6</v>
      </c>
      <c r="B276" cm="1">
        <f t="array" ref="B276">INDEX('EZ-Pass'!$C$2:$AU$46,MOD(ROW()-2,45)+1,_xlfn.FLOOR.MATH((ROW()-2)/45)+1) + 0</f>
        <v>2.7</v>
      </c>
    </row>
    <row r="277" spans="1:2" x14ac:dyDescent="0.2">
      <c r="A277" cm="1">
        <f t="array" ref="A277">INDEX(Tolls!$C$2:$AU$46,MOD(ROW()-2,45)+1,_xlfn.FLOOR.MATH((ROW()-2)/45)+1) + 0</f>
        <v>3.9</v>
      </c>
      <c r="B277" cm="1">
        <f t="array" ref="B277">INDEX('EZ-Pass'!$C$2:$AU$46,MOD(ROW()-2,45)+1,_xlfn.FLOOR.MATH((ROW()-2)/45)+1) + 0</f>
        <v>1.6</v>
      </c>
    </row>
    <row r="278" spans="1:2" x14ac:dyDescent="0.2">
      <c r="A278" t="e" cm="1">
        <f t="array" ref="A278">INDEX(Tolls!$C$2:$AU$46,MOD(ROW()-2,45)+1,_xlfn.FLOOR.MATH((ROW()-2)/45)+1) + 0</f>
        <v>#VALUE!</v>
      </c>
      <c r="B278" t="e" cm="1">
        <f t="array" ref="B278">INDEX('EZ-Pass'!$C$2:$AU$46,MOD(ROW()-2,45)+1,_xlfn.FLOOR.MATH((ROW()-2)/45)+1) + 0</f>
        <v>#VALUE!</v>
      </c>
    </row>
    <row r="279" spans="1:2" x14ac:dyDescent="0.2">
      <c r="A279" cm="1">
        <f t="array" ref="A279">INDEX(Tolls!$C$2:$AU$46,MOD(ROW()-2,45)+1,_xlfn.FLOOR.MATH((ROW()-2)/45)+1) + 0</f>
        <v>3.9</v>
      </c>
      <c r="B279" cm="1">
        <f t="array" ref="B279">INDEX('EZ-Pass'!$C$2:$AU$46,MOD(ROW()-2,45)+1,_xlfn.FLOOR.MATH((ROW()-2)/45)+1) + 0</f>
        <v>1.6</v>
      </c>
    </row>
    <row r="280" spans="1:2" x14ac:dyDescent="0.2">
      <c r="A280" cm="1">
        <f t="array" ref="A280">INDEX(Tolls!$C$2:$AU$46,MOD(ROW()-2,45)+1,_xlfn.FLOOR.MATH((ROW()-2)/45)+1) + 0</f>
        <v>6</v>
      </c>
      <c r="B280" cm="1">
        <f t="array" ref="B280">INDEX('EZ-Pass'!$C$2:$AU$46,MOD(ROW()-2,45)+1,_xlfn.FLOOR.MATH((ROW()-2)/45)+1) + 0</f>
        <v>2.7</v>
      </c>
    </row>
    <row r="281" spans="1:2" x14ac:dyDescent="0.2">
      <c r="A281" cm="1">
        <f t="array" ref="A281">INDEX(Tolls!$C$2:$AU$46,MOD(ROW()-2,45)+1,_xlfn.FLOOR.MATH((ROW()-2)/45)+1) + 0</f>
        <v>10</v>
      </c>
      <c r="B281" cm="1">
        <f t="array" ref="B281">INDEX('EZ-Pass'!$C$2:$AU$46,MOD(ROW()-2,45)+1,_xlfn.FLOOR.MATH((ROW()-2)/45)+1) + 0</f>
        <v>4.8</v>
      </c>
    </row>
    <row r="282" spans="1:2" x14ac:dyDescent="0.2">
      <c r="A282" cm="1">
        <f t="array" ref="A282">INDEX(Tolls!$C$2:$AU$46,MOD(ROW()-2,45)+1,_xlfn.FLOOR.MATH((ROW()-2)/45)+1) + 0</f>
        <v>14.3</v>
      </c>
      <c r="B282" cm="1">
        <f t="array" ref="B282">INDEX('EZ-Pass'!$C$2:$AU$46,MOD(ROW()-2,45)+1,_xlfn.FLOOR.MATH((ROW()-2)/45)+1) + 0</f>
        <v>6.8</v>
      </c>
    </row>
    <row r="283" spans="1:2" x14ac:dyDescent="0.2">
      <c r="A283" cm="1">
        <f t="array" ref="A283">INDEX(Tolls!$C$2:$AU$46,MOD(ROW()-2,45)+1,_xlfn.FLOOR.MATH((ROW()-2)/45)+1) + 0</f>
        <v>23.6</v>
      </c>
      <c r="B283" cm="1">
        <f t="array" ref="B283">INDEX('EZ-Pass'!$C$2:$AU$46,MOD(ROW()-2,45)+1,_xlfn.FLOOR.MATH((ROW()-2)/45)+1) + 0</f>
        <v>11.5</v>
      </c>
    </row>
    <row r="284" spans="1:2" x14ac:dyDescent="0.2">
      <c r="A284" cm="1">
        <f t="array" ref="A284">INDEX(Tolls!$C$2:$AU$46,MOD(ROW()-2,45)+1,_xlfn.FLOOR.MATH((ROW()-2)/45)+1) + 0</f>
        <v>27.6</v>
      </c>
      <c r="B284" cm="1">
        <f t="array" ref="B284">INDEX('EZ-Pass'!$C$2:$AU$46,MOD(ROW()-2,45)+1,_xlfn.FLOOR.MATH((ROW()-2)/45)+1) + 0</f>
        <v>13.5</v>
      </c>
    </row>
    <row r="285" spans="1:2" x14ac:dyDescent="0.2">
      <c r="A285" cm="1">
        <f t="array" ref="A285">INDEX(Tolls!$C$2:$AU$46,MOD(ROW()-2,45)+1,_xlfn.FLOOR.MATH((ROW()-2)/45)+1) + 0</f>
        <v>30.8</v>
      </c>
      <c r="B285" cm="1">
        <f t="array" ref="B285">INDEX('EZ-Pass'!$C$2:$AU$46,MOD(ROW()-2,45)+1,_xlfn.FLOOR.MATH((ROW()-2)/45)+1) + 0</f>
        <v>15</v>
      </c>
    </row>
    <row r="286" spans="1:2" x14ac:dyDescent="0.2">
      <c r="A286" cm="1">
        <f t="array" ref="A286">INDEX(Tolls!$C$2:$AU$46,MOD(ROW()-2,45)+1,_xlfn.FLOOR.MATH((ROW()-2)/45)+1) + 0</f>
        <v>30.9</v>
      </c>
      <c r="B286" cm="1">
        <f t="array" ref="B286">INDEX('EZ-Pass'!$C$2:$AU$46,MOD(ROW()-2,45)+1,_xlfn.FLOOR.MATH((ROW()-2)/45)+1) + 0</f>
        <v>16.100000000000001</v>
      </c>
    </row>
    <row r="287" spans="1:2" x14ac:dyDescent="0.2">
      <c r="A287" cm="1">
        <f t="array" ref="A287">INDEX(Tolls!$C$2:$AU$46,MOD(ROW()-2,45)+1,_xlfn.FLOOR.MATH((ROW()-2)/45)+1) + 0</f>
        <v>36</v>
      </c>
      <c r="B287" cm="1">
        <f t="array" ref="B287">INDEX('EZ-Pass'!$C$2:$AU$46,MOD(ROW()-2,45)+1,_xlfn.FLOOR.MATH((ROW()-2)/45)+1) + 0</f>
        <v>17.600000000000001</v>
      </c>
    </row>
    <row r="288" spans="1:2" x14ac:dyDescent="0.2">
      <c r="A288" cm="1">
        <f t="array" ref="A288">INDEX(Tolls!$C$2:$AU$46,MOD(ROW()-2,45)+1,_xlfn.FLOOR.MATH((ROW()-2)/45)+1) + 0</f>
        <v>42.2</v>
      </c>
      <c r="B288" cm="1">
        <f t="array" ref="B288">INDEX('EZ-Pass'!$C$2:$AU$46,MOD(ROW()-2,45)+1,_xlfn.FLOOR.MATH((ROW()-2)/45)+1) + 0</f>
        <v>20.7</v>
      </c>
    </row>
    <row r="289" spans="1:2" x14ac:dyDescent="0.2">
      <c r="A289" cm="1">
        <f t="array" ref="A289">INDEX(Tolls!$C$2:$AU$46,MOD(ROW()-2,45)+1,_xlfn.FLOOR.MATH((ROW()-2)/45)+1) + 0</f>
        <v>44.3</v>
      </c>
      <c r="B289" cm="1">
        <f t="array" ref="B289">INDEX('EZ-Pass'!$C$2:$AU$46,MOD(ROW()-2,45)+1,_xlfn.FLOOR.MATH((ROW()-2)/45)+1) + 0</f>
        <v>21.8</v>
      </c>
    </row>
    <row r="290" spans="1:2" x14ac:dyDescent="0.2">
      <c r="A290" cm="1">
        <f t="array" ref="A290">INDEX(Tolls!$C$2:$AU$46,MOD(ROW()-2,45)+1,_xlfn.FLOOR.MATH((ROW()-2)/45)+1) + 0</f>
        <v>45.2</v>
      </c>
      <c r="B290" cm="1">
        <f t="array" ref="B290">INDEX('EZ-Pass'!$C$2:$AU$46,MOD(ROW()-2,45)+1,_xlfn.FLOOR.MATH((ROW()-2)/45)+1) + 0</f>
        <v>22.2</v>
      </c>
    </row>
    <row r="291" spans="1:2" x14ac:dyDescent="0.2">
      <c r="A291" cm="1">
        <f t="array" ref="A291">INDEX(Tolls!$C$2:$AU$46,MOD(ROW()-2,45)+1,_xlfn.FLOOR.MATH((ROW()-2)/45)+1) + 0</f>
        <v>46.3</v>
      </c>
      <c r="B291" cm="1">
        <f t="array" ref="B291">INDEX('EZ-Pass'!$C$2:$AU$46,MOD(ROW()-2,45)+1,_xlfn.FLOOR.MATH((ROW()-2)/45)+1) + 0</f>
        <v>22.8</v>
      </c>
    </row>
    <row r="292" spans="1:2" x14ac:dyDescent="0.2">
      <c r="A292" cm="1">
        <f t="array" ref="A292">INDEX(Tolls!$C$2:$AU$46,MOD(ROW()-2,45)+1,_xlfn.FLOOR.MATH((ROW()-2)/45)+1) + 0</f>
        <v>50.3</v>
      </c>
      <c r="B292" cm="1">
        <f t="array" ref="B292">INDEX('EZ-Pass'!$C$2:$AU$46,MOD(ROW()-2,45)+1,_xlfn.FLOOR.MATH((ROW()-2)/45)+1) + 0</f>
        <v>24.8</v>
      </c>
    </row>
    <row r="293" spans="1:2" x14ac:dyDescent="0.2">
      <c r="A293" cm="1">
        <f t="array" ref="A293">INDEX(Tolls!$C$2:$AU$46,MOD(ROW()-2,45)+1,_xlfn.FLOOR.MATH((ROW()-2)/45)+1) + 0</f>
        <v>54.3</v>
      </c>
      <c r="B293" cm="1">
        <f t="array" ref="B293">INDEX('EZ-Pass'!$C$2:$AU$46,MOD(ROW()-2,45)+1,_xlfn.FLOOR.MATH((ROW()-2)/45)+1) + 0</f>
        <v>26.9</v>
      </c>
    </row>
    <row r="294" spans="1:2" x14ac:dyDescent="0.2">
      <c r="A294" cm="1">
        <f t="array" ref="A294">INDEX(Tolls!$C$2:$AU$46,MOD(ROW()-2,45)+1,_xlfn.FLOOR.MATH((ROW()-2)/45)+1) + 0</f>
        <v>56.6</v>
      </c>
      <c r="B294" cm="1">
        <f t="array" ref="B294">INDEX('EZ-Pass'!$C$2:$AU$46,MOD(ROW()-2,45)+1,_xlfn.FLOOR.MATH((ROW()-2)/45)+1) + 0</f>
        <v>27.8</v>
      </c>
    </row>
    <row r="295" spans="1:2" x14ac:dyDescent="0.2">
      <c r="A295" cm="1">
        <f t="array" ref="A295">INDEX(Tolls!$C$2:$AU$46,MOD(ROW()-2,45)+1,_xlfn.FLOOR.MATH((ROW()-2)/45)+1) + 0</f>
        <v>59.7</v>
      </c>
      <c r="B295" cm="1">
        <f t="array" ref="B295">INDEX('EZ-Pass'!$C$2:$AU$46,MOD(ROW()-2,45)+1,_xlfn.FLOOR.MATH((ROW()-2)/45)+1) + 0</f>
        <v>29.4</v>
      </c>
    </row>
    <row r="296" spans="1:2" x14ac:dyDescent="0.2">
      <c r="A296" cm="1">
        <f t="array" ref="A296">INDEX(Tolls!$C$2:$AU$46,MOD(ROW()-2,45)+1,_xlfn.FLOOR.MATH((ROW()-2)/45)+1) + 0</f>
        <v>62.3</v>
      </c>
      <c r="B296" cm="1">
        <f t="array" ref="B296">INDEX('EZ-Pass'!$C$2:$AU$46,MOD(ROW()-2,45)+1,_xlfn.FLOOR.MATH((ROW()-2)/45)+1) + 0</f>
        <v>30.6</v>
      </c>
    </row>
    <row r="297" spans="1:2" x14ac:dyDescent="0.2">
      <c r="A297" cm="1">
        <f t="array" ref="A297">INDEX(Tolls!$C$2:$AU$46,MOD(ROW()-2,45)+1,_xlfn.FLOOR.MATH((ROW()-2)/45)+1) + 0</f>
        <v>64.099999999999994</v>
      </c>
      <c r="B297" cm="1">
        <f t="array" ref="B297">INDEX('EZ-Pass'!$C$2:$AU$46,MOD(ROW()-2,45)+1,_xlfn.FLOOR.MATH((ROW()-2)/45)+1) + 0</f>
        <v>31.4</v>
      </c>
    </row>
    <row r="298" spans="1:2" x14ac:dyDescent="0.2">
      <c r="A298" cm="1">
        <f t="array" ref="A298">INDEX(Tolls!$C$2:$AU$46,MOD(ROW()-2,45)+1,_xlfn.FLOOR.MATH((ROW()-2)/45)+1) + 0</f>
        <v>66</v>
      </c>
      <c r="B298" cm="1">
        <f t="array" ref="B298">INDEX('EZ-Pass'!$C$2:$AU$46,MOD(ROW()-2,45)+1,_xlfn.FLOOR.MATH((ROW()-2)/45)+1) + 0</f>
        <v>32.6</v>
      </c>
    </row>
    <row r="299" spans="1:2" x14ac:dyDescent="0.2">
      <c r="A299" cm="1">
        <f t="array" ref="A299">INDEX(Tolls!$C$2:$AU$46,MOD(ROW()-2,45)+1,_xlfn.FLOOR.MATH((ROW()-2)/45)+1) + 0</f>
        <v>69.2</v>
      </c>
      <c r="B299" cm="1">
        <f t="array" ref="B299">INDEX('EZ-Pass'!$C$2:$AU$46,MOD(ROW()-2,45)+1,_xlfn.FLOOR.MATH((ROW()-2)/45)+1) + 0</f>
        <v>34.1</v>
      </c>
    </row>
    <row r="300" spans="1:2" x14ac:dyDescent="0.2">
      <c r="A300" cm="1">
        <f t="array" ref="A300">INDEX(Tolls!$C$2:$AU$46,MOD(ROW()-2,45)+1,_xlfn.FLOOR.MATH((ROW()-2)/45)+1) + 0</f>
        <v>69.5</v>
      </c>
      <c r="B300" cm="1">
        <f t="array" ref="B300">INDEX('EZ-Pass'!$C$2:$AU$46,MOD(ROW()-2,45)+1,_xlfn.FLOOR.MATH((ROW()-2)/45)+1) + 0</f>
        <v>34.299999999999997</v>
      </c>
    </row>
    <row r="301" spans="1:2" x14ac:dyDescent="0.2">
      <c r="A301" cm="1">
        <f t="array" ref="A301">INDEX(Tolls!$C$2:$AU$46,MOD(ROW()-2,45)+1,_xlfn.FLOOR.MATH((ROW()-2)/45)+1) + 0</f>
        <v>70.099999999999994</v>
      </c>
      <c r="B301" cm="1">
        <f t="array" ref="B301">INDEX('EZ-Pass'!$C$2:$AU$46,MOD(ROW()-2,45)+1,_xlfn.FLOOR.MATH((ROW()-2)/45)+1) + 0</f>
        <v>34.6</v>
      </c>
    </row>
    <row r="302" spans="1:2" x14ac:dyDescent="0.2">
      <c r="A302" cm="1">
        <f t="array" ref="A302">INDEX(Tolls!$C$2:$AU$46,MOD(ROW()-2,45)+1,_xlfn.FLOOR.MATH((ROW()-2)/45)+1) + 0</f>
        <v>72.099999999999994</v>
      </c>
      <c r="B302" cm="1">
        <f t="array" ref="B302">INDEX('EZ-Pass'!$C$2:$AU$46,MOD(ROW()-2,45)+1,_xlfn.FLOOR.MATH((ROW()-2)/45)+1) + 0</f>
        <v>35.6</v>
      </c>
    </row>
    <row r="303" spans="1:2" x14ac:dyDescent="0.2">
      <c r="A303" t="e" cm="1">
        <f t="array" ref="A303">INDEX(Tolls!$C$2:$AU$46,MOD(ROW()-2,45)+1,_xlfn.FLOOR.MATH((ROW()-2)/45)+1) + 0</f>
        <v>#VALUE!</v>
      </c>
      <c r="B303" t="e" cm="1">
        <f t="array" ref="B303">INDEX('EZ-Pass'!$C$2:$AU$46,MOD(ROW()-2,45)+1,_xlfn.FLOOR.MATH((ROW()-2)/45)+1) + 0</f>
        <v>#VALUE!</v>
      </c>
    </row>
    <row r="304" spans="1:2" x14ac:dyDescent="0.2">
      <c r="A304" cm="1">
        <f t="array" ref="A304">INDEX(Tolls!$C$2:$AU$46,MOD(ROW()-2,45)+1,_xlfn.FLOOR.MATH((ROW()-2)/45)+1) + 0</f>
        <v>75.400000000000006</v>
      </c>
      <c r="B304" cm="1">
        <f t="array" ref="B304">INDEX('EZ-Pass'!$C$2:$AU$46,MOD(ROW()-2,45)+1,_xlfn.FLOOR.MATH((ROW()-2)/45)+1) + 0</f>
        <v>37.1</v>
      </c>
    </row>
    <row r="305" spans="1:2" x14ac:dyDescent="0.2">
      <c r="A305" cm="1">
        <f t="array" ref="A305">INDEX(Tolls!$C$2:$AU$46,MOD(ROW()-2,45)+1,_xlfn.FLOOR.MATH((ROW()-2)/45)+1) + 0</f>
        <v>83.6</v>
      </c>
      <c r="B305" cm="1">
        <f t="array" ref="B305">INDEX('EZ-Pass'!$C$2:$AU$46,MOD(ROW()-2,45)+1,_xlfn.FLOOR.MATH((ROW()-2)/45)+1) + 0</f>
        <v>43.2</v>
      </c>
    </row>
    <row r="306" spans="1:2" x14ac:dyDescent="0.2">
      <c r="A306" t="e" cm="1">
        <f t="array" ref="A306">INDEX(Tolls!$C$2:$AU$46,MOD(ROW()-2,45)+1,_xlfn.FLOOR.MATH((ROW()-2)/45)+1) + 0</f>
        <v>#VALUE!</v>
      </c>
      <c r="B306" t="e" cm="1">
        <f t="array" ref="B306">INDEX('EZ-Pass'!$C$2:$AU$46,MOD(ROW()-2,45)+1,_xlfn.FLOOR.MATH((ROW()-2)/45)+1) + 0</f>
        <v>#VALUE!</v>
      </c>
    </row>
    <row r="307" spans="1:2" x14ac:dyDescent="0.2">
      <c r="A307" cm="1">
        <f t="array" ref="A307">INDEX(Tolls!$C$2:$AU$46,MOD(ROW()-2,45)+1,_xlfn.FLOOR.MATH((ROW()-2)/45)+1) + 0</f>
        <v>69.2</v>
      </c>
      <c r="B307" cm="1">
        <f t="array" ref="B307">INDEX('EZ-Pass'!$C$2:$AU$46,MOD(ROW()-2,45)+1,_xlfn.FLOOR.MATH((ROW()-2)/45)+1) + 0</f>
        <v>34.1</v>
      </c>
    </row>
    <row r="308" spans="1:2" x14ac:dyDescent="0.2">
      <c r="A308" cm="1">
        <f t="array" ref="A308">INDEX(Tolls!$C$2:$AU$46,MOD(ROW()-2,45)+1,_xlfn.FLOOR.MATH((ROW()-2)/45)+1) + 0</f>
        <v>72.099999999999994</v>
      </c>
      <c r="B308" cm="1">
        <f t="array" ref="B308">INDEX('EZ-Pass'!$C$2:$AU$46,MOD(ROW()-2,45)+1,_xlfn.FLOOR.MATH((ROW()-2)/45)+1) + 0</f>
        <v>35.6</v>
      </c>
    </row>
    <row r="309" spans="1:2" x14ac:dyDescent="0.2">
      <c r="A309" cm="1">
        <f t="array" ref="A309">INDEX(Tolls!$C$2:$AU$46,MOD(ROW()-2,45)+1,_xlfn.FLOOR.MATH((ROW()-2)/45)+1) + 0</f>
        <v>74.400000000000006</v>
      </c>
      <c r="B309" cm="1">
        <f t="array" ref="B309">INDEX('EZ-Pass'!$C$2:$AU$46,MOD(ROW()-2,45)+1,_xlfn.FLOOR.MATH((ROW()-2)/45)+1) + 0</f>
        <v>36.6</v>
      </c>
    </row>
    <row r="310" spans="1:2" x14ac:dyDescent="0.2">
      <c r="A310" cm="1">
        <f t="array" ref="A310">INDEX(Tolls!$C$2:$AU$46,MOD(ROW()-2,45)+1,_xlfn.FLOOR.MATH((ROW()-2)/45)+1) + 0</f>
        <v>79.400000000000006</v>
      </c>
      <c r="B310" cm="1">
        <f t="array" ref="B310">INDEX('EZ-Pass'!$C$2:$AU$46,MOD(ROW()-2,45)+1,_xlfn.FLOOR.MATH((ROW()-2)/45)+1) + 0</f>
        <v>39.200000000000003</v>
      </c>
    </row>
    <row r="311" spans="1:2" x14ac:dyDescent="0.2">
      <c r="A311" cm="1">
        <f t="array" ref="A311">INDEX(Tolls!$C$2:$AU$46,MOD(ROW()-2,45)+1,_xlfn.FLOOR.MATH((ROW()-2)/45)+1) + 0</f>
        <v>81.400000000000006</v>
      </c>
      <c r="B311" cm="1">
        <f t="array" ref="B311">INDEX('EZ-Pass'!$C$2:$AU$46,MOD(ROW()-2,45)+1,_xlfn.FLOOR.MATH((ROW()-2)/45)+1) + 0</f>
        <v>40.200000000000003</v>
      </c>
    </row>
    <row r="312" spans="1:2" x14ac:dyDescent="0.2">
      <c r="A312" cm="1">
        <f t="array" ref="A312">INDEX(Tolls!$C$2:$AU$46,MOD(ROW()-2,45)+1,_xlfn.FLOOR.MATH((ROW()-2)/45)+1) + 0</f>
        <v>82.3</v>
      </c>
      <c r="B312" cm="1">
        <f t="array" ref="B312">INDEX('EZ-Pass'!$C$2:$AU$46,MOD(ROW()-2,45)+1,_xlfn.FLOOR.MATH((ROW()-2)/45)+1) + 0</f>
        <v>40.700000000000003</v>
      </c>
    </row>
    <row r="313" spans="1:2" x14ac:dyDescent="0.2">
      <c r="A313" cm="1">
        <f t="array" ref="A313">INDEX(Tolls!$C$2:$AU$46,MOD(ROW()-2,45)+1,_xlfn.FLOOR.MATH((ROW()-2)/45)+1) + 0</f>
        <v>85.7</v>
      </c>
      <c r="B313" cm="1">
        <f t="array" ref="B313">INDEX('EZ-Pass'!$C$2:$AU$46,MOD(ROW()-2,45)+1,_xlfn.FLOOR.MATH((ROW()-2)/45)+1) + 0</f>
        <v>42.2</v>
      </c>
    </row>
    <row r="314" spans="1:2" x14ac:dyDescent="0.2">
      <c r="A314" cm="1">
        <f t="array" ref="A314">INDEX(Tolls!$C$2:$AU$46,MOD(ROW()-2,45)+1,_xlfn.FLOOR.MATH((ROW()-2)/45)+1) + 0</f>
        <v>86.6</v>
      </c>
      <c r="B314" cm="1">
        <f t="array" ref="B314">INDEX('EZ-Pass'!$C$2:$AU$46,MOD(ROW()-2,45)+1,_xlfn.FLOOR.MATH((ROW()-2)/45)+1) + 0</f>
        <v>42.8</v>
      </c>
    </row>
    <row r="315" spans="1:2" x14ac:dyDescent="0.2">
      <c r="A315" cm="1">
        <f t="array" ref="A315">INDEX(Tolls!$C$2:$AU$46,MOD(ROW()-2,45)+1,_xlfn.FLOOR.MATH((ROW()-2)/45)+1) + 0</f>
        <v>89.199999999999989</v>
      </c>
      <c r="B315" cm="1">
        <f t="array" ref="B315">INDEX('EZ-Pass'!$C$2:$AU$46,MOD(ROW()-2,45)+1,_xlfn.FLOOR.MATH((ROW()-2)/45)+1) + 0</f>
        <v>44</v>
      </c>
    </row>
    <row r="316" spans="1:2" x14ac:dyDescent="0.2">
      <c r="A316" cm="1">
        <f t="array" ref="A316">INDEX(Tolls!$C$2:$AU$46,MOD(ROW()-2,45)+1,_xlfn.FLOOR.MATH((ROW()-2)/45)+1) + 0</f>
        <v>91.799999999999983</v>
      </c>
      <c r="B316" cm="1">
        <f t="array" ref="B316">INDEX('EZ-Pass'!$C$2:$AU$46,MOD(ROW()-2,45)+1,_xlfn.FLOOR.MATH((ROW()-2)/45)+1) + 0</f>
        <v>45.2</v>
      </c>
    </row>
    <row r="317" spans="1:2" x14ac:dyDescent="0.2">
      <c r="A317" cm="1">
        <f t="array" ref="A317">INDEX(Tolls!$C$2:$AU$46,MOD(ROW()-2,45)+1,_xlfn.FLOOR.MATH((ROW()-2)/45)+1) + 0</f>
        <v>25</v>
      </c>
      <c r="B317" cm="1">
        <f t="array" ref="B317">INDEX('EZ-Pass'!$C$2:$AU$46,MOD(ROW()-2,45)+1,_xlfn.FLOOR.MATH((ROW()-2)/45)+1) + 0</f>
        <v>12.2</v>
      </c>
    </row>
    <row r="318" spans="1:2" x14ac:dyDescent="0.2">
      <c r="A318" cm="1">
        <f t="array" ref="A318">INDEX(Tolls!$C$2:$AU$46,MOD(ROW()-2,45)+1,_xlfn.FLOOR.MATH((ROW()-2)/45)+1) + 0</f>
        <v>12</v>
      </c>
      <c r="B318" cm="1">
        <f t="array" ref="B318">INDEX('EZ-Pass'!$C$2:$AU$46,MOD(ROW()-2,45)+1,_xlfn.FLOOR.MATH((ROW()-2)/45)+1) + 0</f>
        <v>5.9</v>
      </c>
    </row>
    <row r="319" spans="1:2" x14ac:dyDescent="0.2">
      <c r="A319" cm="1">
        <f t="array" ref="A319">INDEX(Tolls!$C$2:$AU$46,MOD(ROW()-2,45)+1,_xlfn.FLOOR.MATH((ROW()-2)/45)+1) + 0</f>
        <v>12</v>
      </c>
      <c r="B319" cm="1">
        <f t="array" ref="B319">INDEX('EZ-Pass'!$C$2:$AU$46,MOD(ROW()-2,45)+1,_xlfn.FLOOR.MATH((ROW()-2)/45)+1) + 0</f>
        <v>5.9</v>
      </c>
    </row>
    <row r="320" spans="1:2" x14ac:dyDescent="0.2">
      <c r="A320" cm="1">
        <f t="array" ref="A320">INDEX(Tolls!$C$2:$AU$46,MOD(ROW()-2,45)+1,_xlfn.FLOOR.MATH((ROW()-2)/45)+1) + 0</f>
        <v>12</v>
      </c>
      <c r="B320" cm="1">
        <f t="array" ref="B320">INDEX('EZ-Pass'!$C$2:$AU$46,MOD(ROW()-2,45)+1,_xlfn.FLOOR.MATH((ROW()-2)/45)+1) + 0</f>
        <v>5.9</v>
      </c>
    </row>
    <row r="321" spans="1:2" x14ac:dyDescent="0.2">
      <c r="A321" cm="1">
        <f t="array" ref="A321">INDEX(Tolls!$C$2:$AU$46,MOD(ROW()-2,45)+1,_xlfn.FLOOR.MATH((ROW()-2)/45)+1) + 0</f>
        <v>8</v>
      </c>
      <c r="B321" cm="1">
        <f t="array" ref="B321">INDEX('EZ-Pass'!$C$2:$AU$46,MOD(ROW()-2,45)+1,_xlfn.FLOOR.MATH((ROW()-2)/45)+1) + 0</f>
        <v>3.8</v>
      </c>
    </row>
    <row r="322" spans="1:2" x14ac:dyDescent="0.2">
      <c r="A322" cm="1">
        <f t="array" ref="A322">INDEX(Tolls!$C$2:$AU$46,MOD(ROW()-2,45)+1,_xlfn.FLOOR.MATH((ROW()-2)/45)+1) + 0</f>
        <v>6</v>
      </c>
      <c r="B322" cm="1">
        <f t="array" ref="B322">INDEX('EZ-Pass'!$C$2:$AU$46,MOD(ROW()-2,45)+1,_xlfn.FLOOR.MATH((ROW()-2)/45)+1) + 0</f>
        <v>2.7</v>
      </c>
    </row>
    <row r="323" spans="1:2" x14ac:dyDescent="0.2">
      <c r="A323" cm="1">
        <f t="array" ref="A323">INDEX(Tolls!$C$2:$AU$46,MOD(ROW()-2,45)+1,_xlfn.FLOOR.MATH((ROW()-2)/45)+1) + 0</f>
        <v>3.9</v>
      </c>
      <c r="B323" cm="1">
        <f t="array" ref="B323">INDEX('EZ-Pass'!$C$2:$AU$46,MOD(ROW()-2,45)+1,_xlfn.FLOOR.MATH((ROW()-2)/45)+1) + 0</f>
        <v>1.6</v>
      </c>
    </row>
    <row r="324" spans="1:2" x14ac:dyDescent="0.2">
      <c r="A324" t="e" cm="1">
        <f t="array" ref="A324">INDEX(Tolls!$C$2:$AU$46,MOD(ROW()-2,45)+1,_xlfn.FLOOR.MATH((ROW()-2)/45)+1) + 0</f>
        <v>#VALUE!</v>
      </c>
      <c r="B324" t="e" cm="1">
        <f t="array" ref="B324">INDEX('EZ-Pass'!$C$2:$AU$46,MOD(ROW()-2,45)+1,_xlfn.FLOOR.MATH((ROW()-2)/45)+1) + 0</f>
        <v>#VALUE!</v>
      </c>
    </row>
    <row r="325" spans="1:2" x14ac:dyDescent="0.2">
      <c r="A325" cm="1">
        <f t="array" ref="A325">INDEX(Tolls!$C$2:$AU$46,MOD(ROW()-2,45)+1,_xlfn.FLOOR.MATH((ROW()-2)/45)+1) + 0</f>
        <v>3.9</v>
      </c>
      <c r="B325" cm="1">
        <f t="array" ref="B325">INDEX('EZ-Pass'!$C$2:$AU$46,MOD(ROW()-2,45)+1,_xlfn.FLOOR.MATH((ROW()-2)/45)+1) + 0</f>
        <v>1.6</v>
      </c>
    </row>
    <row r="326" spans="1:2" x14ac:dyDescent="0.2">
      <c r="A326" cm="1">
        <f t="array" ref="A326">INDEX(Tolls!$C$2:$AU$46,MOD(ROW()-2,45)+1,_xlfn.FLOOR.MATH((ROW()-2)/45)+1) + 0</f>
        <v>6.8</v>
      </c>
      <c r="B326" cm="1">
        <f t="array" ref="B326">INDEX('EZ-Pass'!$C$2:$AU$46,MOD(ROW()-2,45)+1,_xlfn.FLOOR.MATH((ROW()-2)/45)+1) + 0</f>
        <v>3.2</v>
      </c>
    </row>
    <row r="327" spans="1:2" x14ac:dyDescent="0.2">
      <c r="A327" cm="1">
        <f t="array" ref="A327">INDEX(Tolls!$C$2:$AU$46,MOD(ROW()-2,45)+1,_xlfn.FLOOR.MATH((ROW()-2)/45)+1) + 0</f>
        <v>11</v>
      </c>
      <c r="B327" cm="1">
        <f t="array" ref="B327">INDEX('EZ-Pass'!$C$2:$AU$46,MOD(ROW()-2,45)+1,_xlfn.FLOOR.MATH((ROW()-2)/45)+1) + 0</f>
        <v>5.2</v>
      </c>
    </row>
    <row r="328" spans="1:2" x14ac:dyDescent="0.2">
      <c r="A328" cm="1">
        <f t="array" ref="A328">INDEX(Tolls!$C$2:$AU$46,MOD(ROW()-2,45)+1,_xlfn.FLOOR.MATH((ROW()-2)/45)+1) + 0</f>
        <v>20.3</v>
      </c>
      <c r="B328" cm="1">
        <f t="array" ref="B328">INDEX('EZ-Pass'!$C$2:$AU$46,MOD(ROW()-2,45)+1,_xlfn.FLOOR.MATH((ROW()-2)/45)+1) + 0</f>
        <v>9.9</v>
      </c>
    </row>
    <row r="329" spans="1:2" x14ac:dyDescent="0.2">
      <c r="A329" cm="1">
        <f t="array" ref="A329">INDEX(Tolls!$C$2:$AU$46,MOD(ROW()-2,45)+1,_xlfn.FLOOR.MATH((ROW()-2)/45)+1) + 0</f>
        <v>24.5</v>
      </c>
      <c r="B329" cm="1">
        <f t="array" ref="B329">INDEX('EZ-Pass'!$C$2:$AU$46,MOD(ROW()-2,45)+1,_xlfn.FLOOR.MATH((ROW()-2)/45)+1) + 0</f>
        <v>12</v>
      </c>
    </row>
    <row r="330" spans="1:2" x14ac:dyDescent="0.2">
      <c r="A330" cm="1">
        <f t="array" ref="A330">INDEX(Tolls!$C$2:$AU$46,MOD(ROW()-2,45)+1,_xlfn.FLOOR.MATH((ROW()-2)/45)+1) + 0</f>
        <v>27.6</v>
      </c>
      <c r="B330" cm="1">
        <f t="array" ref="B330">INDEX('EZ-Pass'!$C$2:$AU$46,MOD(ROW()-2,45)+1,_xlfn.FLOOR.MATH((ROW()-2)/45)+1) + 0</f>
        <v>13.5</v>
      </c>
    </row>
    <row r="331" spans="1:2" x14ac:dyDescent="0.2">
      <c r="A331" cm="1">
        <f t="array" ref="A331">INDEX(Tolls!$C$2:$AU$46,MOD(ROW()-2,45)+1,_xlfn.FLOOR.MATH((ROW()-2)/45)+1) + 0</f>
        <v>28.2</v>
      </c>
      <c r="B331" cm="1">
        <f t="array" ref="B331">INDEX('EZ-Pass'!$C$2:$AU$46,MOD(ROW()-2,45)+1,_xlfn.FLOOR.MATH((ROW()-2)/45)+1) + 0</f>
        <v>14.5</v>
      </c>
    </row>
    <row r="332" spans="1:2" x14ac:dyDescent="0.2">
      <c r="A332" cm="1">
        <f t="array" ref="A332">INDEX(Tolls!$C$2:$AU$46,MOD(ROW()-2,45)+1,_xlfn.FLOOR.MATH((ROW()-2)/45)+1) + 0</f>
        <v>33.700000000000003</v>
      </c>
      <c r="B332" cm="1">
        <f t="array" ref="B332">INDEX('EZ-Pass'!$C$2:$AU$46,MOD(ROW()-2,45)+1,_xlfn.FLOOR.MATH((ROW()-2)/45)+1) + 0</f>
        <v>16.600000000000001</v>
      </c>
    </row>
    <row r="333" spans="1:2" x14ac:dyDescent="0.2">
      <c r="A333" cm="1">
        <f t="array" ref="A333">INDEX(Tolls!$C$2:$AU$46,MOD(ROW()-2,45)+1,_xlfn.FLOOR.MATH((ROW()-2)/45)+1) + 0</f>
        <v>40.200000000000003</v>
      </c>
      <c r="B333" cm="1">
        <f t="array" ref="B333">INDEX('EZ-Pass'!$C$2:$AU$46,MOD(ROW()-2,45)+1,_xlfn.FLOOR.MATH((ROW()-2)/45)+1) + 0</f>
        <v>19.8</v>
      </c>
    </row>
    <row r="334" spans="1:2" x14ac:dyDescent="0.2">
      <c r="A334" cm="1">
        <f t="array" ref="A334">INDEX(Tolls!$C$2:$AU$46,MOD(ROW()-2,45)+1,_xlfn.FLOOR.MATH((ROW()-2)/45)+1) + 0</f>
        <v>42.2</v>
      </c>
      <c r="B334" cm="1">
        <f t="array" ref="B334">INDEX('EZ-Pass'!$C$2:$AU$46,MOD(ROW()-2,45)+1,_xlfn.FLOOR.MATH((ROW()-2)/45)+1) + 0</f>
        <v>20.7</v>
      </c>
    </row>
    <row r="335" spans="1:2" x14ac:dyDescent="0.2">
      <c r="A335" cm="1">
        <f t="array" ref="A335">INDEX(Tolls!$C$2:$AU$46,MOD(ROW()-2,45)+1,_xlfn.FLOOR.MATH((ROW()-2)/45)+1) + 0</f>
        <v>42.2</v>
      </c>
      <c r="B335" cm="1">
        <f t="array" ref="B335">INDEX('EZ-Pass'!$C$2:$AU$46,MOD(ROW()-2,45)+1,_xlfn.FLOOR.MATH((ROW()-2)/45)+1) + 0</f>
        <v>20.7</v>
      </c>
    </row>
    <row r="336" spans="1:2" x14ac:dyDescent="0.2">
      <c r="A336" cm="1">
        <f t="array" ref="A336">INDEX(Tolls!$C$2:$AU$46,MOD(ROW()-2,45)+1,_xlfn.FLOOR.MATH((ROW()-2)/45)+1) + 0</f>
        <v>43.2</v>
      </c>
      <c r="B336" cm="1">
        <f t="array" ref="B336">INDEX('EZ-Pass'!$C$2:$AU$46,MOD(ROW()-2,45)+1,_xlfn.FLOOR.MATH((ROW()-2)/45)+1) + 0</f>
        <v>21.2</v>
      </c>
    </row>
    <row r="337" spans="1:2" x14ac:dyDescent="0.2">
      <c r="A337" cm="1">
        <f t="array" ref="A337">INDEX(Tolls!$C$2:$AU$46,MOD(ROW()-2,45)+1,_xlfn.FLOOR.MATH((ROW()-2)/45)+1) + 0</f>
        <v>47.5</v>
      </c>
      <c r="B337" cm="1">
        <f t="array" ref="B337">INDEX('EZ-Pass'!$C$2:$AU$46,MOD(ROW()-2,45)+1,_xlfn.FLOOR.MATH((ROW()-2)/45)+1) + 0</f>
        <v>23.3</v>
      </c>
    </row>
    <row r="338" spans="1:2" x14ac:dyDescent="0.2">
      <c r="A338" cm="1">
        <f t="array" ref="A338">INDEX(Tolls!$C$2:$AU$46,MOD(ROW()-2,45)+1,_xlfn.FLOOR.MATH((ROW()-2)/45)+1) + 0</f>
        <v>51.4</v>
      </c>
      <c r="B338" cm="1">
        <f t="array" ref="B338">INDEX('EZ-Pass'!$C$2:$AU$46,MOD(ROW()-2,45)+1,_xlfn.FLOOR.MATH((ROW()-2)/45)+1) + 0</f>
        <v>25.3</v>
      </c>
    </row>
    <row r="339" spans="1:2" x14ac:dyDescent="0.2">
      <c r="A339" cm="1">
        <f t="array" ref="A339">INDEX(Tolls!$C$2:$AU$46,MOD(ROW()-2,45)+1,_xlfn.FLOOR.MATH((ROW()-2)/45)+1) + 0</f>
        <v>54.3</v>
      </c>
      <c r="B339" cm="1">
        <f t="array" ref="B339">INDEX('EZ-Pass'!$C$2:$AU$46,MOD(ROW()-2,45)+1,_xlfn.FLOOR.MATH((ROW()-2)/45)+1) + 0</f>
        <v>26.9</v>
      </c>
    </row>
    <row r="340" spans="1:2" x14ac:dyDescent="0.2">
      <c r="A340" cm="1">
        <f t="array" ref="A340">INDEX(Tolls!$C$2:$AU$46,MOD(ROW()-2,45)+1,_xlfn.FLOOR.MATH((ROW()-2)/45)+1) + 0</f>
        <v>56.6</v>
      </c>
      <c r="B340" cm="1">
        <f t="array" ref="B340">INDEX('EZ-Pass'!$C$2:$AU$46,MOD(ROW()-2,45)+1,_xlfn.FLOOR.MATH((ROW()-2)/45)+1) + 0</f>
        <v>27.8</v>
      </c>
    </row>
    <row r="341" spans="1:2" x14ac:dyDescent="0.2">
      <c r="A341" cm="1">
        <f t="array" ref="A341">INDEX(Tolls!$C$2:$AU$46,MOD(ROW()-2,45)+1,_xlfn.FLOOR.MATH((ROW()-2)/45)+1) + 0</f>
        <v>59.2</v>
      </c>
      <c r="B341" cm="1">
        <f t="array" ref="B341">INDEX('EZ-Pass'!$C$2:$AU$46,MOD(ROW()-2,45)+1,_xlfn.FLOOR.MATH((ROW()-2)/45)+1) + 0</f>
        <v>29.1</v>
      </c>
    </row>
    <row r="342" spans="1:2" x14ac:dyDescent="0.2">
      <c r="A342" cm="1">
        <f t="array" ref="A342">INDEX(Tolls!$C$2:$AU$46,MOD(ROW()-2,45)+1,_xlfn.FLOOR.MATH((ROW()-2)/45)+1) + 0</f>
        <v>60.9</v>
      </c>
      <c r="B342" cm="1">
        <f t="array" ref="B342">INDEX('EZ-Pass'!$C$2:$AU$46,MOD(ROW()-2,45)+1,_xlfn.FLOOR.MATH((ROW()-2)/45)+1) + 0</f>
        <v>29.9</v>
      </c>
    </row>
    <row r="343" spans="1:2" x14ac:dyDescent="0.2">
      <c r="A343" cm="1">
        <f t="array" ref="A343">INDEX(Tolls!$C$2:$AU$46,MOD(ROW()-2,45)+1,_xlfn.FLOOR.MATH((ROW()-2)/45)+1) + 0</f>
        <v>64.099999999999994</v>
      </c>
      <c r="B343" cm="1">
        <f t="array" ref="B343">INDEX('EZ-Pass'!$C$2:$AU$46,MOD(ROW()-2,45)+1,_xlfn.FLOOR.MATH((ROW()-2)/45)+1) + 0</f>
        <v>31.4</v>
      </c>
    </row>
    <row r="344" spans="1:2" x14ac:dyDescent="0.2">
      <c r="A344" cm="1">
        <f t="array" ref="A344">INDEX(Tolls!$C$2:$AU$46,MOD(ROW()-2,45)+1,_xlfn.FLOOR.MATH((ROW()-2)/45)+1) + 0</f>
        <v>66</v>
      </c>
      <c r="B344" cm="1">
        <f t="array" ref="B344">INDEX('EZ-Pass'!$C$2:$AU$46,MOD(ROW()-2,45)+1,_xlfn.FLOOR.MATH((ROW()-2)/45)+1) + 0</f>
        <v>32.6</v>
      </c>
    </row>
    <row r="345" spans="1:2" x14ac:dyDescent="0.2">
      <c r="A345" cm="1">
        <f t="array" ref="A345">INDEX(Tolls!$C$2:$AU$46,MOD(ROW()-2,45)+1,_xlfn.FLOOR.MATH((ROW()-2)/45)+1) + 0</f>
        <v>66.3</v>
      </c>
      <c r="B345" cm="1">
        <f t="array" ref="B345">INDEX('EZ-Pass'!$C$2:$AU$46,MOD(ROW()-2,45)+1,_xlfn.FLOOR.MATH((ROW()-2)/45)+1) + 0</f>
        <v>32.700000000000003</v>
      </c>
    </row>
    <row r="346" spans="1:2" x14ac:dyDescent="0.2">
      <c r="A346" cm="1">
        <f t="array" ref="A346">INDEX(Tolls!$C$2:$AU$46,MOD(ROW()-2,45)+1,_xlfn.FLOOR.MATH((ROW()-2)/45)+1) + 0</f>
        <v>66.900000000000006</v>
      </c>
      <c r="B346" cm="1">
        <f t="array" ref="B346">INDEX('EZ-Pass'!$C$2:$AU$46,MOD(ROW()-2,45)+1,_xlfn.FLOOR.MATH((ROW()-2)/45)+1) + 0</f>
        <v>33</v>
      </c>
    </row>
    <row r="347" spans="1:2" x14ac:dyDescent="0.2">
      <c r="A347" cm="1">
        <f t="array" ref="A347">INDEX(Tolls!$C$2:$AU$46,MOD(ROW()-2,45)+1,_xlfn.FLOOR.MATH((ROW()-2)/45)+1) + 0</f>
        <v>69.2</v>
      </c>
      <c r="B347" cm="1">
        <f t="array" ref="B347">INDEX('EZ-Pass'!$C$2:$AU$46,MOD(ROW()-2,45)+1,_xlfn.FLOOR.MATH((ROW()-2)/45)+1) + 0</f>
        <v>34.1</v>
      </c>
    </row>
    <row r="348" spans="1:2" x14ac:dyDescent="0.2">
      <c r="A348" t="e" cm="1">
        <f t="array" ref="A348">INDEX(Tolls!$C$2:$AU$46,MOD(ROW()-2,45)+1,_xlfn.FLOOR.MATH((ROW()-2)/45)+1) + 0</f>
        <v>#VALUE!</v>
      </c>
      <c r="B348" t="e" cm="1">
        <f t="array" ref="B348">INDEX('EZ-Pass'!$C$2:$AU$46,MOD(ROW()-2,45)+1,_xlfn.FLOOR.MATH((ROW()-2)/45)+1) + 0</f>
        <v>#VALUE!</v>
      </c>
    </row>
    <row r="349" spans="1:2" x14ac:dyDescent="0.2">
      <c r="A349" cm="1">
        <f t="array" ref="A349">INDEX(Tolls!$C$2:$AU$46,MOD(ROW()-2,45)+1,_xlfn.FLOOR.MATH((ROW()-2)/45)+1) + 0</f>
        <v>72.099999999999994</v>
      </c>
      <c r="B349" cm="1">
        <f t="array" ref="B349">INDEX('EZ-Pass'!$C$2:$AU$46,MOD(ROW()-2,45)+1,_xlfn.FLOOR.MATH((ROW()-2)/45)+1) + 0</f>
        <v>35.6</v>
      </c>
    </row>
    <row r="350" spans="1:2" x14ac:dyDescent="0.2">
      <c r="A350" cm="1">
        <f t="array" ref="A350">INDEX(Tolls!$C$2:$AU$46,MOD(ROW()-2,45)+1,_xlfn.FLOOR.MATH((ROW()-2)/45)+1) + 0</f>
        <v>80.3</v>
      </c>
      <c r="B350" cm="1">
        <f t="array" ref="B350">INDEX('EZ-Pass'!$C$2:$AU$46,MOD(ROW()-2,45)+1,_xlfn.FLOOR.MATH((ROW()-2)/45)+1) + 0</f>
        <v>41.7</v>
      </c>
    </row>
    <row r="351" spans="1:2" x14ac:dyDescent="0.2">
      <c r="A351" t="e" cm="1">
        <f t="array" ref="A351">INDEX(Tolls!$C$2:$AU$46,MOD(ROW()-2,45)+1,_xlfn.FLOOR.MATH((ROW()-2)/45)+1) + 0</f>
        <v>#VALUE!</v>
      </c>
      <c r="B351" t="e" cm="1">
        <f t="array" ref="B351">INDEX('EZ-Pass'!$C$2:$AU$46,MOD(ROW()-2,45)+1,_xlfn.FLOOR.MATH((ROW()-2)/45)+1) + 0</f>
        <v>#VALUE!</v>
      </c>
    </row>
    <row r="352" spans="1:2" x14ac:dyDescent="0.2">
      <c r="A352" cm="1">
        <f t="array" ref="A352">INDEX(Tolls!$C$2:$AU$46,MOD(ROW()-2,45)+1,_xlfn.FLOOR.MATH((ROW()-2)/45)+1) + 0</f>
        <v>66</v>
      </c>
      <c r="B352" cm="1">
        <f t="array" ref="B352">INDEX('EZ-Pass'!$C$2:$AU$46,MOD(ROW()-2,45)+1,_xlfn.FLOOR.MATH((ROW()-2)/45)+1) + 0</f>
        <v>32.6</v>
      </c>
    </row>
    <row r="353" spans="1:2" x14ac:dyDescent="0.2">
      <c r="A353" cm="1">
        <f t="array" ref="A353">INDEX(Tolls!$C$2:$AU$46,MOD(ROW()-2,45)+1,_xlfn.FLOOR.MATH((ROW()-2)/45)+1) + 0</f>
        <v>69.2</v>
      </c>
      <c r="B353" cm="1">
        <f t="array" ref="B353">INDEX('EZ-Pass'!$C$2:$AU$46,MOD(ROW()-2,45)+1,_xlfn.FLOOR.MATH((ROW()-2)/45)+1) + 0</f>
        <v>34.1</v>
      </c>
    </row>
    <row r="354" spans="1:2" x14ac:dyDescent="0.2">
      <c r="A354" cm="1">
        <f t="array" ref="A354">INDEX(Tolls!$C$2:$AU$46,MOD(ROW()-2,45)+1,_xlfn.FLOOR.MATH((ROW()-2)/45)+1) + 0</f>
        <v>71.2</v>
      </c>
      <c r="B354" cm="1">
        <f t="array" ref="B354">INDEX('EZ-Pass'!$C$2:$AU$46,MOD(ROW()-2,45)+1,_xlfn.FLOOR.MATH((ROW()-2)/45)+1) + 0</f>
        <v>35</v>
      </c>
    </row>
    <row r="355" spans="1:2" x14ac:dyDescent="0.2">
      <c r="A355" cm="1">
        <f t="array" ref="A355">INDEX(Tolls!$C$2:$AU$46,MOD(ROW()-2,45)+1,_xlfn.FLOOR.MATH((ROW()-2)/45)+1) + 0</f>
        <v>76.599999999999994</v>
      </c>
      <c r="B355" cm="1">
        <f t="array" ref="B355">INDEX('EZ-Pass'!$C$2:$AU$46,MOD(ROW()-2,45)+1,_xlfn.FLOOR.MATH((ROW()-2)/45)+1) + 0</f>
        <v>37.6</v>
      </c>
    </row>
    <row r="356" spans="1:2" x14ac:dyDescent="0.2">
      <c r="A356" cm="1">
        <f t="array" ref="A356">INDEX(Tolls!$C$2:$AU$46,MOD(ROW()-2,45)+1,_xlfn.FLOOR.MATH((ROW()-2)/45)+1) + 0</f>
        <v>78.900000000000006</v>
      </c>
      <c r="B356" cm="1">
        <f t="array" ref="B356">INDEX('EZ-Pass'!$C$2:$AU$46,MOD(ROW()-2,45)+1,_xlfn.FLOOR.MATH((ROW()-2)/45)+1) + 0</f>
        <v>38.799999999999997</v>
      </c>
    </row>
    <row r="357" spans="1:2" x14ac:dyDescent="0.2">
      <c r="A357" cm="1">
        <f t="array" ref="A357">INDEX(Tolls!$C$2:$AU$46,MOD(ROW()-2,45)+1,_xlfn.FLOOR.MATH((ROW()-2)/45)+1) + 0</f>
        <v>80.599999999999994</v>
      </c>
      <c r="B357" cm="1">
        <f t="array" ref="B357">INDEX('EZ-Pass'!$C$2:$AU$46,MOD(ROW()-2,45)+1,_xlfn.FLOOR.MATH((ROW()-2)/45)+1) + 0</f>
        <v>39.700000000000003</v>
      </c>
    </row>
    <row r="358" spans="1:2" x14ac:dyDescent="0.2">
      <c r="A358" cm="1">
        <f t="array" ref="A358">INDEX(Tolls!$C$2:$AU$46,MOD(ROW()-2,45)+1,_xlfn.FLOOR.MATH((ROW()-2)/45)+1) + 0</f>
        <v>82.3</v>
      </c>
      <c r="B358" cm="1">
        <f t="array" ref="B358">INDEX('EZ-Pass'!$C$2:$AU$46,MOD(ROW()-2,45)+1,_xlfn.FLOOR.MATH((ROW()-2)/45)+1) + 0</f>
        <v>40.700000000000003</v>
      </c>
    </row>
    <row r="359" spans="1:2" x14ac:dyDescent="0.2">
      <c r="A359" cm="1">
        <f t="array" ref="A359">INDEX(Tolls!$C$2:$AU$46,MOD(ROW()-2,45)+1,_xlfn.FLOOR.MATH((ROW()-2)/45)+1) + 0</f>
        <v>84.9</v>
      </c>
      <c r="B359" cm="1">
        <f t="array" ref="B359">INDEX('EZ-Pass'!$C$2:$AU$46,MOD(ROW()-2,45)+1,_xlfn.FLOOR.MATH((ROW()-2)/45)+1) + 0</f>
        <v>41.8</v>
      </c>
    </row>
    <row r="360" spans="1:2" x14ac:dyDescent="0.2">
      <c r="A360" cm="1">
        <f t="array" ref="A360">INDEX(Tolls!$C$2:$AU$46,MOD(ROW()-2,45)+1,_xlfn.FLOOR.MATH((ROW()-2)/45)+1) + 0</f>
        <v>87.5</v>
      </c>
      <c r="B360" cm="1">
        <f t="array" ref="B360">INDEX('EZ-Pass'!$C$2:$AU$46,MOD(ROW()-2,45)+1,_xlfn.FLOOR.MATH((ROW()-2)/45)+1) + 0</f>
        <v>43</v>
      </c>
    </row>
    <row r="361" spans="1:2" x14ac:dyDescent="0.2">
      <c r="A361" cm="1">
        <f t="array" ref="A361">INDEX(Tolls!$C$2:$AU$46,MOD(ROW()-2,45)+1,_xlfn.FLOOR.MATH((ROW()-2)/45)+1) + 0</f>
        <v>90.1</v>
      </c>
      <c r="B361" cm="1">
        <f t="array" ref="B361">INDEX('EZ-Pass'!$C$2:$AU$46,MOD(ROW()-2,45)+1,_xlfn.FLOOR.MATH((ROW()-2)/45)+1) + 0</f>
        <v>44.2</v>
      </c>
    </row>
    <row r="362" spans="1:2" x14ac:dyDescent="0.2">
      <c r="A362" cm="1">
        <f t="array" ref="A362">INDEX(Tolls!$C$2:$AU$46,MOD(ROW()-2,45)+1,_xlfn.FLOOR.MATH((ROW()-2)/45)+1) + 0</f>
        <v>26</v>
      </c>
      <c r="B362" cm="1">
        <f t="array" ref="B362">INDEX('EZ-Pass'!$C$2:$AU$46,MOD(ROW()-2,45)+1,_xlfn.FLOOR.MATH((ROW()-2)/45)+1) + 0</f>
        <v>12.6</v>
      </c>
    </row>
    <row r="363" spans="1:2" x14ac:dyDescent="0.2">
      <c r="A363" cm="1">
        <f t="array" ref="A363">INDEX(Tolls!$C$2:$AU$46,MOD(ROW()-2,45)+1,_xlfn.FLOOR.MATH((ROW()-2)/45)+1) + 0</f>
        <v>13</v>
      </c>
      <c r="B363" cm="1">
        <f t="array" ref="B363">INDEX('EZ-Pass'!$C$2:$AU$46,MOD(ROW()-2,45)+1,_xlfn.FLOOR.MATH((ROW()-2)/45)+1) + 0</f>
        <v>6.3</v>
      </c>
    </row>
    <row r="364" spans="1:2" x14ac:dyDescent="0.2">
      <c r="A364" cm="1">
        <f t="array" ref="A364">INDEX(Tolls!$C$2:$AU$46,MOD(ROW()-2,45)+1,_xlfn.FLOOR.MATH((ROW()-2)/45)+1) + 0</f>
        <v>13</v>
      </c>
      <c r="B364" cm="1">
        <f t="array" ref="B364">INDEX('EZ-Pass'!$C$2:$AU$46,MOD(ROW()-2,45)+1,_xlfn.FLOOR.MATH((ROW()-2)/45)+1) + 0</f>
        <v>6.3</v>
      </c>
    </row>
    <row r="365" spans="1:2" x14ac:dyDescent="0.2">
      <c r="A365" cm="1">
        <f t="array" ref="A365">INDEX(Tolls!$C$2:$AU$46,MOD(ROW()-2,45)+1,_xlfn.FLOOR.MATH((ROW()-2)/45)+1) + 0</f>
        <v>13</v>
      </c>
      <c r="B365" cm="1">
        <f t="array" ref="B365">INDEX('EZ-Pass'!$C$2:$AU$46,MOD(ROW()-2,45)+1,_xlfn.FLOOR.MATH((ROW()-2)/45)+1) + 0</f>
        <v>6.3</v>
      </c>
    </row>
    <row r="366" spans="1:2" x14ac:dyDescent="0.2">
      <c r="A366" cm="1">
        <f t="array" ref="A366">INDEX(Tolls!$C$2:$AU$46,MOD(ROW()-2,45)+1,_xlfn.FLOOR.MATH((ROW()-2)/45)+1) + 0</f>
        <v>10</v>
      </c>
      <c r="B366" cm="1">
        <f t="array" ref="B366">INDEX('EZ-Pass'!$C$2:$AU$46,MOD(ROW()-2,45)+1,_xlfn.FLOOR.MATH((ROW()-2)/45)+1) + 0</f>
        <v>4.8</v>
      </c>
    </row>
    <row r="367" spans="1:2" x14ac:dyDescent="0.2">
      <c r="A367" cm="1">
        <f t="array" ref="A367">INDEX(Tolls!$C$2:$AU$46,MOD(ROW()-2,45)+1,_xlfn.FLOOR.MATH((ROW()-2)/45)+1) + 0</f>
        <v>8</v>
      </c>
      <c r="B367" cm="1">
        <f t="array" ref="B367">INDEX('EZ-Pass'!$C$2:$AU$46,MOD(ROW()-2,45)+1,_xlfn.FLOOR.MATH((ROW()-2)/45)+1) + 0</f>
        <v>3.8</v>
      </c>
    </row>
    <row r="368" spans="1:2" x14ac:dyDescent="0.2">
      <c r="A368" cm="1">
        <f t="array" ref="A368">INDEX(Tolls!$C$2:$AU$46,MOD(ROW()-2,45)+1,_xlfn.FLOOR.MATH((ROW()-2)/45)+1) + 0</f>
        <v>6</v>
      </c>
      <c r="B368" cm="1">
        <f t="array" ref="B368">INDEX('EZ-Pass'!$C$2:$AU$46,MOD(ROW()-2,45)+1,_xlfn.FLOOR.MATH((ROW()-2)/45)+1) + 0</f>
        <v>2.7</v>
      </c>
    </row>
    <row r="369" spans="1:2" x14ac:dyDescent="0.2">
      <c r="A369" cm="1">
        <f t="array" ref="A369">INDEX(Tolls!$C$2:$AU$46,MOD(ROW()-2,45)+1,_xlfn.FLOOR.MATH((ROW()-2)/45)+1) + 0</f>
        <v>3.9</v>
      </c>
      <c r="B369" cm="1">
        <f t="array" ref="B369">INDEX('EZ-Pass'!$C$2:$AU$46,MOD(ROW()-2,45)+1,_xlfn.FLOOR.MATH((ROW()-2)/45)+1) + 0</f>
        <v>1.6</v>
      </c>
    </row>
    <row r="370" spans="1:2" x14ac:dyDescent="0.2">
      <c r="A370" t="e" cm="1">
        <f t="array" ref="A370">INDEX(Tolls!$C$2:$AU$46,MOD(ROW()-2,45)+1,_xlfn.FLOOR.MATH((ROW()-2)/45)+1) + 0</f>
        <v>#VALUE!</v>
      </c>
      <c r="B370" t="e" cm="1">
        <f t="array" ref="B370">INDEX('EZ-Pass'!$C$2:$AU$46,MOD(ROW()-2,45)+1,_xlfn.FLOOR.MATH((ROW()-2)/45)+1) + 0</f>
        <v>#VALUE!</v>
      </c>
    </row>
    <row r="371" spans="1:2" x14ac:dyDescent="0.2">
      <c r="A371" cm="1">
        <f t="array" ref="A371">INDEX(Tolls!$C$2:$AU$46,MOD(ROW()-2,45)+1,_xlfn.FLOOR.MATH((ROW()-2)/45)+1) + 0</f>
        <v>4.7</v>
      </c>
      <c r="B371" cm="1">
        <f t="array" ref="B371">INDEX('EZ-Pass'!$C$2:$AU$46,MOD(ROW()-2,45)+1,_xlfn.FLOOR.MATH((ROW()-2)/45)+1) + 0</f>
        <v>2.2999999999999998</v>
      </c>
    </row>
    <row r="372" spans="1:2" x14ac:dyDescent="0.2">
      <c r="A372" cm="1">
        <f t="array" ref="A372">INDEX(Tolls!$C$2:$AU$46,MOD(ROW()-2,45)+1,_xlfn.FLOOR.MATH((ROW()-2)/45)+1) + 0</f>
        <v>10</v>
      </c>
      <c r="B372" cm="1">
        <f t="array" ref="B372">INDEX('EZ-Pass'!$C$2:$AU$46,MOD(ROW()-2,45)+1,_xlfn.FLOOR.MATH((ROW()-2)/45)+1) + 0</f>
        <v>4.8</v>
      </c>
    </row>
    <row r="373" spans="1:2" x14ac:dyDescent="0.2">
      <c r="A373" cm="1">
        <f t="array" ref="A373">INDEX(Tolls!$C$2:$AU$46,MOD(ROW()-2,45)+1,_xlfn.FLOOR.MATH((ROW()-2)/45)+1) + 0</f>
        <v>18.5</v>
      </c>
      <c r="B373" cm="1">
        <f t="array" ref="B373">INDEX('EZ-Pass'!$C$2:$AU$46,MOD(ROW()-2,45)+1,_xlfn.FLOOR.MATH((ROW()-2)/45)+1) + 0</f>
        <v>8.8000000000000007</v>
      </c>
    </row>
    <row r="374" spans="1:2" x14ac:dyDescent="0.2">
      <c r="A374" cm="1">
        <f t="array" ref="A374">INDEX(Tolls!$C$2:$AU$46,MOD(ROW()-2,45)+1,_xlfn.FLOOR.MATH((ROW()-2)/45)+1) + 0</f>
        <v>22.5</v>
      </c>
      <c r="B374" cm="1">
        <f t="array" ref="B374">INDEX('EZ-Pass'!$C$2:$AU$46,MOD(ROW()-2,45)+1,_xlfn.FLOOR.MATH((ROW()-2)/45)+1) + 0</f>
        <v>10.9</v>
      </c>
    </row>
    <row r="375" spans="1:2" x14ac:dyDescent="0.2">
      <c r="A375" cm="1">
        <f t="array" ref="A375">INDEX(Tolls!$C$2:$AU$46,MOD(ROW()-2,45)+1,_xlfn.FLOOR.MATH((ROW()-2)/45)+1) + 0</f>
        <v>26.6</v>
      </c>
      <c r="B375" cm="1">
        <f t="array" ref="B375">INDEX('EZ-Pass'!$C$2:$AU$46,MOD(ROW()-2,45)+1,_xlfn.FLOOR.MATH((ROW()-2)/45)+1) + 0</f>
        <v>13</v>
      </c>
    </row>
    <row r="376" spans="1:2" x14ac:dyDescent="0.2">
      <c r="A376" cm="1">
        <f t="array" ref="A376">INDEX(Tolls!$C$2:$AU$46,MOD(ROW()-2,45)+1,_xlfn.FLOOR.MATH((ROW()-2)/45)+1) + 0</f>
        <v>26.3</v>
      </c>
      <c r="B376" cm="1">
        <f t="array" ref="B376">INDEX('EZ-Pass'!$C$2:$AU$46,MOD(ROW()-2,45)+1,_xlfn.FLOOR.MATH((ROW()-2)/45)+1) + 0</f>
        <v>13.5</v>
      </c>
    </row>
    <row r="377" spans="1:2" x14ac:dyDescent="0.2">
      <c r="A377" cm="1">
        <f t="array" ref="A377">INDEX(Tolls!$C$2:$AU$46,MOD(ROW()-2,45)+1,_xlfn.FLOOR.MATH((ROW()-2)/45)+1) + 0</f>
        <v>30.8</v>
      </c>
      <c r="B377" cm="1">
        <f t="array" ref="B377">INDEX('EZ-Pass'!$C$2:$AU$46,MOD(ROW()-2,45)+1,_xlfn.FLOOR.MATH((ROW()-2)/45)+1) + 0</f>
        <v>15</v>
      </c>
    </row>
    <row r="378" spans="1:2" x14ac:dyDescent="0.2">
      <c r="A378" cm="1">
        <f t="array" ref="A378">INDEX(Tolls!$C$2:$AU$46,MOD(ROW()-2,45)+1,_xlfn.FLOOR.MATH((ROW()-2)/45)+1) + 0</f>
        <v>36.9</v>
      </c>
      <c r="B378" cm="1">
        <f t="array" ref="B378">INDEX('EZ-Pass'!$C$2:$AU$46,MOD(ROW()-2,45)+1,_xlfn.FLOOR.MATH((ROW()-2)/45)+1) + 0</f>
        <v>18.2</v>
      </c>
    </row>
    <row r="379" spans="1:2" x14ac:dyDescent="0.2">
      <c r="A379" cm="1">
        <f t="array" ref="A379">INDEX(Tolls!$C$2:$AU$46,MOD(ROW()-2,45)+1,_xlfn.FLOOR.MATH((ROW()-2)/45)+1) + 0</f>
        <v>38.9</v>
      </c>
      <c r="B379" cm="1">
        <f t="array" ref="B379">INDEX('EZ-Pass'!$C$2:$AU$46,MOD(ROW()-2,45)+1,_xlfn.FLOOR.MATH((ROW()-2)/45)+1) + 0</f>
        <v>19.2</v>
      </c>
    </row>
    <row r="380" spans="1:2" x14ac:dyDescent="0.2">
      <c r="A380" cm="1">
        <f t="array" ref="A380">INDEX(Tolls!$C$2:$AU$46,MOD(ROW()-2,45)+1,_xlfn.FLOOR.MATH((ROW()-2)/45)+1) + 0</f>
        <v>40.200000000000003</v>
      </c>
      <c r="B380" cm="1">
        <f t="array" ref="B380">INDEX('EZ-Pass'!$C$2:$AU$46,MOD(ROW()-2,45)+1,_xlfn.FLOOR.MATH((ROW()-2)/45)+1) + 0</f>
        <v>19.8</v>
      </c>
    </row>
    <row r="381" spans="1:2" x14ac:dyDescent="0.2">
      <c r="A381" cm="1">
        <f t="array" ref="A381">INDEX(Tolls!$C$2:$AU$46,MOD(ROW()-2,45)+1,_xlfn.FLOOR.MATH((ROW()-2)/45)+1) + 0</f>
        <v>42.2</v>
      </c>
      <c r="B381" cm="1">
        <f t="array" ref="B381">INDEX('EZ-Pass'!$C$2:$AU$46,MOD(ROW()-2,45)+1,_xlfn.FLOOR.MATH((ROW()-2)/45)+1) + 0</f>
        <v>20.7</v>
      </c>
    </row>
    <row r="382" spans="1:2" x14ac:dyDescent="0.2">
      <c r="A382" cm="1">
        <f t="array" ref="A382">INDEX(Tolls!$C$2:$AU$46,MOD(ROW()-2,45)+1,_xlfn.FLOOR.MATH((ROW()-2)/45)+1) + 0</f>
        <v>46.3</v>
      </c>
      <c r="B382" cm="1">
        <f t="array" ref="B382">INDEX('EZ-Pass'!$C$2:$AU$46,MOD(ROW()-2,45)+1,_xlfn.FLOOR.MATH((ROW()-2)/45)+1) + 0</f>
        <v>22.8</v>
      </c>
    </row>
    <row r="383" spans="1:2" x14ac:dyDescent="0.2">
      <c r="A383" cm="1">
        <f t="array" ref="A383">INDEX(Tolls!$C$2:$AU$46,MOD(ROW()-2,45)+1,_xlfn.FLOOR.MATH((ROW()-2)/45)+1) + 0</f>
        <v>49.5</v>
      </c>
      <c r="B383" cm="1">
        <f t="array" ref="B383">INDEX('EZ-Pass'!$C$2:$AU$46,MOD(ROW()-2,45)+1,_xlfn.FLOOR.MATH((ROW()-2)/45)+1) + 0</f>
        <v>24.2</v>
      </c>
    </row>
    <row r="384" spans="1:2" x14ac:dyDescent="0.2">
      <c r="A384" cm="1">
        <f t="array" ref="A384">INDEX(Tolls!$C$2:$AU$46,MOD(ROW()-2,45)+1,_xlfn.FLOOR.MATH((ROW()-2)/45)+1) + 0</f>
        <v>51.4</v>
      </c>
      <c r="B384" cm="1">
        <f t="array" ref="B384">INDEX('EZ-Pass'!$C$2:$AU$46,MOD(ROW()-2,45)+1,_xlfn.FLOOR.MATH((ROW()-2)/45)+1) + 0</f>
        <v>25.3</v>
      </c>
    </row>
    <row r="385" spans="1:2" x14ac:dyDescent="0.2">
      <c r="A385" cm="1">
        <f t="array" ref="A385">INDEX(Tolls!$C$2:$AU$46,MOD(ROW()-2,45)+1,_xlfn.FLOOR.MATH((ROW()-2)/45)+1) + 0</f>
        <v>54.3</v>
      </c>
      <c r="B385" cm="1">
        <f t="array" ref="B385">INDEX('EZ-Pass'!$C$2:$AU$46,MOD(ROW()-2,45)+1,_xlfn.FLOOR.MATH((ROW()-2)/45)+1) + 0</f>
        <v>26.9</v>
      </c>
    </row>
    <row r="386" spans="1:2" x14ac:dyDescent="0.2">
      <c r="A386" cm="1">
        <f t="array" ref="A386">INDEX(Tolls!$C$2:$AU$46,MOD(ROW()-2,45)+1,_xlfn.FLOOR.MATH((ROW()-2)/45)+1) + 0</f>
        <v>57.1</v>
      </c>
      <c r="B386" cm="1">
        <f t="array" ref="B386">INDEX('EZ-Pass'!$C$2:$AU$46,MOD(ROW()-2,45)+1,_xlfn.FLOOR.MATH((ROW()-2)/45)+1) + 0</f>
        <v>28</v>
      </c>
    </row>
    <row r="387" spans="1:2" x14ac:dyDescent="0.2">
      <c r="A387" cm="1">
        <f t="array" ref="A387">INDEX(Tolls!$C$2:$AU$46,MOD(ROW()-2,45)+1,_xlfn.FLOOR.MATH((ROW()-2)/45)+1) + 0</f>
        <v>58.6</v>
      </c>
      <c r="B387" cm="1">
        <f t="array" ref="B387">INDEX('EZ-Pass'!$C$2:$AU$46,MOD(ROW()-2,45)+1,_xlfn.FLOOR.MATH((ROW()-2)/45)+1) + 0</f>
        <v>29</v>
      </c>
    </row>
    <row r="388" spans="1:2" x14ac:dyDescent="0.2">
      <c r="A388" cm="1">
        <f t="array" ref="A388">INDEX(Tolls!$C$2:$AU$46,MOD(ROW()-2,45)+1,_xlfn.FLOOR.MATH((ROW()-2)/45)+1) + 0</f>
        <v>61.5</v>
      </c>
      <c r="B388" cm="1">
        <f t="array" ref="B388">INDEX('EZ-Pass'!$C$2:$AU$46,MOD(ROW()-2,45)+1,_xlfn.FLOOR.MATH((ROW()-2)/45)+1) + 0</f>
        <v>30.5</v>
      </c>
    </row>
    <row r="389" spans="1:2" x14ac:dyDescent="0.2">
      <c r="A389" cm="1">
        <f t="array" ref="A389">INDEX(Tolls!$C$2:$AU$46,MOD(ROW()-2,45)+1,_xlfn.FLOOR.MATH((ROW()-2)/45)+1) + 0</f>
        <v>64.099999999999994</v>
      </c>
      <c r="B389" cm="1">
        <f t="array" ref="B389">INDEX('EZ-Pass'!$C$2:$AU$46,MOD(ROW()-2,45)+1,_xlfn.FLOOR.MATH((ROW()-2)/45)+1) + 0</f>
        <v>31.4</v>
      </c>
    </row>
    <row r="390" spans="1:2" x14ac:dyDescent="0.2">
      <c r="A390" cm="1">
        <f t="array" ref="A390">INDEX(Tolls!$C$2:$AU$46,MOD(ROW()-2,45)+1,_xlfn.FLOOR.MATH((ROW()-2)/45)+1) + 0</f>
        <v>64.3</v>
      </c>
      <c r="B390" cm="1">
        <f t="array" ref="B390">INDEX('EZ-Pass'!$C$2:$AU$46,MOD(ROW()-2,45)+1,_xlfn.FLOOR.MATH((ROW()-2)/45)+1) + 0</f>
        <v>31.6</v>
      </c>
    </row>
    <row r="391" spans="1:2" x14ac:dyDescent="0.2">
      <c r="A391" cm="1">
        <f t="array" ref="A391">INDEX(Tolls!$C$2:$AU$46,MOD(ROW()-2,45)+1,_xlfn.FLOOR.MATH((ROW()-2)/45)+1) + 0</f>
        <v>64.8</v>
      </c>
      <c r="B391" cm="1">
        <f t="array" ref="B391">INDEX('EZ-Pass'!$C$2:$AU$46,MOD(ROW()-2,45)+1,_xlfn.FLOOR.MATH((ROW()-2)/45)+1) + 0</f>
        <v>32</v>
      </c>
    </row>
    <row r="392" spans="1:2" x14ac:dyDescent="0.2">
      <c r="A392" cm="1">
        <f t="array" ref="A392">INDEX(Tolls!$C$2:$AU$46,MOD(ROW()-2,45)+1,_xlfn.FLOOR.MATH((ROW()-2)/45)+1) + 0</f>
        <v>68.3</v>
      </c>
      <c r="B392" cm="1">
        <f t="array" ref="B392">INDEX('EZ-Pass'!$C$2:$AU$46,MOD(ROW()-2,45)+1,_xlfn.FLOOR.MATH((ROW()-2)/45)+1) + 0</f>
        <v>33.5</v>
      </c>
    </row>
    <row r="393" spans="1:2" x14ac:dyDescent="0.2">
      <c r="A393" t="e" cm="1">
        <f t="array" ref="A393">INDEX(Tolls!$C$2:$AU$46,MOD(ROW()-2,45)+1,_xlfn.FLOOR.MATH((ROW()-2)/45)+1) + 0</f>
        <v>#VALUE!</v>
      </c>
      <c r="B393" t="e" cm="1">
        <f t="array" ref="B393">INDEX('EZ-Pass'!$C$2:$AU$46,MOD(ROW()-2,45)+1,_xlfn.FLOOR.MATH((ROW()-2)/45)+1) + 0</f>
        <v>#VALUE!</v>
      </c>
    </row>
    <row r="394" spans="1:2" x14ac:dyDescent="0.2">
      <c r="A394" cm="1">
        <f t="array" ref="A394">INDEX(Tolls!$C$2:$AU$46,MOD(ROW()-2,45)+1,_xlfn.FLOOR.MATH((ROW()-2)/45)+1) + 0</f>
        <v>70.099999999999994</v>
      </c>
      <c r="B394" cm="1">
        <f t="array" ref="B394">INDEX('EZ-Pass'!$C$2:$AU$46,MOD(ROW()-2,45)+1,_xlfn.FLOOR.MATH((ROW()-2)/45)+1) + 0</f>
        <v>34.6</v>
      </c>
    </row>
    <row r="395" spans="1:2" x14ac:dyDescent="0.2">
      <c r="A395" cm="1">
        <f t="array" ref="A395">INDEX(Tolls!$C$2:$AU$46,MOD(ROW()-2,45)+1,_xlfn.FLOOR.MATH((ROW()-2)/45)+1) + 0</f>
        <v>78.3</v>
      </c>
      <c r="B395" cm="1">
        <f t="array" ref="B395">INDEX('EZ-Pass'!$C$2:$AU$46,MOD(ROW()-2,45)+1,_xlfn.FLOOR.MATH((ROW()-2)/45)+1) + 0</f>
        <v>40.700000000000003</v>
      </c>
    </row>
    <row r="396" spans="1:2" x14ac:dyDescent="0.2">
      <c r="A396" t="e" cm="1">
        <f t="array" ref="A396">INDEX(Tolls!$C$2:$AU$46,MOD(ROW()-2,45)+1,_xlfn.FLOOR.MATH((ROW()-2)/45)+1) + 0</f>
        <v>#VALUE!</v>
      </c>
      <c r="B396" t="e" cm="1">
        <f t="array" ref="B396">INDEX('EZ-Pass'!$C$2:$AU$46,MOD(ROW()-2,45)+1,_xlfn.FLOOR.MATH((ROW()-2)/45)+1) + 0</f>
        <v>#VALUE!</v>
      </c>
    </row>
    <row r="397" spans="1:2" x14ac:dyDescent="0.2">
      <c r="A397" cm="1">
        <f t="array" ref="A397">INDEX(Tolls!$C$2:$AU$46,MOD(ROW()-2,45)+1,_xlfn.FLOOR.MATH((ROW()-2)/45)+1) + 0</f>
        <v>64.099999999999994</v>
      </c>
      <c r="B397" cm="1">
        <f t="array" ref="B397">INDEX('EZ-Pass'!$C$2:$AU$46,MOD(ROW()-2,45)+1,_xlfn.FLOOR.MATH((ROW()-2)/45)+1) + 0</f>
        <v>31.4</v>
      </c>
    </row>
    <row r="398" spans="1:2" x14ac:dyDescent="0.2">
      <c r="A398" cm="1">
        <f t="array" ref="A398">INDEX(Tolls!$C$2:$AU$46,MOD(ROW()-2,45)+1,_xlfn.FLOOR.MATH((ROW()-2)/45)+1) + 0</f>
        <v>68.3</v>
      </c>
      <c r="B398" cm="1">
        <f t="array" ref="B398">INDEX('EZ-Pass'!$C$2:$AU$46,MOD(ROW()-2,45)+1,_xlfn.FLOOR.MATH((ROW()-2)/45)+1) + 0</f>
        <v>33.5</v>
      </c>
    </row>
    <row r="399" spans="1:2" x14ac:dyDescent="0.2">
      <c r="A399" cm="1">
        <f t="array" ref="A399">INDEX(Tolls!$C$2:$AU$46,MOD(ROW()-2,45)+1,_xlfn.FLOOR.MATH((ROW()-2)/45)+1) + 0</f>
        <v>70.099999999999994</v>
      </c>
      <c r="B399" cm="1">
        <f t="array" ref="B399">INDEX('EZ-Pass'!$C$2:$AU$46,MOD(ROW()-2,45)+1,_xlfn.FLOOR.MATH((ROW()-2)/45)+1) + 0</f>
        <v>34.6</v>
      </c>
    </row>
    <row r="400" spans="1:2" x14ac:dyDescent="0.2">
      <c r="A400" cm="1">
        <f t="array" ref="A400">INDEX(Tolls!$C$2:$AU$46,MOD(ROW()-2,45)+1,_xlfn.FLOOR.MATH((ROW()-2)/45)+1) + 0</f>
        <v>74.400000000000006</v>
      </c>
      <c r="B400" cm="1">
        <f t="array" ref="B400">INDEX('EZ-Pass'!$C$2:$AU$46,MOD(ROW()-2,45)+1,_xlfn.FLOOR.MATH((ROW()-2)/45)+1) + 0</f>
        <v>36.6</v>
      </c>
    </row>
    <row r="401" spans="1:2" x14ac:dyDescent="0.2">
      <c r="A401" cm="1">
        <f t="array" ref="A401">INDEX(Tolls!$C$2:$AU$46,MOD(ROW()-2,45)+1,_xlfn.FLOOR.MATH((ROW()-2)/45)+1) + 0</f>
        <v>77</v>
      </c>
      <c r="B401" cm="1">
        <f t="array" ref="B401">INDEX('EZ-Pass'!$C$2:$AU$46,MOD(ROW()-2,45)+1,_xlfn.FLOOR.MATH((ROW()-2)/45)+1) + 0</f>
        <v>37.9</v>
      </c>
    </row>
    <row r="402" spans="1:2" x14ac:dyDescent="0.2">
      <c r="A402" cm="1">
        <f t="array" ref="A402">INDEX(Tolls!$C$2:$AU$46,MOD(ROW()-2,45)+1,_xlfn.FLOOR.MATH((ROW()-2)/45)+1) + 0</f>
        <v>78.400000000000006</v>
      </c>
      <c r="B402" cm="1">
        <f t="array" ref="B402">INDEX('EZ-Pass'!$C$2:$AU$46,MOD(ROW()-2,45)+1,_xlfn.FLOOR.MATH((ROW()-2)/45)+1) + 0</f>
        <v>38.6</v>
      </c>
    </row>
    <row r="403" spans="1:2" x14ac:dyDescent="0.2">
      <c r="A403" cm="1">
        <f t="array" ref="A403">INDEX(Tolls!$C$2:$AU$46,MOD(ROW()-2,45)+1,_xlfn.FLOOR.MATH((ROW()-2)/45)+1) + 0</f>
        <v>80.599999999999994</v>
      </c>
      <c r="B403" cm="1">
        <f t="array" ref="B403">INDEX('EZ-Pass'!$C$2:$AU$46,MOD(ROW()-2,45)+1,_xlfn.FLOOR.MATH((ROW()-2)/45)+1) + 0</f>
        <v>39.700000000000003</v>
      </c>
    </row>
    <row r="404" spans="1:2" x14ac:dyDescent="0.2">
      <c r="A404" cm="1">
        <f t="array" ref="A404">INDEX(Tolls!$C$2:$AU$46,MOD(ROW()-2,45)+1,_xlfn.FLOOR.MATH((ROW()-2)/45)+1) + 0</f>
        <v>82.3</v>
      </c>
      <c r="B404" cm="1">
        <f t="array" ref="B404">INDEX('EZ-Pass'!$C$2:$AU$46,MOD(ROW()-2,45)+1,_xlfn.FLOOR.MATH((ROW()-2)/45)+1) + 0</f>
        <v>40.700000000000003</v>
      </c>
    </row>
    <row r="405" spans="1:2" x14ac:dyDescent="0.2">
      <c r="A405" cm="1">
        <f t="array" ref="A405">INDEX(Tolls!$C$2:$AU$46,MOD(ROW()-2,45)+1,_xlfn.FLOOR.MATH((ROW()-2)/45)+1) + 0</f>
        <v>84.899999999999991</v>
      </c>
      <c r="B405" cm="1">
        <f t="array" ref="B405">INDEX('EZ-Pass'!$C$2:$AU$46,MOD(ROW()-2,45)+1,_xlfn.FLOOR.MATH((ROW()-2)/45)+1) + 0</f>
        <v>41.900000000000006</v>
      </c>
    </row>
    <row r="406" spans="1:2" x14ac:dyDescent="0.2">
      <c r="A406" cm="1">
        <f t="array" ref="A406">INDEX(Tolls!$C$2:$AU$46,MOD(ROW()-2,45)+1,_xlfn.FLOOR.MATH((ROW()-2)/45)+1) + 0</f>
        <v>87.499999999999986</v>
      </c>
      <c r="B406" cm="1">
        <f t="array" ref="B406">INDEX('EZ-Pass'!$C$2:$AU$46,MOD(ROW()-2,45)+1,_xlfn.FLOOR.MATH((ROW()-2)/45)+1) + 0</f>
        <v>43.100000000000009</v>
      </c>
    </row>
    <row r="407" spans="1:2" x14ac:dyDescent="0.2">
      <c r="A407" cm="1">
        <f t="array" ref="A407">INDEX(Tolls!$C$2:$AU$46,MOD(ROW()-2,45)+1,_xlfn.FLOOR.MATH((ROW()-2)/45)+1) + 0</f>
        <v>30.3</v>
      </c>
      <c r="B407" cm="1">
        <f t="array" ref="B407">INDEX('EZ-Pass'!$C$2:$AU$46,MOD(ROW()-2,45)+1,_xlfn.FLOOR.MATH((ROW()-2)/45)+1) + 0</f>
        <v>14.7</v>
      </c>
    </row>
    <row r="408" spans="1:2" x14ac:dyDescent="0.2">
      <c r="A408" cm="1">
        <f t="array" ref="A408">INDEX(Tolls!$C$2:$AU$46,MOD(ROW()-2,45)+1,_xlfn.FLOOR.MATH((ROW()-2)/45)+1) + 0</f>
        <v>17.3</v>
      </c>
      <c r="B408" cm="1">
        <f t="array" ref="B408">INDEX('EZ-Pass'!$C$2:$AU$46,MOD(ROW()-2,45)+1,_xlfn.FLOOR.MATH((ROW()-2)/45)+1) + 0</f>
        <v>8.4</v>
      </c>
    </row>
    <row r="409" spans="1:2" x14ac:dyDescent="0.2">
      <c r="A409" cm="1">
        <f t="array" ref="A409">INDEX(Tolls!$C$2:$AU$46,MOD(ROW()-2,45)+1,_xlfn.FLOOR.MATH((ROW()-2)/45)+1) + 0</f>
        <v>17.3</v>
      </c>
      <c r="B409" cm="1">
        <f t="array" ref="B409">INDEX('EZ-Pass'!$C$2:$AU$46,MOD(ROW()-2,45)+1,_xlfn.FLOOR.MATH((ROW()-2)/45)+1) + 0</f>
        <v>8.4</v>
      </c>
    </row>
    <row r="410" spans="1:2" x14ac:dyDescent="0.2">
      <c r="A410" cm="1">
        <f t="array" ref="A410">INDEX(Tolls!$C$2:$AU$46,MOD(ROW()-2,45)+1,_xlfn.FLOOR.MATH((ROW()-2)/45)+1) + 0</f>
        <v>17.3</v>
      </c>
      <c r="B410" cm="1">
        <f t="array" ref="B410">INDEX('EZ-Pass'!$C$2:$AU$46,MOD(ROW()-2,45)+1,_xlfn.FLOOR.MATH((ROW()-2)/45)+1) + 0</f>
        <v>8.4</v>
      </c>
    </row>
    <row r="411" spans="1:2" x14ac:dyDescent="0.2">
      <c r="A411" cm="1">
        <f t="array" ref="A411">INDEX(Tolls!$C$2:$AU$46,MOD(ROW()-2,45)+1,_xlfn.FLOOR.MATH((ROW()-2)/45)+1) + 0</f>
        <v>14.3</v>
      </c>
      <c r="B411" cm="1">
        <f t="array" ref="B411">INDEX('EZ-Pass'!$C$2:$AU$46,MOD(ROW()-2,45)+1,_xlfn.FLOOR.MATH((ROW()-2)/45)+1) + 0</f>
        <v>6.8</v>
      </c>
    </row>
    <row r="412" spans="1:2" x14ac:dyDescent="0.2">
      <c r="A412" cm="1">
        <f t="array" ref="A412">INDEX(Tolls!$C$2:$AU$46,MOD(ROW()-2,45)+1,_xlfn.FLOOR.MATH((ROW()-2)/45)+1) + 0</f>
        <v>11</v>
      </c>
      <c r="B412" cm="1">
        <f t="array" ref="B412">INDEX('EZ-Pass'!$C$2:$AU$46,MOD(ROW()-2,45)+1,_xlfn.FLOOR.MATH((ROW()-2)/45)+1) + 0</f>
        <v>5.2</v>
      </c>
    </row>
    <row r="413" spans="1:2" x14ac:dyDescent="0.2">
      <c r="A413" cm="1">
        <f t="array" ref="A413">INDEX(Tolls!$C$2:$AU$46,MOD(ROW()-2,45)+1,_xlfn.FLOOR.MATH((ROW()-2)/45)+1) + 0</f>
        <v>10</v>
      </c>
      <c r="B413" cm="1">
        <f t="array" ref="B413">INDEX('EZ-Pass'!$C$2:$AU$46,MOD(ROW()-2,45)+1,_xlfn.FLOOR.MATH((ROW()-2)/45)+1) + 0</f>
        <v>4.8</v>
      </c>
    </row>
    <row r="414" spans="1:2" x14ac:dyDescent="0.2">
      <c r="A414" cm="1">
        <f t="array" ref="A414">INDEX(Tolls!$C$2:$AU$46,MOD(ROW()-2,45)+1,_xlfn.FLOOR.MATH((ROW()-2)/45)+1) + 0</f>
        <v>6.8</v>
      </c>
      <c r="B414" cm="1">
        <f t="array" ref="B414">INDEX('EZ-Pass'!$C$2:$AU$46,MOD(ROW()-2,45)+1,_xlfn.FLOOR.MATH((ROW()-2)/45)+1) + 0</f>
        <v>3.2</v>
      </c>
    </row>
    <row r="415" spans="1:2" x14ac:dyDescent="0.2">
      <c r="A415" cm="1">
        <f t="array" ref="A415">INDEX(Tolls!$C$2:$AU$46,MOD(ROW()-2,45)+1,_xlfn.FLOOR.MATH((ROW()-2)/45)+1) + 0</f>
        <v>4.7</v>
      </c>
      <c r="B415" cm="1">
        <f t="array" ref="B415">INDEX('EZ-Pass'!$C$2:$AU$46,MOD(ROW()-2,45)+1,_xlfn.FLOOR.MATH((ROW()-2)/45)+1) + 0</f>
        <v>2.2999999999999998</v>
      </c>
    </row>
    <row r="416" spans="1:2" x14ac:dyDescent="0.2">
      <c r="A416" t="e" cm="1">
        <f t="array" ref="A416">INDEX(Tolls!$C$2:$AU$46,MOD(ROW()-2,45)+1,_xlfn.FLOOR.MATH((ROW()-2)/45)+1) + 0</f>
        <v>#VALUE!</v>
      </c>
      <c r="B416" t="e" cm="1">
        <f t="array" ref="B416">INDEX('EZ-Pass'!$C$2:$AU$46,MOD(ROW()-2,45)+1,_xlfn.FLOOR.MATH((ROW()-2)/45)+1) + 0</f>
        <v>#VALUE!</v>
      </c>
    </row>
    <row r="417" spans="1:2" x14ac:dyDescent="0.2">
      <c r="A417" cm="1">
        <f t="array" ref="A417">INDEX(Tolls!$C$2:$AU$46,MOD(ROW()-2,45)+1,_xlfn.FLOOR.MATH((ROW()-2)/45)+1) + 0</f>
        <v>6</v>
      </c>
      <c r="B417" cm="1">
        <f t="array" ref="B417">INDEX('EZ-Pass'!$C$2:$AU$46,MOD(ROW()-2,45)+1,_xlfn.FLOOR.MATH((ROW()-2)/45)+1) + 0</f>
        <v>2.7</v>
      </c>
    </row>
    <row r="418" spans="1:2" x14ac:dyDescent="0.2">
      <c r="A418" cm="1">
        <f t="array" ref="A418">INDEX(Tolls!$C$2:$AU$46,MOD(ROW()-2,45)+1,_xlfn.FLOOR.MATH((ROW()-2)/45)+1) + 0</f>
        <v>14.3</v>
      </c>
      <c r="B418" cm="1">
        <f t="array" ref="B418">INDEX('EZ-Pass'!$C$2:$AU$46,MOD(ROW()-2,45)+1,_xlfn.FLOOR.MATH((ROW()-2)/45)+1) + 0</f>
        <v>6.8</v>
      </c>
    </row>
    <row r="419" spans="1:2" x14ac:dyDescent="0.2">
      <c r="A419" cm="1">
        <f t="array" ref="A419">INDEX(Tolls!$C$2:$AU$46,MOD(ROW()-2,45)+1,_xlfn.FLOOR.MATH((ROW()-2)/45)+1) + 0</f>
        <v>19.399999999999999</v>
      </c>
      <c r="B419" cm="1">
        <f t="array" ref="B419">INDEX('EZ-Pass'!$C$2:$AU$46,MOD(ROW()-2,45)+1,_xlfn.FLOOR.MATH((ROW()-2)/45)+1) + 0</f>
        <v>9.4</v>
      </c>
    </row>
    <row r="420" spans="1:2" x14ac:dyDescent="0.2">
      <c r="A420" cm="1">
        <f t="array" ref="A420">INDEX(Tolls!$C$2:$AU$46,MOD(ROW()-2,45)+1,_xlfn.FLOOR.MATH((ROW()-2)/45)+1) + 0</f>
        <v>23.6</v>
      </c>
      <c r="B420" cm="1">
        <f t="array" ref="B420">INDEX('EZ-Pass'!$C$2:$AU$46,MOD(ROW()-2,45)+1,_xlfn.FLOOR.MATH((ROW()-2)/45)+1) + 0</f>
        <v>11.5</v>
      </c>
    </row>
    <row r="421" spans="1:2" x14ac:dyDescent="0.2">
      <c r="A421" cm="1">
        <f t="array" ref="A421">INDEX(Tolls!$C$2:$AU$46,MOD(ROW()-2,45)+1,_xlfn.FLOOR.MATH((ROW()-2)/45)+1) + 0</f>
        <v>23.6</v>
      </c>
      <c r="B421" cm="1">
        <f t="array" ref="B421">INDEX('EZ-Pass'!$C$2:$AU$46,MOD(ROW()-2,45)+1,_xlfn.FLOOR.MATH((ROW()-2)/45)+1) + 0</f>
        <v>12</v>
      </c>
    </row>
    <row r="422" spans="1:2" x14ac:dyDescent="0.2">
      <c r="A422" cm="1">
        <f t="array" ref="A422">INDEX(Tolls!$C$2:$AU$46,MOD(ROW()-2,45)+1,_xlfn.FLOOR.MATH((ROW()-2)/45)+1) + 0</f>
        <v>27.6</v>
      </c>
      <c r="B422" cm="1">
        <f t="array" ref="B422">INDEX('EZ-Pass'!$C$2:$AU$46,MOD(ROW()-2,45)+1,_xlfn.FLOOR.MATH((ROW()-2)/45)+1) + 0</f>
        <v>13.5</v>
      </c>
    </row>
    <row r="423" spans="1:2" x14ac:dyDescent="0.2">
      <c r="A423" cm="1">
        <f t="array" ref="A423">INDEX(Tolls!$C$2:$AU$46,MOD(ROW()-2,45)+1,_xlfn.FLOOR.MATH((ROW()-2)/45)+1) + 0</f>
        <v>33.700000000000003</v>
      </c>
      <c r="B423" cm="1">
        <f t="array" ref="B423">INDEX('EZ-Pass'!$C$2:$AU$46,MOD(ROW()-2,45)+1,_xlfn.FLOOR.MATH((ROW()-2)/45)+1) + 0</f>
        <v>16.600000000000001</v>
      </c>
    </row>
    <row r="424" spans="1:2" x14ac:dyDescent="0.2">
      <c r="A424" cm="1">
        <f t="array" ref="A424">INDEX(Tolls!$C$2:$AU$46,MOD(ROW()-2,45)+1,_xlfn.FLOOR.MATH((ROW()-2)/45)+1) + 0</f>
        <v>36</v>
      </c>
      <c r="B424" cm="1">
        <f t="array" ref="B424">INDEX('EZ-Pass'!$C$2:$AU$46,MOD(ROW()-2,45)+1,_xlfn.FLOOR.MATH((ROW()-2)/45)+1) + 0</f>
        <v>17.600000000000001</v>
      </c>
    </row>
    <row r="425" spans="1:2" x14ac:dyDescent="0.2">
      <c r="A425" cm="1">
        <f t="array" ref="A425">INDEX(Tolls!$C$2:$AU$46,MOD(ROW()-2,45)+1,_xlfn.FLOOR.MATH((ROW()-2)/45)+1) + 0</f>
        <v>36.9</v>
      </c>
      <c r="B425" cm="1">
        <f t="array" ref="B425">INDEX('EZ-Pass'!$C$2:$AU$46,MOD(ROW()-2,45)+1,_xlfn.FLOOR.MATH((ROW()-2)/45)+1) + 0</f>
        <v>18.2</v>
      </c>
    </row>
    <row r="426" spans="1:2" x14ac:dyDescent="0.2">
      <c r="A426" cm="1">
        <f t="array" ref="A426">INDEX(Tolls!$C$2:$AU$46,MOD(ROW()-2,45)+1,_xlfn.FLOOR.MATH((ROW()-2)/45)+1) + 0</f>
        <v>38</v>
      </c>
      <c r="B426" cm="1">
        <f t="array" ref="B426">INDEX('EZ-Pass'!$C$2:$AU$46,MOD(ROW()-2,45)+1,_xlfn.FLOOR.MATH((ROW()-2)/45)+1) + 0</f>
        <v>18.600000000000001</v>
      </c>
    </row>
    <row r="427" spans="1:2" x14ac:dyDescent="0.2">
      <c r="A427" cm="1">
        <f t="array" ref="A427">INDEX(Tolls!$C$2:$AU$46,MOD(ROW()-2,45)+1,_xlfn.FLOOR.MATH((ROW()-2)/45)+1) + 0</f>
        <v>42.2</v>
      </c>
      <c r="B427" cm="1">
        <f t="array" ref="B427">INDEX('EZ-Pass'!$C$2:$AU$46,MOD(ROW()-2,45)+1,_xlfn.FLOOR.MATH((ROW()-2)/45)+1) + 0</f>
        <v>20.7</v>
      </c>
    </row>
    <row r="428" spans="1:2" x14ac:dyDescent="0.2">
      <c r="A428" cm="1">
        <f t="array" ref="A428">INDEX(Tolls!$C$2:$AU$46,MOD(ROW()-2,45)+1,_xlfn.FLOOR.MATH((ROW()-2)/45)+1) + 0</f>
        <v>46.3</v>
      </c>
      <c r="B428" cm="1">
        <f t="array" ref="B428">INDEX('EZ-Pass'!$C$2:$AU$46,MOD(ROW()-2,45)+1,_xlfn.FLOOR.MATH((ROW()-2)/45)+1) + 0</f>
        <v>22.8</v>
      </c>
    </row>
    <row r="429" spans="1:2" x14ac:dyDescent="0.2">
      <c r="A429" cm="1">
        <f t="array" ref="A429">INDEX(Tolls!$C$2:$AU$46,MOD(ROW()-2,45)+1,_xlfn.FLOOR.MATH((ROW()-2)/45)+1) + 0</f>
        <v>48.3</v>
      </c>
      <c r="B429" cm="1">
        <f t="array" ref="B429">INDEX('EZ-Pass'!$C$2:$AU$46,MOD(ROW()-2,45)+1,_xlfn.FLOOR.MATH((ROW()-2)/45)+1) + 0</f>
        <v>23.8</v>
      </c>
    </row>
    <row r="430" spans="1:2" x14ac:dyDescent="0.2">
      <c r="A430" cm="1">
        <f t="array" ref="A430">INDEX(Tolls!$C$2:$AU$46,MOD(ROW()-2,45)+1,_xlfn.FLOOR.MATH((ROW()-2)/45)+1) + 0</f>
        <v>51.4</v>
      </c>
      <c r="B430" cm="1">
        <f t="array" ref="B430">INDEX('EZ-Pass'!$C$2:$AU$46,MOD(ROW()-2,45)+1,_xlfn.FLOOR.MATH((ROW()-2)/45)+1) + 0</f>
        <v>25.3</v>
      </c>
    </row>
    <row r="431" spans="1:2" x14ac:dyDescent="0.2">
      <c r="A431" cm="1">
        <f t="array" ref="A431">INDEX(Tolls!$C$2:$AU$46,MOD(ROW()-2,45)+1,_xlfn.FLOOR.MATH((ROW()-2)/45)+1) + 0</f>
        <v>54</v>
      </c>
      <c r="B431" cm="1">
        <f t="array" ref="B431">INDEX('EZ-Pass'!$C$2:$AU$46,MOD(ROW()-2,45)+1,_xlfn.FLOOR.MATH((ROW()-2)/45)+1) + 0</f>
        <v>26.5</v>
      </c>
    </row>
    <row r="432" spans="1:2" x14ac:dyDescent="0.2">
      <c r="A432" cm="1">
        <f t="array" ref="A432">INDEX(Tolls!$C$2:$AU$46,MOD(ROW()-2,45)+1,_xlfn.FLOOR.MATH((ROW()-2)/45)+1) + 0</f>
        <v>55.7</v>
      </c>
      <c r="B432" cm="1">
        <f t="array" ref="B432">INDEX('EZ-Pass'!$C$2:$AU$46,MOD(ROW()-2,45)+1,_xlfn.FLOOR.MATH((ROW()-2)/45)+1) + 0</f>
        <v>27.4</v>
      </c>
    </row>
    <row r="433" spans="1:2" x14ac:dyDescent="0.2">
      <c r="A433" cm="1">
        <f t="array" ref="A433">INDEX(Tolls!$C$2:$AU$46,MOD(ROW()-2,45)+1,_xlfn.FLOOR.MATH((ROW()-2)/45)+1) + 0</f>
        <v>57.8</v>
      </c>
      <c r="B433" cm="1">
        <f t="array" ref="B433">INDEX('EZ-Pass'!$C$2:$AU$46,MOD(ROW()-2,45)+1,_xlfn.FLOOR.MATH((ROW()-2)/45)+1) + 0</f>
        <v>28.5</v>
      </c>
    </row>
    <row r="434" spans="1:2" x14ac:dyDescent="0.2">
      <c r="A434" cm="1">
        <f t="array" ref="A434">INDEX(Tolls!$C$2:$AU$46,MOD(ROW()-2,45)+1,_xlfn.FLOOR.MATH((ROW()-2)/45)+1) + 0</f>
        <v>59.7</v>
      </c>
      <c r="B434" cm="1">
        <f t="array" ref="B434">INDEX('EZ-Pass'!$C$2:$AU$46,MOD(ROW()-2,45)+1,_xlfn.FLOOR.MATH((ROW()-2)/45)+1) + 0</f>
        <v>29.4</v>
      </c>
    </row>
    <row r="435" spans="1:2" x14ac:dyDescent="0.2">
      <c r="A435" cm="1">
        <f t="array" ref="A435">INDEX(Tolls!$C$2:$AU$46,MOD(ROW()-2,45)+1,_xlfn.FLOOR.MATH((ROW()-2)/45)+1) + 0</f>
        <v>60.3</v>
      </c>
      <c r="B435" cm="1">
        <f t="array" ref="B435">INDEX('EZ-Pass'!$C$2:$AU$46,MOD(ROW()-2,45)+1,_xlfn.FLOOR.MATH((ROW()-2)/45)+1) + 0</f>
        <v>29.6</v>
      </c>
    </row>
    <row r="436" spans="1:2" x14ac:dyDescent="0.2">
      <c r="A436" cm="1">
        <f t="array" ref="A436">INDEX(Tolls!$C$2:$AU$46,MOD(ROW()-2,45)+1,_xlfn.FLOOR.MATH((ROW()-2)/45)+1) + 0</f>
        <v>61.5</v>
      </c>
      <c r="B436" cm="1">
        <f t="array" ref="B436">INDEX('EZ-Pass'!$C$2:$AU$46,MOD(ROW()-2,45)+1,_xlfn.FLOOR.MATH((ROW()-2)/45)+1) + 0</f>
        <v>30.5</v>
      </c>
    </row>
    <row r="437" spans="1:2" x14ac:dyDescent="0.2">
      <c r="A437" cm="1">
        <f t="array" ref="A437">INDEX(Tolls!$C$2:$AU$46,MOD(ROW()-2,45)+1,_xlfn.FLOOR.MATH((ROW()-2)/45)+1) + 0</f>
        <v>64.099999999999994</v>
      </c>
      <c r="B437" cm="1">
        <f t="array" ref="B437">INDEX('EZ-Pass'!$C$2:$AU$46,MOD(ROW()-2,45)+1,_xlfn.FLOOR.MATH((ROW()-2)/45)+1) + 0</f>
        <v>31.4</v>
      </c>
    </row>
    <row r="438" spans="1:2" x14ac:dyDescent="0.2">
      <c r="A438" t="e" cm="1">
        <f t="array" ref="A438">INDEX(Tolls!$C$2:$AU$46,MOD(ROW()-2,45)+1,_xlfn.FLOOR.MATH((ROW()-2)/45)+1) + 0</f>
        <v>#VALUE!</v>
      </c>
      <c r="B438" t="e" cm="1">
        <f t="array" ref="B438">INDEX('EZ-Pass'!$C$2:$AU$46,MOD(ROW()-2,45)+1,_xlfn.FLOOR.MATH((ROW()-2)/45)+1) + 0</f>
        <v>#VALUE!</v>
      </c>
    </row>
    <row r="439" spans="1:2" x14ac:dyDescent="0.2">
      <c r="A439" cm="1">
        <f t="array" ref="A439">INDEX(Tolls!$C$2:$AU$46,MOD(ROW()-2,45)+1,_xlfn.FLOOR.MATH((ROW()-2)/45)+1) + 0</f>
        <v>66</v>
      </c>
      <c r="B439" cm="1">
        <f t="array" ref="B439">INDEX('EZ-Pass'!$C$2:$AU$46,MOD(ROW()-2,45)+1,_xlfn.FLOOR.MATH((ROW()-2)/45)+1) + 0</f>
        <v>32.6</v>
      </c>
    </row>
    <row r="440" spans="1:2" x14ac:dyDescent="0.2">
      <c r="A440" cm="1">
        <f t="array" ref="A440">INDEX(Tolls!$C$2:$AU$46,MOD(ROW()-2,45)+1,_xlfn.FLOOR.MATH((ROW()-2)/45)+1) + 0</f>
        <v>74.2</v>
      </c>
      <c r="B440" cm="1">
        <f t="array" ref="B440">INDEX('EZ-Pass'!$C$2:$AU$46,MOD(ROW()-2,45)+1,_xlfn.FLOOR.MATH((ROW()-2)/45)+1) + 0</f>
        <v>38.700000000000003</v>
      </c>
    </row>
    <row r="441" spans="1:2" x14ac:dyDescent="0.2">
      <c r="A441" t="e" cm="1">
        <f t="array" ref="A441">INDEX(Tolls!$C$2:$AU$46,MOD(ROW()-2,45)+1,_xlfn.FLOOR.MATH((ROW()-2)/45)+1) + 0</f>
        <v>#VALUE!</v>
      </c>
      <c r="B441" t="e" cm="1">
        <f t="array" ref="B441">INDEX('EZ-Pass'!$C$2:$AU$46,MOD(ROW()-2,45)+1,_xlfn.FLOOR.MATH((ROW()-2)/45)+1) + 0</f>
        <v>#VALUE!</v>
      </c>
    </row>
    <row r="442" spans="1:2" x14ac:dyDescent="0.2">
      <c r="A442" cm="1">
        <f t="array" ref="A442">INDEX(Tolls!$C$2:$AU$46,MOD(ROW()-2,45)+1,_xlfn.FLOOR.MATH((ROW()-2)/45)+1) + 0</f>
        <v>60.9</v>
      </c>
      <c r="B442" cm="1">
        <f t="array" ref="B442">INDEX('EZ-Pass'!$C$2:$AU$46,MOD(ROW()-2,45)+1,_xlfn.FLOOR.MATH((ROW()-2)/45)+1) + 0</f>
        <v>29.9</v>
      </c>
    </row>
    <row r="443" spans="1:2" x14ac:dyDescent="0.2">
      <c r="A443" cm="1">
        <f t="array" ref="A443">INDEX(Tolls!$C$2:$AU$46,MOD(ROW()-2,45)+1,_xlfn.FLOOR.MATH((ROW()-2)/45)+1) + 0</f>
        <v>64.099999999999994</v>
      </c>
      <c r="B443" cm="1">
        <f t="array" ref="B443">INDEX('EZ-Pass'!$C$2:$AU$46,MOD(ROW()-2,45)+1,_xlfn.FLOOR.MATH((ROW()-2)/45)+1) + 0</f>
        <v>31.4</v>
      </c>
    </row>
    <row r="444" spans="1:2" x14ac:dyDescent="0.2">
      <c r="A444" cm="1">
        <f t="array" ref="A444">INDEX(Tolls!$C$2:$AU$46,MOD(ROW()-2,45)+1,_xlfn.FLOOR.MATH((ROW()-2)/45)+1) + 0</f>
        <v>66</v>
      </c>
      <c r="B444" cm="1">
        <f t="array" ref="B444">INDEX('EZ-Pass'!$C$2:$AU$46,MOD(ROW()-2,45)+1,_xlfn.FLOOR.MATH((ROW()-2)/45)+1) + 0</f>
        <v>32.6</v>
      </c>
    </row>
    <row r="445" spans="1:2" x14ac:dyDescent="0.2">
      <c r="A445" cm="1">
        <f t="array" ref="A445">INDEX(Tolls!$C$2:$AU$46,MOD(ROW()-2,45)+1,_xlfn.FLOOR.MATH((ROW()-2)/45)+1) + 0</f>
        <v>71.2</v>
      </c>
      <c r="B445" cm="1">
        <f t="array" ref="B445">INDEX('EZ-Pass'!$C$2:$AU$46,MOD(ROW()-2,45)+1,_xlfn.FLOOR.MATH((ROW()-2)/45)+1) + 0</f>
        <v>35</v>
      </c>
    </row>
    <row r="446" spans="1:2" x14ac:dyDescent="0.2">
      <c r="A446" cm="1">
        <f t="array" ref="A446">INDEX(Tolls!$C$2:$AU$46,MOD(ROW()-2,45)+1,_xlfn.FLOOR.MATH((ROW()-2)/45)+1) + 0</f>
        <v>73.2</v>
      </c>
      <c r="B446" cm="1">
        <f t="array" ref="B446">INDEX('EZ-Pass'!$C$2:$AU$46,MOD(ROW()-2,45)+1,_xlfn.FLOOR.MATH((ROW()-2)/45)+1) + 0</f>
        <v>36.1</v>
      </c>
    </row>
    <row r="447" spans="1:2" x14ac:dyDescent="0.2">
      <c r="A447" cm="1">
        <f t="array" ref="A447">INDEX(Tolls!$C$2:$AU$46,MOD(ROW()-2,45)+1,_xlfn.FLOOR.MATH((ROW()-2)/45)+1) + 0</f>
        <v>74.400000000000006</v>
      </c>
      <c r="B447" cm="1">
        <f t="array" ref="B447">INDEX('EZ-Pass'!$C$2:$AU$46,MOD(ROW()-2,45)+1,_xlfn.FLOOR.MATH((ROW()-2)/45)+1) + 0</f>
        <v>36.6</v>
      </c>
    </row>
    <row r="448" spans="1:2" x14ac:dyDescent="0.2">
      <c r="A448" cm="1">
        <f t="array" ref="A448">INDEX(Tolls!$C$2:$AU$46,MOD(ROW()-2,45)+1,_xlfn.FLOOR.MATH((ROW()-2)/45)+1) + 0</f>
        <v>77.400000000000006</v>
      </c>
      <c r="B448" cm="1">
        <f t="array" ref="B448">INDEX('EZ-Pass'!$C$2:$AU$46,MOD(ROW()-2,45)+1,_xlfn.FLOOR.MATH((ROW()-2)/45)+1) + 0</f>
        <v>38.200000000000003</v>
      </c>
    </row>
    <row r="449" spans="1:2" x14ac:dyDescent="0.2">
      <c r="A449" cm="1">
        <f t="array" ref="A449">INDEX(Tolls!$C$2:$AU$46,MOD(ROW()-2,45)+1,_xlfn.FLOOR.MATH((ROW()-2)/45)+1) + 0</f>
        <v>79.400000000000006</v>
      </c>
      <c r="B449" cm="1">
        <f t="array" ref="B449">INDEX('EZ-Pass'!$C$2:$AU$46,MOD(ROW()-2,45)+1,_xlfn.FLOOR.MATH((ROW()-2)/45)+1) + 0</f>
        <v>39.200000000000003</v>
      </c>
    </row>
    <row r="450" spans="1:2" x14ac:dyDescent="0.2">
      <c r="A450" cm="1">
        <f t="array" ref="A450">INDEX(Tolls!$C$2:$AU$46,MOD(ROW()-2,45)+1,_xlfn.FLOOR.MATH((ROW()-2)/45)+1) + 0</f>
        <v>82</v>
      </c>
      <c r="B450" cm="1">
        <f t="array" ref="B450">INDEX('EZ-Pass'!$C$2:$AU$46,MOD(ROW()-2,45)+1,_xlfn.FLOOR.MATH((ROW()-2)/45)+1) + 0</f>
        <v>40.400000000000006</v>
      </c>
    </row>
    <row r="451" spans="1:2" x14ac:dyDescent="0.2">
      <c r="A451" cm="1">
        <f t="array" ref="A451">INDEX(Tolls!$C$2:$AU$46,MOD(ROW()-2,45)+1,_xlfn.FLOOR.MATH((ROW()-2)/45)+1) + 0</f>
        <v>84.6</v>
      </c>
      <c r="B451" cm="1">
        <f t="array" ref="B451">INDEX('EZ-Pass'!$C$2:$AU$46,MOD(ROW()-2,45)+1,_xlfn.FLOOR.MATH((ROW()-2)/45)+1) + 0</f>
        <v>41.600000000000009</v>
      </c>
    </row>
    <row r="452" spans="1:2" x14ac:dyDescent="0.2">
      <c r="A452" cm="1">
        <f t="array" ref="A452">INDEX(Tolls!$C$2:$AU$46,MOD(ROW()-2,45)+1,_xlfn.FLOOR.MATH((ROW()-2)/45)+1) + 0</f>
        <v>34.299999999999997</v>
      </c>
      <c r="B452" cm="1">
        <f t="array" ref="B452">INDEX('EZ-Pass'!$C$2:$AU$46,MOD(ROW()-2,45)+1,_xlfn.FLOOR.MATH((ROW()-2)/45)+1) + 0</f>
        <v>16.7</v>
      </c>
    </row>
    <row r="453" spans="1:2" x14ac:dyDescent="0.2">
      <c r="A453" cm="1">
        <f t="array" ref="A453">INDEX(Tolls!$C$2:$AU$46,MOD(ROW()-2,45)+1,_xlfn.FLOOR.MATH((ROW()-2)/45)+1) + 0</f>
        <v>21.3</v>
      </c>
      <c r="B453" cm="1">
        <f t="array" ref="B453">INDEX('EZ-Pass'!$C$2:$AU$46,MOD(ROW()-2,45)+1,_xlfn.FLOOR.MATH((ROW()-2)/45)+1) + 0</f>
        <v>10.4</v>
      </c>
    </row>
    <row r="454" spans="1:2" x14ac:dyDescent="0.2">
      <c r="A454" cm="1">
        <f t="array" ref="A454">INDEX(Tolls!$C$2:$AU$46,MOD(ROW()-2,45)+1,_xlfn.FLOOR.MATH((ROW()-2)/45)+1) + 0</f>
        <v>21.3</v>
      </c>
      <c r="B454" cm="1">
        <f t="array" ref="B454">INDEX('EZ-Pass'!$C$2:$AU$46,MOD(ROW()-2,45)+1,_xlfn.FLOOR.MATH((ROW()-2)/45)+1) + 0</f>
        <v>10.4</v>
      </c>
    </row>
    <row r="455" spans="1:2" x14ac:dyDescent="0.2">
      <c r="A455" cm="1">
        <f t="array" ref="A455">INDEX(Tolls!$C$2:$AU$46,MOD(ROW()-2,45)+1,_xlfn.FLOOR.MATH((ROW()-2)/45)+1) + 0</f>
        <v>21.3</v>
      </c>
      <c r="B455" cm="1">
        <f t="array" ref="B455">INDEX('EZ-Pass'!$C$2:$AU$46,MOD(ROW()-2,45)+1,_xlfn.FLOOR.MATH((ROW()-2)/45)+1) + 0</f>
        <v>10.4</v>
      </c>
    </row>
    <row r="456" spans="1:2" x14ac:dyDescent="0.2">
      <c r="A456" cm="1">
        <f t="array" ref="A456">INDEX(Tolls!$C$2:$AU$46,MOD(ROW()-2,45)+1,_xlfn.FLOOR.MATH((ROW()-2)/45)+1) + 0</f>
        <v>18.5</v>
      </c>
      <c r="B456" cm="1">
        <f t="array" ref="B456">INDEX('EZ-Pass'!$C$2:$AU$46,MOD(ROW()-2,45)+1,_xlfn.FLOOR.MATH((ROW()-2)/45)+1) + 0</f>
        <v>8.8000000000000007</v>
      </c>
    </row>
    <row r="457" spans="1:2" x14ac:dyDescent="0.2">
      <c r="A457" cm="1">
        <f t="array" ref="A457">INDEX(Tolls!$C$2:$AU$46,MOD(ROW()-2,45)+1,_xlfn.FLOOR.MATH((ROW()-2)/45)+1) + 0</f>
        <v>16.2</v>
      </c>
      <c r="B457" cm="1">
        <f t="array" ref="B457">INDEX('EZ-Pass'!$C$2:$AU$46,MOD(ROW()-2,45)+1,_xlfn.FLOOR.MATH((ROW()-2)/45)+1) + 0</f>
        <v>7.9</v>
      </c>
    </row>
    <row r="458" spans="1:2" x14ac:dyDescent="0.2">
      <c r="A458" cm="1">
        <f t="array" ref="A458">INDEX(Tolls!$C$2:$AU$46,MOD(ROW()-2,45)+1,_xlfn.FLOOR.MATH((ROW()-2)/45)+1) + 0</f>
        <v>14.3</v>
      </c>
      <c r="B458" cm="1">
        <f t="array" ref="B458">INDEX('EZ-Pass'!$C$2:$AU$46,MOD(ROW()-2,45)+1,_xlfn.FLOOR.MATH((ROW()-2)/45)+1) + 0</f>
        <v>6.8</v>
      </c>
    </row>
    <row r="459" spans="1:2" x14ac:dyDescent="0.2">
      <c r="A459" cm="1">
        <f t="array" ref="A459">INDEX(Tolls!$C$2:$AU$46,MOD(ROW()-2,45)+1,_xlfn.FLOOR.MATH((ROW()-2)/45)+1) + 0</f>
        <v>11</v>
      </c>
      <c r="B459" cm="1">
        <f t="array" ref="B459">INDEX('EZ-Pass'!$C$2:$AU$46,MOD(ROW()-2,45)+1,_xlfn.FLOOR.MATH((ROW()-2)/45)+1) + 0</f>
        <v>5.2</v>
      </c>
    </row>
    <row r="460" spans="1:2" x14ac:dyDescent="0.2">
      <c r="A460" cm="1">
        <f t="array" ref="A460">INDEX(Tolls!$C$2:$AU$46,MOD(ROW()-2,45)+1,_xlfn.FLOOR.MATH((ROW()-2)/45)+1) + 0</f>
        <v>10</v>
      </c>
      <c r="B460" cm="1">
        <f t="array" ref="B460">INDEX('EZ-Pass'!$C$2:$AU$46,MOD(ROW()-2,45)+1,_xlfn.FLOOR.MATH((ROW()-2)/45)+1) + 0</f>
        <v>4.8</v>
      </c>
    </row>
    <row r="461" spans="1:2" x14ac:dyDescent="0.2">
      <c r="A461" cm="1">
        <f t="array" ref="A461">INDEX(Tolls!$C$2:$AU$46,MOD(ROW()-2,45)+1,_xlfn.FLOOR.MATH((ROW()-2)/45)+1) + 0</f>
        <v>6</v>
      </c>
      <c r="B461" cm="1">
        <f t="array" ref="B461">INDEX('EZ-Pass'!$C$2:$AU$46,MOD(ROW()-2,45)+1,_xlfn.FLOOR.MATH((ROW()-2)/45)+1) + 0</f>
        <v>2.7</v>
      </c>
    </row>
    <row r="462" spans="1:2" x14ac:dyDescent="0.2">
      <c r="A462" t="e" cm="1">
        <f t="array" ref="A462">INDEX(Tolls!$C$2:$AU$46,MOD(ROW()-2,45)+1,_xlfn.FLOOR.MATH((ROW()-2)/45)+1) + 0</f>
        <v>#VALUE!</v>
      </c>
      <c r="B462" t="e" cm="1">
        <f t="array" ref="B462">INDEX('EZ-Pass'!$C$2:$AU$46,MOD(ROW()-2,45)+1,_xlfn.FLOOR.MATH((ROW()-2)/45)+1) + 0</f>
        <v>#VALUE!</v>
      </c>
    </row>
    <row r="463" spans="1:2" x14ac:dyDescent="0.2">
      <c r="A463" cm="1">
        <f t="array" ref="A463">INDEX(Tolls!$C$2:$AU$46,MOD(ROW()-2,45)+1,_xlfn.FLOOR.MATH((ROW()-2)/45)+1) + 0</f>
        <v>10</v>
      </c>
      <c r="B463" cm="1">
        <f t="array" ref="B463">INDEX('EZ-Pass'!$C$2:$AU$46,MOD(ROW()-2,45)+1,_xlfn.FLOOR.MATH((ROW()-2)/45)+1) + 0</f>
        <v>4.8</v>
      </c>
    </row>
    <row r="464" spans="1:2" x14ac:dyDescent="0.2">
      <c r="A464" cm="1">
        <f t="array" ref="A464">INDEX(Tolls!$C$2:$AU$46,MOD(ROW()-2,45)+1,_xlfn.FLOOR.MATH((ROW()-2)/45)+1) + 0</f>
        <v>14.3</v>
      </c>
      <c r="B464" cm="1">
        <f t="array" ref="B464">INDEX('EZ-Pass'!$C$2:$AU$46,MOD(ROW()-2,45)+1,_xlfn.FLOOR.MATH((ROW()-2)/45)+1) + 0</f>
        <v>6.8</v>
      </c>
    </row>
    <row r="465" spans="1:2" x14ac:dyDescent="0.2">
      <c r="A465" cm="1">
        <f t="array" ref="A465">INDEX(Tolls!$C$2:$AU$46,MOD(ROW()-2,45)+1,_xlfn.FLOOR.MATH((ROW()-2)/45)+1) + 0</f>
        <v>18.5</v>
      </c>
      <c r="B465" cm="1">
        <f t="array" ref="B465">INDEX('EZ-Pass'!$C$2:$AU$46,MOD(ROW()-2,45)+1,_xlfn.FLOOR.MATH((ROW()-2)/45)+1) + 0</f>
        <v>8.8000000000000007</v>
      </c>
    </row>
    <row r="466" spans="1:2" x14ac:dyDescent="0.2">
      <c r="A466" cm="1">
        <f t="array" ref="A466">INDEX(Tolls!$C$2:$AU$46,MOD(ROW()-2,45)+1,_xlfn.FLOOR.MATH((ROW()-2)/45)+1) + 0</f>
        <v>19.600000000000001</v>
      </c>
      <c r="B466" cm="1">
        <f t="array" ref="B466">INDEX('EZ-Pass'!$C$2:$AU$46,MOD(ROW()-2,45)+1,_xlfn.FLOOR.MATH((ROW()-2)/45)+1) + 0</f>
        <v>9.9</v>
      </c>
    </row>
    <row r="467" spans="1:2" x14ac:dyDescent="0.2">
      <c r="A467" cm="1">
        <f t="array" ref="A467">INDEX(Tolls!$C$2:$AU$46,MOD(ROW()-2,45)+1,_xlfn.FLOOR.MATH((ROW()-2)/45)+1) + 0</f>
        <v>23.6</v>
      </c>
      <c r="B467" cm="1">
        <f t="array" ref="B467">INDEX('EZ-Pass'!$C$2:$AU$46,MOD(ROW()-2,45)+1,_xlfn.FLOOR.MATH((ROW()-2)/45)+1) + 0</f>
        <v>11.5</v>
      </c>
    </row>
    <row r="468" spans="1:2" x14ac:dyDescent="0.2">
      <c r="A468" cm="1">
        <f t="array" ref="A468">INDEX(Tolls!$C$2:$AU$46,MOD(ROW()-2,45)+1,_xlfn.FLOOR.MATH((ROW()-2)/45)+1) + 0</f>
        <v>29.7</v>
      </c>
      <c r="B468" cm="1">
        <f t="array" ref="B468">INDEX('EZ-Pass'!$C$2:$AU$46,MOD(ROW()-2,45)+1,_xlfn.FLOOR.MATH((ROW()-2)/45)+1) + 0</f>
        <v>14.5</v>
      </c>
    </row>
    <row r="469" spans="1:2" x14ac:dyDescent="0.2">
      <c r="A469" cm="1">
        <f t="array" ref="A469">INDEX(Tolls!$C$2:$AU$46,MOD(ROW()-2,45)+1,_xlfn.FLOOR.MATH((ROW()-2)/45)+1) + 0</f>
        <v>30.8</v>
      </c>
      <c r="B469" cm="1">
        <f t="array" ref="B469">INDEX('EZ-Pass'!$C$2:$AU$46,MOD(ROW()-2,45)+1,_xlfn.FLOOR.MATH((ROW()-2)/45)+1) + 0</f>
        <v>15</v>
      </c>
    </row>
    <row r="470" spans="1:2" x14ac:dyDescent="0.2">
      <c r="A470" cm="1">
        <f t="array" ref="A470">INDEX(Tolls!$C$2:$AU$46,MOD(ROW()-2,45)+1,_xlfn.FLOOR.MATH((ROW()-2)/45)+1) + 0</f>
        <v>32.5</v>
      </c>
      <c r="B470" cm="1">
        <f t="array" ref="B470">INDEX('EZ-Pass'!$C$2:$AU$46,MOD(ROW()-2,45)+1,_xlfn.FLOOR.MATH((ROW()-2)/45)+1) + 0</f>
        <v>16.100000000000001</v>
      </c>
    </row>
    <row r="471" spans="1:2" x14ac:dyDescent="0.2">
      <c r="A471" cm="1">
        <f t="array" ref="A471">INDEX(Tolls!$C$2:$AU$46,MOD(ROW()-2,45)+1,_xlfn.FLOOR.MATH((ROW()-2)/45)+1) + 0</f>
        <v>33.700000000000003</v>
      </c>
      <c r="B471" cm="1">
        <f t="array" ref="B471">INDEX('EZ-Pass'!$C$2:$AU$46,MOD(ROW()-2,45)+1,_xlfn.FLOOR.MATH((ROW()-2)/45)+1) + 0</f>
        <v>16.600000000000001</v>
      </c>
    </row>
    <row r="472" spans="1:2" x14ac:dyDescent="0.2">
      <c r="A472" cm="1">
        <f t="array" ref="A472">INDEX(Tolls!$C$2:$AU$46,MOD(ROW()-2,45)+1,_xlfn.FLOOR.MATH((ROW()-2)/45)+1) + 0</f>
        <v>36.9</v>
      </c>
      <c r="B472" cm="1">
        <f t="array" ref="B472">INDEX('EZ-Pass'!$C$2:$AU$46,MOD(ROW()-2,45)+1,_xlfn.FLOOR.MATH((ROW()-2)/45)+1) + 0</f>
        <v>18.2</v>
      </c>
    </row>
    <row r="473" spans="1:2" x14ac:dyDescent="0.2">
      <c r="A473" cm="1">
        <f t="array" ref="A473">INDEX(Tolls!$C$2:$AU$46,MOD(ROW()-2,45)+1,_xlfn.FLOOR.MATH((ROW()-2)/45)+1) + 0</f>
        <v>42.2</v>
      </c>
      <c r="B473" cm="1">
        <f t="array" ref="B473">INDEX('EZ-Pass'!$C$2:$AU$46,MOD(ROW()-2,45)+1,_xlfn.FLOOR.MATH((ROW()-2)/45)+1) + 0</f>
        <v>20.7</v>
      </c>
    </row>
    <row r="474" spans="1:2" x14ac:dyDescent="0.2">
      <c r="A474" cm="1">
        <f t="array" ref="A474">INDEX(Tolls!$C$2:$AU$46,MOD(ROW()-2,45)+1,_xlfn.FLOOR.MATH((ROW()-2)/45)+1) + 0</f>
        <v>44.3</v>
      </c>
      <c r="B474" cm="1">
        <f t="array" ref="B474">INDEX('EZ-Pass'!$C$2:$AU$46,MOD(ROW()-2,45)+1,_xlfn.FLOOR.MATH((ROW()-2)/45)+1) + 0</f>
        <v>21.8</v>
      </c>
    </row>
    <row r="475" spans="1:2" x14ac:dyDescent="0.2">
      <c r="A475" cm="1">
        <f t="array" ref="A475">INDEX(Tolls!$C$2:$AU$46,MOD(ROW()-2,45)+1,_xlfn.FLOOR.MATH((ROW()-2)/45)+1) + 0</f>
        <v>46.3</v>
      </c>
      <c r="B475" cm="1">
        <f t="array" ref="B475">INDEX('EZ-Pass'!$C$2:$AU$46,MOD(ROW()-2,45)+1,_xlfn.FLOOR.MATH((ROW()-2)/45)+1) + 0</f>
        <v>22.8</v>
      </c>
    </row>
    <row r="476" spans="1:2" x14ac:dyDescent="0.2">
      <c r="A476" cm="1">
        <f t="array" ref="A476">INDEX(Tolls!$C$2:$AU$46,MOD(ROW()-2,45)+1,_xlfn.FLOOR.MATH((ROW()-2)/45)+1) + 0</f>
        <v>49.5</v>
      </c>
      <c r="B476" cm="1">
        <f t="array" ref="B476">INDEX('EZ-Pass'!$C$2:$AU$46,MOD(ROW()-2,45)+1,_xlfn.FLOOR.MATH((ROW()-2)/45)+1) + 0</f>
        <v>24.2</v>
      </c>
    </row>
    <row r="477" spans="1:2" x14ac:dyDescent="0.2">
      <c r="A477" cm="1">
        <f t="array" ref="A477">INDEX(Tolls!$C$2:$AU$46,MOD(ROW()-2,45)+1,_xlfn.FLOOR.MATH((ROW()-2)/45)+1) + 0</f>
        <v>51.4</v>
      </c>
      <c r="B477" cm="1">
        <f t="array" ref="B477">INDEX('EZ-Pass'!$C$2:$AU$46,MOD(ROW()-2,45)+1,_xlfn.FLOOR.MATH((ROW()-2)/45)+1) + 0</f>
        <v>25.3</v>
      </c>
    </row>
    <row r="478" spans="1:2" x14ac:dyDescent="0.2">
      <c r="A478" cm="1">
        <f t="array" ref="A478">INDEX(Tolls!$C$2:$AU$46,MOD(ROW()-2,45)+1,_xlfn.FLOOR.MATH((ROW()-2)/45)+1) + 0</f>
        <v>53.4</v>
      </c>
      <c r="B478" cm="1">
        <f t="array" ref="B478">INDEX('EZ-Pass'!$C$2:$AU$46,MOD(ROW()-2,45)+1,_xlfn.FLOOR.MATH((ROW()-2)/45)+1) + 0</f>
        <v>26.3</v>
      </c>
    </row>
    <row r="479" spans="1:2" x14ac:dyDescent="0.2">
      <c r="A479" cm="1">
        <f t="array" ref="A479">INDEX(Tolls!$C$2:$AU$46,MOD(ROW()-2,45)+1,_xlfn.FLOOR.MATH((ROW()-2)/45)+1) + 0</f>
        <v>55.7</v>
      </c>
      <c r="B479" cm="1">
        <f t="array" ref="B479">INDEX('EZ-Pass'!$C$2:$AU$46,MOD(ROW()-2,45)+1,_xlfn.FLOOR.MATH((ROW()-2)/45)+1) + 0</f>
        <v>27.4</v>
      </c>
    </row>
    <row r="480" spans="1:2" x14ac:dyDescent="0.2">
      <c r="A480" cm="1">
        <f t="array" ref="A480">INDEX(Tolls!$C$2:$AU$46,MOD(ROW()-2,45)+1,_xlfn.FLOOR.MATH((ROW()-2)/45)+1) + 0</f>
        <v>56</v>
      </c>
      <c r="B480" cm="1">
        <f t="array" ref="B480">INDEX('EZ-Pass'!$C$2:$AU$46,MOD(ROW()-2,45)+1,_xlfn.FLOOR.MATH((ROW()-2)/45)+1) + 0</f>
        <v>27.5</v>
      </c>
    </row>
    <row r="481" spans="1:2" x14ac:dyDescent="0.2">
      <c r="A481" cm="1">
        <f t="array" ref="A481">INDEX(Tolls!$C$2:$AU$46,MOD(ROW()-2,45)+1,_xlfn.FLOOR.MATH((ROW()-2)/45)+1) + 0</f>
        <v>56.6</v>
      </c>
      <c r="B481" cm="1">
        <f t="array" ref="B481">INDEX('EZ-Pass'!$C$2:$AU$46,MOD(ROW()-2,45)+1,_xlfn.FLOOR.MATH((ROW()-2)/45)+1) + 0</f>
        <v>27.8</v>
      </c>
    </row>
    <row r="482" spans="1:2" x14ac:dyDescent="0.2">
      <c r="A482" cm="1">
        <f t="array" ref="A482">INDEX(Tolls!$C$2:$AU$46,MOD(ROW()-2,45)+1,_xlfn.FLOOR.MATH((ROW()-2)/45)+1) + 0</f>
        <v>58.6</v>
      </c>
      <c r="B482" cm="1">
        <f t="array" ref="B482">INDEX('EZ-Pass'!$C$2:$AU$46,MOD(ROW()-2,45)+1,_xlfn.FLOOR.MATH((ROW()-2)/45)+1) + 0</f>
        <v>29</v>
      </c>
    </row>
    <row r="483" spans="1:2" x14ac:dyDescent="0.2">
      <c r="A483" t="e" cm="1">
        <f t="array" ref="A483">INDEX(Tolls!$C$2:$AU$46,MOD(ROW()-2,45)+1,_xlfn.FLOOR.MATH((ROW()-2)/45)+1) + 0</f>
        <v>#VALUE!</v>
      </c>
      <c r="B483" t="e" cm="1">
        <f t="array" ref="B483">INDEX('EZ-Pass'!$C$2:$AU$46,MOD(ROW()-2,45)+1,_xlfn.FLOOR.MATH((ROW()-2)/45)+1) + 0</f>
        <v>#VALUE!</v>
      </c>
    </row>
    <row r="484" spans="1:2" x14ac:dyDescent="0.2">
      <c r="A484" cm="1">
        <f t="array" ref="A484">INDEX(Tolls!$C$2:$AU$46,MOD(ROW()-2,45)+1,_xlfn.FLOOR.MATH((ROW()-2)/45)+1) + 0</f>
        <v>61.5</v>
      </c>
      <c r="B484" cm="1">
        <f t="array" ref="B484">INDEX('EZ-Pass'!$C$2:$AU$46,MOD(ROW()-2,45)+1,_xlfn.FLOOR.MATH((ROW()-2)/45)+1) + 0</f>
        <v>30.5</v>
      </c>
    </row>
    <row r="485" spans="1:2" x14ac:dyDescent="0.2">
      <c r="A485" cm="1">
        <f t="array" ref="A485">INDEX(Tolls!$C$2:$AU$46,MOD(ROW()-2,45)+1,_xlfn.FLOOR.MATH((ROW()-2)/45)+1) + 0</f>
        <v>69.7</v>
      </c>
      <c r="B485" cm="1">
        <f t="array" ref="B485">INDEX('EZ-Pass'!$C$2:$AU$46,MOD(ROW()-2,45)+1,_xlfn.FLOOR.MATH((ROW()-2)/45)+1) + 0</f>
        <v>36.6</v>
      </c>
    </row>
    <row r="486" spans="1:2" x14ac:dyDescent="0.2">
      <c r="A486" t="e" cm="1">
        <f t="array" ref="A486">INDEX(Tolls!$C$2:$AU$46,MOD(ROW()-2,45)+1,_xlfn.FLOOR.MATH((ROW()-2)/45)+1) + 0</f>
        <v>#VALUE!</v>
      </c>
      <c r="B486" t="e" cm="1">
        <f t="array" ref="B486">INDEX('EZ-Pass'!$C$2:$AU$46,MOD(ROW()-2,45)+1,_xlfn.FLOOR.MATH((ROW()-2)/45)+1) + 0</f>
        <v>#VALUE!</v>
      </c>
    </row>
    <row r="487" spans="1:2" x14ac:dyDescent="0.2">
      <c r="A487" cm="1">
        <f t="array" ref="A487">INDEX(Tolls!$C$2:$AU$46,MOD(ROW()-2,45)+1,_xlfn.FLOOR.MATH((ROW()-2)/45)+1) + 0</f>
        <v>56.6</v>
      </c>
      <c r="B487" cm="1">
        <f t="array" ref="B487">INDEX('EZ-Pass'!$C$2:$AU$46,MOD(ROW()-2,45)+1,_xlfn.FLOOR.MATH((ROW()-2)/45)+1) + 0</f>
        <v>27.8</v>
      </c>
    </row>
    <row r="488" spans="1:2" x14ac:dyDescent="0.2">
      <c r="A488" cm="1">
        <f t="array" ref="A488">INDEX(Tolls!$C$2:$AU$46,MOD(ROW()-2,45)+1,_xlfn.FLOOR.MATH((ROW()-2)/45)+1) + 0</f>
        <v>58.6</v>
      </c>
      <c r="B488" cm="1">
        <f t="array" ref="B488">INDEX('EZ-Pass'!$C$2:$AU$46,MOD(ROW()-2,45)+1,_xlfn.FLOOR.MATH((ROW()-2)/45)+1) + 0</f>
        <v>29</v>
      </c>
    </row>
    <row r="489" spans="1:2" x14ac:dyDescent="0.2">
      <c r="A489" cm="1">
        <f t="array" ref="A489">INDEX(Tolls!$C$2:$AU$46,MOD(ROW()-2,45)+1,_xlfn.FLOOR.MATH((ROW()-2)/45)+1) + 0</f>
        <v>61.5</v>
      </c>
      <c r="B489" cm="1">
        <f t="array" ref="B489">INDEX('EZ-Pass'!$C$2:$AU$46,MOD(ROW()-2,45)+1,_xlfn.FLOOR.MATH((ROW()-2)/45)+1) + 0</f>
        <v>30.5</v>
      </c>
    </row>
    <row r="490" spans="1:2" x14ac:dyDescent="0.2">
      <c r="A490" cm="1">
        <f t="array" ref="A490">INDEX(Tolls!$C$2:$AU$46,MOD(ROW()-2,45)+1,_xlfn.FLOOR.MATH((ROW()-2)/45)+1) + 0</f>
        <v>66</v>
      </c>
      <c r="B490" cm="1">
        <f t="array" ref="B490">INDEX('EZ-Pass'!$C$2:$AU$46,MOD(ROW()-2,45)+1,_xlfn.FLOOR.MATH((ROW()-2)/45)+1) + 0</f>
        <v>32.6</v>
      </c>
    </row>
    <row r="491" spans="1:2" x14ac:dyDescent="0.2">
      <c r="A491" cm="1">
        <f t="array" ref="A491">INDEX(Tolls!$C$2:$AU$46,MOD(ROW()-2,45)+1,_xlfn.FLOOR.MATH((ROW()-2)/45)+1) + 0</f>
        <v>68.599999999999994</v>
      </c>
      <c r="B491" cm="1">
        <f t="array" ref="B491">INDEX('EZ-Pass'!$C$2:$AU$46,MOD(ROW()-2,45)+1,_xlfn.FLOOR.MATH((ROW()-2)/45)+1) + 0</f>
        <v>33.799999999999997</v>
      </c>
    </row>
    <row r="492" spans="1:2" x14ac:dyDescent="0.2">
      <c r="A492" cm="1">
        <f t="array" ref="A492">INDEX(Tolls!$C$2:$AU$46,MOD(ROW()-2,45)+1,_xlfn.FLOOR.MATH((ROW()-2)/45)+1) + 0</f>
        <v>70.099999999999994</v>
      </c>
      <c r="B492" cm="1">
        <f t="array" ref="B492">INDEX('EZ-Pass'!$C$2:$AU$46,MOD(ROW()-2,45)+1,_xlfn.FLOOR.MATH((ROW()-2)/45)+1) + 0</f>
        <v>34.6</v>
      </c>
    </row>
    <row r="493" spans="1:2" x14ac:dyDescent="0.2">
      <c r="A493" cm="1">
        <f t="array" ref="A493">INDEX(Tolls!$C$2:$AU$46,MOD(ROW()-2,45)+1,_xlfn.FLOOR.MATH((ROW()-2)/45)+1) + 0</f>
        <v>72.099999999999994</v>
      </c>
      <c r="B493" cm="1">
        <f t="array" ref="B493">INDEX('EZ-Pass'!$C$2:$AU$46,MOD(ROW()-2,45)+1,_xlfn.FLOOR.MATH((ROW()-2)/45)+1) + 0</f>
        <v>35.6</v>
      </c>
    </row>
    <row r="494" spans="1:2" x14ac:dyDescent="0.2">
      <c r="A494" cm="1">
        <f t="array" ref="A494">INDEX(Tolls!$C$2:$AU$46,MOD(ROW()-2,45)+1,_xlfn.FLOOR.MATH((ROW()-2)/45)+1) + 0</f>
        <v>74.400000000000006</v>
      </c>
      <c r="B494" cm="1">
        <f t="array" ref="B494">INDEX('EZ-Pass'!$C$2:$AU$46,MOD(ROW()-2,45)+1,_xlfn.FLOOR.MATH((ROW()-2)/45)+1) + 0</f>
        <v>36.6</v>
      </c>
    </row>
    <row r="495" spans="1:2" x14ac:dyDescent="0.2">
      <c r="A495" cm="1">
        <f t="array" ref="A495">INDEX(Tolls!$C$2:$AU$46,MOD(ROW()-2,45)+1,_xlfn.FLOOR.MATH((ROW()-2)/45)+1) + 0</f>
        <v>77</v>
      </c>
      <c r="B495" cm="1">
        <f t="array" ref="B495">INDEX('EZ-Pass'!$C$2:$AU$46,MOD(ROW()-2,45)+1,_xlfn.FLOOR.MATH((ROW()-2)/45)+1) + 0</f>
        <v>37.800000000000004</v>
      </c>
    </row>
    <row r="496" spans="1:2" x14ac:dyDescent="0.2">
      <c r="A496" cm="1">
        <f t="array" ref="A496">INDEX(Tolls!$C$2:$AU$46,MOD(ROW()-2,45)+1,_xlfn.FLOOR.MATH((ROW()-2)/45)+1) + 0</f>
        <v>79.599999999999994</v>
      </c>
      <c r="B496" cm="1">
        <f t="array" ref="B496">INDEX('EZ-Pass'!$C$2:$AU$46,MOD(ROW()-2,45)+1,_xlfn.FLOOR.MATH((ROW()-2)/45)+1) + 0</f>
        <v>39.000000000000007</v>
      </c>
    </row>
    <row r="497" spans="1:2" x14ac:dyDescent="0.2">
      <c r="A497" cm="1">
        <f t="array" ref="A497">INDEX(Tolls!$C$2:$AU$46,MOD(ROW()-2,45)+1,_xlfn.FLOOR.MATH((ROW()-2)/45)+1) + 0</f>
        <v>42.7</v>
      </c>
      <c r="B497" cm="1">
        <f t="array" ref="B497">INDEX('EZ-Pass'!$C$2:$AU$46,MOD(ROW()-2,45)+1,_xlfn.FLOOR.MATH((ROW()-2)/45)+1) + 0</f>
        <v>20.8</v>
      </c>
    </row>
    <row r="498" spans="1:2" x14ac:dyDescent="0.2">
      <c r="A498" cm="1">
        <f t="array" ref="A498">INDEX(Tolls!$C$2:$AU$46,MOD(ROW()-2,45)+1,_xlfn.FLOOR.MATH((ROW()-2)/45)+1) + 0</f>
        <v>29.7</v>
      </c>
      <c r="B498" cm="1">
        <f t="array" ref="B498">INDEX('EZ-Pass'!$C$2:$AU$46,MOD(ROW()-2,45)+1,_xlfn.FLOOR.MATH((ROW()-2)/45)+1) + 0</f>
        <v>14.5</v>
      </c>
    </row>
    <row r="499" spans="1:2" x14ac:dyDescent="0.2">
      <c r="A499" cm="1">
        <f t="array" ref="A499">INDEX(Tolls!$C$2:$AU$46,MOD(ROW()-2,45)+1,_xlfn.FLOOR.MATH((ROW()-2)/45)+1) + 0</f>
        <v>29.7</v>
      </c>
      <c r="B499" cm="1">
        <f t="array" ref="B499">INDEX('EZ-Pass'!$C$2:$AU$46,MOD(ROW()-2,45)+1,_xlfn.FLOOR.MATH((ROW()-2)/45)+1) + 0</f>
        <v>14.5</v>
      </c>
    </row>
    <row r="500" spans="1:2" x14ac:dyDescent="0.2">
      <c r="A500" cm="1">
        <f t="array" ref="A500">INDEX(Tolls!$C$2:$AU$46,MOD(ROW()-2,45)+1,_xlfn.FLOOR.MATH((ROW()-2)/45)+1) + 0</f>
        <v>29.7</v>
      </c>
      <c r="B500" cm="1">
        <f t="array" ref="B500">INDEX('EZ-Pass'!$C$2:$AU$46,MOD(ROW()-2,45)+1,_xlfn.FLOOR.MATH((ROW()-2)/45)+1) + 0</f>
        <v>14.5</v>
      </c>
    </row>
    <row r="501" spans="1:2" x14ac:dyDescent="0.2">
      <c r="A501" cm="1">
        <f t="array" ref="A501">INDEX(Tolls!$C$2:$AU$46,MOD(ROW()-2,45)+1,_xlfn.FLOOR.MATH((ROW()-2)/45)+1) + 0</f>
        <v>27.6</v>
      </c>
      <c r="B501" cm="1">
        <f t="array" ref="B501">INDEX('EZ-Pass'!$C$2:$AU$46,MOD(ROW()-2,45)+1,_xlfn.FLOOR.MATH((ROW()-2)/45)+1) + 0</f>
        <v>13.5</v>
      </c>
    </row>
    <row r="502" spans="1:2" x14ac:dyDescent="0.2">
      <c r="A502" cm="1">
        <f t="array" ref="A502">INDEX(Tolls!$C$2:$AU$46,MOD(ROW()-2,45)+1,_xlfn.FLOOR.MATH((ROW()-2)/45)+1) + 0</f>
        <v>24.5</v>
      </c>
      <c r="B502" cm="1">
        <f t="array" ref="B502">INDEX('EZ-Pass'!$C$2:$AU$46,MOD(ROW()-2,45)+1,_xlfn.FLOOR.MATH((ROW()-2)/45)+1) + 0</f>
        <v>12</v>
      </c>
    </row>
    <row r="503" spans="1:2" x14ac:dyDescent="0.2">
      <c r="A503" cm="1">
        <f t="array" ref="A503">INDEX(Tolls!$C$2:$AU$46,MOD(ROW()-2,45)+1,_xlfn.FLOOR.MATH((ROW()-2)/45)+1) + 0</f>
        <v>23.6</v>
      </c>
      <c r="B503" cm="1">
        <f t="array" ref="B503">INDEX('EZ-Pass'!$C$2:$AU$46,MOD(ROW()-2,45)+1,_xlfn.FLOOR.MATH((ROW()-2)/45)+1) + 0</f>
        <v>11.5</v>
      </c>
    </row>
    <row r="504" spans="1:2" x14ac:dyDescent="0.2">
      <c r="A504" cm="1">
        <f t="array" ref="A504">INDEX(Tolls!$C$2:$AU$46,MOD(ROW()-2,45)+1,_xlfn.FLOOR.MATH((ROW()-2)/45)+1) + 0</f>
        <v>20.3</v>
      </c>
      <c r="B504" cm="1">
        <f t="array" ref="B504">INDEX('EZ-Pass'!$C$2:$AU$46,MOD(ROW()-2,45)+1,_xlfn.FLOOR.MATH((ROW()-2)/45)+1) + 0</f>
        <v>9.9</v>
      </c>
    </row>
    <row r="505" spans="1:2" x14ac:dyDescent="0.2">
      <c r="A505" cm="1">
        <f t="array" ref="A505">INDEX(Tolls!$C$2:$AU$46,MOD(ROW()-2,45)+1,_xlfn.FLOOR.MATH((ROW()-2)/45)+1) + 0</f>
        <v>18.5</v>
      </c>
      <c r="B505" cm="1">
        <f t="array" ref="B505">INDEX('EZ-Pass'!$C$2:$AU$46,MOD(ROW()-2,45)+1,_xlfn.FLOOR.MATH((ROW()-2)/45)+1) + 0</f>
        <v>8.8000000000000007</v>
      </c>
    </row>
    <row r="506" spans="1:2" x14ac:dyDescent="0.2">
      <c r="A506" cm="1">
        <f t="array" ref="A506">INDEX(Tolls!$C$2:$AU$46,MOD(ROW()-2,45)+1,_xlfn.FLOOR.MATH((ROW()-2)/45)+1) + 0</f>
        <v>14.3</v>
      </c>
      <c r="B506" cm="1">
        <f t="array" ref="B506">INDEX('EZ-Pass'!$C$2:$AU$46,MOD(ROW()-2,45)+1,_xlfn.FLOOR.MATH((ROW()-2)/45)+1) + 0</f>
        <v>6.8</v>
      </c>
    </row>
    <row r="507" spans="1:2" x14ac:dyDescent="0.2">
      <c r="A507" cm="1">
        <f t="array" ref="A507">INDEX(Tolls!$C$2:$AU$46,MOD(ROW()-2,45)+1,_xlfn.FLOOR.MATH((ROW()-2)/45)+1) + 0</f>
        <v>10</v>
      </c>
      <c r="B507" cm="1">
        <f t="array" ref="B507">INDEX('EZ-Pass'!$C$2:$AU$46,MOD(ROW()-2,45)+1,_xlfn.FLOOR.MATH((ROW()-2)/45)+1) + 0</f>
        <v>4.8</v>
      </c>
    </row>
    <row r="508" spans="1:2" x14ac:dyDescent="0.2">
      <c r="A508" t="e" cm="1">
        <f t="array" ref="A508">INDEX(Tolls!$C$2:$AU$46,MOD(ROW()-2,45)+1,_xlfn.FLOOR.MATH((ROW()-2)/45)+1) + 0</f>
        <v>#VALUE!</v>
      </c>
      <c r="B508" t="e" cm="1">
        <f t="array" ref="B508">INDEX('EZ-Pass'!$C$2:$AU$46,MOD(ROW()-2,45)+1,_xlfn.FLOOR.MATH((ROW()-2)/45)+1) + 0</f>
        <v>#VALUE!</v>
      </c>
    </row>
    <row r="509" spans="1:2" x14ac:dyDescent="0.2">
      <c r="A509" cm="1">
        <f t="array" ref="A509">INDEX(Tolls!$C$2:$AU$46,MOD(ROW()-2,45)+1,_xlfn.FLOOR.MATH((ROW()-2)/45)+1) + 0</f>
        <v>6</v>
      </c>
      <c r="B509" cm="1">
        <f t="array" ref="B509">INDEX('EZ-Pass'!$C$2:$AU$46,MOD(ROW()-2,45)+1,_xlfn.FLOOR.MATH((ROW()-2)/45)+1) + 0</f>
        <v>2.7</v>
      </c>
    </row>
    <row r="510" spans="1:2" x14ac:dyDescent="0.2">
      <c r="A510" cm="1">
        <f t="array" ref="A510">INDEX(Tolls!$C$2:$AU$46,MOD(ROW()-2,45)+1,_xlfn.FLOOR.MATH((ROW()-2)/45)+1) + 0</f>
        <v>10</v>
      </c>
      <c r="B510" cm="1">
        <f t="array" ref="B510">INDEX('EZ-Pass'!$C$2:$AU$46,MOD(ROW()-2,45)+1,_xlfn.FLOOR.MATH((ROW()-2)/45)+1) + 0</f>
        <v>4.8</v>
      </c>
    </row>
    <row r="511" spans="1:2" x14ac:dyDescent="0.2">
      <c r="A511" cm="1">
        <f t="array" ref="A511">INDEX(Tolls!$C$2:$AU$46,MOD(ROW()-2,45)+1,_xlfn.FLOOR.MATH((ROW()-2)/45)+1) + 0</f>
        <v>10.7</v>
      </c>
      <c r="B511" cm="1">
        <f t="array" ref="B511">INDEX('EZ-Pass'!$C$2:$AU$46,MOD(ROW()-2,45)+1,_xlfn.FLOOR.MATH((ROW()-2)/45)+1) + 0</f>
        <v>5.2</v>
      </c>
    </row>
    <row r="512" spans="1:2" x14ac:dyDescent="0.2">
      <c r="A512" cm="1">
        <f t="array" ref="A512">INDEX(Tolls!$C$2:$AU$46,MOD(ROW()-2,45)+1,_xlfn.FLOOR.MATH((ROW()-2)/45)+1) + 0</f>
        <v>14.3</v>
      </c>
      <c r="B512" cm="1">
        <f t="array" ref="B512">INDEX('EZ-Pass'!$C$2:$AU$46,MOD(ROW()-2,45)+1,_xlfn.FLOOR.MATH((ROW()-2)/45)+1) + 0</f>
        <v>6.8</v>
      </c>
    </row>
    <row r="513" spans="1:2" x14ac:dyDescent="0.2">
      <c r="A513" cm="1">
        <f t="array" ref="A513">INDEX(Tolls!$C$2:$AU$46,MOD(ROW()-2,45)+1,_xlfn.FLOOR.MATH((ROW()-2)/45)+1) + 0</f>
        <v>20.3</v>
      </c>
      <c r="B513" cm="1">
        <f t="array" ref="B513">INDEX('EZ-Pass'!$C$2:$AU$46,MOD(ROW()-2,45)+1,_xlfn.FLOOR.MATH((ROW()-2)/45)+1) + 0</f>
        <v>9.9</v>
      </c>
    </row>
    <row r="514" spans="1:2" x14ac:dyDescent="0.2">
      <c r="A514" cm="1">
        <f t="array" ref="A514">INDEX(Tolls!$C$2:$AU$46,MOD(ROW()-2,45)+1,_xlfn.FLOOR.MATH((ROW()-2)/45)+1) + 0</f>
        <v>23.6</v>
      </c>
      <c r="B514" cm="1">
        <f t="array" ref="B514">INDEX('EZ-Pass'!$C$2:$AU$46,MOD(ROW()-2,45)+1,_xlfn.FLOOR.MATH((ROW()-2)/45)+1) + 0</f>
        <v>11.5</v>
      </c>
    </row>
    <row r="515" spans="1:2" x14ac:dyDescent="0.2">
      <c r="A515" cm="1">
        <f t="array" ref="A515">INDEX(Tolls!$C$2:$AU$46,MOD(ROW()-2,45)+1,_xlfn.FLOOR.MATH((ROW()-2)/45)+1) + 0</f>
        <v>24.5</v>
      </c>
      <c r="B515" cm="1">
        <f t="array" ref="B515">INDEX('EZ-Pass'!$C$2:$AU$46,MOD(ROW()-2,45)+1,_xlfn.FLOOR.MATH((ROW()-2)/45)+1) + 0</f>
        <v>12</v>
      </c>
    </row>
    <row r="516" spans="1:2" x14ac:dyDescent="0.2">
      <c r="A516" cm="1">
        <f t="array" ref="A516">INDEX(Tolls!$C$2:$AU$46,MOD(ROW()-2,45)+1,_xlfn.FLOOR.MATH((ROW()-2)/45)+1) + 0</f>
        <v>26</v>
      </c>
      <c r="B516" cm="1">
        <f t="array" ref="B516">INDEX('EZ-Pass'!$C$2:$AU$46,MOD(ROW()-2,45)+1,_xlfn.FLOOR.MATH((ROW()-2)/45)+1) + 0</f>
        <v>12.7</v>
      </c>
    </row>
    <row r="517" spans="1:2" x14ac:dyDescent="0.2">
      <c r="A517" cm="1">
        <f t="array" ref="A517">INDEX(Tolls!$C$2:$AU$46,MOD(ROW()-2,45)+1,_xlfn.FLOOR.MATH((ROW()-2)/45)+1) + 0</f>
        <v>29.7</v>
      </c>
      <c r="B517" cm="1">
        <f t="array" ref="B517">INDEX('EZ-Pass'!$C$2:$AU$46,MOD(ROW()-2,45)+1,_xlfn.FLOOR.MATH((ROW()-2)/45)+1) + 0</f>
        <v>14.5</v>
      </c>
    </row>
    <row r="518" spans="1:2" x14ac:dyDescent="0.2">
      <c r="A518" cm="1">
        <f t="array" ref="A518">INDEX(Tolls!$C$2:$AU$46,MOD(ROW()-2,45)+1,_xlfn.FLOOR.MATH((ROW()-2)/45)+1) + 0</f>
        <v>32.5</v>
      </c>
      <c r="B518" cm="1">
        <f t="array" ref="B518">INDEX('EZ-Pass'!$C$2:$AU$46,MOD(ROW()-2,45)+1,_xlfn.FLOOR.MATH((ROW()-2)/45)+1) + 0</f>
        <v>16.100000000000001</v>
      </c>
    </row>
    <row r="519" spans="1:2" x14ac:dyDescent="0.2">
      <c r="A519" cm="1">
        <f t="array" ref="A519">INDEX(Tolls!$C$2:$AU$46,MOD(ROW()-2,45)+1,_xlfn.FLOOR.MATH((ROW()-2)/45)+1) + 0</f>
        <v>36</v>
      </c>
      <c r="B519" cm="1">
        <f t="array" ref="B519">INDEX('EZ-Pass'!$C$2:$AU$46,MOD(ROW()-2,45)+1,_xlfn.FLOOR.MATH((ROW()-2)/45)+1) + 0</f>
        <v>17.600000000000001</v>
      </c>
    </row>
    <row r="520" spans="1:2" x14ac:dyDescent="0.2">
      <c r="A520" cm="1">
        <f t="array" ref="A520">INDEX(Tolls!$C$2:$AU$46,MOD(ROW()-2,45)+1,_xlfn.FLOOR.MATH((ROW()-2)/45)+1) + 0</f>
        <v>38</v>
      </c>
      <c r="B520" cm="1">
        <f t="array" ref="B520">INDEX('EZ-Pass'!$C$2:$AU$46,MOD(ROW()-2,45)+1,_xlfn.FLOOR.MATH((ROW()-2)/45)+1) + 0</f>
        <v>18.600000000000001</v>
      </c>
    </row>
    <row r="521" spans="1:2" x14ac:dyDescent="0.2">
      <c r="A521" cm="1">
        <f t="array" ref="A521">INDEX(Tolls!$C$2:$AU$46,MOD(ROW()-2,45)+1,_xlfn.FLOOR.MATH((ROW()-2)/45)+1) + 0</f>
        <v>40.299999999999997</v>
      </c>
      <c r="B521" cm="1">
        <f t="array" ref="B521">INDEX('EZ-Pass'!$C$2:$AU$46,MOD(ROW()-2,45)+1,_xlfn.FLOOR.MATH((ROW()-2)/45)+1) + 0</f>
        <v>19.8</v>
      </c>
    </row>
    <row r="522" spans="1:2" x14ac:dyDescent="0.2">
      <c r="A522" cm="1">
        <f t="array" ref="A522">INDEX(Tolls!$C$2:$AU$46,MOD(ROW()-2,45)+1,_xlfn.FLOOR.MATH((ROW()-2)/45)+1) + 0</f>
        <v>42.2</v>
      </c>
      <c r="B522" cm="1">
        <f t="array" ref="B522">INDEX('EZ-Pass'!$C$2:$AU$46,MOD(ROW()-2,45)+1,_xlfn.FLOOR.MATH((ROW()-2)/45)+1) + 0</f>
        <v>20.7</v>
      </c>
    </row>
    <row r="523" spans="1:2" x14ac:dyDescent="0.2">
      <c r="A523" cm="1">
        <f t="array" ref="A523">INDEX(Tolls!$C$2:$AU$46,MOD(ROW()-2,45)+1,_xlfn.FLOOR.MATH((ROW()-2)/45)+1) + 0</f>
        <v>45.2</v>
      </c>
      <c r="B523" cm="1">
        <f t="array" ref="B523">INDEX('EZ-Pass'!$C$2:$AU$46,MOD(ROW()-2,45)+1,_xlfn.FLOOR.MATH((ROW()-2)/45)+1) + 0</f>
        <v>22.2</v>
      </c>
    </row>
    <row r="524" spans="1:2" x14ac:dyDescent="0.2">
      <c r="A524" cm="1">
        <f t="array" ref="A524">INDEX(Tolls!$C$2:$AU$46,MOD(ROW()-2,45)+1,_xlfn.FLOOR.MATH((ROW()-2)/45)+1) + 0</f>
        <v>47.5</v>
      </c>
      <c r="B524" cm="1">
        <f t="array" ref="B524">INDEX('EZ-Pass'!$C$2:$AU$46,MOD(ROW()-2,45)+1,_xlfn.FLOOR.MATH((ROW()-2)/45)+1) + 0</f>
        <v>23.3</v>
      </c>
    </row>
    <row r="525" spans="1:2" x14ac:dyDescent="0.2">
      <c r="A525" cm="1">
        <f t="array" ref="A525">INDEX(Tolls!$C$2:$AU$46,MOD(ROW()-2,45)+1,_xlfn.FLOOR.MATH((ROW()-2)/45)+1) + 0</f>
        <v>47.7</v>
      </c>
      <c r="B525" cm="1">
        <f t="array" ref="B525">INDEX('EZ-Pass'!$C$2:$AU$46,MOD(ROW()-2,45)+1,_xlfn.FLOOR.MATH((ROW()-2)/45)+1) + 0</f>
        <v>23.4</v>
      </c>
    </row>
    <row r="526" spans="1:2" x14ac:dyDescent="0.2">
      <c r="A526" cm="1">
        <f t="array" ref="A526">INDEX(Tolls!$C$2:$AU$46,MOD(ROW()-2,45)+1,_xlfn.FLOOR.MATH((ROW()-2)/45)+1) + 0</f>
        <v>48.3</v>
      </c>
      <c r="B526" cm="1">
        <f t="array" ref="B526">INDEX('EZ-Pass'!$C$2:$AU$46,MOD(ROW()-2,45)+1,_xlfn.FLOOR.MATH((ROW()-2)/45)+1) + 0</f>
        <v>23.8</v>
      </c>
    </row>
    <row r="527" spans="1:2" x14ac:dyDescent="0.2">
      <c r="A527" cm="1">
        <f t="array" ref="A527">INDEX(Tolls!$C$2:$AU$46,MOD(ROW()-2,45)+1,_xlfn.FLOOR.MATH((ROW()-2)/45)+1) + 0</f>
        <v>51.4</v>
      </c>
      <c r="B527" cm="1">
        <f t="array" ref="B527">INDEX('EZ-Pass'!$C$2:$AU$46,MOD(ROW()-2,45)+1,_xlfn.FLOOR.MATH((ROW()-2)/45)+1) + 0</f>
        <v>25.3</v>
      </c>
    </row>
    <row r="528" spans="1:2" x14ac:dyDescent="0.2">
      <c r="A528" t="e" cm="1">
        <f t="array" ref="A528">INDEX(Tolls!$C$2:$AU$46,MOD(ROW()-2,45)+1,_xlfn.FLOOR.MATH((ROW()-2)/45)+1) + 0</f>
        <v>#VALUE!</v>
      </c>
      <c r="B528" t="e" cm="1">
        <f t="array" ref="B528">INDEX('EZ-Pass'!$C$2:$AU$46,MOD(ROW()-2,45)+1,_xlfn.FLOOR.MATH((ROW()-2)/45)+1) + 0</f>
        <v>#VALUE!</v>
      </c>
    </row>
    <row r="529" spans="1:2" x14ac:dyDescent="0.2">
      <c r="A529" cm="1">
        <f t="array" ref="A529">INDEX(Tolls!$C$2:$AU$46,MOD(ROW()-2,45)+1,_xlfn.FLOOR.MATH((ROW()-2)/45)+1) + 0</f>
        <v>53.4</v>
      </c>
      <c r="B529" cm="1">
        <f t="array" ref="B529">INDEX('EZ-Pass'!$C$2:$AU$46,MOD(ROW()-2,45)+1,_xlfn.FLOOR.MATH((ROW()-2)/45)+1) + 0</f>
        <v>26.3</v>
      </c>
    </row>
    <row r="530" spans="1:2" x14ac:dyDescent="0.2">
      <c r="A530" cm="1">
        <f t="array" ref="A530">INDEX(Tolls!$C$2:$AU$46,MOD(ROW()-2,45)+1,_xlfn.FLOOR.MATH((ROW()-2)/45)+1) + 0</f>
        <v>61.6</v>
      </c>
      <c r="B530" cm="1">
        <f t="array" ref="B530">INDEX('EZ-Pass'!$C$2:$AU$46,MOD(ROW()-2,45)+1,_xlfn.FLOOR.MATH((ROW()-2)/45)+1) + 0</f>
        <v>32.4</v>
      </c>
    </row>
    <row r="531" spans="1:2" x14ac:dyDescent="0.2">
      <c r="A531" t="e" cm="1">
        <f t="array" ref="A531">INDEX(Tolls!$C$2:$AU$46,MOD(ROW()-2,45)+1,_xlfn.FLOOR.MATH((ROW()-2)/45)+1) + 0</f>
        <v>#VALUE!</v>
      </c>
      <c r="B531" t="e" cm="1">
        <f t="array" ref="B531">INDEX('EZ-Pass'!$C$2:$AU$46,MOD(ROW()-2,45)+1,_xlfn.FLOOR.MATH((ROW()-2)/45)+1) + 0</f>
        <v>#VALUE!</v>
      </c>
    </row>
    <row r="532" spans="1:2" x14ac:dyDescent="0.2">
      <c r="A532" cm="1">
        <f t="array" ref="A532">INDEX(Tolls!$C$2:$AU$46,MOD(ROW()-2,45)+1,_xlfn.FLOOR.MATH((ROW()-2)/45)+1) + 0</f>
        <v>47.5</v>
      </c>
      <c r="B532" cm="1">
        <f t="array" ref="B532">INDEX('EZ-Pass'!$C$2:$AU$46,MOD(ROW()-2,45)+1,_xlfn.FLOOR.MATH((ROW()-2)/45)+1) + 0</f>
        <v>23.3</v>
      </c>
    </row>
    <row r="533" spans="1:2" x14ac:dyDescent="0.2">
      <c r="A533" cm="1">
        <f t="array" ref="A533">INDEX(Tolls!$C$2:$AU$46,MOD(ROW()-2,45)+1,_xlfn.FLOOR.MATH((ROW()-2)/45)+1) + 0</f>
        <v>50.3</v>
      </c>
      <c r="B533" cm="1">
        <f t="array" ref="B533">INDEX('EZ-Pass'!$C$2:$AU$46,MOD(ROW()-2,45)+1,_xlfn.FLOOR.MATH((ROW()-2)/45)+1) + 0</f>
        <v>24.8</v>
      </c>
    </row>
    <row r="534" spans="1:2" x14ac:dyDescent="0.2">
      <c r="A534" cm="1">
        <f t="array" ref="A534">INDEX(Tolls!$C$2:$AU$46,MOD(ROW()-2,45)+1,_xlfn.FLOOR.MATH((ROW()-2)/45)+1) + 0</f>
        <v>53.4</v>
      </c>
      <c r="B534" cm="1">
        <f t="array" ref="B534">INDEX('EZ-Pass'!$C$2:$AU$46,MOD(ROW()-2,45)+1,_xlfn.FLOOR.MATH((ROW()-2)/45)+1) + 0</f>
        <v>26.3</v>
      </c>
    </row>
    <row r="535" spans="1:2" x14ac:dyDescent="0.2">
      <c r="A535" cm="1">
        <f t="array" ref="A535">INDEX(Tolls!$C$2:$AU$46,MOD(ROW()-2,45)+1,_xlfn.FLOOR.MATH((ROW()-2)/45)+1) + 0</f>
        <v>57.8</v>
      </c>
      <c r="B535" cm="1">
        <f t="array" ref="B535">INDEX('EZ-Pass'!$C$2:$AU$46,MOD(ROW()-2,45)+1,_xlfn.FLOOR.MATH((ROW()-2)/45)+1) + 0</f>
        <v>28.5</v>
      </c>
    </row>
    <row r="536" spans="1:2" x14ac:dyDescent="0.2">
      <c r="A536" cm="1">
        <f t="array" ref="A536">INDEX(Tolls!$C$2:$AU$46,MOD(ROW()-2,45)+1,_xlfn.FLOOR.MATH((ROW()-2)/45)+1) + 0</f>
        <v>60.1</v>
      </c>
      <c r="B536" cm="1">
        <f t="array" ref="B536">INDEX('EZ-Pass'!$C$2:$AU$46,MOD(ROW()-2,45)+1,_xlfn.FLOOR.MATH((ROW()-2)/45)+1) + 0</f>
        <v>29.6</v>
      </c>
    </row>
    <row r="537" spans="1:2" x14ac:dyDescent="0.2">
      <c r="A537" cm="1">
        <f t="array" ref="A537">INDEX(Tolls!$C$2:$AU$46,MOD(ROW()-2,45)+1,_xlfn.FLOOR.MATH((ROW()-2)/45)+1) + 0</f>
        <v>61.5</v>
      </c>
      <c r="B537" cm="1">
        <f t="array" ref="B537">INDEX('EZ-Pass'!$C$2:$AU$46,MOD(ROW()-2,45)+1,_xlfn.FLOOR.MATH((ROW()-2)/45)+1) + 0</f>
        <v>30.5</v>
      </c>
    </row>
    <row r="538" spans="1:2" x14ac:dyDescent="0.2">
      <c r="A538" cm="1">
        <f t="array" ref="A538">INDEX(Tolls!$C$2:$AU$46,MOD(ROW()-2,45)+1,_xlfn.FLOOR.MATH((ROW()-2)/45)+1) + 0</f>
        <v>64.099999999999994</v>
      </c>
      <c r="B538" cm="1">
        <f t="array" ref="B538">INDEX('EZ-Pass'!$C$2:$AU$46,MOD(ROW()-2,45)+1,_xlfn.FLOOR.MATH((ROW()-2)/45)+1) + 0</f>
        <v>31.4</v>
      </c>
    </row>
    <row r="539" spans="1:2" x14ac:dyDescent="0.2">
      <c r="A539" cm="1">
        <f t="array" ref="A539">INDEX(Tolls!$C$2:$AU$46,MOD(ROW()-2,45)+1,_xlfn.FLOOR.MATH((ROW()-2)/45)+1) + 0</f>
        <v>66</v>
      </c>
      <c r="B539" cm="1">
        <f t="array" ref="B539">INDEX('EZ-Pass'!$C$2:$AU$46,MOD(ROW()-2,45)+1,_xlfn.FLOOR.MATH((ROW()-2)/45)+1) + 0</f>
        <v>32.6</v>
      </c>
    </row>
    <row r="540" spans="1:2" x14ac:dyDescent="0.2">
      <c r="A540" cm="1">
        <f t="array" ref="A540">INDEX(Tolls!$C$2:$AU$46,MOD(ROW()-2,45)+1,_xlfn.FLOOR.MATH((ROW()-2)/45)+1) + 0</f>
        <v>68.599999999999994</v>
      </c>
      <c r="B540" cm="1">
        <f t="array" ref="B540">INDEX('EZ-Pass'!$C$2:$AU$46,MOD(ROW()-2,45)+1,_xlfn.FLOOR.MATH((ROW()-2)/45)+1) + 0</f>
        <v>33.800000000000004</v>
      </c>
    </row>
    <row r="541" spans="1:2" x14ac:dyDescent="0.2">
      <c r="A541" cm="1">
        <f t="array" ref="A541">INDEX(Tolls!$C$2:$AU$46,MOD(ROW()-2,45)+1,_xlfn.FLOOR.MATH((ROW()-2)/45)+1) + 0</f>
        <v>71.199999999999989</v>
      </c>
      <c r="B541" cm="1">
        <f t="array" ref="B541">INDEX('EZ-Pass'!$C$2:$AU$46,MOD(ROW()-2,45)+1,_xlfn.FLOOR.MATH((ROW()-2)/45)+1) + 0</f>
        <v>35.000000000000007</v>
      </c>
    </row>
    <row r="542" spans="1:2" x14ac:dyDescent="0.2">
      <c r="A542" cm="1">
        <f t="array" ref="A542">INDEX(Tolls!$C$2:$AU$46,MOD(ROW()-2,45)+1,_xlfn.FLOOR.MATH((ROW()-2)/45)+1) + 0</f>
        <v>46.7</v>
      </c>
      <c r="B542" cm="1">
        <f t="array" ref="B542">INDEX('EZ-Pass'!$C$2:$AU$46,MOD(ROW()-2,45)+1,_xlfn.FLOOR.MATH((ROW()-2)/45)+1) + 0</f>
        <v>22.900000000000002</v>
      </c>
    </row>
    <row r="543" spans="1:2" x14ac:dyDescent="0.2">
      <c r="A543" cm="1">
        <f t="array" ref="A543">INDEX(Tolls!$C$2:$AU$46,MOD(ROW()-2,45)+1,_xlfn.FLOOR.MATH((ROW()-2)/45)+1) + 0</f>
        <v>33.700000000000003</v>
      </c>
      <c r="B543" cm="1">
        <f t="array" ref="B543">INDEX('EZ-Pass'!$C$2:$AU$46,MOD(ROW()-2,45)+1,_xlfn.FLOOR.MATH((ROW()-2)/45)+1) + 0</f>
        <v>16.600000000000001</v>
      </c>
    </row>
    <row r="544" spans="1:2" x14ac:dyDescent="0.2">
      <c r="A544" cm="1">
        <f t="array" ref="A544">INDEX(Tolls!$C$2:$AU$46,MOD(ROW()-2,45)+1,_xlfn.FLOOR.MATH((ROW()-2)/45)+1) + 0</f>
        <v>33.700000000000003</v>
      </c>
      <c r="B544" cm="1">
        <f t="array" ref="B544">INDEX('EZ-Pass'!$C$2:$AU$46,MOD(ROW()-2,45)+1,_xlfn.FLOOR.MATH((ROW()-2)/45)+1) + 0</f>
        <v>16.600000000000001</v>
      </c>
    </row>
    <row r="545" spans="1:2" x14ac:dyDescent="0.2">
      <c r="A545" cm="1">
        <f t="array" ref="A545">INDEX(Tolls!$C$2:$AU$46,MOD(ROW()-2,45)+1,_xlfn.FLOOR.MATH((ROW()-2)/45)+1) + 0</f>
        <v>33.700000000000003</v>
      </c>
      <c r="B545" cm="1">
        <f t="array" ref="B545">INDEX('EZ-Pass'!$C$2:$AU$46,MOD(ROW()-2,45)+1,_xlfn.FLOOR.MATH((ROW()-2)/45)+1) + 0</f>
        <v>16.600000000000001</v>
      </c>
    </row>
    <row r="546" spans="1:2" x14ac:dyDescent="0.2">
      <c r="A546" cm="1">
        <f t="array" ref="A546">INDEX(Tolls!$C$2:$AU$46,MOD(ROW()-2,45)+1,_xlfn.FLOOR.MATH((ROW()-2)/45)+1) + 0</f>
        <v>30.8</v>
      </c>
      <c r="B546" cm="1">
        <f t="array" ref="B546">INDEX('EZ-Pass'!$C$2:$AU$46,MOD(ROW()-2,45)+1,_xlfn.FLOOR.MATH((ROW()-2)/45)+1) + 0</f>
        <v>15</v>
      </c>
    </row>
    <row r="547" spans="1:2" x14ac:dyDescent="0.2">
      <c r="A547" cm="1">
        <f t="array" ref="A547">INDEX(Tolls!$C$2:$AU$46,MOD(ROW()-2,45)+1,_xlfn.FLOOR.MATH((ROW()-2)/45)+1) + 0</f>
        <v>29.7</v>
      </c>
      <c r="B547" cm="1">
        <f t="array" ref="B547">INDEX('EZ-Pass'!$C$2:$AU$46,MOD(ROW()-2,45)+1,_xlfn.FLOOR.MATH((ROW()-2)/45)+1) + 0</f>
        <v>14.5</v>
      </c>
    </row>
    <row r="548" spans="1:2" x14ac:dyDescent="0.2">
      <c r="A548" cm="1">
        <f t="array" ref="A548">INDEX(Tolls!$C$2:$AU$46,MOD(ROW()-2,45)+1,_xlfn.FLOOR.MATH((ROW()-2)/45)+1) + 0</f>
        <v>27.6</v>
      </c>
      <c r="B548" cm="1">
        <f t="array" ref="B548">INDEX('EZ-Pass'!$C$2:$AU$46,MOD(ROW()-2,45)+1,_xlfn.FLOOR.MATH((ROW()-2)/45)+1) + 0</f>
        <v>13.5</v>
      </c>
    </row>
    <row r="549" spans="1:2" x14ac:dyDescent="0.2">
      <c r="A549" cm="1">
        <f t="array" ref="A549">INDEX(Tolls!$C$2:$AU$46,MOD(ROW()-2,45)+1,_xlfn.FLOOR.MATH((ROW()-2)/45)+1) + 0</f>
        <v>24.5</v>
      </c>
      <c r="B549" cm="1">
        <f t="array" ref="B549">INDEX('EZ-Pass'!$C$2:$AU$46,MOD(ROW()-2,45)+1,_xlfn.FLOOR.MATH((ROW()-2)/45)+1) + 0</f>
        <v>12</v>
      </c>
    </row>
    <row r="550" spans="1:2" x14ac:dyDescent="0.2">
      <c r="A550" cm="1">
        <f t="array" ref="A550">INDEX(Tolls!$C$2:$AU$46,MOD(ROW()-2,45)+1,_xlfn.FLOOR.MATH((ROW()-2)/45)+1) + 0</f>
        <v>22.5</v>
      </c>
      <c r="B550" cm="1">
        <f t="array" ref="B550">INDEX('EZ-Pass'!$C$2:$AU$46,MOD(ROW()-2,45)+1,_xlfn.FLOOR.MATH((ROW()-2)/45)+1) + 0</f>
        <v>10.9</v>
      </c>
    </row>
    <row r="551" spans="1:2" x14ac:dyDescent="0.2">
      <c r="A551" cm="1">
        <f t="array" ref="A551">INDEX(Tolls!$C$2:$AU$46,MOD(ROW()-2,45)+1,_xlfn.FLOOR.MATH((ROW()-2)/45)+1) + 0</f>
        <v>19.399999999999999</v>
      </c>
      <c r="B551" cm="1">
        <f t="array" ref="B551">INDEX('EZ-Pass'!$C$2:$AU$46,MOD(ROW()-2,45)+1,_xlfn.FLOOR.MATH((ROW()-2)/45)+1) + 0</f>
        <v>9.4</v>
      </c>
    </row>
    <row r="552" spans="1:2" x14ac:dyDescent="0.2">
      <c r="A552" cm="1">
        <f t="array" ref="A552">INDEX(Tolls!$C$2:$AU$46,MOD(ROW()-2,45)+1,_xlfn.FLOOR.MATH((ROW()-2)/45)+1) + 0</f>
        <v>14.3</v>
      </c>
      <c r="B552" cm="1">
        <f t="array" ref="B552">INDEX('EZ-Pass'!$C$2:$AU$46,MOD(ROW()-2,45)+1,_xlfn.FLOOR.MATH((ROW()-2)/45)+1) + 0</f>
        <v>6.8</v>
      </c>
    </row>
    <row r="553" spans="1:2" x14ac:dyDescent="0.2">
      <c r="A553" cm="1">
        <f t="array" ref="A553">INDEX(Tolls!$C$2:$AU$46,MOD(ROW()-2,45)+1,_xlfn.FLOOR.MATH((ROW()-2)/45)+1) + 0</f>
        <v>6</v>
      </c>
      <c r="B553" cm="1">
        <f t="array" ref="B553">INDEX('EZ-Pass'!$C$2:$AU$46,MOD(ROW()-2,45)+1,_xlfn.FLOOR.MATH((ROW()-2)/45)+1) + 0</f>
        <v>2.7</v>
      </c>
    </row>
    <row r="554" spans="1:2" x14ac:dyDescent="0.2">
      <c r="A554" t="e" cm="1">
        <f t="array" ref="A554">INDEX(Tolls!$C$2:$AU$46,MOD(ROW()-2,45)+1,_xlfn.FLOOR.MATH((ROW()-2)/45)+1) + 0</f>
        <v>#VALUE!</v>
      </c>
      <c r="B554" t="e" cm="1">
        <f t="array" ref="B554">INDEX('EZ-Pass'!$C$2:$AU$46,MOD(ROW()-2,45)+1,_xlfn.FLOOR.MATH((ROW()-2)/45)+1) + 0</f>
        <v>#VALUE!</v>
      </c>
    </row>
    <row r="555" spans="1:2" x14ac:dyDescent="0.2">
      <c r="A555" cm="1">
        <f t="array" ref="A555">INDEX(Tolls!$C$2:$AU$46,MOD(ROW()-2,45)+1,_xlfn.FLOOR.MATH((ROW()-2)/45)+1) + 0</f>
        <v>6</v>
      </c>
      <c r="B555" cm="1">
        <f t="array" ref="B555">INDEX('EZ-Pass'!$C$2:$AU$46,MOD(ROW()-2,45)+1,_xlfn.FLOOR.MATH((ROW()-2)/45)+1) + 0</f>
        <v>2.7</v>
      </c>
    </row>
    <row r="556" spans="1:2" x14ac:dyDescent="0.2">
      <c r="A556" cm="1">
        <f t="array" ref="A556">INDEX(Tolls!$C$2:$AU$46,MOD(ROW()-2,45)+1,_xlfn.FLOOR.MATH((ROW()-2)/45)+1) + 0</f>
        <v>6.7</v>
      </c>
      <c r="B556" cm="1">
        <f t="array" ref="B556">INDEX('EZ-Pass'!$C$2:$AU$46,MOD(ROW()-2,45)+1,_xlfn.FLOOR.MATH((ROW()-2)/45)+1) + 0</f>
        <v>3.2</v>
      </c>
    </row>
    <row r="557" spans="1:2" x14ac:dyDescent="0.2">
      <c r="A557" cm="1">
        <f t="array" ref="A557">INDEX(Tolls!$C$2:$AU$46,MOD(ROW()-2,45)+1,_xlfn.FLOOR.MATH((ROW()-2)/45)+1) + 0</f>
        <v>10</v>
      </c>
      <c r="B557" cm="1">
        <f t="array" ref="B557">INDEX('EZ-Pass'!$C$2:$AU$46,MOD(ROW()-2,45)+1,_xlfn.FLOOR.MATH((ROW()-2)/45)+1) + 0</f>
        <v>4.8</v>
      </c>
    </row>
    <row r="558" spans="1:2" x14ac:dyDescent="0.2">
      <c r="A558" cm="1">
        <f t="array" ref="A558">INDEX(Tolls!$C$2:$AU$46,MOD(ROW()-2,45)+1,_xlfn.FLOOR.MATH((ROW()-2)/45)+1) + 0</f>
        <v>16.2</v>
      </c>
      <c r="B558" cm="1">
        <f t="array" ref="B558">INDEX('EZ-Pass'!$C$2:$AU$46,MOD(ROW()-2,45)+1,_xlfn.FLOOR.MATH((ROW()-2)/45)+1) + 0</f>
        <v>7.9</v>
      </c>
    </row>
    <row r="559" spans="1:2" x14ac:dyDescent="0.2">
      <c r="A559" cm="1">
        <f t="array" ref="A559">INDEX(Tolls!$C$2:$AU$46,MOD(ROW()-2,45)+1,_xlfn.FLOOR.MATH((ROW()-2)/45)+1) + 0</f>
        <v>19.399999999999999</v>
      </c>
      <c r="B559" cm="1">
        <f t="array" ref="B559">INDEX('EZ-Pass'!$C$2:$AU$46,MOD(ROW()-2,45)+1,_xlfn.FLOOR.MATH((ROW()-2)/45)+1) + 0</f>
        <v>9.4</v>
      </c>
    </row>
    <row r="560" spans="1:2" x14ac:dyDescent="0.2">
      <c r="A560" cm="1">
        <f t="array" ref="A560">INDEX(Tolls!$C$2:$AU$46,MOD(ROW()-2,45)+1,_xlfn.FLOOR.MATH((ROW()-2)/45)+1) + 0</f>
        <v>20.3</v>
      </c>
      <c r="B560" cm="1">
        <f t="array" ref="B560">INDEX('EZ-Pass'!$C$2:$AU$46,MOD(ROW()-2,45)+1,_xlfn.FLOOR.MATH((ROW()-2)/45)+1) + 0</f>
        <v>9.9</v>
      </c>
    </row>
    <row r="561" spans="1:2" x14ac:dyDescent="0.2">
      <c r="A561" cm="1">
        <f t="array" ref="A561">INDEX(Tolls!$C$2:$AU$46,MOD(ROW()-2,45)+1,_xlfn.FLOOR.MATH((ROW()-2)/45)+1) + 0</f>
        <v>21.7</v>
      </c>
      <c r="B561" cm="1">
        <f t="array" ref="B561">INDEX('EZ-Pass'!$C$2:$AU$46,MOD(ROW()-2,45)+1,_xlfn.FLOOR.MATH((ROW()-2)/45)+1) + 0</f>
        <v>10.5</v>
      </c>
    </row>
    <row r="562" spans="1:2" x14ac:dyDescent="0.2">
      <c r="A562" cm="1">
        <f t="array" ref="A562">INDEX(Tolls!$C$2:$AU$46,MOD(ROW()-2,45)+1,_xlfn.FLOOR.MATH((ROW()-2)/45)+1) + 0</f>
        <v>24.5</v>
      </c>
      <c r="B562" cm="1">
        <f t="array" ref="B562">INDEX('EZ-Pass'!$C$2:$AU$46,MOD(ROW()-2,45)+1,_xlfn.FLOOR.MATH((ROW()-2)/45)+1) + 0</f>
        <v>12</v>
      </c>
    </row>
    <row r="563" spans="1:2" x14ac:dyDescent="0.2">
      <c r="A563" cm="1">
        <f t="array" ref="A563">INDEX(Tolls!$C$2:$AU$46,MOD(ROW()-2,45)+1,_xlfn.FLOOR.MATH((ROW()-2)/45)+1) + 0</f>
        <v>27.6</v>
      </c>
      <c r="B563" cm="1">
        <f t="array" ref="B563">INDEX('EZ-Pass'!$C$2:$AU$46,MOD(ROW()-2,45)+1,_xlfn.FLOOR.MATH((ROW()-2)/45)+1) + 0</f>
        <v>13.5</v>
      </c>
    </row>
    <row r="564" spans="1:2" x14ac:dyDescent="0.2">
      <c r="A564" cm="1">
        <f t="array" ref="A564">INDEX(Tolls!$C$2:$AU$46,MOD(ROW()-2,45)+1,_xlfn.FLOOR.MATH((ROW()-2)/45)+1) + 0</f>
        <v>30.8</v>
      </c>
      <c r="B564" cm="1">
        <f t="array" ref="B564">INDEX('EZ-Pass'!$C$2:$AU$46,MOD(ROW()-2,45)+1,_xlfn.FLOOR.MATH((ROW()-2)/45)+1) + 0</f>
        <v>15</v>
      </c>
    </row>
    <row r="565" spans="1:2" x14ac:dyDescent="0.2">
      <c r="A565" cm="1">
        <f t="array" ref="A565">INDEX(Tolls!$C$2:$AU$46,MOD(ROW()-2,45)+1,_xlfn.FLOOR.MATH((ROW()-2)/45)+1) + 0</f>
        <v>33.700000000000003</v>
      </c>
      <c r="B565" cm="1">
        <f t="array" ref="B565">INDEX('EZ-Pass'!$C$2:$AU$46,MOD(ROW()-2,45)+1,_xlfn.FLOOR.MATH((ROW()-2)/45)+1) + 0</f>
        <v>16.600000000000001</v>
      </c>
    </row>
    <row r="566" spans="1:2" x14ac:dyDescent="0.2">
      <c r="A566" cm="1">
        <f t="array" ref="A566">INDEX(Tolls!$C$2:$AU$46,MOD(ROW()-2,45)+1,_xlfn.FLOOR.MATH((ROW()-2)/45)+1) + 0</f>
        <v>36.200000000000003</v>
      </c>
      <c r="B566" cm="1">
        <f t="array" ref="B566">INDEX('EZ-Pass'!$C$2:$AU$46,MOD(ROW()-2,45)+1,_xlfn.FLOOR.MATH((ROW()-2)/45)+1) + 0</f>
        <v>17.7</v>
      </c>
    </row>
    <row r="567" spans="1:2" x14ac:dyDescent="0.2">
      <c r="A567" cm="1">
        <f t="array" ref="A567">INDEX(Tolls!$C$2:$AU$46,MOD(ROW()-2,45)+1,_xlfn.FLOOR.MATH((ROW()-2)/45)+1) + 0</f>
        <v>38</v>
      </c>
      <c r="B567" cm="1">
        <f t="array" ref="B567">INDEX('EZ-Pass'!$C$2:$AU$46,MOD(ROW()-2,45)+1,_xlfn.FLOOR.MATH((ROW()-2)/45)+1) + 0</f>
        <v>18.600000000000001</v>
      </c>
    </row>
    <row r="568" spans="1:2" x14ac:dyDescent="0.2">
      <c r="A568" cm="1">
        <f t="array" ref="A568">INDEX(Tolls!$C$2:$AU$46,MOD(ROW()-2,45)+1,_xlfn.FLOOR.MATH((ROW()-2)/45)+1) + 0</f>
        <v>41.2</v>
      </c>
      <c r="B568" cm="1">
        <f t="array" ref="B568">INDEX('EZ-Pass'!$C$2:$AU$46,MOD(ROW()-2,45)+1,_xlfn.FLOOR.MATH((ROW()-2)/45)+1) + 0</f>
        <v>20.2</v>
      </c>
    </row>
    <row r="569" spans="1:2" x14ac:dyDescent="0.2">
      <c r="A569" cm="1">
        <f t="array" ref="A569">INDEX(Tolls!$C$2:$AU$46,MOD(ROW()-2,45)+1,_xlfn.FLOOR.MATH((ROW()-2)/45)+1) + 0</f>
        <v>42.2</v>
      </c>
      <c r="B569" cm="1">
        <f t="array" ref="B569">INDEX('EZ-Pass'!$C$2:$AU$46,MOD(ROW()-2,45)+1,_xlfn.FLOOR.MATH((ROW()-2)/45)+1) + 0</f>
        <v>20.7</v>
      </c>
    </row>
    <row r="570" spans="1:2" x14ac:dyDescent="0.2">
      <c r="A570" cm="1">
        <f t="array" ref="A570">INDEX(Tolls!$C$2:$AU$46,MOD(ROW()-2,45)+1,_xlfn.FLOOR.MATH((ROW()-2)/45)+1) + 0</f>
        <v>42.6</v>
      </c>
      <c r="B570" cm="1">
        <f t="array" ref="B570">INDEX('EZ-Pass'!$C$2:$AU$46,MOD(ROW()-2,45)+1,_xlfn.FLOOR.MATH((ROW()-2)/45)+1) + 0</f>
        <v>21</v>
      </c>
    </row>
    <row r="571" spans="1:2" x14ac:dyDescent="0.2">
      <c r="A571" cm="1">
        <f t="array" ref="A571">INDEX(Tolls!$C$2:$AU$46,MOD(ROW()-2,45)+1,_xlfn.FLOOR.MATH((ROW()-2)/45)+1) + 0</f>
        <v>44.3</v>
      </c>
      <c r="B571" cm="1">
        <f t="array" ref="B571">INDEX('EZ-Pass'!$C$2:$AU$46,MOD(ROW()-2,45)+1,_xlfn.FLOOR.MATH((ROW()-2)/45)+1) + 0</f>
        <v>21.8</v>
      </c>
    </row>
    <row r="572" spans="1:2" x14ac:dyDescent="0.2">
      <c r="A572" cm="1">
        <f t="array" ref="A572">INDEX(Tolls!$C$2:$AU$46,MOD(ROW()-2,45)+1,_xlfn.FLOOR.MATH((ROW()-2)/45)+1) + 0</f>
        <v>46.3</v>
      </c>
      <c r="B572" cm="1">
        <f t="array" ref="B572">INDEX('EZ-Pass'!$C$2:$AU$46,MOD(ROW()-2,45)+1,_xlfn.FLOOR.MATH((ROW()-2)/45)+1) + 0</f>
        <v>22.8</v>
      </c>
    </row>
    <row r="573" spans="1:2" x14ac:dyDescent="0.2">
      <c r="A573" t="e" cm="1">
        <f t="array" ref="A573">INDEX(Tolls!$C$2:$AU$46,MOD(ROW()-2,45)+1,_xlfn.FLOOR.MATH((ROW()-2)/45)+1) + 0</f>
        <v>#VALUE!</v>
      </c>
      <c r="B573" t="e" cm="1">
        <f t="array" ref="B573">INDEX('EZ-Pass'!$C$2:$AU$46,MOD(ROW()-2,45)+1,_xlfn.FLOOR.MATH((ROW()-2)/45)+1) + 0</f>
        <v>#VALUE!</v>
      </c>
    </row>
    <row r="574" spans="1:2" x14ac:dyDescent="0.2">
      <c r="A574" cm="1">
        <f t="array" ref="A574">INDEX(Tolls!$C$2:$AU$46,MOD(ROW()-2,45)+1,_xlfn.FLOOR.MATH((ROW()-2)/45)+1) + 0</f>
        <v>49.5</v>
      </c>
      <c r="B574" cm="1">
        <f t="array" ref="B574">INDEX('EZ-Pass'!$C$2:$AU$46,MOD(ROW()-2,45)+1,_xlfn.FLOOR.MATH((ROW()-2)/45)+1) + 0</f>
        <v>24.2</v>
      </c>
    </row>
    <row r="575" spans="1:2" x14ac:dyDescent="0.2">
      <c r="A575" cm="1">
        <f t="array" ref="A575">INDEX(Tolls!$C$2:$AU$46,MOD(ROW()-2,45)+1,_xlfn.FLOOR.MATH((ROW()-2)/45)+1) + 0</f>
        <v>57.7</v>
      </c>
      <c r="B575" cm="1">
        <f t="array" ref="B575">INDEX('EZ-Pass'!$C$2:$AU$46,MOD(ROW()-2,45)+1,_xlfn.FLOOR.MATH((ROW()-2)/45)+1) + 0</f>
        <v>30.299999999999997</v>
      </c>
    </row>
    <row r="576" spans="1:2" x14ac:dyDescent="0.2">
      <c r="A576" t="e" cm="1">
        <f t="array" ref="A576">INDEX(Tolls!$C$2:$AU$46,MOD(ROW()-2,45)+1,_xlfn.FLOOR.MATH((ROW()-2)/45)+1) + 0</f>
        <v>#VALUE!</v>
      </c>
      <c r="B576" t="e" cm="1">
        <f t="array" ref="B576">INDEX('EZ-Pass'!$C$2:$AU$46,MOD(ROW()-2,45)+1,_xlfn.FLOOR.MATH((ROW()-2)/45)+1) + 0</f>
        <v>#VALUE!</v>
      </c>
    </row>
    <row r="577" spans="1:2" x14ac:dyDescent="0.2">
      <c r="A577" cm="1">
        <f t="array" ref="A577">INDEX(Tolls!$C$2:$AU$46,MOD(ROW()-2,45)+1,_xlfn.FLOOR.MATH((ROW()-2)/45)+1) + 0</f>
        <v>44.3</v>
      </c>
      <c r="B577" cm="1">
        <f t="array" ref="B577">INDEX('EZ-Pass'!$C$2:$AU$46,MOD(ROW()-2,45)+1,_xlfn.FLOOR.MATH((ROW()-2)/45)+1) + 0</f>
        <v>21.8</v>
      </c>
    </row>
    <row r="578" spans="1:2" x14ac:dyDescent="0.2">
      <c r="A578" cm="1">
        <f t="array" ref="A578">INDEX(Tolls!$C$2:$AU$46,MOD(ROW()-2,45)+1,_xlfn.FLOOR.MATH((ROW()-2)/45)+1) + 0</f>
        <v>46.3</v>
      </c>
      <c r="B578" cm="1">
        <f t="array" ref="B578">INDEX('EZ-Pass'!$C$2:$AU$46,MOD(ROW()-2,45)+1,_xlfn.FLOOR.MATH((ROW()-2)/45)+1) + 0</f>
        <v>22.8</v>
      </c>
    </row>
    <row r="579" spans="1:2" x14ac:dyDescent="0.2">
      <c r="A579" cm="1">
        <f t="array" ref="A579">INDEX(Tolls!$C$2:$AU$46,MOD(ROW()-2,45)+1,_xlfn.FLOOR.MATH((ROW()-2)/45)+1) + 0</f>
        <v>49.5</v>
      </c>
      <c r="B579" cm="1">
        <f t="array" ref="B579">INDEX('EZ-Pass'!$C$2:$AU$46,MOD(ROW()-2,45)+1,_xlfn.FLOOR.MATH((ROW()-2)/45)+1) + 0</f>
        <v>24.2</v>
      </c>
    </row>
    <row r="580" spans="1:2" x14ac:dyDescent="0.2">
      <c r="A580" cm="1">
        <f t="array" ref="A580">INDEX(Tolls!$C$2:$AU$46,MOD(ROW()-2,45)+1,_xlfn.FLOOR.MATH((ROW()-2)/45)+1) + 0</f>
        <v>53.4</v>
      </c>
      <c r="B580" cm="1">
        <f t="array" ref="B580">INDEX('EZ-Pass'!$C$2:$AU$46,MOD(ROW()-2,45)+1,_xlfn.FLOOR.MATH((ROW()-2)/45)+1) + 0</f>
        <v>26.3</v>
      </c>
    </row>
    <row r="581" spans="1:2" x14ac:dyDescent="0.2">
      <c r="A581" cm="1">
        <f t="array" ref="A581">INDEX(Tolls!$C$2:$AU$46,MOD(ROW()-2,45)+1,_xlfn.FLOOR.MATH((ROW()-2)/45)+1) + 0</f>
        <v>56.1</v>
      </c>
      <c r="B581" cm="1">
        <f t="array" ref="B581">INDEX('EZ-Pass'!$C$2:$AU$46,MOD(ROW()-2,45)+1,_xlfn.FLOOR.MATH((ROW()-2)/45)+1) + 0</f>
        <v>27.6</v>
      </c>
    </row>
    <row r="582" spans="1:2" x14ac:dyDescent="0.2">
      <c r="A582" cm="1">
        <f t="array" ref="A582">INDEX(Tolls!$C$2:$AU$46,MOD(ROW()-2,45)+1,_xlfn.FLOOR.MATH((ROW()-2)/45)+1) + 0</f>
        <v>57.8</v>
      </c>
      <c r="B582" cm="1">
        <f t="array" ref="B582">INDEX('EZ-Pass'!$C$2:$AU$46,MOD(ROW()-2,45)+1,_xlfn.FLOOR.MATH((ROW()-2)/45)+1) + 0</f>
        <v>28.5</v>
      </c>
    </row>
    <row r="583" spans="1:2" x14ac:dyDescent="0.2">
      <c r="A583" cm="1">
        <f t="array" ref="A583">INDEX(Tolls!$C$2:$AU$46,MOD(ROW()-2,45)+1,_xlfn.FLOOR.MATH((ROW()-2)/45)+1) + 0</f>
        <v>59.7</v>
      </c>
      <c r="B583" cm="1">
        <f t="array" ref="B583">INDEX('EZ-Pass'!$C$2:$AU$46,MOD(ROW()-2,45)+1,_xlfn.FLOOR.MATH((ROW()-2)/45)+1) + 0</f>
        <v>29.4</v>
      </c>
    </row>
    <row r="584" spans="1:2" x14ac:dyDescent="0.2">
      <c r="A584" cm="1">
        <f t="array" ref="A584">INDEX(Tolls!$C$2:$AU$46,MOD(ROW()-2,45)+1,_xlfn.FLOOR.MATH((ROW()-2)/45)+1) + 0</f>
        <v>61.5</v>
      </c>
      <c r="B584" cm="1">
        <f t="array" ref="B584">INDEX('EZ-Pass'!$C$2:$AU$46,MOD(ROW()-2,45)+1,_xlfn.FLOOR.MATH((ROW()-2)/45)+1) + 0</f>
        <v>30.5</v>
      </c>
    </row>
    <row r="585" spans="1:2" x14ac:dyDescent="0.2">
      <c r="A585" cm="1">
        <f t="array" ref="A585">INDEX(Tolls!$C$2:$AU$46,MOD(ROW()-2,45)+1,_xlfn.FLOOR.MATH((ROW()-2)/45)+1) + 0</f>
        <v>64.099999999999994</v>
      </c>
      <c r="B585" cm="1">
        <f t="array" ref="B585">INDEX('EZ-Pass'!$C$2:$AU$46,MOD(ROW()-2,45)+1,_xlfn.FLOOR.MATH((ROW()-2)/45)+1) + 0</f>
        <v>31.7</v>
      </c>
    </row>
    <row r="586" spans="1:2" x14ac:dyDescent="0.2">
      <c r="A586" cm="1">
        <f t="array" ref="A586">INDEX(Tolls!$C$2:$AU$46,MOD(ROW()-2,45)+1,_xlfn.FLOOR.MATH((ROW()-2)/45)+1) + 0</f>
        <v>66.699999999999989</v>
      </c>
      <c r="B586" cm="1">
        <f t="array" ref="B586">INDEX('EZ-Pass'!$C$2:$AU$46,MOD(ROW()-2,45)+1,_xlfn.FLOOR.MATH((ROW()-2)/45)+1) + 0</f>
        <v>32.9</v>
      </c>
    </row>
    <row r="587" spans="1:2" x14ac:dyDescent="0.2">
      <c r="A587" cm="1">
        <f t="array" ref="A587">INDEX(Tolls!$C$2:$AU$46,MOD(ROW()-2,45)+1,_xlfn.FLOOR.MATH((ROW()-2)/45)+1) + 0</f>
        <v>51</v>
      </c>
      <c r="B587" cm="1">
        <f t="array" ref="B587">INDEX('EZ-Pass'!$C$2:$AU$46,MOD(ROW()-2,45)+1,_xlfn.FLOOR.MATH((ROW()-2)/45)+1) + 0</f>
        <v>24.900000000000002</v>
      </c>
    </row>
    <row r="588" spans="1:2" x14ac:dyDescent="0.2">
      <c r="A588" cm="1">
        <f t="array" ref="A588">INDEX(Tolls!$C$2:$AU$46,MOD(ROW()-2,45)+1,_xlfn.FLOOR.MATH((ROW()-2)/45)+1) + 0</f>
        <v>38</v>
      </c>
      <c r="B588" cm="1">
        <f t="array" ref="B588">INDEX('EZ-Pass'!$C$2:$AU$46,MOD(ROW()-2,45)+1,_xlfn.FLOOR.MATH((ROW()-2)/45)+1) + 0</f>
        <v>18.600000000000001</v>
      </c>
    </row>
    <row r="589" spans="1:2" x14ac:dyDescent="0.2">
      <c r="A589" cm="1">
        <f t="array" ref="A589">INDEX(Tolls!$C$2:$AU$46,MOD(ROW()-2,45)+1,_xlfn.FLOOR.MATH((ROW()-2)/45)+1) + 0</f>
        <v>38</v>
      </c>
      <c r="B589" cm="1">
        <f t="array" ref="B589">INDEX('EZ-Pass'!$C$2:$AU$46,MOD(ROW()-2,45)+1,_xlfn.FLOOR.MATH((ROW()-2)/45)+1) + 0</f>
        <v>18.600000000000001</v>
      </c>
    </row>
    <row r="590" spans="1:2" x14ac:dyDescent="0.2">
      <c r="A590" cm="1">
        <f t="array" ref="A590">INDEX(Tolls!$C$2:$AU$46,MOD(ROW()-2,45)+1,_xlfn.FLOOR.MATH((ROW()-2)/45)+1) + 0</f>
        <v>38</v>
      </c>
      <c r="B590" cm="1">
        <f t="array" ref="B590">INDEX('EZ-Pass'!$C$2:$AU$46,MOD(ROW()-2,45)+1,_xlfn.FLOOR.MATH((ROW()-2)/45)+1) + 0</f>
        <v>18.600000000000001</v>
      </c>
    </row>
    <row r="591" spans="1:2" x14ac:dyDescent="0.2">
      <c r="A591" cm="1">
        <f t="array" ref="A591">INDEX(Tolls!$C$2:$AU$46,MOD(ROW()-2,45)+1,_xlfn.FLOOR.MATH((ROW()-2)/45)+1) + 0</f>
        <v>34.9</v>
      </c>
      <c r="B591" cm="1">
        <f t="array" ref="B591">INDEX('EZ-Pass'!$C$2:$AU$46,MOD(ROW()-2,45)+1,_xlfn.FLOOR.MATH((ROW()-2)/45)+1) + 0</f>
        <v>17.100000000000001</v>
      </c>
    </row>
    <row r="592" spans="1:2" x14ac:dyDescent="0.2">
      <c r="A592" cm="1">
        <f t="array" ref="A592">INDEX(Tolls!$C$2:$AU$46,MOD(ROW()-2,45)+1,_xlfn.FLOOR.MATH((ROW()-2)/45)+1) + 0</f>
        <v>32.5</v>
      </c>
      <c r="B592" cm="1">
        <f t="array" ref="B592">INDEX('EZ-Pass'!$C$2:$AU$46,MOD(ROW()-2,45)+1,_xlfn.FLOOR.MATH((ROW()-2)/45)+1) + 0</f>
        <v>16.100000000000001</v>
      </c>
    </row>
    <row r="593" spans="1:2" x14ac:dyDescent="0.2">
      <c r="A593" cm="1">
        <f t="array" ref="A593">INDEX(Tolls!$C$2:$AU$46,MOD(ROW()-2,45)+1,_xlfn.FLOOR.MATH((ROW()-2)/45)+1) + 0</f>
        <v>30.8</v>
      </c>
      <c r="B593" cm="1">
        <f t="array" ref="B593">INDEX('EZ-Pass'!$C$2:$AU$46,MOD(ROW()-2,45)+1,_xlfn.FLOOR.MATH((ROW()-2)/45)+1) + 0</f>
        <v>15</v>
      </c>
    </row>
    <row r="594" spans="1:2" x14ac:dyDescent="0.2">
      <c r="A594" cm="1">
        <f t="array" ref="A594">INDEX(Tolls!$C$2:$AU$46,MOD(ROW()-2,45)+1,_xlfn.FLOOR.MATH((ROW()-2)/45)+1) + 0</f>
        <v>27.6</v>
      </c>
      <c r="B594" cm="1">
        <f t="array" ref="B594">INDEX('EZ-Pass'!$C$2:$AU$46,MOD(ROW()-2,45)+1,_xlfn.FLOOR.MATH((ROW()-2)/45)+1) + 0</f>
        <v>13.5</v>
      </c>
    </row>
    <row r="595" spans="1:2" x14ac:dyDescent="0.2">
      <c r="A595" cm="1">
        <f t="array" ref="A595">INDEX(Tolls!$C$2:$AU$46,MOD(ROW()-2,45)+1,_xlfn.FLOOR.MATH((ROW()-2)/45)+1) + 0</f>
        <v>26.6</v>
      </c>
      <c r="B595" cm="1">
        <f t="array" ref="B595">INDEX('EZ-Pass'!$C$2:$AU$46,MOD(ROW()-2,45)+1,_xlfn.FLOOR.MATH((ROW()-2)/45)+1) + 0</f>
        <v>13</v>
      </c>
    </row>
    <row r="596" spans="1:2" x14ac:dyDescent="0.2">
      <c r="A596" cm="1">
        <f t="array" ref="A596">INDEX(Tolls!$C$2:$AU$46,MOD(ROW()-2,45)+1,_xlfn.FLOOR.MATH((ROW()-2)/45)+1) + 0</f>
        <v>23.6</v>
      </c>
      <c r="B596" cm="1">
        <f t="array" ref="B596">INDEX('EZ-Pass'!$C$2:$AU$46,MOD(ROW()-2,45)+1,_xlfn.FLOOR.MATH((ROW()-2)/45)+1) + 0</f>
        <v>11.5</v>
      </c>
    </row>
    <row r="597" spans="1:2" x14ac:dyDescent="0.2">
      <c r="A597" cm="1">
        <f t="array" ref="A597">INDEX(Tolls!$C$2:$AU$46,MOD(ROW()-2,45)+1,_xlfn.FLOOR.MATH((ROW()-2)/45)+1) + 0</f>
        <v>18.5</v>
      </c>
      <c r="B597" cm="1">
        <f t="array" ref="B597">INDEX('EZ-Pass'!$C$2:$AU$46,MOD(ROW()-2,45)+1,_xlfn.FLOOR.MATH((ROW()-2)/45)+1) + 0</f>
        <v>8.8000000000000007</v>
      </c>
    </row>
    <row r="598" spans="1:2" x14ac:dyDescent="0.2">
      <c r="A598" cm="1">
        <f t="array" ref="A598">INDEX(Tolls!$C$2:$AU$46,MOD(ROW()-2,45)+1,_xlfn.FLOOR.MATH((ROW()-2)/45)+1) + 0</f>
        <v>10</v>
      </c>
      <c r="B598" cm="1">
        <f t="array" ref="B598">INDEX('EZ-Pass'!$C$2:$AU$46,MOD(ROW()-2,45)+1,_xlfn.FLOOR.MATH((ROW()-2)/45)+1) + 0</f>
        <v>4.8</v>
      </c>
    </row>
    <row r="599" spans="1:2" x14ac:dyDescent="0.2">
      <c r="A599" cm="1">
        <f t="array" ref="A599">INDEX(Tolls!$C$2:$AU$46,MOD(ROW()-2,45)+1,_xlfn.FLOOR.MATH((ROW()-2)/45)+1) + 0</f>
        <v>6</v>
      </c>
      <c r="B599" cm="1">
        <f t="array" ref="B599">INDEX('EZ-Pass'!$C$2:$AU$46,MOD(ROW()-2,45)+1,_xlfn.FLOOR.MATH((ROW()-2)/45)+1) + 0</f>
        <v>2.7</v>
      </c>
    </row>
    <row r="600" spans="1:2" x14ac:dyDescent="0.2">
      <c r="A600" t="e" cm="1">
        <f t="array" ref="A600">INDEX(Tolls!$C$2:$AU$46,MOD(ROW()-2,45)+1,_xlfn.FLOOR.MATH((ROW()-2)/45)+1) + 0</f>
        <v>#VALUE!</v>
      </c>
      <c r="B600" t="e" cm="1">
        <f t="array" ref="B600">INDEX('EZ-Pass'!$C$2:$AU$46,MOD(ROW()-2,45)+1,_xlfn.FLOOR.MATH((ROW()-2)/45)+1) + 0</f>
        <v>#VALUE!</v>
      </c>
    </row>
    <row r="601" spans="1:2" x14ac:dyDescent="0.2">
      <c r="A601" cm="1">
        <f t="array" ref="A601">INDEX(Tolls!$C$2:$AU$46,MOD(ROW()-2,45)+1,_xlfn.FLOOR.MATH((ROW()-2)/45)+1) + 0</f>
        <v>3.9</v>
      </c>
      <c r="B601" cm="1">
        <f t="array" ref="B601">INDEX('EZ-Pass'!$C$2:$AU$46,MOD(ROW()-2,45)+1,_xlfn.FLOOR.MATH((ROW()-2)/45)+1) + 0</f>
        <v>1.6</v>
      </c>
    </row>
    <row r="602" spans="1:2" x14ac:dyDescent="0.2">
      <c r="A602" cm="1">
        <f t="array" ref="A602">INDEX(Tolls!$C$2:$AU$46,MOD(ROW()-2,45)+1,_xlfn.FLOOR.MATH((ROW()-2)/45)+1) + 0</f>
        <v>6.8</v>
      </c>
      <c r="B602" cm="1">
        <f t="array" ref="B602">INDEX('EZ-Pass'!$C$2:$AU$46,MOD(ROW()-2,45)+1,_xlfn.FLOOR.MATH((ROW()-2)/45)+1) + 0</f>
        <v>3.2</v>
      </c>
    </row>
    <row r="603" spans="1:2" x14ac:dyDescent="0.2">
      <c r="A603" cm="1">
        <f t="array" ref="A603">INDEX(Tolls!$C$2:$AU$46,MOD(ROW()-2,45)+1,_xlfn.FLOOR.MATH((ROW()-2)/45)+1) + 0</f>
        <v>13</v>
      </c>
      <c r="B603" cm="1">
        <f t="array" ref="B603">INDEX('EZ-Pass'!$C$2:$AU$46,MOD(ROW()-2,45)+1,_xlfn.FLOOR.MATH((ROW()-2)/45)+1) + 0</f>
        <v>6.3</v>
      </c>
    </row>
    <row r="604" spans="1:2" x14ac:dyDescent="0.2">
      <c r="A604" cm="1">
        <f t="array" ref="A604">INDEX(Tolls!$C$2:$AU$46,MOD(ROW()-2,45)+1,_xlfn.FLOOR.MATH((ROW()-2)/45)+1) + 0</f>
        <v>14.3</v>
      </c>
      <c r="B604" cm="1">
        <f t="array" ref="B604">INDEX('EZ-Pass'!$C$2:$AU$46,MOD(ROW()-2,45)+1,_xlfn.FLOOR.MATH((ROW()-2)/45)+1) + 0</f>
        <v>6.8</v>
      </c>
    </row>
    <row r="605" spans="1:2" x14ac:dyDescent="0.2">
      <c r="A605" cm="1">
        <f t="array" ref="A605">INDEX(Tolls!$C$2:$AU$46,MOD(ROW()-2,45)+1,_xlfn.FLOOR.MATH((ROW()-2)/45)+1) + 0</f>
        <v>15.3</v>
      </c>
      <c r="B605" cm="1">
        <f t="array" ref="B605">INDEX('EZ-Pass'!$C$2:$AU$46,MOD(ROW()-2,45)+1,_xlfn.FLOOR.MATH((ROW()-2)/45)+1) + 0</f>
        <v>7.3</v>
      </c>
    </row>
    <row r="606" spans="1:2" x14ac:dyDescent="0.2">
      <c r="A606" cm="1">
        <f t="array" ref="A606">INDEX(Tolls!$C$2:$AU$46,MOD(ROW()-2,45)+1,_xlfn.FLOOR.MATH((ROW()-2)/45)+1) + 0</f>
        <v>17.3</v>
      </c>
      <c r="B606" cm="1">
        <f t="array" ref="B606">INDEX('EZ-Pass'!$C$2:$AU$46,MOD(ROW()-2,45)+1,_xlfn.FLOOR.MATH((ROW()-2)/45)+1) + 0</f>
        <v>8.4</v>
      </c>
    </row>
    <row r="607" spans="1:2" x14ac:dyDescent="0.2">
      <c r="A607" cm="1">
        <f t="array" ref="A607">INDEX(Tolls!$C$2:$AU$46,MOD(ROW()-2,45)+1,_xlfn.FLOOR.MATH((ROW()-2)/45)+1) + 0</f>
        <v>20.3</v>
      </c>
      <c r="B607" cm="1">
        <f t="array" ref="B607">INDEX('EZ-Pass'!$C$2:$AU$46,MOD(ROW()-2,45)+1,_xlfn.FLOOR.MATH((ROW()-2)/45)+1) + 0</f>
        <v>9.9</v>
      </c>
    </row>
    <row r="608" spans="1:2" x14ac:dyDescent="0.2">
      <c r="A608" cm="1">
        <f t="array" ref="A608">INDEX(Tolls!$C$2:$AU$46,MOD(ROW()-2,45)+1,_xlfn.FLOOR.MATH((ROW()-2)/45)+1) + 0</f>
        <v>24.5</v>
      </c>
      <c r="B608" cm="1">
        <f t="array" ref="B608">INDEX('EZ-Pass'!$C$2:$AU$46,MOD(ROW()-2,45)+1,_xlfn.FLOOR.MATH((ROW()-2)/45)+1) + 0</f>
        <v>12</v>
      </c>
    </row>
    <row r="609" spans="1:2" x14ac:dyDescent="0.2">
      <c r="A609" cm="1">
        <f t="array" ref="A609">INDEX(Tolls!$C$2:$AU$46,MOD(ROW()-2,45)+1,_xlfn.FLOOR.MATH((ROW()-2)/45)+1) + 0</f>
        <v>27.6</v>
      </c>
      <c r="B609" cm="1">
        <f t="array" ref="B609">INDEX('EZ-Pass'!$C$2:$AU$46,MOD(ROW()-2,45)+1,_xlfn.FLOOR.MATH((ROW()-2)/45)+1) + 0</f>
        <v>13.5</v>
      </c>
    </row>
    <row r="610" spans="1:2" x14ac:dyDescent="0.2">
      <c r="A610" cm="1">
        <f t="array" ref="A610">INDEX(Tolls!$C$2:$AU$46,MOD(ROW()-2,45)+1,_xlfn.FLOOR.MATH((ROW()-2)/45)+1) + 0</f>
        <v>29.7</v>
      </c>
      <c r="B610" cm="1">
        <f t="array" ref="B610">INDEX('EZ-Pass'!$C$2:$AU$46,MOD(ROW()-2,45)+1,_xlfn.FLOOR.MATH((ROW()-2)/45)+1) + 0</f>
        <v>14.5</v>
      </c>
    </row>
    <row r="611" spans="1:2" x14ac:dyDescent="0.2">
      <c r="A611" cm="1">
        <f t="array" ref="A611">INDEX(Tolls!$C$2:$AU$46,MOD(ROW()-2,45)+1,_xlfn.FLOOR.MATH((ROW()-2)/45)+1) + 0</f>
        <v>32.9</v>
      </c>
      <c r="B611" cm="1">
        <f t="array" ref="B611">INDEX('EZ-Pass'!$C$2:$AU$46,MOD(ROW()-2,45)+1,_xlfn.FLOOR.MATH((ROW()-2)/45)+1) + 0</f>
        <v>15.9</v>
      </c>
    </row>
    <row r="612" spans="1:2" x14ac:dyDescent="0.2">
      <c r="A612" cm="1">
        <f t="array" ref="A612">INDEX(Tolls!$C$2:$AU$46,MOD(ROW()-2,45)+1,_xlfn.FLOOR.MATH((ROW()-2)/45)+1) + 0</f>
        <v>34.9</v>
      </c>
      <c r="B612" cm="1">
        <f t="array" ref="B612">INDEX('EZ-Pass'!$C$2:$AU$46,MOD(ROW()-2,45)+1,_xlfn.FLOOR.MATH((ROW()-2)/45)+1) + 0</f>
        <v>17.100000000000001</v>
      </c>
    </row>
    <row r="613" spans="1:2" x14ac:dyDescent="0.2">
      <c r="A613" cm="1">
        <f t="array" ref="A613">INDEX(Tolls!$C$2:$AU$46,MOD(ROW()-2,45)+1,_xlfn.FLOOR.MATH((ROW()-2)/45)+1) + 0</f>
        <v>36.9</v>
      </c>
      <c r="B613" cm="1">
        <f t="array" ref="B613">INDEX('EZ-Pass'!$C$2:$AU$46,MOD(ROW()-2,45)+1,_xlfn.FLOOR.MATH((ROW()-2)/45)+1) + 0</f>
        <v>18.2</v>
      </c>
    </row>
    <row r="614" spans="1:2" x14ac:dyDescent="0.2">
      <c r="A614" cm="1">
        <f t="array" ref="A614">INDEX(Tolls!$C$2:$AU$46,MOD(ROW()-2,45)+1,_xlfn.FLOOR.MATH((ROW()-2)/45)+1) + 0</f>
        <v>38.9</v>
      </c>
      <c r="B614" cm="1">
        <f t="array" ref="B614">INDEX('EZ-Pass'!$C$2:$AU$46,MOD(ROW()-2,45)+1,_xlfn.FLOOR.MATH((ROW()-2)/45)+1) + 0</f>
        <v>19.2</v>
      </c>
    </row>
    <row r="615" spans="1:2" x14ac:dyDescent="0.2">
      <c r="A615" cm="1">
        <f t="array" ref="A615">INDEX(Tolls!$C$2:$AU$46,MOD(ROW()-2,45)+1,_xlfn.FLOOR.MATH((ROW()-2)/45)+1) + 0</f>
        <v>39.5</v>
      </c>
      <c r="B615" cm="1">
        <f t="array" ref="B615">INDEX('EZ-Pass'!$C$2:$AU$46,MOD(ROW()-2,45)+1,_xlfn.FLOOR.MATH((ROW()-2)/45)+1) + 0</f>
        <v>19.399999999999999</v>
      </c>
    </row>
    <row r="616" spans="1:2" x14ac:dyDescent="0.2">
      <c r="A616" cm="1">
        <f t="array" ref="A616">INDEX(Tolls!$C$2:$AU$46,MOD(ROW()-2,45)+1,_xlfn.FLOOR.MATH((ROW()-2)/45)+1) + 0</f>
        <v>41.2</v>
      </c>
      <c r="B616" cm="1">
        <f t="array" ref="B616">INDEX('EZ-Pass'!$C$2:$AU$46,MOD(ROW()-2,45)+1,_xlfn.FLOOR.MATH((ROW()-2)/45)+1) + 0</f>
        <v>20.2</v>
      </c>
    </row>
    <row r="617" spans="1:2" x14ac:dyDescent="0.2">
      <c r="A617" cm="1">
        <f t="array" ref="A617">INDEX(Tolls!$C$2:$AU$46,MOD(ROW()-2,45)+1,_xlfn.FLOOR.MATH((ROW()-2)/45)+1) + 0</f>
        <v>43.2</v>
      </c>
      <c r="B617" cm="1">
        <f t="array" ref="B617">INDEX('EZ-Pass'!$C$2:$AU$46,MOD(ROW()-2,45)+1,_xlfn.FLOOR.MATH((ROW()-2)/45)+1) + 0</f>
        <v>21.2</v>
      </c>
    </row>
    <row r="618" spans="1:2" x14ac:dyDescent="0.2">
      <c r="A618" t="e" cm="1">
        <f t="array" ref="A618">INDEX(Tolls!$C$2:$AU$46,MOD(ROW()-2,45)+1,_xlfn.FLOOR.MATH((ROW()-2)/45)+1) + 0</f>
        <v>#VALUE!</v>
      </c>
      <c r="B618" t="e" cm="1">
        <f t="array" ref="B618">INDEX('EZ-Pass'!$C$2:$AU$46,MOD(ROW()-2,45)+1,_xlfn.FLOOR.MATH((ROW()-2)/45)+1) + 0</f>
        <v>#VALUE!</v>
      </c>
    </row>
    <row r="619" spans="1:2" x14ac:dyDescent="0.2">
      <c r="A619" cm="1">
        <f t="array" ref="A619">INDEX(Tolls!$C$2:$AU$46,MOD(ROW()-2,45)+1,_xlfn.FLOOR.MATH((ROW()-2)/45)+1) + 0</f>
        <v>46.3</v>
      </c>
      <c r="B619" cm="1">
        <f t="array" ref="B619">INDEX('EZ-Pass'!$C$2:$AU$46,MOD(ROW()-2,45)+1,_xlfn.FLOOR.MATH((ROW()-2)/45)+1) + 0</f>
        <v>22.8</v>
      </c>
    </row>
    <row r="620" spans="1:2" x14ac:dyDescent="0.2">
      <c r="A620" cm="1">
        <f t="array" ref="A620">INDEX(Tolls!$C$2:$AU$46,MOD(ROW()-2,45)+1,_xlfn.FLOOR.MATH((ROW()-2)/45)+1) + 0</f>
        <v>54.5</v>
      </c>
      <c r="B620" cm="1">
        <f t="array" ref="B620">INDEX('EZ-Pass'!$C$2:$AU$46,MOD(ROW()-2,45)+1,_xlfn.FLOOR.MATH((ROW()-2)/45)+1) + 0</f>
        <v>28.9</v>
      </c>
    </row>
    <row r="621" spans="1:2" x14ac:dyDescent="0.2">
      <c r="A621" t="e" cm="1">
        <f t="array" ref="A621">INDEX(Tolls!$C$2:$AU$46,MOD(ROW()-2,45)+1,_xlfn.FLOOR.MATH((ROW()-2)/45)+1) + 0</f>
        <v>#VALUE!</v>
      </c>
      <c r="B621" t="e" cm="1">
        <f t="array" ref="B621">INDEX('EZ-Pass'!$C$2:$AU$46,MOD(ROW()-2,45)+1,_xlfn.FLOOR.MATH((ROW()-2)/45)+1) + 0</f>
        <v>#VALUE!</v>
      </c>
    </row>
    <row r="622" spans="1:2" x14ac:dyDescent="0.2">
      <c r="A622" cm="1">
        <f t="array" ref="A622">INDEX(Tolls!$C$2:$AU$46,MOD(ROW()-2,45)+1,_xlfn.FLOOR.MATH((ROW()-2)/45)+1) + 0</f>
        <v>40.200000000000003</v>
      </c>
      <c r="B622" cm="1">
        <f t="array" ref="B622">INDEX('EZ-Pass'!$C$2:$AU$46,MOD(ROW()-2,45)+1,_xlfn.FLOOR.MATH((ROW()-2)/45)+1) + 0</f>
        <v>19.8</v>
      </c>
    </row>
    <row r="623" spans="1:2" x14ac:dyDescent="0.2">
      <c r="A623" cm="1">
        <f t="array" ref="A623">INDEX(Tolls!$C$2:$AU$46,MOD(ROW()-2,45)+1,_xlfn.FLOOR.MATH((ROW()-2)/45)+1) + 0</f>
        <v>43.2</v>
      </c>
      <c r="B623" cm="1">
        <f t="array" ref="B623">INDEX('EZ-Pass'!$C$2:$AU$46,MOD(ROW()-2,45)+1,_xlfn.FLOOR.MATH((ROW()-2)/45)+1) + 0</f>
        <v>21.2</v>
      </c>
    </row>
    <row r="624" spans="1:2" x14ac:dyDescent="0.2">
      <c r="A624" cm="1">
        <f t="array" ref="A624">INDEX(Tolls!$C$2:$AU$46,MOD(ROW()-2,45)+1,_xlfn.FLOOR.MATH((ROW()-2)/45)+1) + 0</f>
        <v>45.2</v>
      </c>
      <c r="B624" cm="1">
        <f t="array" ref="B624">INDEX('EZ-Pass'!$C$2:$AU$46,MOD(ROW()-2,45)+1,_xlfn.FLOOR.MATH((ROW()-2)/45)+1) + 0</f>
        <v>22.2</v>
      </c>
    </row>
    <row r="625" spans="1:2" x14ac:dyDescent="0.2">
      <c r="A625" cm="1">
        <f t="array" ref="A625">INDEX(Tolls!$C$2:$AU$46,MOD(ROW()-2,45)+1,_xlfn.FLOOR.MATH((ROW()-2)/45)+1) + 0</f>
        <v>50.3</v>
      </c>
      <c r="B625" cm="1">
        <f t="array" ref="B625">INDEX('EZ-Pass'!$C$2:$AU$46,MOD(ROW()-2,45)+1,_xlfn.FLOOR.MATH((ROW()-2)/45)+1) + 0</f>
        <v>24.8</v>
      </c>
    </row>
    <row r="626" spans="1:2" x14ac:dyDescent="0.2">
      <c r="A626" cm="1">
        <f t="array" ref="A626">INDEX(Tolls!$C$2:$AU$46,MOD(ROW()-2,45)+1,_xlfn.FLOOR.MATH((ROW()-2)/45)+1) + 0</f>
        <v>52.5</v>
      </c>
      <c r="B626" cm="1">
        <f t="array" ref="B626">INDEX('EZ-Pass'!$C$2:$AU$46,MOD(ROW()-2,45)+1,_xlfn.FLOOR.MATH((ROW()-2)/45)+1) + 0</f>
        <v>25.8</v>
      </c>
    </row>
    <row r="627" spans="1:2" x14ac:dyDescent="0.2">
      <c r="A627" cm="1">
        <f t="array" ref="A627">INDEX(Tolls!$C$2:$AU$46,MOD(ROW()-2,45)+1,_xlfn.FLOOR.MATH((ROW()-2)/45)+1) + 0</f>
        <v>53.4</v>
      </c>
      <c r="B627" cm="1">
        <f t="array" ref="B627">INDEX('EZ-Pass'!$C$2:$AU$46,MOD(ROW()-2,45)+1,_xlfn.FLOOR.MATH((ROW()-2)/45)+1) + 0</f>
        <v>26.3</v>
      </c>
    </row>
    <row r="628" spans="1:2" x14ac:dyDescent="0.2">
      <c r="A628" cm="1">
        <f t="array" ref="A628">INDEX(Tolls!$C$2:$AU$46,MOD(ROW()-2,45)+1,_xlfn.FLOOR.MATH((ROW()-2)/45)+1) + 0</f>
        <v>56.6</v>
      </c>
      <c r="B628" cm="1">
        <f t="array" ref="B628">INDEX('EZ-Pass'!$C$2:$AU$46,MOD(ROW()-2,45)+1,_xlfn.FLOOR.MATH((ROW()-2)/45)+1) + 0</f>
        <v>27.8</v>
      </c>
    </row>
    <row r="629" spans="1:2" x14ac:dyDescent="0.2">
      <c r="A629" cm="1">
        <f t="array" ref="A629">INDEX(Tolls!$C$2:$AU$46,MOD(ROW()-2,45)+1,_xlfn.FLOOR.MATH((ROW()-2)/45)+1) + 0</f>
        <v>57.8</v>
      </c>
      <c r="B629" cm="1">
        <f t="array" ref="B629">INDEX('EZ-Pass'!$C$2:$AU$46,MOD(ROW()-2,45)+1,_xlfn.FLOOR.MATH((ROW()-2)/45)+1) + 0</f>
        <v>28.5</v>
      </c>
    </row>
    <row r="630" spans="1:2" x14ac:dyDescent="0.2">
      <c r="A630" cm="1">
        <f t="array" ref="A630">INDEX(Tolls!$C$2:$AU$46,MOD(ROW()-2,45)+1,_xlfn.FLOOR.MATH((ROW()-2)/45)+1) + 0</f>
        <v>60.4</v>
      </c>
      <c r="B630" cm="1">
        <f t="array" ref="B630">INDEX('EZ-Pass'!$C$2:$AU$46,MOD(ROW()-2,45)+1,_xlfn.FLOOR.MATH((ROW()-2)/45)+1) + 0</f>
        <v>29.7</v>
      </c>
    </row>
    <row r="631" spans="1:2" x14ac:dyDescent="0.2">
      <c r="A631" cm="1">
        <f t="array" ref="A631">INDEX(Tolls!$C$2:$AU$46,MOD(ROW()-2,45)+1,_xlfn.FLOOR.MATH((ROW()-2)/45)+1) + 0</f>
        <v>63</v>
      </c>
      <c r="B631" cm="1">
        <f t="array" ref="B631">INDEX('EZ-Pass'!$C$2:$AU$46,MOD(ROW()-2,45)+1,_xlfn.FLOOR.MATH((ROW()-2)/45)+1) + 0</f>
        <v>30.9</v>
      </c>
    </row>
    <row r="632" spans="1:2" x14ac:dyDescent="0.2">
      <c r="A632" cm="1">
        <f t="array" ref="A632">INDEX(Tolls!$C$2:$AU$46,MOD(ROW()-2,45)+1,_xlfn.FLOOR.MATH((ROW()-2)/45)+1) + 0</f>
        <v>51.2</v>
      </c>
      <c r="B632" cm="1">
        <f t="array" ref="B632">INDEX('EZ-Pass'!$C$2:$AU$46,MOD(ROW()-2,45)+1,_xlfn.FLOOR.MATH((ROW()-2)/45)+1) + 0</f>
        <v>26.1</v>
      </c>
    </row>
    <row r="633" spans="1:2" x14ac:dyDescent="0.2">
      <c r="A633" cm="1">
        <f t="array" ref="A633">INDEX(Tolls!$C$2:$AU$46,MOD(ROW()-2,45)+1,_xlfn.FLOOR.MATH((ROW()-2)/45)+1) + 0</f>
        <v>38.200000000000003</v>
      </c>
      <c r="B633" cm="1">
        <f t="array" ref="B633">INDEX('EZ-Pass'!$C$2:$AU$46,MOD(ROW()-2,45)+1,_xlfn.FLOOR.MATH((ROW()-2)/45)+1) + 0</f>
        <v>19.8</v>
      </c>
    </row>
    <row r="634" spans="1:2" x14ac:dyDescent="0.2">
      <c r="A634" cm="1">
        <f t="array" ref="A634">INDEX(Tolls!$C$2:$AU$46,MOD(ROW()-2,45)+1,_xlfn.FLOOR.MATH((ROW()-2)/45)+1) + 0</f>
        <v>38.200000000000003</v>
      </c>
      <c r="B634" cm="1">
        <f t="array" ref="B634">INDEX('EZ-Pass'!$C$2:$AU$46,MOD(ROW()-2,45)+1,_xlfn.FLOOR.MATH((ROW()-2)/45)+1) + 0</f>
        <v>19.8</v>
      </c>
    </row>
    <row r="635" spans="1:2" x14ac:dyDescent="0.2">
      <c r="A635" cm="1">
        <f t="array" ref="A635">INDEX(Tolls!$C$2:$AU$46,MOD(ROW()-2,45)+1,_xlfn.FLOOR.MATH((ROW()-2)/45)+1) + 0</f>
        <v>38.200000000000003</v>
      </c>
      <c r="B635" cm="1">
        <f t="array" ref="B635">INDEX('EZ-Pass'!$C$2:$AU$46,MOD(ROW()-2,45)+1,_xlfn.FLOOR.MATH((ROW()-2)/45)+1) + 0</f>
        <v>19.8</v>
      </c>
    </row>
    <row r="636" spans="1:2" x14ac:dyDescent="0.2">
      <c r="A636" cm="1">
        <f t="array" ref="A636">INDEX(Tolls!$C$2:$AU$46,MOD(ROW()-2,45)+1,_xlfn.FLOOR.MATH((ROW()-2)/45)+1) + 0</f>
        <v>34.9</v>
      </c>
      <c r="B636" cm="1">
        <f t="array" ref="B636">INDEX('EZ-Pass'!$C$2:$AU$46,MOD(ROW()-2,45)+1,_xlfn.FLOOR.MATH((ROW()-2)/45)+1) + 0</f>
        <v>18.2</v>
      </c>
    </row>
    <row r="637" spans="1:2" x14ac:dyDescent="0.2">
      <c r="A637" cm="1">
        <f t="array" ref="A637">INDEX(Tolls!$C$2:$AU$46,MOD(ROW()-2,45)+1,_xlfn.FLOOR.MATH((ROW()-2)/45)+1) + 0</f>
        <v>33.200000000000003</v>
      </c>
      <c r="B637" cm="1">
        <f t="array" ref="B637">INDEX('EZ-Pass'!$C$2:$AU$46,MOD(ROW()-2,45)+1,_xlfn.FLOOR.MATH((ROW()-2)/45)+1) + 0</f>
        <v>17.100000000000001</v>
      </c>
    </row>
    <row r="638" spans="1:2" x14ac:dyDescent="0.2">
      <c r="A638" cm="1">
        <f t="array" ref="A638">INDEX(Tolls!$C$2:$AU$46,MOD(ROW()-2,45)+1,_xlfn.FLOOR.MATH((ROW()-2)/45)+1) + 0</f>
        <v>30.9</v>
      </c>
      <c r="B638" cm="1">
        <f t="array" ref="B638">INDEX('EZ-Pass'!$C$2:$AU$46,MOD(ROW()-2,45)+1,_xlfn.FLOOR.MATH((ROW()-2)/45)+1) + 0</f>
        <v>16.100000000000001</v>
      </c>
    </row>
    <row r="639" spans="1:2" x14ac:dyDescent="0.2">
      <c r="A639" cm="1">
        <f t="array" ref="A639">INDEX(Tolls!$C$2:$AU$46,MOD(ROW()-2,45)+1,_xlfn.FLOOR.MATH((ROW()-2)/45)+1) + 0</f>
        <v>28.2</v>
      </c>
      <c r="B639" cm="1">
        <f t="array" ref="B639">INDEX('EZ-Pass'!$C$2:$AU$46,MOD(ROW()-2,45)+1,_xlfn.FLOOR.MATH((ROW()-2)/45)+1) + 0</f>
        <v>14.5</v>
      </c>
    </row>
    <row r="640" spans="1:2" x14ac:dyDescent="0.2">
      <c r="A640" cm="1">
        <f t="array" ref="A640">INDEX(Tolls!$C$2:$AU$46,MOD(ROW()-2,45)+1,_xlfn.FLOOR.MATH((ROW()-2)/45)+1) + 0</f>
        <v>26.3</v>
      </c>
      <c r="B640" cm="1">
        <f t="array" ref="B640">INDEX('EZ-Pass'!$C$2:$AU$46,MOD(ROW()-2,45)+1,_xlfn.FLOOR.MATH((ROW()-2)/45)+1) + 0</f>
        <v>13.5</v>
      </c>
    </row>
    <row r="641" spans="1:2" x14ac:dyDescent="0.2">
      <c r="A641" cm="1">
        <f t="array" ref="A641">INDEX(Tolls!$C$2:$AU$46,MOD(ROW()-2,45)+1,_xlfn.FLOOR.MATH((ROW()-2)/45)+1) + 0</f>
        <v>23.6</v>
      </c>
      <c r="B641" cm="1">
        <f t="array" ref="B641">INDEX('EZ-Pass'!$C$2:$AU$46,MOD(ROW()-2,45)+1,_xlfn.FLOOR.MATH((ROW()-2)/45)+1) + 0</f>
        <v>12</v>
      </c>
    </row>
    <row r="642" spans="1:2" x14ac:dyDescent="0.2">
      <c r="A642" cm="1">
        <f t="array" ref="A642">INDEX(Tolls!$C$2:$AU$46,MOD(ROW()-2,45)+1,_xlfn.FLOOR.MATH((ROW()-2)/45)+1) + 0</f>
        <v>19.600000000000001</v>
      </c>
      <c r="B642" cm="1">
        <f t="array" ref="B642">INDEX('EZ-Pass'!$C$2:$AU$46,MOD(ROW()-2,45)+1,_xlfn.FLOOR.MATH((ROW()-2)/45)+1) + 0</f>
        <v>9.9</v>
      </c>
    </row>
    <row r="643" spans="1:2" x14ac:dyDescent="0.2">
      <c r="A643" cm="1">
        <f t="array" ref="A643">INDEX(Tolls!$C$2:$AU$46,MOD(ROW()-2,45)+1,_xlfn.FLOOR.MATH((ROW()-2)/45)+1) + 0</f>
        <v>10.7</v>
      </c>
      <c r="B643" cm="1">
        <f t="array" ref="B643">INDEX('EZ-Pass'!$C$2:$AU$46,MOD(ROW()-2,45)+1,_xlfn.FLOOR.MATH((ROW()-2)/45)+1) + 0</f>
        <v>5.2</v>
      </c>
    </row>
    <row r="644" spans="1:2" x14ac:dyDescent="0.2">
      <c r="A644" cm="1">
        <f t="array" ref="A644">INDEX(Tolls!$C$2:$AU$46,MOD(ROW()-2,45)+1,_xlfn.FLOOR.MATH((ROW()-2)/45)+1) + 0</f>
        <v>6.7</v>
      </c>
      <c r="B644" cm="1">
        <f t="array" ref="B644">INDEX('EZ-Pass'!$C$2:$AU$46,MOD(ROW()-2,45)+1,_xlfn.FLOOR.MATH((ROW()-2)/45)+1) + 0</f>
        <v>3.2</v>
      </c>
    </row>
    <row r="645" spans="1:2" x14ac:dyDescent="0.2">
      <c r="A645" cm="1">
        <f t="array" ref="A645">INDEX(Tolls!$C$2:$AU$46,MOD(ROW()-2,45)+1,_xlfn.FLOOR.MATH((ROW()-2)/45)+1) + 0</f>
        <v>3.9</v>
      </c>
      <c r="B645" cm="1">
        <f t="array" ref="B645">INDEX('EZ-Pass'!$C$2:$AU$46,MOD(ROW()-2,45)+1,_xlfn.FLOOR.MATH((ROW()-2)/45)+1) + 0</f>
        <v>1.6</v>
      </c>
    </row>
    <row r="646" spans="1:2" x14ac:dyDescent="0.2">
      <c r="A646" t="e" cm="1">
        <f t="array" ref="A646">INDEX(Tolls!$C$2:$AU$46,MOD(ROW()-2,45)+1,_xlfn.FLOOR.MATH((ROW()-2)/45)+1) + 0</f>
        <v>#VALUE!</v>
      </c>
      <c r="B646" t="e" cm="1">
        <f t="array" ref="B646">INDEX('EZ-Pass'!$C$2:$AU$46,MOD(ROW()-2,45)+1,_xlfn.FLOOR.MATH((ROW()-2)/45)+1) + 0</f>
        <v>#VALUE!</v>
      </c>
    </row>
    <row r="647" spans="1:2" x14ac:dyDescent="0.2">
      <c r="A647" cm="1">
        <f t="array" ref="A647">INDEX(Tolls!$C$2:$AU$46,MOD(ROW()-2,45)+1,_xlfn.FLOOR.MATH((ROW()-2)/45)+1) + 0</f>
        <v>3.9</v>
      </c>
      <c r="B647" cm="1">
        <f t="array" ref="B647">INDEX('EZ-Pass'!$C$2:$AU$46,MOD(ROW()-2,45)+1,_xlfn.FLOOR.MATH((ROW()-2)/45)+1) + 0</f>
        <v>1.6</v>
      </c>
    </row>
    <row r="648" spans="1:2" x14ac:dyDescent="0.2">
      <c r="A648" cm="1">
        <f t="array" ref="A648">INDEX(Tolls!$C$2:$AU$46,MOD(ROW()-2,45)+1,_xlfn.FLOOR.MATH((ROW()-2)/45)+1) + 0</f>
        <v>9.9</v>
      </c>
      <c r="B648" cm="1">
        <f t="array" ref="B648">INDEX('EZ-Pass'!$C$2:$AU$46,MOD(ROW()-2,45)+1,_xlfn.FLOOR.MATH((ROW()-2)/45)+1) + 0</f>
        <v>4.8</v>
      </c>
    </row>
    <row r="649" spans="1:2" x14ac:dyDescent="0.2">
      <c r="A649" cm="1">
        <f t="array" ref="A649">INDEX(Tolls!$C$2:$AU$46,MOD(ROW()-2,45)+1,_xlfn.FLOOR.MATH((ROW()-2)/45)+1) + 0</f>
        <v>11.7</v>
      </c>
      <c r="B649" cm="1">
        <f t="array" ref="B649">INDEX('EZ-Pass'!$C$2:$AU$46,MOD(ROW()-2,45)+1,_xlfn.FLOOR.MATH((ROW()-2)/45)+1) + 0</f>
        <v>5.9</v>
      </c>
    </row>
    <row r="650" spans="1:2" x14ac:dyDescent="0.2">
      <c r="A650" cm="1">
        <f t="array" ref="A650">INDEX(Tolls!$C$2:$AU$46,MOD(ROW()-2,45)+1,_xlfn.FLOOR.MATH((ROW()-2)/45)+1) + 0</f>
        <v>12.6</v>
      </c>
      <c r="B650" cm="1">
        <f t="array" ref="B650">INDEX('EZ-Pass'!$C$2:$AU$46,MOD(ROW()-2,45)+1,_xlfn.FLOOR.MATH((ROW()-2)/45)+1) + 0</f>
        <v>6.3</v>
      </c>
    </row>
    <row r="651" spans="1:2" x14ac:dyDescent="0.2">
      <c r="A651" cm="1">
        <f t="array" ref="A651">INDEX(Tolls!$C$2:$AU$46,MOD(ROW()-2,45)+1,_xlfn.FLOOR.MATH((ROW()-2)/45)+1) + 0</f>
        <v>13.4</v>
      </c>
      <c r="B651" cm="1">
        <f t="array" ref="B651">INDEX('EZ-Pass'!$C$2:$AU$46,MOD(ROW()-2,45)+1,_xlfn.FLOOR.MATH((ROW()-2)/45)+1) + 0</f>
        <v>6.8</v>
      </c>
    </row>
    <row r="652" spans="1:2" x14ac:dyDescent="0.2">
      <c r="A652" cm="1">
        <f t="array" ref="A652">INDEX(Tolls!$C$2:$AU$46,MOD(ROW()-2,45)+1,_xlfn.FLOOR.MATH((ROW()-2)/45)+1) + 0</f>
        <v>18.5</v>
      </c>
      <c r="B652" cm="1">
        <f t="array" ref="B652">INDEX('EZ-Pass'!$C$2:$AU$46,MOD(ROW()-2,45)+1,_xlfn.FLOOR.MATH((ROW()-2)/45)+1) + 0</f>
        <v>9.4</v>
      </c>
    </row>
    <row r="653" spans="1:2" x14ac:dyDescent="0.2">
      <c r="A653" cm="1">
        <f t="array" ref="A653">INDEX(Tolls!$C$2:$AU$46,MOD(ROW()-2,45)+1,_xlfn.FLOOR.MATH((ROW()-2)/45)+1) + 0</f>
        <v>21.3</v>
      </c>
      <c r="B653" cm="1">
        <f t="array" ref="B653">INDEX('EZ-Pass'!$C$2:$AU$46,MOD(ROW()-2,45)+1,_xlfn.FLOOR.MATH((ROW()-2)/45)+1) + 0</f>
        <v>10.9</v>
      </c>
    </row>
    <row r="654" spans="1:2" x14ac:dyDescent="0.2">
      <c r="A654" cm="1">
        <f t="array" ref="A654">INDEX(Tolls!$C$2:$AU$46,MOD(ROW()-2,45)+1,_xlfn.FLOOR.MATH((ROW()-2)/45)+1) + 0</f>
        <v>23.6</v>
      </c>
      <c r="B654" cm="1">
        <f t="array" ref="B654">INDEX('EZ-Pass'!$C$2:$AU$46,MOD(ROW()-2,45)+1,_xlfn.FLOOR.MATH((ROW()-2)/45)+1) + 0</f>
        <v>12</v>
      </c>
    </row>
    <row r="655" spans="1:2" x14ac:dyDescent="0.2">
      <c r="A655" cm="1">
        <f t="array" ref="A655">INDEX(Tolls!$C$2:$AU$46,MOD(ROW()-2,45)+1,_xlfn.FLOOR.MATH((ROW()-2)/45)+1) + 0</f>
        <v>26.3</v>
      </c>
      <c r="B655" cm="1">
        <f t="array" ref="B655">INDEX('EZ-Pass'!$C$2:$AU$46,MOD(ROW()-2,45)+1,_xlfn.FLOOR.MATH((ROW()-2)/45)+1) + 0</f>
        <v>13.5</v>
      </c>
    </row>
    <row r="656" spans="1:2" x14ac:dyDescent="0.2">
      <c r="A656" cm="1">
        <f t="array" ref="A656">INDEX(Tolls!$C$2:$AU$46,MOD(ROW()-2,45)+1,_xlfn.FLOOR.MATH((ROW()-2)/45)+1) + 0</f>
        <v>28.6</v>
      </c>
      <c r="B656" cm="1">
        <f t="array" ref="B656">INDEX('EZ-Pass'!$C$2:$AU$46,MOD(ROW()-2,45)+1,_xlfn.FLOOR.MATH((ROW()-2)/45)+1) + 0</f>
        <v>14.7</v>
      </c>
    </row>
    <row r="657" spans="1:2" x14ac:dyDescent="0.2">
      <c r="A657" cm="1">
        <f t="array" ref="A657">INDEX(Tolls!$C$2:$AU$46,MOD(ROW()-2,45)+1,_xlfn.FLOOR.MATH((ROW()-2)/45)+1) + 0</f>
        <v>30.5</v>
      </c>
      <c r="B657" cm="1">
        <f t="array" ref="B657">INDEX('EZ-Pass'!$C$2:$AU$46,MOD(ROW()-2,45)+1,_xlfn.FLOOR.MATH((ROW()-2)/45)+1) + 0</f>
        <v>15.6</v>
      </c>
    </row>
    <row r="658" spans="1:2" x14ac:dyDescent="0.2">
      <c r="A658" cm="1">
        <f t="array" ref="A658">INDEX(Tolls!$C$2:$AU$46,MOD(ROW()-2,45)+1,_xlfn.FLOOR.MATH((ROW()-2)/45)+1) + 0</f>
        <v>33.200000000000003</v>
      </c>
      <c r="B658" cm="1">
        <f t="array" ref="B658">INDEX('EZ-Pass'!$C$2:$AU$46,MOD(ROW()-2,45)+1,_xlfn.FLOOR.MATH((ROW()-2)/45)+1) + 0</f>
        <v>17.100000000000001</v>
      </c>
    </row>
    <row r="659" spans="1:2" x14ac:dyDescent="0.2">
      <c r="A659" cm="1">
        <f t="array" ref="A659">INDEX(Tolls!$C$2:$AU$46,MOD(ROW()-2,45)+1,_xlfn.FLOOR.MATH((ROW()-2)/45)+1) + 0</f>
        <v>34.9</v>
      </c>
      <c r="B659" cm="1">
        <f t="array" ref="B659">INDEX('EZ-Pass'!$C$2:$AU$46,MOD(ROW()-2,45)+1,_xlfn.FLOOR.MATH((ROW()-2)/45)+1) + 0</f>
        <v>18.2</v>
      </c>
    </row>
    <row r="660" spans="1:2" x14ac:dyDescent="0.2">
      <c r="A660" cm="1">
        <f t="array" ref="A660">INDEX(Tolls!$C$2:$AU$46,MOD(ROW()-2,45)+1,_xlfn.FLOOR.MATH((ROW()-2)/45)+1) + 0</f>
        <v>35.4</v>
      </c>
      <c r="B660" cm="1">
        <f t="array" ref="B660">INDEX('EZ-Pass'!$C$2:$AU$46,MOD(ROW()-2,45)+1,_xlfn.FLOOR.MATH((ROW()-2)/45)+1) + 0</f>
        <v>18.3</v>
      </c>
    </row>
    <row r="661" spans="1:2" x14ac:dyDescent="0.2">
      <c r="A661" cm="1">
        <f t="array" ref="A661">INDEX(Tolls!$C$2:$AU$46,MOD(ROW()-2,45)+1,_xlfn.FLOOR.MATH((ROW()-2)/45)+1) + 0</f>
        <v>36</v>
      </c>
      <c r="B661" cm="1">
        <f t="array" ref="B661">INDEX('EZ-Pass'!$C$2:$AU$46,MOD(ROW()-2,45)+1,_xlfn.FLOOR.MATH((ROW()-2)/45)+1) + 0</f>
        <v>18.600000000000001</v>
      </c>
    </row>
    <row r="662" spans="1:2" x14ac:dyDescent="0.2">
      <c r="A662" cm="1">
        <f t="array" ref="A662">INDEX(Tolls!$C$2:$AU$46,MOD(ROW()-2,45)+1,_xlfn.FLOOR.MATH((ROW()-2)/45)+1) + 0</f>
        <v>39.1</v>
      </c>
      <c r="B662" cm="1">
        <f t="array" ref="B662">INDEX('EZ-Pass'!$C$2:$AU$46,MOD(ROW()-2,45)+1,_xlfn.FLOOR.MATH((ROW()-2)/45)+1) + 0</f>
        <v>20.2</v>
      </c>
    </row>
    <row r="663" spans="1:2" x14ac:dyDescent="0.2">
      <c r="A663" t="e" cm="1">
        <f t="array" ref="A663">INDEX(Tolls!$C$2:$AU$46,MOD(ROW()-2,45)+1,_xlfn.FLOOR.MATH((ROW()-2)/45)+1) + 0</f>
        <v>#VALUE!</v>
      </c>
      <c r="B663" t="e" cm="1">
        <f t="array" ref="B663">INDEX('EZ-Pass'!$C$2:$AU$46,MOD(ROW()-2,45)+1,_xlfn.FLOOR.MATH((ROW()-2)/45)+1) + 0</f>
        <v>#VALUE!</v>
      </c>
    </row>
    <row r="664" spans="1:2" x14ac:dyDescent="0.2">
      <c r="A664" cm="1">
        <f t="array" ref="A664">INDEX(Tolls!$C$2:$AU$46,MOD(ROW()-2,45)+1,_xlfn.FLOOR.MATH((ROW()-2)/45)+1) + 0</f>
        <v>41.1</v>
      </c>
      <c r="B664" cm="1">
        <f t="array" ref="B664">INDEX('EZ-Pass'!$C$2:$AU$46,MOD(ROW()-2,45)+1,_xlfn.FLOOR.MATH((ROW()-2)/45)+1) + 0</f>
        <v>21.2</v>
      </c>
    </row>
    <row r="665" spans="1:2" x14ac:dyDescent="0.2">
      <c r="A665" cm="1">
        <f t="array" ref="A665">INDEX(Tolls!$C$2:$AU$46,MOD(ROW()-2,45)+1,_xlfn.FLOOR.MATH((ROW()-2)/45)+1) + 0</f>
        <v>49.3</v>
      </c>
      <c r="B665" cm="1">
        <f t="array" ref="B665">INDEX('EZ-Pass'!$C$2:$AU$46,MOD(ROW()-2,45)+1,_xlfn.FLOOR.MATH((ROW()-2)/45)+1) + 0</f>
        <v>27.299999999999997</v>
      </c>
    </row>
    <row r="666" spans="1:2" x14ac:dyDescent="0.2">
      <c r="A666" t="e" cm="1">
        <f t="array" ref="A666">INDEX(Tolls!$C$2:$AU$46,MOD(ROW()-2,45)+1,_xlfn.FLOOR.MATH((ROW()-2)/45)+1) + 0</f>
        <v>#VALUE!</v>
      </c>
      <c r="B666" t="e" cm="1">
        <f t="array" ref="B666">INDEX('EZ-Pass'!$C$2:$AU$46,MOD(ROW()-2,45)+1,_xlfn.FLOOR.MATH((ROW()-2)/45)+1) + 0</f>
        <v>#VALUE!</v>
      </c>
    </row>
    <row r="667" spans="1:2" x14ac:dyDescent="0.2">
      <c r="A667" cm="1">
        <f t="array" ref="A667">INDEX(Tolls!$C$2:$AU$46,MOD(ROW()-2,45)+1,_xlfn.FLOOR.MATH((ROW()-2)/45)+1) + 0</f>
        <v>36</v>
      </c>
      <c r="B667" cm="1">
        <f t="array" ref="B667">INDEX('EZ-Pass'!$C$2:$AU$46,MOD(ROW()-2,45)+1,_xlfn.FLOOR.MATH((ROW()-2)/45)+1) + 0</f>
        <v>18.600000000000001</v>
      </c>
    </row>
    <row r="668" spans="1:2" x14ac:dyDescent="0.2">
      <c r="A668" cm="1">
        <f t="array" ref="A668">INDEX(Tolls!$C$2:$AU$46,MOD(ROW()-2,45)+1,_xlfn.FLOOR.MATH((ROW()-2)/45)+1) + 0</f>
        <v>39.1</v>
      </c>
      <c r="B668" cm="1">
        <f t="array" ref="B668">INDEX('EZ-Pass'!$C$2:$AU$46,MOD(ROW()-2,45)+1,_xlfn.FLOOR.MATH((ROW()-2)/45)+1) + 0</f>
        <v>20.2</v>
      </c>
    </row>
    <row r="669" spans="1:2" x14ac:dyDescent="0.2">
      <c r="A669" cm="1">
        <f t="array" ref="A669">INDEX(Tolls!$C$2:$AU$46,MOD(ROW()-2,45)+1,_xlfn.FLOOR.MATH((ROW()-2)/45)+1) + 0</f>
        <v>41.1</v>
      </c>
      <c r="B669" cm="1">
        <f t="array" ref="B669">INDEX('EZ-Pass'!$C$2:$AU$46,MOD(ROW()-2,45)+1,_xlfn.FLOOR.MATH((ROW()-2)/45)+1) + 0</f>
        <v>21.2</v>
      </c>
    </row>
    <row r="670" spans="1:2" x14ac:dyDescent="0.2">
      <c r="A670" cm="1">
        <f t="array" ref="A670">INDEX(Tolls!$C$2:$AU$46,MOD(ROW()-2,45)+1,_xlfn.FLOOR.MATH((ROW()-2)/45)+1) + 0</f>
        <v>45.1</v>
      </c>
      <c r="B670" cm="1">
        <f t="array" ref="B670">INDEX('EZ-Pass'!$C$2:$AU$46,MOD(ROW()-2,45)+1,_xlfn.FLOOR.MATH((ROW()-2)/45)+1) + 0</f>
        <v>23.3</v>
      </c>
    </row>
    <row r="671" spans="1:2" x14ac:dyDescent="0.2">
      <c r="A671" cm="1">
        <f t="array" ref="A671">INDEX(Tolls!$C$2:$AU$46,MOD(ROW()-2,45)+1,_xlfn.FLOOR.MATH((ROW()-2)/45)+1) + 0</f>
        <v>47.4</v>
      </c>
      <c r="B671" cm="1">
        <f t="array" ref="B671">INDEX('EZ-Pass'!$C$2:$AU$46,MOD(ROW()-2,45)+1,_xlfn.FLOOR.MATH((ROW()-2)/45)+1) + 0</f>
        <v>24.4</v>
      </c>
    </row>
    <row r="672" spans="1:2" x14ac:dyDescent="0.2">
      <c r="A672" cm="1">
        <f t="array" ref="A672">INDEX(Tolls!$C$2:$AU$46,MOD(ROW()-2,45)+1,_xlfn.FLOOR.MATH((ROW()-2)/45)+1) + 0</f>
        <v>48.6</v>
      </c>
      <c r="B672" cm="1">
        <f t="array" ref="B672">INDEX('EZ-Pass'!$C$2:$AU$46,MOD(ROW()-2,45)+1,_xlfn.FLOOR.MATH((ROW()-2)/45)+1) + 0</f>
        <v>25.3</v>
      </c>
    </row>
    <row r="673" spans="1:2" x14ac:dyDescent="0.2">
      <c r="A673" cm="1">
        <f t="array" ref="A673">INDEX(Tolls!$C$2:$AU$46,MOD(ROW()-2,45)+1,_xlfn.FLOOR.MATH((ROW()-2)/45)+1) + 0</f>
        <v>50.5</v>
      </c>
      <c r="B673" cm="1">
        <f t="array" ref="B673">INDEX('EZ-Pass'!$C$2:$AU$46,MOD(ROW()-2,45)+1,_xlfn.FLOOR.MATH((ROW()-2)/45)+1) + 0</f>
        <v>26.3</v>
      </c>
    </row>
    <row r="674" spans="1:2" x14ac:dyDescent="0.2">
      <c r="A674" cm="1">
        <f t="array" ref="A674">INDEX(Tolls!$C$2:$AU$46,MOD(ROW()-2,45)+1,_xlfn.FLOOR.MATH((ROW()-2)/45)+1) + 0</f>
        <v>52.9</v>
      </c>
      <c r="B674" cm="1">
        <f t="array" ref="B674">INDEX('EZ-Pass'!$C$2:$AU$46,MOD(ROW()-2,45)+1,_xlfn.FLOOR.MATH((ROW()-2)/45)+1) + 0</f>
        <v>27.4</v>
      </c>
    </row>
    <row r="675" spans="1:2" x14ac:dyDescent="0.2">
      <c r="A675" cm="1">
        <f t="array" ref="A675">INDEX(Tolls!$C$2:$AU$46,MOD(ROW()-2,45)+1,_xlfn.FLOOR.MATH((ROW()-2)/45)+1) + 0</f>
        <v>55.5</v>
      </c>
      <c r="B675" cm="1">
        <f t="array" ref="B675">INDEX('EZ-Pass'!$C$2:$AU$46,MOD(ROW()-2,45)+1,_xlfn.FLOOR.MATH((ROW()-2)/45)+1) + 0</f>
        <v>28.599999999999998</v>
      </c>
    </row>
    <row r="676" spans="1:2" x14ac:dyDescent="0.2">
      <c r="A676" cm="1">
        <f t="array" ref="A676">INDEX(Tolls!$C$2:$AU$46,MOD(ROW()-2,45)+1,_xlfn.FLOOR.MATH((ROW()-2)/45)+1) + 0</f>
        <v>58.1</v>
      </c>
      <c r="B676" cm="1">
        <f t="array" ref="B676">INDEX('EZ-Pass'!$C$2:$AU$46,MOD(ROW()-2,45)+1,_xlfn.FLOOR.MATH((ROW()-2)/45)+1) + 0</f>
        <v>29.799999999999997</v>
      </c>
    </row>
    <row r="677" spans="1:2" x14ac:dyDescent="0.2">
      <c r="A677" cm="1">
        <f t="array" ref="A677">INDEX(Tolls!$C$2:$AU$46,MOD(ROW()-2,45)+1,_xlfn.FLOOR.MATH((ROW()-2)/45)+1) + 0</f>
        <v>56.2</v>
      </c>
      <c r="B677" cm="1">
        <f t="array" ref="B677">INDEX('EZ-Pass'!$C$2:$AU$46,MOD(ROW()-2,45)+1,_xlfn.FLOOR.MATH((ROW()-2)/45)+1) + 0</f>
        <v>27.5</v>
      </c>
    </row>
    <row r="678" spans="1:2" x14ac:dyDescent="0.2">
      <c r="A678" cm="1">
        <f t="array" ref="A678">INDEX(Tolls!$C$2:$AU$46,MOD(ROW()-2,45)+1,_xlfn.FLOOR.MATH((ROW()-2)/45)+1) + 0</f>
        <v>43.2</v>
      </c>
      <c r="B678" cm="1">
        <f t="array" ref="B678">INDEX('EZ-Pass'!$C$2:$AU$46,MOD(ROW()-2,45)+1,_xlfn.FLOOR.MATH((ROW()-2)/45)+1) + 0</f>
        <v>21.2</v>
      </c>
    </row>
    <row r="679" spans="1:2" x14ac:dyDescent="0.2">
      <c r="A679" cm="1">
        <f t="array" ref="A679">INDEX(Tolls!$C$2:$AU$46,MOD(ROW()-2,45)+1,_xlfn.FLOOR.MATH((ROW()-2)/45)+1) + 0</f>
        <v>43.2</v>
      </c>
      <c r="B679" cm="1">
        <f t="array" ref="B679">INDEX('EZ-Pass'!$C$2:$AU$46,MOD(ROW()-2,45)+1,_xlfn.FLOOR.MATH((ROW()-2)/45)+1) + 0</f>
        <v>21.2</v>
      </c>
    </row>
    <row r="680" spans="1:2" x14ac:dyDescent="0.2">
      <c r="A680" cm="1">
        <f t="array" ref="A680">INDEX(Tolls!$C$2:$AU$46,MOD(ROW()-2,45)+1,_xlfn.FLOOR.MATH((ROW()-2)/45)+1) + 0</f>
        <v>43.2</v>
      </c>
      <c r="B680" cm="1">
        <f t="array" ref="B680">INDEX('EZ-Pass'!$C$2:$AU$46,MOD(ROW()-2,45)+1,_xlfn.FLOOR.MATH((ROW()-2)/45)+1) + 0</f>
        <v>21.2</v>
      </c>
    </row>
    <row r="681" spans="1:2" x14ac:dyDescent="0.2">
      <c r="A681" cm="1">
        <f t="array" ref="A681">INDEX(Tolls!$C$2:$AU$46,MOD(ROW()-2,45)+1,_xlfn.FLOOR.MATH((ROW()-2)/45)+1) + 0</f>
        <v>40.200000000000003</v>
      </c>
      <c r="B681" cm="1">
        <f t="array" ref="B681">INDEX('EZ-Pass'!$C$2:$AU$46,MOD(ROW()-2,45)+1,_xlfn.FLOOR.MATH((ROW()-2)/45)+1) + 0</f>
        <v>19.8</v>
      </c>
    </row>
    <row r="682" spans="1:2" x14ac:dyDescent="0.2">
      <c r="A682" cm="1">
        <f t="array" ref="A682">INDEX(Tolls!$C$2:$AU$46,MOD(ROW()-2,45)+1,_xlfn.FLOOR.MATH((ROW()-2)/45)+1) + 0</f>
        <v>38</v>
      </c>
      <c r="B682" cm="1">
        <f t="array" ref="B682">INDEX('EZ-Pass'!$C$2:$AU$46,MOD(ROW()-2,45)+1,_xlfn.FLOOR.MATH((ROW()-2)/45)+1) + 0</f>
        <v>18.600000000000001</v>
      </c>
    </row>
    <row r="683" spans="1:2" x14ac:dyDescent="0.2">
      <c r="A683" cm="1">
        <f t="array" ref="A683">INDEX(Tolls!$C$2:$AU$46,MOD(ROW()-2,45)+1,_xlfn.FLOOR.MATH((ROW()-2)/45)+1) + 0</f>
        <v>36</v>
      </c>
      <c r="B683" cm="1">
        <f t="array" ref="B683">INDEX('EZ-Pass'!$C$2:$AU$46,MOD(ROW()-2,45)+1,_xlfn.FLOOR.MATH((ROW()-2)/45)+1) + 0</f>
        <v>17.600000000000001</v>
      </c>
    </row>
    <row r="684" spans="1:2" x14ac:dyDescent="0.2">
      <c r="A684" cm="1">
        <f t="array" ref="A684">INDEX(Tolls!$C$2:$AU$46,MOD(ROW()-2,45)+1,_xlfn.FLOOR.MATH((ROW()-2)/45)+1) + 0</f>
        <v>33.700000000000003</v>
      </c>
      <c r="B684" cm="1">
        <f t="array" ref="B684">INDEX('EZ-Pass'!$C$2:$AU$46,MOD(ROW()-2,45)+1,_xlfn.FLOOR.MATH((ROW()-2)/45)+1) + 0</f>
        <v>16.600000000000001</v>
      </c>
    </row>
    <row r="685" spans="1:2" x14ac:dyDescent="0.2">
      <c r="A685" cm="1">
        <f t="array" ref="A685">INDEX(Tolls!$C$2:$AU$46,MOD(ROW()-2,45)+1,_xlfn.FLOOR.MATH((ROW()-2)/45)+1) + 0</f>
        <v>30.8</v>
      </c>
      <c r="B685" cm="1">
        <f t="array" ref="B685">INDEX('EZ-Pass'!$C$2:$AU$46,MOD(ROW()-2,45)+1,_xlfn.FLOOR.MATH((ROW()-2)/45)+1) + 0</f>
        <v>15</v>
      </c>
    </row>
    <row r="686" spans="1:2" x14ac:dyDescent="0.2">
      <c r="A686" cm="1">
        <f t="array" ref="A686">INDEX(Tolls!$C$2:$AU$46,MOD(ROW()-2,45)+1,_xlfn.FLOOR.MATH((ROW()-2)/45)+1) + 0</f>
        <v>27.6</v>
      </c>
      <c r="B686" cm="1">
        <f t="array" ref="B686">INDEX('EZ-Pass'!$C$2:$AU$46,MOD(ROW()-2,45)+1,_xlfn.FLOOR.MATH((ROW()-2)/45)+1) + 0</f>
        <v>13.5</v>
      </c>
    </row>
    <row r="687" spans="1:2" x14ac:dyDescent="0.2">
      <c r="A687" cm="1">
        <f t="array" ref="A687">INDEX(Tolls!$C$2:$AU$46,MOD(ROW()-2,45)+1,_xlfn.FLOOR.MATH((ROW()-2)/45)+1) + 0</f>
        <v>23.6</v>
      </c>
      <c r="B687" cm="1">
        <f t="array" ref="B687">INDEX('EZ-Pass'!$C$2:$AU$46,MOD(ROW()-2,45)+1,_xlfn.FLOOR.MATH((ROW()-2)/45)+1) + 0</f>
        <v>11.5</v>
      </c>
    </row>
    <row r="688" spans="1:2" x14ac:dyDescent="0.2">
      <c r="A688" cm="1">
        <f t="array" ref="A688">INDEX(Tolls!$C$2:$AU$46,MOD(ROW()-2,45)+1,_xlfn.FLOOR.MATH((ROW()-2)/45)+1) + 0</f>
        <v>14.3</v>
      </c>
      <c r="B688" cm="1">
        <f t="array" ref="B688">INDEX('EZ-Pass'!$C$2:$AU$46,MOD(ROW()-2,45)+1,_xlfn.FLOOR.MATH((ROW()-2)/45)+1) + 0</f>
        <v>6.8</v>
      </c>
    </row>
    <row r="689" spans="1:2" x14ac:dyDescent="0.2">
      <c r="A689" cm="1">
        <f t="array" ref="A689">INDEX(Tolls!$C$2:$AU$46,MOD(ROW()-2,45)+1,_xlfn.FLOOR.MATH((ROW()-2)/45)+1) + 0</f>
        <v>10</v>
      </c>
      <c r="B689" cm="1">
        <f t="array" ref="B689">INDEX('EZ-Pass'!$C$2:$AU$46,MOD(ROW()-2,45)+1,_xlfn.FLOOR.MATH((ROW()-2)/45)+1) + 0</f>
        <v>4.8</v>
      </c>
    </row>
    <row r="690" spans="1:2" x14ac:dyDescent="0.2">
      <c r="A690" cm="1">
        <f t="array" ref="A690">INDEX(Tolls!$C$2:$AU$46,MOD(ROW()-2,45)+1,_xlfn.FLOOR.MATH((ROW()-2)/45)+1) + 0</f>
        <v>6.8</v>
      </c>
      <c r="B690" cm="1">
        <f t="array" ref="B690">INDEX('EZ-Pass'!$C$2:$AU$46,MOD(ROW()-2,45)+1,_xlfn.FLOOR.MATH((ROW()-2)/45)+1) + 0</f>
        <v>3.2</v>
      </c>
    </row>
    <row r="691" spans="1:2" x14ac:dyDescent="0.2">
      <c r="A691" cm="1">
        <f t="array" ref="A691">INDEX(Tolls!$C$2:$AU$46,MOD(ROW()-2,45)+1,_xlfn.FLOOR.MATH((ROW()-2)/45)+1) + 0</f>
        <v>3.9</v>
      </c>
      <c r="B691" cm="1">
        <f t="array" ref="B691">INDEX('EZ-Pass'!$C$2:$AU$46,MOD(ROW()-2,45)+1,_xlfn.FLOOR.MATH((ROW()-2)/45)+1) + 0</f>
        <v>1.6</v>
      </c>
    </row>
    <row r="692" spans="1:2" x14ac:dyDescent="0.2">
      <c r="A692" t="e" cm="1">
        <f t="array" ref="A692">INDEX(Tolls!$C$2:$AU$46,MOD(ROW()-2,45)+1,_xlfn.FLOOR.MATH((ROW()-2)/45)+1) + 0</f>
        <v>#VALUE!</v>
      </c>
      <c r="B692" t="e" cm="1">
        <f t="array" ref="B692">INDEX('EZ-Pass'!$C$2:$AU$46,MOD(ROW()-2,45)+1,_xlfn.FLOOR.MATH((ROW()-2)/45)+1) + 0</f>
        <v>#VALUE!</v>
      </c>
    </row>
    <row r="693" spans="1:2" x14ac:dyDescent="0.2">
      <c r="A693" cm="1">
        <f t="array" ref="A693">INDEX(Tolls!$C$2:$AU$46,MOD(ROW()-2,45)+1,_xlfn.FLOOR.MATH((ROW()-2)/45)+1) + 0</f>
        <v>6.8</v>
      </c>
      <c r="B693" cm="1">
        <f t="array" ref="B693">INDEX('EZ-Pass'!$C$2:$AU$46,MOD(ROW()-2,45)+1,_xlfn.FLOOR.MATH((ROW()-2)/45)+1) + 0</f>
        <v>3.2</v>
      </c>
    </row>
    <row r="694" spans="1:2" x14ac:dyDescent="0.2">
      <c r="A694" cm="1">
        <f t="array" ref="A694">INDEX(Tolls!$C$2:$AU$46,MOD(ROW()-2,45)+1,_xlfn.FLOOR.MATH((ROW()-2)/45)+1) + 0</f>
        <v>9</v>
      </c>
      <c r="B694" cm="1">
        <f t="array" ref="B694">INDEX('EZ-Pass'!$C$2:$AU$46,MOD(ROW()-2,45)+1,_xlfn.FLOOR.MATH((ROW()-2)/45)+1) + 0</f>
        <v>4.3</v>
      </c>
    </row>
    <row r="695" spans="1:2" x14ac:dyDescent="0.2">
      <c r="A695" cm="1">
        <f t="array" ref="A695">INDEX(Tolls!$C$2:$AU$46,MOD(ROW()-2,45)+1,_xlfn.FLOOR.MATH((ROW()-2)/45)+1) + 0</f>
        <v>10</v>
      </c>
      <c r="B695" cm="1">
        <f t="array" ref="B695">INDEX('EZ-Pass'!$C$2:$AU$46,MOD(ROW()-2,45)+1,_xlfn.FLOOR.MATH((ROW()-2)/45)+1) + 0</f>
        <v>4.8</v>
      </c>
    </row>
    <row r="696" spans="1:2" x14ac:dyDescent="0.2">
      <c r="A696" cm="1">
        <f t="array" ref="A696">INDEX(Tolls!$C$2:$AU$46,MOD(ROW()-2,45)+1,_xlfn.FLOOR.MATH((ROW()-2)/45)+1) + 0</f>
        <v>11</v>
      </c>
      <c r="B696" cm="1">
        <f t="array" ref="B696">INDEX('EZ-Pass'!$C$2:$AU$46,MOD(ROW()-2,45)+1,_xlfn.FLOOR.MATH((ROW()-2)/45)+1) + 0</f>
        <v>5.2</v>
      </c>
    </row>
    <row r="697" spans="1:2" x14ac:dyDescent="0.2">
      <c r="A697" cm="1">
        <f t="array" ref="A697">INDEX(Tolls!$C$2:$AU$46,MOD(ROW()-2,45)+1,_xlfn.FLOOR.MATH((ROW()-2)/45)+1) + 0</f>
        <v>15.3</v>
      </c>
      <c r="B697" cm="1">
        <f t="array" ref="B697">INDEX('EZ-Pass'!$C$2:$AU$46,MOD(ROW()-2,45)+1,_xlfn.FLOOR.MATH((ROW()-2)/45)+1) + 0</f>
        <v>7.3</v>
      </c>
    </row>
    <row r="698" spans="1:2" x14ac:dyDescent="0.2">
      <c r="A698" cm="1">
        <f t="array" ref="A698">INDEX(Tolls!$C$2:$AU$46,MOD(ROW()-2,45)+1,_xlfn.FLOOR.MATH((ROW()-2)/45)+1) + 0</f>
        <v>19.399999999999999</v>
      </c>
      <c r="B698" cm="1">
        <f t="array" ref="B698">INDEX('EZ-Pass'!$C$2:$AU$46,MOD(ROW()-2,45)+1,_xlfn.FLOOR.MATH((ROW()-2)/45)+1) + 0</f>
        <v>9.4</v>
      </c>
    </row>
    <row r="699" spans="1:2" x14ac:dyDescent="0.2">
      <c r="A699" cm="1">
        <f t="array" ref="A699">INDEX(Tolls!$C$2:$AU$46,MOD(ROW()-2,45)+1,_xlfn.FLOOR.MATH((ROW()-2)/45)+1) + 0</f>
        <v>21.3</v>
      </c>
      <c r="B699" cm="1">
        <f t="array" ref="B699">INDEX('EZ-Pass'!$C$2:$AU$46,MOD(ROW()-2,45)+1,_xlfn.FLOOR.MATH((ROW()-2)/45)+1) + 0</f>
        <v>10.4</v>
      </c>
    </row>
    <row r="700" spans="1:2" x14ac:dyDescent="0.2">
      <c r="A700" cm="1">
        <f t="array" ref="A700">INDEX(Tolls!$C$2:$AU$46,MOD(ROW()-2,45)+1,_xlfn.FLOOR.MATH((ROW()-2)/45)+1) + 0</f>
        <v>23.6</v>
      </c>
      <c r="B700" cm="1">
        <f t="array" ref="B700">INDEX('EZ-Pass'!$C$2:$AU$46,MOD(ROW()-2,45)+1,_xlfn.FLOOR.MATH((ROW()-2)/45)+1) + 0</f>
        <v>11.5</v>
      </c>
    </row>
    <row r="701" spans="1:2" x14ac:dyDescent="0.2">
      <c r="A701" cm="1">
        <f t="array" ref="A701">INDEX(Tolls!$C$2:$AU$46,MOD(ROW()-2,45)+1,_xlfn.FLOOR.MATH((ROW()-2)/45)+1) + 0</f>
        <v>25.9</v>
      </c>
      <c r="B701" cm="1">
        <f t="array" ref="B701">INDEX('EZ-Pass'!$C$2:$AU$46,MOD(ROW()-2,45)+1,_xlfn.FLOOR.MATH((ROW()-2)/45)+1) + 0</f>
        <v>12.6</v>
      </c>
    </row>
    <row r="702" spans="1:2" x14ac:dyDescent="0.2">
      <c r="A702" cm="1">
        <f t="array" ref="A702">INDEX(Tolls!$C$2:$AU$46,MOD(ROW()-2,45)+1,_xlfn.FLOOR.MATH((ROW()-2)/45)+1) + 0</f>
        <v>27.6</v>
      </c>
      <c r="B702" cm="1">
        <f t="array" ref="B702">INDEX('EZ-Pass'!$C$2:$AU$46,MOD(ROW()-2,45)+1,_xlfn.FLOOR.MATH((ROW()-2)/45)+1) + 0</f>
        <v>13.5</v>
      </c>
    </row>
    <row r="703" spans="1:2" x14ac:dyDescent="0.2">
      <c r="A703" cm="1">
        <f t="array" ref="A703">INDEX(Tolls!$C$2:$AU$46,MOD(ROW()-2,45)+1,_xlfn.FLOOR.MATH((ROW()-2)/45)+1) + 0</f>
        <v>30.8</v>
      </c>
      <c r="B703" cm="1">
        <f t="array" ref="B703">INDEX('EZ-Pass'!$C$2:$AU$46,MOD(ROW()-2,45)+1,_xlfn.FLOOR.MATH((ROW()-2)/45)+1) + 0</f>
        <v>15</v>
      </c>
    </row>
    <row r="704" spans="1:2" x14ac:dyDescent="0.2">
      <c r="A704" cm="1">
        <f t="array" ref="A704">INDEX(Tolls!$C$2:$AU$46,MOD(ROW()-2,45)+1,_xlfn.FLOOR.MATH((ROW()-2)/45)+1) + 0</f>
        <v>32.5</v>
      </c>
      <c r="B704" cm="1">
        <f t="array" ref="B704">INDEX('EZ-Pass'!$C$2:$AU$46,MOD(ROW()-2,45)+1,_xlfn.FLOOR.MATH((ROW()-2)/45)+1) + 0</f>
        <v>16.100000000000001</v>
      </c>
    </row>
    <row r="705" spans="1:2" x14ac:dyDescent="0.2">
      <c r="A705" cm="1">
        <f t="array" ref="A705">INDEX(Tolls!$C$2:$AU$46,MOD(ROW()-2,45)+1,_xlfn.FLOOR.MATH((ROW()-2)/45)+1) + 0</f>
        <v>33.1</v>
      </c>
      <c r="B705" cm="1">
        <f t="array" ref="B705">INDEX('EZ-Pass'!$C$2:$AU$46,MOD(ROW()-2,45)+1,_xlfn.FLOOR.MATH((ROW()-2)/45)+1) + 0</f>
        <v>16.2</v>
      </c>
    </row>
    <row r="706" spans="1:2" x14ac:dyDescent="0.2">
      <c r="A706" cm="1">
        <f t="array" ref="A706">INDEX(Tolls!$C$2:$AU$46,MOD(ROW()-2,45)+1,_xlfn.FLOOR.MATH((ROW()-2)/45)+1) + 0</f>
        <v>33.700000000000003</v>
      </c>
      <c r="B706" cm="1">
        <f t="array" ref="B706">INDEX('EZ-Pass'!$C$2:$AU$46,MOD(ROW()-2,45)+1,_xlfn.FLOOR.MATH((ROW()-2)/45)+1) + 0</f>
        <v>16.600000000000001</v>
      </c>
    </row>
    <row r="707" spans="1:2" x14ac:dyDescent="0.2">
      <c r="A707" cm="1">
        <f t="array" ref="A707">INDEX(Tolls!$C$2:$AU$46,MOD(ROW()-2,45)+1,_xlfn.FLOOR.MATH((ROW()-2)/45)+1) + 0</f>
        <v>36.9</v>
      </c>
      <c r="B707" cm="1">
        <f t="array" ref="B707">INDEX('EZ-Pass'!$C$2:$AU$46,MOD(ROW()-2,45)+1,_xlfn.FLOOR.MATH((ROW()-2)/45)+1) + 0</f>
        <v>18.2</v>
      </c>
    </row>
    <row r="708" spans="1:2" x14ac:dyDescent="0.2">
      <c r="A708" t="e" cm="1">
        <f t="array" ref="A708">INDEX(Tolls!$C$2:$AU$46,MOD(ROW()-2,45)+1,_xlfn.FLOOR.MATH((ROW()-2)/45)+1) + 0</f>
        <v>#VALUE!</v>
      </c>
      <c r="B708" t="e" cm="1">
        <f t="array" ref="B708">INDEX('EZ-Pass'!$C$2:$AU$46,MOD(ROW()-2,45)+1,_xlfn.FLOOR.MATH((ROW()-2)/45)+1) + 0</f>
        <v>#VALUE!</v>
      </c>
    </row>
    <row r="709" spans="1:2" x14ac:dyDescent="0.2">
      <c r="A709" cm="1">
        <f t="array" ref="A709">INDEX(Tolls!$C$2:$AU$46,MOD(ROW()-2,45)+1,_xlfn.FLOOR.MATH((ROW()-2)/45)+1) + 0</f>
        <v>38.9</v>
      </c>
      <c r="B709" cm="1">
        <f t="array" ref="B709">INDEX('EZ-Pass'!$C$2:$AU$46,MOD(ROW()-2,45)+1,_xlfn.FLOOR.MATH((ROW()-2)/45)+1) + 0</f>
        <v>19.2</v>
      </c>
    </row>
    <row r="710" spans="1:2" x14ac:dyDescent="0.2">
      <c r="A710" cm="1">
        <f t="array" ref="A710">INDEX(Tolls!$C$2:$AU$46,MOD(ROW()-2,45)+1,_xlfn.FLOOR.MATH((ROW()-2)/45)+1) + 0</f>
        <v>47.1</v>
      </c>
      <c r="B710" cm="1">
        <f t="array" ref="B710">INDEX('EZ-Pass'!$C$2:$AU$46,MOD(ROW()-2,45)+1,_xlfn.FLOOR.MATH((ROW()-2)/45)+1) + 0</f>
        <v>25.299999999999997</v>
      </c>
    </row>
    <row r="711" spans="1:2" x14ac:dyDescent="0.2">
      <c r="A711" t="e" cm="1">
        <f t="array" ref="A711">INDEX(Tolls!$C$2:$AU$46,MOD(ROW()-2,45)+1,_xlfn.FLOOR.MATH((ROW()-2)/45)+1) + 0</f>
        <v>#VALUE!</v>
      </c>
      <c r="B711" t="e" cm="1">
        <f t="array" ref="B711">INDEX('EZ-Pass'!$C$2:$AU$46,MOD(ROW()-2,45)+1,_xlfn.FLOOR.MATH((ROW()-2)/45)+1) + 0</f>
        <v>#VALUE!</v>
      </c>
    </row>
    <row r="712" spans="1:2" x14ac:dyDescent="0.2">
      <c r="A712" cm="1">
        <f t="array" ref="A712">INDEX(Tolls!$C$2:$AU$46,MOD(ROW()-2,45)+1,_xlfn.FLOOR.MATH((ROW()-2)/45)+1) + 0</f>
        <v>32.5</v>
      </c>
      <c r="B712" cm="1">
        <f t="array" ref="B712">INDEX('EZ-Pass'!$C$2:$AU$46,MOD(ROW()-2,45)+1,_xlfn.FLOOR.MATH((ROW()-2)/45)+1) + 0</f>
        <v>16.100000000000001</v>
      </c>
    </row>
    <row r="713" spans="1:2" x14ac:dyDescent="0.2">
      <c r="A713" cm="1">
        <f t="array" ref="A713">INDEX(Tolls!$C$2:$AU$46,MOD(ROW()-2,45)+1,_xlfn.FLOOR.MATH((ROW()-2)/45)+1) + 0</f>
        <v>36</v>
      </c>
      <c r="B713" cm="1">
        <f t="array" ref="B713">INDEX('EZ-Pass'!$C$2:$AU$46,MOD(ROW()-2,45)+1,_xlfn.FLOOR.MATH((ROW()-2)/45)+1) + 0</f>
        <v>17.600000000000001</v>
      </c>
    </row>
    <row r="714" spans="1:2" x14ac:dyDescent="0.2">
      <c r="A714" cm="1">
        <f t="array" ref="A714">INDEX(Tolls!$C$2:$AU$46,MOD(ROW()-2,45)+1,_xlfn.FLOOR.MATH((ROW()-2)/45)+1) + 0</f>
        <v>38.9</v>
      </c>
      <c r="B714" cm="1">
        <f t="array" ref="B714">INDEX('EZ-Pass'!$C$2:$AU$46,MOD(ROW()-2,45)+1,_xlfn.FLOOR.MATH((ROW()-2)/45)+1) + 0</f>
        <v>19.2</v>
      </c>
    </row>
    <row r="715" spans="1:2" x14ac:dyDescent="0.2">
      <c r="A715" cm="1">
        <f t="array" ref="A715">INDEX(Tolls!$C$2:$AU$46,MOD(ROW()-2,45)+1,_xlfn.FLOOR.MATH((ROW()-2)/45)+1) + 0</f>
        <v>44.3</v>
      </c>
      <c r="B715" cm="1">
        <f t="array" ref="B715">INDEX('EZ-Pass'!$C$2:$AU$46,MOD(ROW()-2,45)+1,_xlfn.FLOOR.MATH((ROW()-2)/45)+1) + 0</f>
        <v>21.8</v>
      </c>
    </row>
    <row r="716" spans="1:2" x14ac:dyDescent="0.2">
      <c r="A716" cm="1">
        <f t="array" ref="A716">INDEX(Tolls!$C$2:$AU$46,MOD(ROW()-2,45)+1,_xlfn.FLOOR.MATH((ROW()-2)/45)+1) + 0</f>
        <v>46.3</v>
      </c>
      <c r="B716" cm="1">
        <f t="array" ref="B716">INDEX('EZ-Pass'!$C$2:$AU$46,MOD(ROW()-2,45)+1,_xlfn.FLOOR.MATH((ROW()-2)/45)+1) + 0</f>
        <v>22.7</v>
      </c>
    </row>
    <row r="717" spans="1:2" x14ac:dyDescent="0.2">
      <c r="A717" cm="1">
        <f t="array" ref="A717">INDEX(Tolls!$C$2:$AU$46,MOD(ROW()-2,45)+1,_xlfn.FLOOR.MATH((ROW()-2)/45)+1) + 0</f>
        <v>47.5</v>
      </c>
      <c r="B717" cm="1">
        <f t="array" ref="B717">INDEX('EZ-Pass'!$C$2:$AU$46,MOD(ROW()-2,45)+1,_xlfn.FLOOR.MATH((ROW()-2)/45)+1) + 0</f>
        <v>23.3</v>
      </c>
    </row>
    <row r="718" spans="1:2" x14ac:dyDescent="0.2">
      <c r="A718" cm="1">
        <f t="array" ref="A718">INDEX(Tolls!$C$2:$AU$46,MOD(ROW()-2,45)+1,_xlfn.FLOOR.MATH((ROW()-2)/45)+1) + 0</f>
        <v>49.5</v>
      </c>
      <c r="B718" cm="1">
        <f t="array" ref="B718">INDEX('EZ-Pass'!$C$2:$AU$46,MOD(ROW()-2,45)+1,_xlfn.FLOOR.MATH((ROW()-2)/45)+1) + 0</f>
        <v>24.2</v>
      </c>
    </row>
    <row r="719" spans="1:2" x14ac:dyDescent="0.2">
      <c r="A719" cm="1">
        <f t="array" ref="A719">INDEX(Tolls!$C$2:$AU$46,MOD(ROW()-2,45)+1,_xlfn.FLOOR.MATH((ROW()-2)/45)+1) + 0</f>
        <v>51.4</v>
      </c>
      <c r="B719" cm="1">
        <f t="array" ref="B719">INDEX('EZ-Pass'!$C$2:$AU$46,MOD(ROW()-2,45)+1,_xlfn.FLOOR.MATH((ROW()-2)/45)+1) + 0</f>
        <v>25.3</v>
      </c>
    </row>
    <row r="720" spans="1:2" x14ac:dyDescent="0.2">
      <c r="A720" cm="1">
        <f t="array" ref="A720">INDEX(Tolls!$C$2:$AU$46,MOD(ROW()-2,45)+1,_xlfn.FLOOR.MATH((ROW()-2)/45)+1) + 0</f>
        <v>54</v>
      </c>
      <c r="B720" cm="1">
        <f t="array" ref="B720">INDEX('EZ-Pass'!$C$2:$AU$46,MOD(ROW()-2,45)+1,_xlfn.FLOOR.MATH((ROW()-2)/45)+1) + 0</f>
        <v>26.5</v>
      </c>
    </row>
    <row r="721" spans="1:2" x14ac:dyDescent="0.2">
      <c r="A721" cm="1">
        <f t="array" ref="A721">INDEX(Tolls!$C$2:$AU$46,MOD(ROW()-2,45)+1,_xlfn.FLOOR.MATH((ROW()-2)/45)+1) + 0</f>
        <v>56.6</v>
      </c>
      <c r="B721" cm="1">
        <f t="array" ref="B721">INDEX('EZ-Pass'!$C$2:$AU$46,MOD(ROW()-2,45)+1,_xlfn.FLOOR.MATH((ROW()-2)/45)+1) + 0</f>
        <v>27.7</v>
      </c>
    </row>
    <row r="722" spans="1:2" x14ac:dyDescent="0.2">
      <c r="A722" cm="1">
        <f t="array" ref="A722">INDEX(Tolls!$C$2:$AU$46,MOD(ROW()-2,45)+1,_xlfn.FLOOR.MATH((ROW()-2)/45)+1) + 0</f>
        <v>62.5</v>
      </c>
      <c r="B722" cm="1">
        <f t="array" ref="B722">INDEX('EZ-Pass'!$C$2:$AU$46,MOD(ROW()-2,45)+1,_xlfn.FLOOR.MATH((ROW()-2)/45)+1) + 0</f>
        <v>30.5</v>
      </c>
    </row>
    <row r="723" spans="1:2" x14ac:dyDescent="0.2">
      <c r="A723" cm="1">
        <f t="array" ref="A723">INDEX(Tolls!$C$2:$AU$46,MOD(ROW()-2,45)+1,_xlfn.FLOOR.MATH((ROW()-2)/45)+1) + 0</f>
        <v>49.5</v>
      </c>
      <c r="B723" cm="1">
        <f t="array" ref="B723">INDEX('EZ-Pass'!$C$2:$AU$46,MOD(ROW()-2,45)+1,_xlfn.FLOOR.MATH((ROW()-2)/45)+1) + 0</f>
        <v>24.2</v>
      </c>
    </row>
    <row r="724" spans="1:2" x14ac:dyDescent="0.2">
      <c r="A724" cm="1">
        <f t="array" ref="A724">INDEX(Tolls!$C$2:$AU$46,MOD(ROW()-2,45)+1,_xlfn.FLOOR.MATH((ROW()-2)/45)+1) + 0</f>
        <v>49.5</v>
      </c>
      <c r="B724" cm="1">
        <f t="array" ref="B724">INDEX('EZ-Pass'!$C$2:$AU$46,MOD(ROW()-2,45)+1,_xlfn.FLOOR.MATH((ROW()-2)/45)+1) + 0</f>
        <v>24.2</v>
      </c>
    </row>
    <row r="725" spans="1:2" x14ac:dyDescent="0.2">
      <c r="A725" cm="1">
        <f t="array" ref="A725">INDEX(Tolls!$C$2:$AU$46,MOD(ROW()-2,45)+1,_xlfn.FLOOR.MATH((ROW()-2)/45)+1) + 0</f>
        <v>49.5</v>
      </c>
      <c r="B725" cm="1">
        <f t="array" ref="B725">INDEX('EZ-Pass'!$C$2:$AU$46,MOD(ROW()-2,45)+1,_xlfn.FLOOR.MATH((ROW()-2)/45)+1) + 0</f>
        <v>24.2</v>
      </c>
    </row>
    <row r="726" spans="1:2" x14ac:dyDescent="0.2">
      <c r="A726" cm="1">
        <f t="array" ref="A726">INDEX(Tolls!$C$2:$AU$46,MOD(ROW()-2,45)+1,_xlfn.FLOOR.MATH((ROW()-2)/45)+1) + 0</f>
        <v>46.3</v>
      </c>
      <c r="B726" cm="1">
        <f t="array" ref="B726">INDEX('EZ-Pass'!$C$2:$AU$46,MOD(ROW()-2,45)+1,_xlfn.FLOOR.MATH((ROW()-2)/45)+1) + 0</f>
        <v>22.8</v>
      </c>
    </row>
    <row r="727" spans="1:2" x14ac:dyDescent="0.2">
      <c r="A727" cm="1">
        <f t="array" ref="A727">INDEX(Tolls!$C$2:$AU$46,MOD(ROW()-2,45)+1,_xlfn.FLOOR.MATH((ROW()-2)/45)+1) + 0</f>
        <v>44.3</v>
      </c>
      <c r="B727" cm="1">
        <f t="array" ref="B727">INDEX('EZ-Pass'!$C$2:$AU$46,MOD(ROW()-2,45)+1,_xlfn.FLOOR.MATH((ROW()-2)/45)+1) + 0</f>
        <v>21.8</v>
      </c>
    </row>
    <row r="728" spans="1:2" x14ac:dyDescent="0.2">
      <c r="A728" cm="1">
        <f t="array" ref="A728">INDEX(Tolls!$C$2:$AU$46,MOD(ROW()-2,45)+1,_xlfn.FLOOR.MATH((ROW()-2)/45)+1) + 0</f>
        <v>42.2</v>
      </c>
      <c r="B728" cm="1">
        <f t="array" ref="B728">INDEX('EZ-Pass'!$C$2:$AU$46,MOD(ROW()-2,45)+1,_xlfn.FLOOR.MATH((ROW()-2)/45)+1) + 0</f>
        <v>20.7</v>
      </c>
    </row>
    <row r="729" spans="1:2" x14ac:dyDescent="0.2">
      <c r="A729" cm="1">
        <f t="array" ref="A729">INDEX(Tolls!$C$2:$AU$46,MOD(ROW()-2,45)+1,_xlfn.FLOOR.MATH((ROW()-2)/45)+1) + 0</f>
        <v>40.200000000000003</v>
      </c>
      <c r="B729" cm="1">
        <f t="array" ref="B729">INDEX('EZ-Pass'!$C$2:$AU$46,MOD(ROW()-2,45)+1,_xlfn.FLOOR.MATH((ROW()-2)/45)+1) + 0</f>
        <v>19.8</v>
      </c>
    </row>
    <row r="730" spans="1:2" x14ac:dyDescent="0.2">
      <c r="A730" cm="1">
        <f t="array" ref="A730">INDEX(Tolls!$C$2:$AU$46,MOD(ROW()-2,45)+1,_xlfn.FLOOR.MATH((ROW()-2)/45)+1) + 0</f>
        <v>36.9</v>
      </c>
      <c r="B730" cm="1">
        <f t="array" ref="B730">INDEX('EZ-Pass'!$C$2:$AU$46,MOD(ROW()-2,45)+1,_xlfn.FLOOR.MATH((ROW()-2)/45)+1) + 0</f>
        <v>18.2</v>
      </c>
    </row>
    <row r="731" spans="1:2" x14ac:dyDescent="0.2">
      <c r="A731" cm="1">
        <f t="array" ref="A731">INDEX(Tolls!$C$2:$AU$46,MOD(ROW()-2,45)+1,_xlfn.FLOOR.MATH((ROW()-2)/45)+1) + 0</f>
        <v>33.700000000000003</v>
      </c>
      <c r="B731" cm="1">
        <f t="array" ref="B731">INDEX('EZ-Pass'!$C$2:$AU$46,MOD(ROW()-2,45)+1,_xlfn.FLOOR.MATH((ROW()-2)/45)+1) + 0</f>
        <v>16.600000000000001</v>
      </c>
    </row>
    <row r="732" spans="1:2" x14ac:dyDescent="0.2">
      <c r="A732" cm="1">
        <f t="array" ref="A732">INDEX(Tolls!$C$2:$AU$46,MOD(ROW()-2,45)+1,_xlfn.FLOOR.MATH((ROW()-2)/45)+1) + 0</f>
        <v>29.7</v>
      </c>
      <c r="B732" cm="1">
        <f t="array" ref="B732">INDEX('EZ-Pass'!$C$2:$AU$46,MOD(ROW()-2,45)+1,_xlfn.FLOOR.MATH((ROW()-2)/45)+1) + 0</f>
        <v>14.5</v>
      </c>
    </row>
    <row r="733" spans="1:2" x14ac:dyDescent="0.2">
      <c r="A733" cm="1">
        <f t="array" ref="A733">INDEX(Tolls!$C$2:$AU$46,MOD(ROW()-2,45)+1,_xlfn.FLOOR.MATH((ROW()-2)/45)+1) + 0</f>
        <v>20.3</v>
      </c>
      <c r="B733" cm="1">
        <f t="array" ref="B733">INDEX('EZ-Pass'!$C$2:$AU$46,MOD(ROW()-2,45)+1,_xlfn.FLOOR.MATH((ROW()-2)/45)+1) + 0</f>
        <v>9.9</v>
      </c>
    </row>
    <row r="734" spans="1:2" x14ac:dyDescent="0.2">
      <c r="A734" cm="1">
        <f t="array" ref="A734">INDEX(Tolls!$C$2:$AU$46,MOD(ROW()-2,45)+1,_xlfn.FLOOR.MATH((ROW()-2)/45)+1) + 0</f>
        <v>16.2</v>
      </c>
      <c r="B734" cm="1">
        <f t="array" ref="B734">INDEX('EZ-Pass'!$C$2:$AU$46,MOD(ROW()-2,45)+1,_xlfn.FLOOR.MATH((ROW()-2)/45)+1) + 0</f>
        <v>7.9</v>
      </c>
    </row>
    <row r="735" spans="1:2" x14ac:dyDescent="0.2">
      <c r="A735" cm="1">
        <f t="array" ref="A735">INDEX(Tolls!$C$2:$AU$46,MOD(ROW()-2,45)+1,_xlfn.FLOOR.MATH((ROW()-2)/45)+1) + 0</f>
        <v>13</v>
      </c>
      <c r="B735" cm="1">
        <f t="array" ref="B735">INDEX('EZ-Pass'!$C$2:$AU$46,MOD(ROW()-2,45)+1,_xlfn.FLOOR.MATH((ROW()-2)/45)+1) + 0</f>
        <v>6.3</v>
      </c>
    </row>
    <row r="736" spans="1:2" x14ac:dyDescent="0.2">
      <c r="A736" cm="1">
        <f t="array" ref="A736">INDEX(Tolls!$C$2:$AU$46,MOD(ROW()-2,45)+1,_xlfn.FLOOR.MATH((ROW()-2)/45)+1) + 0</f>
        <v>9.9</v>
      </c>
      <c r="B736" cm="1">
        <f t="array" ref="B736">INDEX('EZ-Pass'!$C$2:$AU$46,MOD(ROW()-2,45)+1,_xlfn.FLOOR.MATH((ROW()-2)/45)+1) + 0</f>
        <v>4.8</v>
      </c>
    </row>
    <row r="737" spans="1:2" x14ac:dyDescent="0.2">
      <c r="A737" cm="1">
        <f t="array" ref="A737">INDEX(Tolls!$C$2:$AU$46,MOD(ROW()-2,45)+1,_xlfn.FLOOR.MATH((ROW()-2)/45)+1) + 0</f>
        <v>6.8</v>
      </c>
      <c r="B737" cm="1">
        <f t="array" ref="B737">INDEX('EZ-Pass'!$C$2:$AU$46,MOD(ROW()-2,45)+1,_xlfn.FLOOR.MATH((ROW()-2)/45)+1) + 0</f>
        <v>3.2</v>
      </c>
    </row>
    <row r="738" spans="1:2" x14ac:dyDescent="0.2">
      <c r="A738" t="e" cm="1">
        <f t="array" ref="A738">INDEX(Tolls!$C$2:$AU$46,MOD(ROW()-2,45)+1,_xlfn.FLOOR.MATH((ROW()-2)/45)+1) + 0</f>
        <v>#VALUE!</v>
      </c>
      <c r="B738" t="e" cm="1">
        <f t="array" ref="B738">INDEX('EZ-Pass'!$C$2:$AU$46,MOD(ROW()-2,45)+1,_xlfn.FLOOR.MATH((ROW()-2)/45)+1) + 0</f>
        <v>#VALUE!</v>
      </c>
    </row>
    <row r="739" spans="1:2" x14ac:dyDescent="0.2">
      <c r="A739" cm="1">
        <f t="array" ref="A739">INDEX(Tolls!$C$2:$AU$46,MOD(ROW()-2,45)+1,_xlfn.FLOOR.MATH((ROW()-2)/45)+1) + 0</f>
        <v>3.9</v>
      </c>
      <c r="B739" cm="1">
        <f t="array" ref="B739">INDEX('EZ-Pass'!$C$2:$AU$46,MOD(ROW()-2,45)+1,_xlfn.FLOOR.MATH((ROW()-2)/45)+1) + 0</f>
        <v>1.6</v>
      </c>
    </row>
    <row r="740" spans="1:2" x14ac:dyDescent="0.2">
      <c r="A740" cm="1">
        <f t="array" ref="A740">INDEX(Tolls!$C$2:$AU$46,MOD(ROW()-2,45)+1,_xlfn.FLOOR.MATH((ROW()-2)/45)+1) + 0</f>
        <v>4.7</v>
      </c>
      <c r="B740" cm="1">
        <f t="array" ref="B740">INDEX('EZ-Pass'!$C$2:$AU$46,MOD(ROW()-2,45)+1,_xlfn.FLOOR.MATH((ROW()-2)/45)+1) + 0</f>
        <v>2.2999999999999998</v>
      </c>
    </row>
    <row r="741" spans="1:2" x14ac:dyDescent="0.2">
      <c r="A741" cm="1">
        <f t="array" ref="A741">INDEX(Tolls!$C$2:$AU$46,MOD(ROW()-2,45)+1,_xlfn.FLOOR.MATH((ROW()-2)/45)+1) + 0</f>
        <v>6</v>
      </c>
      <c r="B741" cm="1">
        <f t="array" ref="B741">INDEX('EZ-Pass'!$C$2:$AU$46,MOD(ROW()-2,45)+1,_xlfn.FLOOR.MATH((ROW()-2)/45)+1) + 0</f>
        <v>2.7</v>
      </c>
    </row>
    <row r="742" spans="1:2" x14ac:dyDescent="0.2">
      <c r="A742" cm="1">
        <f t="array" ref="A742">INDEX(Tolls!$C$2:$AU$46,MOD(ROW()-2,45)+1,_xlfn.FLOOR.MATH((ROW()-2)/45)+1) + 0</f>
        <v>10</v>
      </c>
      <c r="B742" cm="1">
        <f t="array" ref="B742">INDEX('EZ-Pass'!$C$2:$AU$46,MOD(ROW()-2,45)+1,_xlfn.FLOOR.MATH((ROW()-2)/45)+1) + 0</f>
        <v>4.8</v>
      </c>
    </row>
    <row r="743" spans="1:2" x14ac:dyDescent="0.2">
      <c r="A743" cm="1">
        <f t="array" ref="A743">INDEX(Tolls!$C$2:$AU$46,MOD(ROW()-2,45)+1,_xlfn.FLOOR.MATH((ROW()-2)/45)+1) + 0</f>
        <v>13</v>
      </c>
      <c r="B743" cm="1">
        <f t="array" ref="B743">INDEX('EZ-Pass'!$C$2:$AU$46,MOD(ROW()-2,45)+1,_xlfn.FLOOR.MATH((ROW()-2)/45)+1) + 0</f>
        <v>6.3</v>
      </c>
    </row>
    <row r="744" spans="1:2" x14ac:dyDescent="0.2">
      <c r="A744" cm="1">
        <f t="array" ref="A744">INDEX(Tolls!$C$2:$AU$46,MOD(ROW()-2,45)+1,_xlfn.FLOOR.MATH((ROW()-2)/45)+1) + 0</f>
        <v>15.3</v>
      </c>
      <c r="B744" cm="1">
        <f t="array" ref="B744">INDEX('EZ-Pass'!$C$2:$AU$46,MOD(ROW()-2,45)+1,_xlfn.FLOOR.MATH((ROW()-2)/45)+1) + 0</f>
        <v>7.3</v>
      </c>
    </row>
    <row r="745" spans="1:2" x14ac:dyDescent="0.2">
      <c r="A745" cm="1">
        <f t="array" ref="A745">INDEX(Tolls!$C$2:$AU$46,MOD(ROW()-2,45)+1,_xlfn.FLOOR.MATH((ROW()-2)/45)+1) + 0</f>
        <v>19.399999999999999</v>
      </c>
      <c r="B745" cm="1">
        <f t="array" ref="B745">INDEX('EZ-Pass'!$C$2:$AU$46,MOD(ROW()-2,45)+1,_xlfn.FLOOR.MATH((ROW()-2)/45)+1) + 0</f>
        <v>9.4</v>
      </c>
    </row>
    <row r="746" spans="1:2" x14ac:dyDescent="0.2">
      <c r="A746" cm="1">
        <f t="array" ref="A746">INDEX(Tolls!$C$2:$AU$46,MOD(ROW()-2,45)+1,_xlfn.FLOOR.MATH((ROW()-2)/45)+1) + 0</f>
        <v>21.9</v>
      </c>
      <c r="B746" cm="1">
        <f t="array" ref="B746">INDEX('EZ-Pass'!$C$2:$AU$46,MOD(ROW()-2,45)+1,_xlfn.FLOOR.MATH((ROW()-2)/45)+1) + 0</f>
        <v>10.5</v>
      </c>
    </row>
    <row r="747" spans="1:2" x14ac:dyDescent="0.2">
      <c r="A747" cm="1">
        <f t="array" ref="A747">INDEX(Tolls!$C$2:$AU$46,MOD(ROW()-2,45)+1,_xlfn.FLOOR.MATH((ROW()-2)/45)+1) + 0</f>
        <v>23.6</v>
      </c>
      <c r="B747" cm="1">
        <f t="array" ref="B747">INDEX('EZ-Pass'!$C$2:$AU$46,MOD(ROW()-2,45)+1,_xlfn.FLOOR.MATH((ROW()-2)/45)+1) + 0</f>
        <v>11.5</v>
      </c>
    </row>
    <row r="748" spans="1:2" x14ac:dyDescent="0.2">
      <c r="A748" cm="1">
        <f t="array" ref="A748">INDEX(Tolls!$C$2:$AU$46,MOD(ROW()-2,45)+1,_xlfn.FLOOR.MATH((ROW()-2)/45)+1) + 0</f>
        <v>26.6</v>
      </c>
      <c r="B748" cm="1">
        <f t="array" ref="B748">INDEX('EZ-Pass'!$C$2:$AU$46,MOD(ROW()-2,45)+1,_xlfn.FLOOR.MATH((ROW()-2)/45)+1) + 0</f>
        <v>13</v>
      </c>
    </row>
    <row r="749" spans="1:2" x14ac:dyDescent="0.2">
      <c r="A749" cm="1">
        <f t="array" ref="A749">INDEX(Tolls!$C$2:$AU$46,MOD(ROW()-2,45)+1,_xlfn.FLOOR.MATH((ROW()-2)/45)+1) + 0</f>
        <v>27.6</v>
      </c>
      <c r="B749" cm="1">
        <f t="array" ref="B749">INDEX('EZ-Pass'!$C$2:$AU$46,MOD(ROW()-2,45)+1,_xlfn.FLOOR.MATH((ROW()-2)/45)+1) + 0</f>
        <v>13.5</v>
      </c>
    </row>
    <row r="750" spans="1:2" x14ac:dyDescent="0.2">
      <c r="A750" cm="1">
        <f t="array" ref="A750">INDEX(Tolls!$C$2:$AU$46,MOD(ROW()-2,45)+1,_xlfn.FLOOR.MATH((ROW()-2)/45)+1) + 0</f>
        <v>28.3</v>
      </c>
      <c r="B750" cm="1">
        <f t="array" ref="B750">INDEX('EZ-Pass'!$C$2:$AU$46,MOD(ROW()-2,45)+1,_xlfn.FLOOR.MATH((ROW()-2)/45)+1) + 0</f>
        <v>13.8</v>
      </c>
    </row>
    <row r="751" spans="1:2" x14ac:dyDescent="0.2">
      <c r="A751" cm="1">
        <f t="array" ref="A751">INDEX(Tolls!$C$2:$AU$46,MOD(ROW()-2,45)+1,_xlfn.FLOOR.MATH((ROW()-2)/45)+1) + 0</f>
        <v>29.7</v>
      </c>
      <c r="B751" cm="1">
        <f t="array" ref="B751">INDEX('EZ-Pass'!$C$2:$AU$46,MOD(ROW()-2,45)+1,_xlfn.FLOOR.MATH((ROW()-2)/45)+1) + 0</f>
        <v>14.5</v>
      </c>
    </row>
    <row r="752" spans="1:2" x14ac:dyDescent="0.2">
      <c r="A752" cm="1">
        <f t="array" ref="A752">INDEX(Tolls!$C$2:$AU$46,MOD(ROW()-2,45)+1,_xlfn.FLOOR.MATH((ROW()-2)/45)+1) + 0</f>
        <v>31.9</v>
      </c>
      <c r="B752" cm="1">
        <f t="array" ref="B752">INDEX('EZ-Pass'!$C$2:$AU$46,MOD(ROW()-2,45)+1,_xlfn.FLOOR.MATH((ROW()-2)/45)+1) + 0</f>
        <v>15.6</v>
      </c>
    </row>
    <row r="753" spans="1:2" x14ac:dyDescent="0.2">
      <c r="A753" t="e" cm="1">
        <f t="array" ref="A753">INDEX(Tolls!$C$2:$AU$46,MOD(ROW()-2,45)+1,_xlfn.FLOOR.MATH((ROW()-2)/45)+1) + 0</f>
        <v>#VALUE!</v>
      </c>
      <c r="B753" t="e" cm="1">
        <f t="array" ref="B753">INDEX('EZ-Pass'!$C$2:$AU$46,MOD(ROW()-2,45)+1,_xlfn.FLOOR.MATH((ROW()-2)/45)+1) + 0</f>
        <v>#VALUE!</v>
      </c>
    </row>
    <row r="754" spans="1:2" x14ac:dyDescent="0.2">
      <c r="A754" cm="1">
        <f t="array" ref="A754">INDEX(Tolls!$C$2:$AU$46,MOD(ROW()-2,45)+1,_xlfn.FLOOR.MATH((ROW()-2)/45)+1) + 0</f>
        <v>33.700000000000003</v>
      </c>
      <c r="B754" cm="1">
        <f t="array" ref="B754">INDEX('EZ-Pass'!$C$2:$AU$46,MOD(ROW()-2,45)+1,_xlfn.FLOOR.MATH((ROW()-2)/45)+1) + 0</f>
        <v>16.600000000000001</v>
      </c>
    </row>
    <row r="755" spans="1:2" x14ac:dyDescent="0.2">
      <c r="A755" cm="1">
        <f t="array" ref="A755">INDEX(Tolls!$C$2:$AU$46,MOD(ROW()-2,45)+1,_xlfn.FLOOR.MATH((ROW()-2)/45)+1) + 0</f>
        <v>41.9</v>
      </c>
      <c r="B755" cm="1">
        <f t="array" ref="B755">INDEX('EZ-Pass'!$C$2:$AU$46,MOD(ROW()-2,45)+1,_xlfn.FLOOR.MATH((ROW()-2)/45)+1) + 0</f>
        <v>22.700000000000003</v>
      </c>
    </row>
    <row r="756" spans="1:2" x14ac:dyDescent="0.2">
      <c r="A756" t="e" cm="1">
        <f t="array" ref="A756">INDEX(Tolls!$C$2:$AU$46,MOD(ROW()-2,45)+1,_xlfn.FLOOR.MATH((ROW()-2)/45)+1) + 0</f>
        <v>#VALUE!</v>
      </c>
      <c r="B756" t="e" cm="1">
        <f t="array" ref="B756">INDEX('EZ-Pass'!$C$2:$AU$46,MOD(ROW()-2,45)+1,_xlfn.FLOOR.MATH((ROW()-2)/45)+1) + 0</f>
        <v>#VALUE!</v>
      </c>
    </row>
    <row r="757" spans="1:2" x14ac:dyDescent="0.2">
      <c r="A757" cm="1">
        <f t="array" ref="A757">INDEX(Tolls!$C$2:$AU$46,MOD(ROW()-2,45)+1,_xlfn.FLOOR.MATH((ROW()-2)/45)+1) + 0</f>
        <v>28.6</v>
      </c>
      <c r="B757" cm="1">
        <f t="array" ref="B757">INDEX('EZ-Pass'!$C$2:$AU$46,MOD(ROW()-2,45)+1,_xlfn.FLOOR.MATH((ROW()-2)/45)+1) + 0</f>
        <v>14</v>
      </c>
    </row>
    <row r="758" spans="1:2" x14ac:dyDescent="0.2">
      <c r="A758" cm="1">
        <f t="array" ref="A758">INDEX(Tolls!$C$2:$AU$46,MOD(ROW()-2,45)+1,_xlfn.FLOOR.MATH((ROW()-2)/45)+1) + 0</f>
        <v>31.9</v>
      </c>
      <c r="B758" cm="1">
        <f t="array" ref="B758">INDEX('EZ-Pass'!$C$2:$AU$46,MOD(ROW()-2,45)+1,_xlfn.FLOOR.MATH((ROW()-2)/45)+1) + 0</f>
        <v>15.6</v>
      </c>
    </row>
    <row r="759" spans="1:2" x14ac:dyDescent="0.2">
      <c r="A759" cm="1">
        <f t="array" ref="A759">INDEX(Tolls!$C$2:$AU$46,MOD(ROW()-2,45)+1,_xlfn.FLOOR.MATH((ROW()-2)/45)+1) + 0</f>
        <v>33.700000000000003</v>
      </c>
      <c r="B759" cm="1">
        <f t="array" ref="B759">INDEX('EZ-Pass'!$C$2:$AU$46,MOD(ROW()-2,45)+1,_xlfn.FLOOR.MATH((ROW()-2)/45)+1) + 0</f>
        <v>16.600000000000001</v>
      </c>
    </row>
    <row r="760" spans="1:2" x14ac:dyDescent="0.2">
      <c r="A760" cm="1">
        <f t="array" ref="A760">INDEX(Tolls!$C$2:$AU$46,MOD(ROW()-2,45)+1,_xlfn.FLOOR.MATH((ROW()-2)/45)+1) + 0</f>
        <v>38.9</v>
      </c>
      <c r="B760" cm="1">
        <f t="array" ref="B760">INDEX('EZ-Pass'!$C$2:$AU$46,MOD(ROW()-2,45)+1,_xlfn.FLOOR.MATH((ROW()-2)/45)+1) + 0</f>
        <v>19.2</v>
      </c>
    </row>
    <row r="761" spans="1:2" x14ac:dyDescent="0.2">
      <c r="A761" cm="1">
        <f t="array" ref="A761">INDEX(Tolls!$C$2:$AU$46,MOD(ROW()-2,45)+1,_xlfn.FLOOR.MATH((ROW()-2)/45)+1) + 0</f>
        <v>41.2</v>
      </c>
      <c r="B761" cm="1">
        <f t="array" ref="B761">INDEX('EZ-Pass'!$C$2:$AU$46,MOD(ROW()-2,45)+1,_xlfn.FLOOR.MATH((ROW()-2)/45)+1) + 0</f>
        <v>20.2</v>
      </c>
    </row>
    <row r="762" spans="1:2" x14ac:dyDescent="0.2">
      <c r="A762" cm="1">
        <f t="array" ref="A762">INDEX(Tolls!$C$2:$AU$46,MOD(ROW()-2,45)+1,_xlfn.FLOOR.MATH((ROW()-2)/45)+1) + 0</f>
        <v>42.2</v>
      </c>
      <c r="B762" cm="1">
        <f t="array" ref="B762">INDEX('EZ-Pass'!$C$2:$AU$46,MOD(ROW()-2,45)+1,_xlfn.FLOOR.MATH((ROW()-2)/45)+1) + 0</f>
        <v>20.7</v>
      </c>
    </row>
    <row r="763" spans="1:2" x14ac:dyDescent="0.2">
      <c r="A763" cm="1">
        <f t="array" ref="A763">INDEX(Tolls!$C$2:$AU$46,MOD(ROW()-2,45)+1,_xlfn.FLOOR.MATH((ROW()-2)/45)+1) + 0</f>
        <v>44.3</v>
      </c>
      <c r="B763" cm="1">
        <f t="array" ref="B763">INDEX('EZ-Pass'!$C$2:$AU$46,MOD(ROW()-2,45)+1,_xlfn.FLOOR.MATH((ROW()-2)/45)+1) + 0</f>
        <v>21.8</v>
      </c>
    </row>
    <row r="764" spans="1:2" x14ac:dyDescent="0.2">
      <c r="A764" cm="1">
        <f t="array" ref="A764">INDEX(Tolls!$C$2:$AU$46,MOD(ROW()-2,45)+1,_xlfn.FLOOR.MATH((ROW()-2)/45)+1) + 0</f>
        <v>46.3</v>
      </c>
      <c r="B764" cm="1">
        <f t="array" ref="B764">INDEX('EZ-Pass'!$C$2:$AU$46,MOD(ROW()-2,45)+1,_xlfn.FLOOR.MATH((ROW()-2)/45)+1) + 0</f>
        <v>22.8</v>
      </c>
    </row>
    <row r="765" spans="1:2" x14ac:dyDescent="0.2">
      <c r="A765" cm="1">
        <f t="array" ref="A765">INDEX(Tolls!$C$2:$AU$46,MOD(ROW()-2,45)+1,_xlfn.FLOOR.MATH((ROW()-2)/45)+1) + 0</f>
        <v>48.9</v>
      </c>
      <c r="B765" cm="1">
        <f t="array" ref="B765">INDEX('EZ-Pass'!$C$2:$AU$46,MOD(ROW()-2,45)+1,_xlfn.FLOOR.MATH((ROW()-2)/45)+1) + 0</f>
        <v>24</v>
      </c>
    </row>
    <row r="766" spans="1:2" x14ac:dyDescent="0.2">
      <c r="A766" cm="1">
        <f t="array" ref="A766">INDEX(Tolls!$C$2:$AU$46,MOD(ROW()-2,45)+1,_xlfn.FLOOR.MATH((ROW()-2)/45)+1) + 0</f>
        <v>51.5</v>
      </c>
      <c r="B766" cm="1">
        <f t="array" ref="B766">INDEX('EZ-Pass'!$C$2:$AU$46,MOD(ROW()-2,45)+1,_xlfn.FLOOR.MATH((ROW()-2)/45)+1) + 0</f>
        <v>25.2</v>
      </c>
    </row>
    <row r="767" spans="1:2" x14ac:dyDescent="0.2">
      <c r="A767" cm="1">
        <f t="array" ref="A767">INDEX(Tolls!$C$2:$AU$46,MOD(ROW()-2,45)+1,_xlfn.FLOOR.MATH((ROW()-2)/45)+1) + 0</f>
        <v>64.400000000000006</v>
      </c>
      <c r="B767" cm="1">
        <f t="array" ref="B767">INDEX('EZ-Pass'!$C$2:$AU$46,MOD(ROW()-2,45)+1,_xlfn.FLOOR.MATH((ROW()-2)/45)+1) + 0</f>
        <v>31.6</v>
      </c>
    </row>
    <row r="768" spans="1:2" x14ac:dyDescent="0.2">
      <c r="A768" cm="1">
        <f t="array" ref="A768">INDEX(Tolls!$C$2:$AU$46,MOD(ROW()-2,45)+1,_xlfn.FLOOR.MATH((ROW()-2)/45)+1) + 0</f>
        <v>51.4</v>
      </c>
      <c r="B768" cm="1">
        <f t="array" ref="B768">INDEX('EZ-Pass'!$C$2:$AU$46,MOD(ROW()-2,45)+1,_xlfn.FLOOR.MATH((ROW()-2)/45)+1) + 0</f>
        <v>25.3</v>
      </c>
    </row>
    <row r="769" spans="1:2" x14ac:dyDescent="0.2">
      <c r="A769" cm="1">
        <f t="array" ref="A769">INDEX(Tolls!$C$2:$AU$46,MOD(ROW()-2,45)+1,_xlfn.FLOOR.MATH((ROW()-2)/45)+1) + 0</f>
        <v>51.4</v>
      </c>
      <c r="B769" cm="1">
        <f t="array" ref="B769">INDEX('EZ-Pass'!$C$2:$AU$46,MOD(ROW()-2,45)+1,_xlfn.FLOOR.MATH((ROW()-2)/45)+1) + 0</f>
        <v>25.3</v>
      </c>
    </row>
    <row r="770" spans="1:2" x14ac:dyDescent="0.2">
      <c r="A770" cm="1">
        <f t="array" ref="A770">INDEX(Tolls!$C$2:$AU$46,MOD(ROW()-2,45)+1,_xlfn.FLOOR.MATH((ROW()-2)/45)+1) + 0</f>
        <v>51.4</v>
      </c>
      <c r="B770" cm="1">
        <f t="array" ref="B770">INDEX('EZ-Pass'!$C$2:$AU$46,MOD(ROW()-2,45)+1,_xlfn.FLOOR.MATH((ROW()-2)/45)+1) + 0</f>
        <v>25.3</v>
      </c>
    </row>
    <row r="771" spans="1:2" x14ac:dyDescent="0.2">
      <c r="A771" cm="1">
        <f t="array" ref="A771">INDEX(Tolls!$C$2:$AU$46,MOD(ROW()-2,45)+1,_xlfn.FLOOR.MATH((ROW()-2)/45)+1) + 0</f>
        <v>48.3</v>
      </c>
      <c r="B771" cm="1">
        <f t="array" ref="B771">INDEX('EZ-Pass'!$C$2:$AU$46,MOD(ROW()-2,45)+1,_xlfn.FLOOR.MATH((ROW()-2)/45)+1) + 0</f>
        <v>23.8</v>
      </c>
    </row>
    <row r="772" spans="1:2" x14ac:dyDescent="0.2">
      <c r="A772" cm="1">
        <f t="array" ref="A772">INDEX(Tolls!$C$2:$AU$46,MOD(ROW()-2,45)+1,_xlfn.FLOOR.MATH((ROW()-2)/45)+1) + 0</f>
        <v>46.3</v>
      </c>
      <c r="B772" cm="1">
        <f t="array" ref="B772">INDEX('EZ-Pass'!$C$2:$AU$46,MOD(ROW()-2,45)+1,_xlfn.FLOOR.MATH((ROW()-2)/45)+1) + 0</f>
        <v>22.8</v>
      </c>
    </row>
    <row r="773" spans="1:2" x14ac:dyDescent="0.2">
      <c r="A773" cm="1">
        <f t="array" ref="A773">INDEX(Tolls!$C$2:$AU$46,MOD(ROW()-2,45)+1,_xlfn.FLOOR.MATH((ROW()-2)/45)+1) + 0</f>
        <v>44.3</v>
      </c>
      <c r="B773" cm="1">
        <f t="array" ref="B773">INDEX('EZ-Pass'!$C$2:$AU$46,MOD(ROW()-2,45)+1,_xlfn.FLOOR.MATH((ROW()-2)/45)+1) + 0</f>
        <v>21.8</v>
      </c>
    </row>
    <row r="774" spans="1:2" x14ac:dyDescent="0.2">
      <c r="A774" cm="1">
        <f t="array" ref="A774">INDEX(Tolls!$C$2:$AU$46,MOD(ROW()-2,45)+1,_xlfn.FLOOR.MATH((ROW()-2)/45)+1) + 0</f>
        <v>42.2</v>
      </c>
      <c r="B774" cm="1">
        <f t="array" ref="B774">INDEX('EZ-Pass'!$C$2:$AU$46,MOD(ROW()-2,45)+1,_xlfn.FLOOR.MATH((ROW()-2)/45)+1) + 0</f>
        <v>20.7</v>
      </c>
    </row>
    <row r="775" spans="1:2" x14ac:dyDescent="0.2">
      <c r="A775" cm="1">
        <f t="array" ref="A775">INDEX(Tolls!$C$2:$AU$46,MOD(ROW()-2,45)+1,_xlfn.FLOOR.MATH((ROW()-2)/45)+1) + 0</f>
        <v>38.9</v>
      </c>
      <c r="B775" cm="1">
        <f t="array" ref="B775">INDEX('EZ-Pass'!$C$2:$AU$46,MOD(ROW()-2,45)+1,_xlfn.FLOOR.MATH((ROW()-2)/45)+1) + 0</f>
        <v>19.2</v>
      </c>
    </row>
    <row r="776" spans="1:2" x14ac:dyDescent="0.2">
      <c r="A776" cm="1">
        <f t="array" ref="A776">INDEX(Tolls!$C$2:$AU$46,MOD(ROW()-2,45)+1,_xlfn.FLOOR.MATH((ROW()-2)/45)+1) + 0</f>
        <v>36</v>
      </c>
      <c r="B776" cm="1">
        <f t="array" ref="B776">INDEX('EZ-Pass'!$C$2:$AU$46,MOD(ROW()-2,45)+1,_xlfn.FLOOR.MATH((ROW()-2)/45)+1) + 0</f>
        <v>17.600000000000001</v>
      </c>
    </row>
    <row r="777" spans="1:2" x14ac:dyDescent="0.2">
      <c r="A777" cm="1">
        <f t="array" ref="A777">INDEX(Tolls!$C$2:$AU$46,MOD(ROW()-2,45)+1,_xlfn.FLOOR.MATH((ROW()-2)/45)+1) + 0</f>
        <v>30.8</v>
      </c>
      <c r="B777" cm="1">
        <f t="array" ref="B777">INDEX('EZ-Pass'!$C$2:$AU$46,MOD(ROW()-2,45)+1,_xlfn.FLOOR.MATH((ROW()-2)/45)+1) + 0</f>
        <v>15</v>
      </c>
    </row>
    <row r="778" spans="1:2" x14ac:dyDescent="0.2">
      <c r="A778" cm="1">
        <f t="array" ref="A778">INDEX(Tolls!$C$2:$AU$46,MOD(ROW()-2,45)+1,_xlfn.FLOOR.MATH((ROW()-2)/45)+1) + 0</f>
        <v>23.6</v>
      </c>
      <c r="B778" cm="1">
        <f t="array" ref="B778">INDEX('EZ-Pass'!$C$2:$AU$46,MOD(ROW()-2,45)+1,_xlfn.FLOOR.MATH((ROW()-2)/45)+1) + 0</f>
        <v>11.5</v>
      </c>
    </row>
    <row r="779" spans="1:2" x14ac:dyDescent="0.2">
      <c r="A779" cm="1">
        <f t="array" ref="A779">INDEX(Tolls!$C$2:$AU$46,MOD(ROW()-2,45)+1,_xlfn.FLOOR.MATH((ROW()-2)/45)+1) + 0</f>
        <v>19.399999999999999</v>
      </c>
      <c r="B779" cm="1">
        <f t="array" ref="B779">INDEX('EZ-Pass'!$C$2:$AU$46,MOD(ROW()-2,45)+1,_xlfn.FLOOR.MATH((ROW()-2)/45)+1) + 0</f>
        <v>9.4</v>
      </c>
    </row>
    <row r="780" spans="1:2" x14ac:dyDescent="0.2">
      <c r="A780" cm="1">
        <f t="array" ref="A780">INDEX(Tolls!$C$2:$AU$46,MOD(ROW()-2,45)+1,_xlfn.FLOOR.MATH((ROW()-2)/45)+1) + 0</f>
        <v>14.3</v>
      </c>
      <c r="B780" cm="1">
        <f t="array" ref="B780">INDEX('EZ-Pass'!$C$2:$AU$46,MOD(ROW()-2,45)+1,_xlfn.FLOOR.MATH((ROW()-2)/45)+1) + 0</f>
        <v>6.8</v>
      </c>
    </row>
    <row r="781" spans="1:2" x14ac:dyDescent="0.2">
      <c r="A781" cm="1">
        <f t="array" ref="A781">INDEX(Tolls!$C$2:$AU$46,MOD(ROW()-2,45)+1,_xlfn.FLOOR.MATH((ROW()-2)/45)+1) + 0</f>
        <v>11.7</v>
      </c>
      <c r="B781" cm="1">
        <f t="array" ref="B781">INDEX('EZ-Pass'!$C$2:$AU$46,MOD(ROW()-2,45)+1,_xlfn.FLOOR.MATH((ROW()-2)/45)+1) + 0</f>
        <v>5.9</v>
      </c>
    </row>
    <row r="782" spans="1:2" x14ac:dyDescent="0.2">
      <c r="A782" cm="1">
        <f t="array" ref="A782">INDEX(Tolls!$C$2:$AU$46,MOD(ROW()-2,45)+1,_xlfn.FLOOR.MATH((ROW()-2)/45)+1) + 0</f>
        <v>9</v>
      </c>
      <c r="B782" cm="1">
        <f t="array" ref="B782">INDEX('EZ-Pass'!$C$2:$AU$46,MOD(ROW()-2,45)+1,_xlfn.FLOOR.MATH((ROW()-2)/45)+1) + 0</f>
        <v>4.3</v>
      </c>
    </row>
    <row r="783" spans="1:2" x14ac:dyDescent="0.2">
      <c r="A783" cm="1">
        <f t="array" ref="A783">INDEX(Tolls!$C$2:$AU$46,MOD(ROW()-2,45)+1,_xlfn.FLOOR.MATH((ROW()-2)/45)+1) + 0</f>
        <v>3.9</v>
      </c>
      <c r="B783" cm="1">
        <f t="array" ref="B783">INDEX('EZ-Pass'!$C$2:$AU$46,MOD(ROW()-2,45)+1,_xlfn.FLOOR.MATH((ROW()-2)/45)+1) + 0</f>
        <v>1.6</v>
      </c>
    </row>
    <row r="784" spans="1:2" x14ac:dyDescent="0.2">
      <c r="A784" t="e" cm="1">
        <f t="array" ref="A784">INDEX(Tolls!$C$2:$AU$46,MOD(ROW()-2,45)+1,_xlfn.FLOOR.MATH((ROW()-2)/45)+1) + 0</f>
        <v>#VALUE!</v>
      </c>
      <c r="B784" t="e" cm="1">
        <f t="array" ref="B784">INDEX('EZ-Pass'!$C$2:$AU$46,MOD(ROW()-2,45)+1,_xlfn.FLOOR.MATH((ROW()-2)/45)+1) + 0</f>
        <v>#VALUE!</v>
      </c>
    </row>
    <row r="785" spans="1:2" x14ac:dyDescent="0.2">
      <c r="A785" cm="1">
        <f t="array" ref="A785">INDEX(Tolls!$C$2:$AU$46,MOD(ROW()-2,45)+1,_xlfn.FLOOR.MATH((ROW()-2)/45)+1) + 0</f>
        <v>3.9</v>
      </c>
      <c r="B785" cm="1">
        <f t="array" ref="B785">INDEX('EZ-Pass'!$C$2:$AU$46,MOD(ROW()-2,45)+1,_xlfn.FLOOR.MATH((ROW()-2)/45)+1) + 0</f>
        <v>1.6</v>
      </c>
    </row>
    <row r="786" spans="1:2" x14ac:dyDescent="0.2">
      <c r="A786" cm="1">
        <f t="array" ref="A786">INDEX(Tolls!$C$2:$AU$46,MOD(ROW()-2,45)+1,_xlfn.FLOOR.MATH((ROW()-2)/45)+1) + 0</f>
        <v>4.7</v>
      </c>
      <c r="B786" cm="1">
        <f t="array" ref="B786">INDEX('EZ-Pass'!$C$2:$AU$46,MOD(ROW()-2,45)+1,_xlfn.FLOOR.MATH((ROW()-2)/45)+1) + 0</f>
        <v>2.2999999999999998</v>
      </c>
    </row>
    <row r="787" spans="1:2" x14ac:dyDescent="0.2">
      <c r="A787" cm="1">
        <f t="array" ref="A787">INDEX(Tolls!$C$2:$AU$46,MOD(ROW()-2,45)+1,_xlfn.FLOOR.MATH((ROW()-2)/45)+1) + 0</f>
        <v>6.8</v>
      </c>
      <c r="B787" cm="1">
        <f t="array" ref="B787">INDEX('EZ-Pass'!$C$2:$AU$46,MOD(ROW()-2,45)+1,_xlfn.FLOOR.MATH((ROW()-2)/45)+1) + 0</f>
        <v>3.2</v>
      </c>
    </row>
    <row r="788" spans="1:2" x14ac:dyDescent="0.2">
      <c r="A788" cm="1">
        <f t="array" ref="A788">INDEX(Tolls!$C$2:$AU$46,MOD(ROW()-2,45)+1,_xlfn.FLOOR.MATH((ROW()-2)/45)+1) + 0</f>
        <v>11</v>
      </c>
      <c r="B788" cm="1">
        <f t="array" ref="B788">INDEX('EZ-Pass'!$C$2:$AU$46,MOD(ROW()-2,45)+1,_xlfn.FLOOR.MATH((ROW()-2)/45)+1) + 0</f>
        <v>5.2</v>
      </c>
    </row>
    <row r="789" spans="1:2" x14ac:dyDescent="0.2">
      <c r="A789" cm="1">
        <f t="array" ref="A789">INDEX(Tolls!$C$2:$AU$46,MOD(ROW()-2,45)+1,_xlfn.FLOOR.MATH((ROW()-2)/45)+1) + 0</f>
        <v>14.3</v>
      </c>
      <c r="B789" cm="1">
        <f t="array" ref="B789">INDEX('EZ-Pass'!$C$2:$AU$46,MOD(ROW()-2,45)+1,_xlfn.FLOOR.MATH((ROW()-2)/45)+1) + 0</f>
        <v>6.8</v>
      </c>
    </row>
    <row r="790" spans="1:2" x14ac:dyDescent="0.2">
      <c r="A790" cm="1">
        <f t="array" ref="A790">INDEX(Tolls!$C$2:$AU$46,MOD(ROW()-2,45)+1,_xlfn.FLOOR.MATH((ROW()-2)/45)+1) + 0</f>
        <v>17.3</v>
      </c>
      <c r="B790" cm="1">
        <f t="array" ref="B790">INDEX('EZ-Pass'!$C$2:$AU$46,MOD(ROW()-2,45)+1,_xlfn.FLOOR.MATH((ROW()-2)/45)+1) + 0</f>
        <v>8.4</v>
      </c>
    </row>
    <row r="791" spans="1:2" x14ac:dyDescent="0.2">
      <c r="A791" cm="1">
        <f t="array" ref="A791">INDEX(Tolls!$C$2:$AU$46,MOD(ROW()-2,45)+1,_xlfn.FLOOR.MATH((ROW()-2)/45)+1) + 0</f>
        <v>19.600000000000001</v>
      </c>
      <c r="B791" cm="1">
        <f t="array" ref="B791">INDEX('EZ-Pass'!$C$2:$AU$46,MOD(ROW()-2,45)+1,_xlfn.FLOOR.MATH((ROW()-2)/45)+1) + 0</f>
        <v>9.5</v>
      </c>
    </row>
    <row r="792" spans="1:2" x14ac:dyDescent="0.2">
      <c r="A792" cm="1">
        <f t="array" ref="A792">INDEX(Tolls!$C$2:$AU$46,MOD(ROW()-2,45)+1,_xlfn.FLOOR.MATH((ROW()-2)/45)+1) + 0</f>
        <v>21.3</v>
      </c>
      <c r="B792" cm="1">
        <f t="array" ref="B792">INDEX('EZ-Pass'!$C$2:$AU$46,MOD(ROW()-2,45)+1,_xlfn.FLOOR.MATH((ROW()-2)/45)+1) + 0</f>
        <v>10.4</v>
      </c>
    </row>
    <row r="793" spans="1:2" x14ac:dyDescent="0.2">
      <c r="A793" cm="1">
        <f t="array" ref="A793">INDEX(Tolls!$C$2:$AU$46,MOD(ROW()-2,45)+1,_xlfn.FLOOR.MATH((ROW()-2)/45)+1) + 0</f>
        <v>24.5</v>
      </c>
      <c r="B793" cm="1">
        <f t="array" ref="B793">INDEX('EZ-Pass'!$C$2:$AU$46,MOD(ROW()-2,45)+1,_xlfn.FLOOR.MATH((ROW()-2)/45)+1) + 0</f>
        <v>12</v>
      </c>
    </row>
    <row r="794" spans="1:2" x14ac:dyDescent="0.2">
      <c r="A794" cm="1">
        <f t="array" ref="A794">INDEX(Tolls!$C$2:$AU$46,MOD(ROW()-2,45)+1,_xlfn.FLOOR.MATH((ROW()-2)/45)+1) + 0</f>
        <v>26.6</v>
      </c>
      <c r="B794" cm="1">
        <f t="array" ref="B794">INDEX('EZ-Pass'!$C$2:$AU$46,MOD(ROW()-2,45)+1,_xlfn.FLOOR.MATH((ROW()-2)/45)+1) + 0</f>
        <v>13</v>
      </c>
    </row>
    <row r="795" spans="1:2" x14ac:dyDescent="0.2">
      <c r="A795" cm="1">
        <f t="array" ref="A795">INDEX(Tolls!$C$2:$AU$46,MOD(ROW()-2,45)+1,_xlfn.FLOOR.MATH((ROW()-2)/45)+1) + 0</f>
        <v>26.9</v>
      </c>
      <c r="B795" cm="1">
        <f t="array" ref="B795">INDEX('EZ-Pass'!$C$2:$AU$46,MOD(ROW()-2,45)+1,_xlfn.FLOOR.MATH((ROW()-2)/45)+1) + 0</f>
        <v>13.1</v>
      </c>
    </row>
    <row r="796" spans="1:2" x14ac:dyDescent="0.2">
      <c r="A796" cm="1">
        <f t="array" ref="A796">INDEX(Tolls!$C$2:$AU$46,MOD(ROW()-2,45)+1,_xlfn.FLOOR.MATH((ROW()-2)/45)+1) + 0</f>
        <v>27.6</v>
      </c>
      <c r="B796" cm="1">
        <f t="array" ref="B796">INDEX('EZ-Pass'!$C$2:$AU$46,MOD(ROW()-2,45)+1,_xlfn.FLOOR.MATH((ROW()-2)/45)+1) + 0</f>
        <v>13.5</v>
      </c>
    </row>
    <row r="797" spans="1:2" x14ac:dyDescent="0.2">
      <c r="A797" cm="1">
        <f t="array" ref="A797">INDEX(Tolls!$C$2:$AU$46,MOD(ROW()-2,45)+1,_xlfn.FLOOR.MATH((ROW()-2)/45)+1) + 0</f>
        <v>29.7</v>
      </c>
      <c r="B797" cm="1">
        <f t="array" ref="B797">INDEX('EZ-Pass'!$C$2:$AU$46,MOD(ROW()-2,45)+1,_xlfn.FLOOR.MATH((ROW()-2)/45)+1) + 0</f>
        <v>14.5</v>
      </c>
    </row>
    <row r="798" spans="1:2" x14ac:dyDescent="0.2">
      <c r="A798" t="e" cm="1">
        <f t="array" ref="A798">INDEX(Tolls!$C$2:$AU$46,MOD(ROW()-2,45)+1,_xlfn.FLOOR.MATH((ROW()-2)/45)+1) + 0</f>
        <v>#VALUE!</v>
      </c>
      <c r="B798" t="e" cm="1">
        <f t="array" ref="B798">INDEX('EZ-Pass'!$C$2:$AU$46,MOD(ROW()-2,45)+1,_xlfn.FLOOR.MATH((ROW()-2)/45)+1) + 0</f>
        <v>#VALUE!</v>
      </c>
    </row>
    <row r="799" spans="1:2" x14ac:dyDescent="0.2">
      <c r="A799" cm="1">
        <f t="array" ref="A799">INDEX(Tolls!$C$2:$AU$46,MOD(ROW()-2,45)+1,_xlfn.FLOOR.MATH((ROW()-2)/45)+1) + 0</f>
        <v>32.5</v>
      </c>
      <c r="B799" cm="1">
        <f t="array" ref="B799">INDEX('EZ-Pass'!$C$2:$AU$46,MOD(ROW()-2,45)+1,_xlfn.FLOOR.MATH((ROW()-2)/45)+1) + 0</f>
        <v>16.100000000000001</v>
      </c>
    </row>
    <row r="800" spans="1:2" x14ac:dyDescent="0.2">
      <c r="A800" cm="1">
        <f t="array" ref="A800">INDEX(Tolls!$C$2:$AU$46,MOD(ROW()-2,45)+1,_xlfn.FLOOR.MATH((ROW()-2)/45)+1) + 0</f>
        <v>40.700000000000003</v>
      </c>
      <c r="B800" cm="1">
        <f t="array" ref="B800">INDEX('EZ-Pass'!$C$2:$AU$46,MOD(ROW()-2,45)+1,_xlfn.FLOOR.MATH((ROW()-2)/45)+1) + 0</f>
        <v>22.200000000000003</v>
      </c>
    </row>
    <row r="801" spans="1:2" x14ac:dyDescent="0.2">
      <c r="A801" t="e" cm="1">
        <f t="array" ref="A801">INDEX(Tolls!$C$2:$AU$46,MOD(ROW()-2,45)+1,_xlfn.FLOOR.MATH((ROW()-2)/45)+1) + 0</f>
        <v>#VALUE!</v>
      </c>
      <c r="B801" t="e" cm="1">
        <f t="array" ref="B801">INDEX('EZ-Pass'!$C$2:$AU$46,MOD(ROW()-2,45)+1,_xlfn.FLOOR.MATH((ROW()-2)/45)+1) + 0</f>
        <v>#VALUE!</v>
      </c>
    </row>
    <row r="802" spans="1:2" x14ac:dyDescent="0.2">
      <c r="A802" cm="1">
        <f t="array" ref="A802">INDEX(Tolls!$C$2:$AU$46,MOD(ROW()-2,45)+1,_xlfn.FLOOR.MATH((ROW()-2)/45)+1) + 0</f>
        <v>26.6</v>
      </c>
      <c r="B802" cm="1">
        <f t="array" ref="B802">INDEX('EZ-Pass'!$C$2:$AU$46,MOD(ROW()-2,45)+1,_xlfn.FLOOR.MATH((ROW()-2)/45)+1) + 0</f>
        <v>13</v>
      </c>
    </row>
    <row r="803" spans="1:2" x14ac:dyDescent="0.2">
      <c r="A803" cm="1">
        <f t="array" ref="A803">INDEX(Tolls!$C$2:$AU$46,MOD(ROW()-2,45)+1,_xlfn.FLOOR.MATH((ROW()-2)/45)+1) + 0</f>
        <v>29.7</v>
      </c>
      <c r="B803" cm="1">
        <f t="array" ref="B803">INDEX('EZ-Pass'!$C$2:$AU$46,MOD(ROW()-2,45)+1,_xlfn.FLOOR.MATH((ROW()-2)/45)+1) + 0</f>
        <v>14.5</v>
      </c>
    </row>
    <row r="804" spans="1:2" x14ac:dyDescent="0.2">
      <c r="A804" cm="1">
        <f t="array" ref="A804">INDEX(Tolls!$C$2:$AU$46,MOD(ROW()-2,45)+1,_xlfn.FLOOR.MATH((ROW()-2)/45)+1) + 0</f>
        <v>31.9</v>
      </c>
      <c r="B804" cm="1">
        <f t="array" ref="B804">INDEX('EZ-Pass'!$C$2:$AU$46,MOD(ROW()-2,45)+1,_xlfn.FLOOR.MATH((ROW()-2)/45)+1) + 0</f>
        <v>15.6</v>
      </c>
    </row>
    <row r="805" spans="1:2" x14ac:dyDescent="0.2">
      <c r="A805" cm="1">
        <f t="array" ref="A805">INDEX(Tolls!$C$2:$AU$46,MOD(ROW()-2,45)+1,_xlfn.FLOOR.MATH((ROW()-2)/45)+1) + 0</f>
        <v>36.9</v>
      </c>
      <c r="B805" cm="1">
        <f t="array" ref="B805">INDEX('EZ-Pass'!$C$2:$AU$46,MOD(ROW()-2,45)+1,_xlfn.FLOOR.MATH((ROW()-2)/45)+1) + 0</f>
        <v>18.2</v>
      </c>
    </row>
    <row r="806" spans="1:2" x14ac:dyDescent="0.2">
      <c r="A806" cm="1">
        <f t="array" ref="A806">INDEX(Tolls!$C$2:$AU$46,MOD(ROW()-2,45)+1,_xlfn.FLOOR.MATH((ROW()-2)/45)+1) + 0</f>
        <v>39.5</v>
      </c>
      <c r="B806" cm="1">
        <f t="array" ref="B806">INDEX('EZ-Pass'!$C$2:$AU$46,MOD(ROW()-2,45)+1,_xlfn.FLOOR.MATH((ROW()-2)/45)+1) + 0</f>
        <v>19.399999999999999</v>
      </c>
    </row>
    <row r="807" spans="1:2" x14ac:dyDescent="0.2">
      <c r="A807" cm="1">
        <f t="array" ref="A807">INDEX(Tolls!$C$2:$AU$46,MOD(ROW()-2,45)+1,_xlfn.FLOOR.MATH((ROW()-2)/45)+1) + 0</f>
        <v>41.2</v>
      </c>
      <c r="B807" cm="1">
        <f t="array" ref="B807">INDEX('EZ-Pass'!$C$2:$AU$46,MOD(ROW()-2,45)+1,_xlfn.FLOOR.MATH((ROW()-2)/45)+1) + 0</f>
        <v>20.2</v>
      </c>
    </row>
    <row r="808" spans="1:2" x14ac:dyDescent="0.2">
      <c r="A808" cm="1">
        <f t="array" ref="A808">INDEX(Tolls!$C$2:$AU$46,MOD(ROW()-2,45)+1,_xlfn.FLOOR.MATH((ROW()-2)/45)+1) + 0</f>
        <v>43.2</v>
      </c>
      <c r="B808" cm="1">
        <f t="array" ref="B808">INDEX('EZ-Pass'!$C$2:$AU$46,MOD(ROW()-2,45)+1,_xlfn.FLOOR.MATH((ROW()-2)/45)+1) + 0</f>
        <v>21.2</v>
      </c>
    </row>
    <row r="809" spans="1:2" x14ac:dyDescent="0.2">
      <c r="A809" cm="1">
        <f t="array" ref="A809">INDEX(Tolls!$C$2:$AU$46,MOD(ROW()-2,45)+1,_xlfn.FLOOR.MATH((ROW()-2)/45)+1) + 0</f>
        <v>44.3</v>
      </c>
      <c r="B809" cm="1">
        <f t="array" ref="B809">INDEX('EZ-Pass'!$C$2:$AU$46,MOD(ROW()-2,45)+1,_xlfn.FLOOR.MATH((ROW()-2)/45)+1) + 0</f>
        <v>21.8</v>
      </c>
    </row>
    <row r="810" spans="1:2" x14ac:dyDescent="0.2">
      <c r="A810" cm="1">
        <f t="array" ref="A810">INDEX(Tolls!$C$2:$AU$46,MOD(ROW()-2,45)+1,_xlfn.FLOOR.MATH((ROW()-2)/45)+1) + 0</f>
        <v>46.9</v>
      </c>
      <c r="B810" cm="1">
        <f t="array" ref="B810">INDEX('EZ-Pass'!$C$2:$AU$46,MOD(ROW()-2,45)+1,_xlfn.FLOOR.MATH((ROW()-2)/45)+1) + 0</f>
        <v>23</v>
      </c>
    </row>
    <row r="811" spans="1:2" x14ac:dyDescent="0.2">
      <c r="A811" cm="1">
        <f t="array" ref="A811">INDEX(Tolls!$C$2:$AU$46,MOD(ROW()-2,45)+1,_xlfn.FLOOR.MATH((ROW()-2)/45)+1) + 0</f>
        <v>49.5</v>
      </c>
      <c r="B811" cm="1">
        <f t="array" ref="B811">INDEX('EZ-Pass'!$C$2:$AU$46,MOD(ROW()-2,45)+1,_xlfn.FLOOR.MATH((ROW()-2)/45)+1) + 0</f>
        <v>24.2</v>
      </c>
    </row>
    <row r="812" spans="1:2" x14ac:dyDescent="0.2">
      <c r="A812" cm="1">
        <f t="array" ref="A812">INDEX(Tolls!$C$2:$AU$46,MOD(ROW()-2,45)+1,_xlfn.FLOOR.MATH((ROW()-2)/45)+1) + 0</f>
        <v>65.8</v>
      </c>
      <c r="B812" cm="1">
        <f t="array" ref="B812">INDEX('EZ-Pass'!$C$2:$AU$46,MOD(ROW()-2,45)+1,_xlfn.FLOOR.MATH((ROW()-2)/45)+1) + 0</f>
        <v>32.1</v>
      </c>
    </row>
    <row r="813" spans="1:2" x14ac:dyDescent="0.2">
      <c r="A813" cm="1">
        <f t="array" ref="A813">INDEX(Tolls!$C$2:$AU$46,MOD(ROW()-2,45)+1,_xlfn.FLOOR.MATH((ROW()-2)/45)+1) + 0</f>
        <v>52.8</v>
      </c>
      <c r="B813" cm="1">
        <f t="array" ref="B813">INDEX('EZ-Pass'!$C$2:$AU$46,MOD(ROW()-2,45)+1,_xlfn.FLOOR.MATH((ROW()-2)/45)+1) + 0</f>
        <v>25.8</v>
      </c>
    </row>
    <row r="814" spans="1:2" x14ac:dyDescent="0.2">
      <c r="A814" cm="1">
        <f t="array" ref="A814">INDEX(Tolls!$C$2:$AU$46,MOD(ROW()-2,45)+1,_xlfn.FLOOR.MATH((ROW()-2)/45)+1) + 0</f>
        <v>52.8</v>
      </c>
      <c r="B814" cm="1">
        <f t="array" ref="B814">INDEX('EZ-Pass'!$C$2:$AU$46,MOD(ROW()-2,45)+1,_xlfn.FLOOR.MATH((ROW()-2)/45)+1) + 0</f>
        <v>25.8</v>
      </c>
    </row>
    <row r="815" spans="1:2" x14ac:dyDescent="0.2">
      <c r="A815" cm="1">
        <f t="array" ref="A815">INDEX(Tolls!$C$2:$AU$46,MOD(ROW()-2,45)+1,_xlfn.FLOOR.MATH((ROW()-2)/45)+1) + 0</f>
        <v>52.8</v>
      </c>
      <c r="B815" cm="1">
        <f t="array" ref="B815">INDEX('EZ-Pass'!$C$2:$AU$46,MOD(ROW()-2,45)+1,_xlfn.FLOOR.MATH((ROW()-2)/45)+1) + 0</f>
        <v>25.8</v>
      </c>
    </row>
    <row r="816" spans="1:2" x14ac:dyDescent="0.2">
      <c r="A816" cm="1">
        <f t="array" ref="A816">INDEX(Tolls!$C$2:$AU$46,MOD(ROW()-2,45)+1,_xlfn.FLOOR.MATH((ROW()-2)/45)+1) + 0</f>
        <v>49.5</v>
      </c>
      <c r="B816" cm="1">
        <f t="array" ref="B816">INDEX('EZ-Pass'!$C$2:$AU$46,MOD(ROW()-2,45)+1,_xlfn.FLOOR.MATH((ROW()-2)/45)+1) + 0</f>
        <v>24.2</v>
      </c>
    </row>
    <row r="817" spans="1:2" x14ac:dyDescent="0.2">
      <c r="A817" cm="1">
        <f t="array" ref="A817">INDEX(Tolls!$C$2:$AU$46,MOD(ROW()-2,45)+1,_xlfn.FLOOR.MATH((ROW()-2)/45)+1) + 0</f>
        <v>47.5</v>
      </c>
      <c r="B817" cm="1">
        <f t="array" ref="B817">INDEX('EZ-Pass'!$C$2:$AU$46,MOD(ROW()-2,45)+1,_xlfn.FLOOR.MATH((ROW()-2)/45)+1) + 0</f>
        <v>23.3</v>
      </c>
    </row>
    <row r="818" spans="1:2" x14ac:dyDescent="0.2">
      <c r="A818" cm="1">
        <f t="array" ref="A818">INDEX(Tolls!$C$2:$AU$46,MOD(ROW()-2,45)+1,_xlfn.FLOOR.MATH((ROW()-2)/45)+1) + 0</f>
        <v>45.2</v>
      </c>
      <c r="B818" cm="1">
        <f t="array" ref="B818">INDEX('EZ-Pass'!$C$2:$AU$46,MOD(ROW()-2,45)+1,_xlfn.FLOOR.MATH((ROW()-2)/45)+1) + 0</f>
        <v>22.2</v>
      </c>
    </row>
    <row r="819" spans="1:2" x14ac:dyDescent="0.2">
      <c r="A819" cm="1">
        <f t="array" ref="A819">INDEX(Tolls!$C$2:$AU$46,MOD(ROW()-2,45)+1,_xlfn.FLOOR.MATH((ROW()-2)/45)+1) + 0</f>
        <v>42.2</v>
      </c>
      <c r="B819" cm="1">
        <f t="array" ref="B819">INDEX('EZ-Pass'!$C$2:$AU$46,MOD(ROW()-2,45)+1,_xlfn.FLOOR.MATH((ROW()-2)/45)+1) + 0</f>
        <v>20.7</v>
      </c>
    </row>
    <row r="820" spans="1:2" x14ac:dyDescent="0.2">
      <c r="A820" cm="1">
        <f t="array" ref="A820">INDEX(Tolls!$C$2:$AU$46,MOD(ROW()-2,45)+1,_xlfn.FLOOR.MATH((ROW()-2)/45)+1) + 0</f>
        <v>40.200000000000003</v>
      </c>
      <c r="B820" cm="1">
        <f t="array" ref="B820">INDEX('EZ-Pass'!$C$2:$AU$46,MOD(ROW()-2,45)+1,_xlfn.FLOOR.MATH((ROW()-2)/45)+1) + 0</f>
        <v>19.8</v>
      </c>
    </row>
    <row r="821" spans="1:2" x14ac:dyDescent="0.2">
      <c r="A821" cm="1">
        <f t="array" ref="A821">INDEX(Tolls!$C$2:$AU$46,MOD(ROW()-2,45)+1,_xlfn.FLOOR.MATH((ROW()-2)/45)+1) + 0</f>
        <v>36.9</v>
      </c>
      <c r="B821" cm="1">
        <f t="array" ref="B821">INDEX('EZ-Pass'!$C$2:$AU$46,MOD(ROW()-2,45)+1,_xlfn.FLOOR.MATH((ROW()-2)/45)+1) + 0</f>
        <v>18.2</v>
      </c>
    </row>
    <row r="822" spans="1:2" x14ac:dyDescent="0.2">
      <c r="A822" cm="1">
        <f t="array" ref="A822">INDEX(Tolls!$C$2:$AU$46,MOD(ROW()-2,45)+1,_xlfn.FLOOR.MATH((ROW()-2)/45)+1) + 0</f>
        <v>32.5</v>
      </c>
      <c r="B822" cm="1">
        <f t="array" ref="B822">INDEX('EZ-Pass'!$C$2:$AU$46,MOD(ROW()-2,45)+1,_xlfn.FLOOR.MATH((ROW()-2)/45)+1) + 0</f>
        <v>16.100000000000001</v>
      </c>
    </row>
    <row r="823" spans="1:2" x14ac:dyDescent="0.2">
      <c r="A823" cm="1">
        <f t="array" ref="A823">INDEX(Tolls!$C$2:$AU$46,MOD(ROW()-2,45)+1,_xlfn.FLOOR.MATH((ROW()-2)/45)+1) + 0</f>
        <v>24.5</v>
      </c>
      <c r="B823" cm="1">
        <f t="array" ref="B823">INDEX('EZ-Pass'!$C$2:$AU$46,MOD(ROW()-2,45)+1,_xlfn.FLOOR.MATH((ROW()-2)/45)+1) + 0</f>
        <v>12</v>
      </c>
    </row>
    <row r="824" spans="1:2" x14ac:dyDescent="0.2">
      <c r="A824" cm="1">
        <f t="array" ref="A824">INDEX(Tolls!$C$2:$AU$46,MOD(ROW()-2,45)+1,_xlfn.FLOOR.MATH((ROW()-2)/45)+1) + 0</f>
        <v>20.3</v>
      </c>
      <c r="B824" cm="1">
        <f t="array" ref="B824">INDEX('EZ-Pass'!$C$2:$AU$46,MOD(ROW()-2,45)+1,_xlfn.FLOOR.MATH((ROW()-2)/45)+1) + 0</f>
        <v>9.9</v>
      </c>
    </row>
    <row r="825" spans="1:2" x14ac:dyDescent="0.2">
      <c r="A825" cm="1">
        <f t="array" ref="A825">INDEX(Tolls!$C$2:$AU$46,MOD(ROW()-2,45)+1,_xlfn.FLOOR.MATH((ROW()-2)/45)+1) + 0</f>
        <v>15.3</v>
      </c>
      <c r="B825" cm="1">
        <f t="array" ref="B825">INDEX('EZ-Pass'!$C$2:$AU$46,MOD(ROW()-2,45)+1,_xlfn.FLOOR.MATH((ROW()-2)/45)+1) + 0</f>
        <v>7.3</v>
      </c>
    </row>
    <row r="826" spans="1:2" x14ac:dyDescent="0.2">
      <c r="A826" cm="1">
        <f t="array" ref="A826">INDEX(Tolls!$C$2:$AU$46,MOD(ROW()-2,45)+1,_xlfn.FLOOR.MATH((ROW()-2)/45)+1) + 0</f>
        <v>12.6</v>
      </c>
      <c r="B826" cm="1">
        <f t="array" ref="B826">INDEX('EZ-Pass'!$C$2:$AU$46,MOD(ROW()-2,45)+1,_xlfn.FLOOR.MATH((ROW()-2)/45)+1) + 0</f>
        <v>6.3</v>
      </c>
    </row>
    <row r="827" spans="1:2" x14ac:dyDescent="0.2">
      <c r="A827" cm="1">
        <f t="array" ref="A827">INDEX(Tolls!$C$2:$AU$46,MOD(ROW()-2,45)+1,_xlfn.FLOOR.MATH((ROW()-2)/45)+1) + 0</f>
        <v>10</v>
      </c>
      <c r="B827" cm="1">
        <f t="array" ref="B827">INDEX('EZ-Pass'!$C$2:$AU$46,MOD(ROW()-2,45)+1,_xlfn.FLOOR.MATH((ROW()-2)/45)+1) + 0</f>
        <v>4.8</v>
      </c>
    </row>
    <row r="828" spans="1:2" x14ac:dyDescent="0.2">
      <c r="A828" cm="1">
        <f t="array" ref="A828">INDEX(Tolls!$C$2:$AU$46,MOD(ROW()-2,45)+1,_xlfn.FLOOR.MATH((ROW()-2)/45)+1) + 0</f>
        <v>4.7</v>
      </c>
      <c r="B828" cm="1">
        <f t="array" ref="B828">INDEX('EZ-Pass'!$C$2:$AU$46,MOD(ROW()-2,45)+1,_xlfn.FLOOR.MATH((ROW()-2)/45)+1) + 0</f>
        <v>2.2999999999999998</v>
      </c>
    </row>
    <row r="829" spans="1:2" x14ac:dyDescent="0.2">
      <c r="A829" cm="1">
        <f t="array" ref="A829">INDEX(Tolls!$C$2:$AU$46,MOD(ROW()-2,45)+1,_xlfn.FLOOR.MATH((ROW()-2)/45)+1) + 0</f>
        <v>3.9</v>
      </c>
      <c r="B829" cm="1">
        <f t="array" ref="B829">INDEX('EZ-Pass'!$C$2:$AU$46,MOD(ROW()-2,45)+1,_xlfn.FLOOR.MATH((ROW()-2)/45)+1) + 0</f>
        <v>1.6</v>
      </c>
    </row>
    <row r="830" spans="1:2" x14ac:dyDescent="0.2">
      <c r="A830" t="e" cm="1">
        <f t="array" ref="A830">INDEX(Tolls!$C$2:$AU$46,MOD(ROW()-2,45)+1,_xlfn.FLOOR.MATH((ROW()-2)/45)+1) + 0</f>
        <v>#VALUE!</v>
      </c>
      <c r="B830" t="e" cm="1">
        <f t="array" ref="B830">INDEX('EZ-Pass'!$C$2:$AU$46,MOD(ROW()-2,45)+1,_xlfn.FLOOR.MATH((ROW()-2)/45)+1) + 0</f>
        <v>#VALUE!</v>
      </c>
    </row>
    <row r="831" spans="1:2" x14ac:dyDescent="0.2">
      <c r="A831" cm="1">
        <f t="array" ref="A831">INDEX(Tolls!$C$2:$AU$46,MOD(ROW()-2,45)+1,_xlfn.FLOOR.MATH((ROW()-2)/45)+1) + 0</f>
        <v>3.9</v>
      </c>
      <c r="B831" cm="1">
        <f t="array" ref="B831">INDEX('EZ-Pass'!$C$2:$AU$46,MOD(ROW()-2,45)+1,_xlfn.FLOOR.MATH((ROW()-2)/45)+1) + 0</f>
        <v>1.6</v>
      </c>
    </row>
    <row r="832" spans="1:2" x14ac:dyDescent="0.2">
      <c r="A832" cm="1">
        <f t="array" ref="A832">INDEX(Tolls!$C$2:$AU$46,MOD(ROW()-2,45)+1,_xlfn.FLOOR.MATH((ROW()-2)/45)+1) + 0</f>
        <v>6</v>
      </c>
      <c r="B832" cm="1">
        <f t="array" ref="B832">INDEX('EZ-Pass'!$C$2:$AU$46,MOD(ROW()-2,45)+1,_xlfn.FLOOR.MATH((ROW()-2)/45)+1) + 0</f>
        <v>2.7</v>
      </c>
    </row>
    <row r="833" spans="1:2" x14ac:dyDescent="0.2">
      <c r="A833" cm="1">
        <f t="array" ref="A833">INDEX(Tolls!$C$2:$AU$46,MOD(ROW()-2,45)+1,_xlfn.FLOOR.MATH((ROW()-2)/45)+1) + 0</f>
        <v>10</v>
      </c>
      <c r="B833" cm="1">
        <f t="array" ref="B833">INDEX('EZ-Pass'!$C$2:$AU$46,MOD(ROW()-2,45)+1,_xlfn.FLOOR.MATH((ROW()-2)/45)+1) + 0</f>
        <v>4.8</v>
      </c>
    </row>
    <row r="834" spans="1:2" x14ac:dyDescent="0.2">
      <c r="A834" cm="1">
        <f t="array" ref="A834">INDEX(Tolls!$C$2:$AU$46,MOD(ROW()-2,45)+1,_xlfn.FLOOR.MATH((ROW()-2)/45)+1) + 0</f>
        <v>13</v>
      </c>
      <c r="B834" cm="1">
        <f t="array" ref="B834">INDEX('EZ-Pass'!$C$2:$AU$46,MOD(ROW()-2,45)+1,_xlfn.FLOOR.MATH((ROW()-2)/45)+1) + 0</f>
        <v>6.3</v>
      </c>
    </row>
    <row r="835" spans="1:2" x14ac:dyDescent="0.2">
      <c r="A835" cm="1">
        <f t="array" ref="A835">INDEX(Tolls!$C$2:$AU$46,MOD(ROW()-2,45)+1,_xlfn.FLOOR.MATH((ROW()-2)/45)+1) + 0</f>
        <v>15.3</v>
      </c>
      <c r="B835" cm="1">
        <f t="array" ref="B835">INDEX('EZ-Pass'!$C$2:$AU$46,MOD(ROW()-2,45)+1,_xlfn.FLOOR.MATH((ROW()-2)/45)+1) + 0</f>
        <v>7.3</v>
      </c>
    </row>
    <row r="836" spans="1:2" x14ac:dyDescent="0.2">
      <c r="A836" cm="1">
        <f t="array" ref="A836">INDEX(Tolls!$C$2:$AU$46,MOD(ROW()-2,45)+1,_xlfn.FLOOR.MATH((ROW()-2)/45)+1) + 0</f>
        <v>18.3</v>
      </c>
      <c r="B836" cm="1">
        <f t="array" ref="B836">INDEX('EZ-Pass'!$C$2:$AU$46,MOD(ROW()-2,45)+1,_xlfn.FLOOR.MATH((ROW()-2)/45)+1) + 0</f>
        <v>8.8000000000000007</v>
      </c>
    </row>
    <row r="837" spans="1:2" x14ac:dyDescent="0.2">
      <c r="A837" cm="1">
        <f t="array" ref="A837">INDEX(Tolls!$C$2:$AU$46,MOD(ROW()-2,45)+1,_xlfn.FLOOR.MATH((ROW()-2)/45)+1) + 0</f>
        <v>20.3</v>
      </c>
      <c r="B837" cm="1">
        <f t="array" ref="B837">INDEX('EZ-Pass'!$C$2:$AU$46,MOD(ROW()-2,45)+1,_xlfn.FLOOR.MATH((ROW()-2)/45)+1) + 0</f>
        <v>9.9</v>
      </c>
    </row>
    <row r="838" spans="1:2" x14ac:dyDescent="0.2">
      <c r="A838" cm="1">
        <f t="array" ref="A838">INDEX(Tolls!$C$2:$AU$46,MOD(ROW()-2,45)+1,_xlfn.FLOOR.MATH((ROW()-2)/45)+1) + 0</f>
        <v>23.6</v>
      </c>
      <c r="B838" cm="1">
        <f t="array" ref="B838">INDEX('EZ-Pass'!$C$2:$AU$46,MOD(ROW()-2,45)+1,_xlfn.FLOOR.MATH((ROW()-2)/45)+1) + 0</f>
        <v>11.5</v>
      </c>
    </row>
    <row r="839" spans="1:2" x14ac:dyDescent="0.2">
      <c r="A839" cm="1">
        <f t="array" ref="A839">INDEX(Tolls!$C$2:$AU$46,MOD(ROW()-2,45)+1,_xlfn.FLOOR.MATH((ROW()-2)/45)+1) + 0</f>
        <v>24.5</v>
      </c>
      <c r="B839" cm="1">
        <f t="array" ref="B839">INDEX('EZ-Pass'!$C$2:$AU$46,MOD(ROW()-2,45)+1,_xlfn.FLOOR.MATH((ROW()-2)/45)+1) + 0</f>
        <v>12</v>
      </c>
    </row>
    <row r="840" spans="1:2" x14ac:dyDescent="0.2">
      <c r="A840" cm="1">
        <f t="array" ref="A840">INDEX(Tolls!$C$2:$AU$46,MOD(ROW()-2,45)+1,_xlfn.FLOOR.MATH((ROW()-2)/45)+1) + 0</f>
        <v>25.3</v>
      </c>
      <c r="B840" cm="1">
        <f t="array" ref="B840">INDEX('EZ-Pass'!$C$2:$AU$46,MOD(ROW()-2,45)+1,_xlfn.FLOOR.MATH((ROW()-2)/45)+1) + 0</f>
        <v>12.2</v>
      </c>
    </row>
    <row r="841" spans="1:2" x14ac:dyDescent="0.2">
      <c r="A841" cm="1">
        <f t="array" ref="A841">INDEX(Tolls!$C$2:$AU$46,MOD(ROW()-2,45)+1,_xlfn.FLOOR.MATH((ROW()-2)/45)+1) + 0</f>
        <v>26.6</v>
      </c>
      <c r="B841" cm="1">
        <f t="array" ref="B841">INDEX('EZ-Pass'!$C$2:$AU$46,MOD(ROW()-2,45)+1,_xlfn.FLOOR.MATH((ROW()-2)/45)+1) + 0</f>
        <v>13</v>
      </c>
    </row>
    <row r="842" spans="1:2" x14ac:dyDescent="0.2">
      <c r="A842" cm="1">
        <f t="array" ref="A842">INDEX(Tolls!$C$2:$AU$46,MOD(ROW()-2,45)+1,_xlfn.FLOOR.MATH((ROW()-2)/45)+1) + 0</f>
        <v>28.6</v>
      </c>
      <c r="B842" cm="1">
        <f t="array" ref="B842">INDEX('EZ-Pass'!$C$2:$AU$46,MOD(ROW()-2,45)+1,_xlfn.FLOOR.MATH((ROW()-2)/45)+1) + 0</f>
        <v>14</v>
      </c>
    </row>
    <row r="843" spans="1:2" x14ac:dyDescent="0.2">
      <c r="A843" t="e" cm="1">
        <f t="array" ref="A843">INDEX(Tolls!$C$2:$AU$46,MOD(ROW()-2,45)+1,_xlfn.FLOOR.MATH((ROW()-2)/45)+1) + 0</f>
        <v>#VALUE!</v>
      </c>
      <c r="B843" t="e" cm="1">
        <f t="array" ref="B843">INDEX('EZ-Pass'!$C$2:$AU$46,MOD(ROW()-2,45)+1,_xlfn.FLOOR.MATH((ROW()-2)/45)+1) + 0</f>
        <v>#VALUE!</v>
      </c>
    </row>
    <row r="844" spans="1:2" x14ac:dyDescent="0.2">
      <c r="A844" cm="1">
        <f t="array" ref="A844">INDEX(Tolls!$C$2:$AU$46,MOD(ROW()-2,45)+1,_xlfn.FLOOR.MATH((ROW()-2)/45)+1) + 0</f>
        <v>30.8</v>
      </c>
      <c r="B844" cm="1">
        <f t="array" ref="B844">INDEX('EZ-Pass'!$C$2:$AU$46,MOD(ROW()-2,45)+1,_xlfn.FLOOR.MATH((ROW()-2)/45)+1) + 0</f>
        <v>15</v>
      </c>
    </row>
    <row r="845" spans="1:2" x14ac:dyDescent="0.2">
      <c r="A845" cm="1">
        <f t="array" ref="A845">INDEX(Tolls!$C$2:$AU$46,MOD(ROW()-2,45)+1,_xlfn.FLOOR.MATH((ROW()-2)/45)+1) + 0</f>
        <v>39</v>
      </c>
      <c r="B845" cm="1">
        <f t="array" ref="B845">INDEX('EZ-Pass'!$C$2:$AU$46,MOD(ROW()-2,45)+1,_xlfn.FLOOR.MATH((ROW()-2)/45)+1) + 0</f>
        <v>21.1</v>
      </c>
    </row>
    <row r="846" spans="1:2" x14ac:dyDescent="0.2">
      <c r="A846" t="e" cm="1">
        <f t="array" ref="A846">INDEX(Tolls!$C$2:$AU$46,MOD(ROW()-2,45)+1,_xlfn.FLOOR.MATH((ROW()-2)/45)+1) + 0</f>
        <v>#VALUE!</v>
      </c>
      <c r="B846" t="e" cm="1">
        <f t="array" ref="B846">INDEX('EZ-Pass'!$C$2:$AU$46,MOD(ROW()-2,45)+1,_xlfn.FLOOR.MATH((ROW()-2)/45)+1) + 0</f>
        <v>#VALUE!</v>
      </c>
    </row>
    <row r="847" spans="1:2" x14ac:dyDescent="0.2">
      <c r="A847" cm="1">
        <f t="array" ref="A847">INDEX(Tolls!$C$2:$AU$46,MOD(ROW()-2,45)+1,_xlfn.FLOOR.MATH((ROW()-2)/45)+1) + 0</f>
        <v>25.6</v>
      </c>
      <c r="B847" cm="1">
        <f t="array" ref="B847">INDEX('EZ-Pass'!$C$2:$AU$46,MOD(ROW()-2,45)+1,_xlfn.FLOOR.MATH((ROW()-2)/45)+1) + 0</f>
        <v>12.4</v>
      </c>
    </row>
    <row r="848" spans="1:2" x14ac:dyDescent="0.2">
      <c r="A848" cm="1">
        <f t="array" ref="A848">INDEX(Tolls!$C$2:$AU$46,MOD(ROW()-2,45)+1,_xlfn.FLOOR.MATH((ROW()-2)/45)+1) + 0</f>
        <v>28.6</v>
      </c>
      <c r="B848" cm="1">
        <f t="array" ref="B848">INDEX('EZ-Pass'!$C$2:$AU$46,MOD(ROW()-2,45)+1,_xlfn.FLOOR.MATH((ROW()-2)/45)+1) + 0</f>
        <v>14</v>
      </c>
    </row>
    <row r="849" spans="1:2" x14ac:dyDescent="0.2">
      <c r="A849" cm="1">
        <f t="array" ref="A849">INDEX(Tolls!$C$2:$AU$46,MOD(ROW()-2,45)+1,_xlfn.FLOOR.MATH((ROW()-2)/45)+1) + 0</f>
        <v>30.8</v>
      </c>
      <c r="B849" cm="1">
        <f t="array" ref="B849">INDEX('EZ-Pass'!$C$2:$AU$46,MOD(ROW()-2,45)+1,_xlfn.FLOOR.MATH((ROW()-2)/45)+1) + 0</f>
        <v>15</v>
      </c>
    </row>
    <row r="850" spans="1:2" x14ac:dyDescent="0.2">
      <c r="A850" cm="1">
        <f t="array" ref="A850">INDEX(Tolls!$C$2:$AU$46,MOD(ROW()-2,45)+1,_xlfn.FLOOR.MATH((ROW()-2)/45)+1) + 0</f>
        <v>36</v>
      </c>
      <c r="B850" cm="1">
        <f t="array" ref="B850">INDEX('EZ-Pass'!$C$2:$AU$46,MOD(ROW()-2,45)+1,_xlfn.FLOOR.MATH((ROW()-2)/45)+1) + 0</f>
        <v>17.600000000000001</v>
      </c>
    </row>
    <row r="851" spans="1:2" x14ac:dyDescent="0.2">
      <c r="A851" cm="1">
        <f t="array" ref="A851">INDEX(Tolls!$C$2:$AU$46,MOD(ROW()-2,45)+1,_xlfn.FLOOR.MATH((ROW()-2)/45)+1) + 0</f>
        <v>38</v>
      </c>
      <c r="B851" cm="1">
        <f t="array" ref="B851">INDEX('EZ-Pass'!$C$2:$AU$46,MOD(ROW()-2,45)+1,_xlfn.FLOOR.MATH((ROW()-2)/45)+1) + 0</f>
        <v>18.600000000000001</v>
      </c>
    </row>
    <row r="852" spans="1:2" x14ac:dyDescent="0.2">
      <c r="A852" cm="1">
        <f t="array" ref="A852">INDEX(Tolls!$C$2:$AU$46,MOD(ROW()-2,45)+1,_xlfn.FLOOR.MATH((ROW()-2)/45)+1) + 0</f>
        <v>38.9</v>
      </c>
      <c r="B852" cm="1">
        <f t="array" ref="B852">INDEX('EZ-Pass'!$C$2:$AU$46,MOD(ROW()-2,45)+1,_xlfn.FLOOR.MATH((ROW()-2)/45)+1) + 0</f>
        <v>19.2</v>
      </c>
    </row>
    <row r="853" spans="1:2" x14ac:dyDescent="0.2">
      <c r="A853" cm="1">
        <f t="array" ref="A853">INDEX(Tolls!$C$2:$AU$46,MOD(ROW()-2,45)+1,_xlfn.FLOOR.MATH((ROW()-2)/45)+1) + 0</f>
        <v>42.2</v>
      </c>
      <c r="B853" cm="1">
        <f t="array" ref="B853">INDEX('EZ-Pass'!$C$2:$AU$46,MOD(ROW()-2,45)+1,_xlfn.FLOOR.MATH((ROW()-2)/45)+1) + 0</f>
        <v>20.7</v>
      </c>
    </row>
    <row r="854" spans="1:2" x14ac:dyDescent="0.2">
      <c r="A854" cm="1">
        <f t="array" ref="A854">INDEX(Tolls!$C$2:$AU$46,MOD(ROW()-2,45)+1,_xlfn.FLOOR.MATH((ROW()-2)/45)+1) + 0</f>
        <v>44.3</v>
      </c>
      <c r="B854" cm="1">
        <f t="array" ref="B854">INDEX('EZ-Pass'!$C$2:$AU$46,MOD(ROW()-2,45)+1,_xlfn.FLOOR.MATH((ROW()-2)/45)+1) + 0</f>
        <v>21.8</v>
      </c>
    </row>
    <row r="855" spans="1:2" x14ac:dyDescent="0.2">
      <c r="A855" cm="1">
        <f t="array" ref="A855">INDEX(Tolls!$C$2:$AU$46,MOD(ROW()-2,45)+1,_xlfn.FLOOR.MATH((ROW()-2)/45)+1) + 0</f>
        <v>46.9</v>
      </c>
      <c r="B855" cm="1">
        <f t="array" ref="B855">INDEX('EZ-Pass'!$C$2:$AU$46,MOD(ROW()-2,45)+1,_xlfn.FLOOR.MATH((ROW()-2)/45)+1) + 0</f>
        <v>23</v>
      </c>
    </row>
    <row r="856" spans="1:2" x14ac:dyDescent="0.2">
      <c r="A856" cm="1">
        <f t="array" ref="A856">INDEX(Tolls!$C$2:$AU$46,MOD(ROW()-2,45)+1,_xlfn.FLOOR.MATH((ROW()-2)/45)+1) + 0</f>
        <v>49.5</v>
      </c>
      <c r="B856" cm="1">
        <f t="array" ref="B856">INDEX('EZ-Pass'!$C$2:$AU$46,MOD(ROW()-2,45)+1,_xlfn.FLOOR.MATH((ROW()-2)/45)+1) + 0</f>
        <v>24.2</v>
      </c>
    </row>
    <row r="857" spans="1:2" x14ac:dyDescent="0.2">
      <c r="A857" cm="1">
        <f t="array" ref="A857">INDEX(Tolls!$C$2:$AU$46,MOD(ROW()-2,45)+1,_xlfn.FLOOR.MATH((ROW()-2)/45)+1) + 0</f>
        <v>66.400000000000006</v>
      </c>
      <c r="B857" cm="1">
        <f t="array" ref="B857">INDEX('EZ-Pass'!$C$2:$AU$46,MOD(ROW()-2,45)+1,_xlfn.FLOOR.MATH((ROW()-2)/45)+1) + 0</f>
        <v>32.6</v>
      </c>
    </row>
    <row r="858" spans="1:2" x14ac:dyDescent="0.2">
      <c r="A858" cm="1">
        <f t="array" ref="A858">INDEX(Tolls!$C$2:$AU$46,MOD(ROW()-2,45)+1,_xlfn.FLOOR.MATH((ROW()-2)/45)+1) + 0</f>
        <v>53.4</v>
      </c>
      <c r="B858" cm="1">
        <f t="array" ref="B858">INDEX('EZ-Pass'!$C$2:$AU$46,MOD(ROW()-2,45)+1,_xlfn.FLOOR.MATH((ROW()-2)/45)+1) + 0</f>
        <v>26.3</v>
      </c>
    </row>
    <row r="859" spans="1:2" x14ac:dyDescent="0.2">
      <c r="A859" cm="1">
        <f t="array" ref="A859">INDEX(Tolls!$C$2:$AU$46,MOD(ROW()-2,45)+1,_xlfn.FLOOR.MATH((ROW()-2)/45)+1) + 0</f>
        <v>53.4</v>
      </c>
      <c r="B859" cm="1">
        <f t="array" ref="B859">INDEX('EZ-Pass'!$C$2:$AU$46,MOD(ROW()-2,45)+1,_xlfn.FLOOR.MATH((ROW()-2)/45)+1) + 0</f>
        <v>26.3</v>
      </c>
    </row>
    <row r="860" spans="1:2" x14ac:dyDescent="0.2">
      <c r="A860" cm="1">
        <f t="array" ref="A860">INDEX(Tolls!$C$2:$AU$46,MOD(ROW()-2,45)+1,_xlfn.FLOOR.MATH((ROW()-2)/45)+1) + 0</f>
        <v>53.4</v>
      </c>
      <c r="B860" cm="1">
        <f t="array" ref="B860">INDEX('EZ-Pass'!$C$2:$AU$46,MOD(ROW()-2,45)+1,_xlfn.FLOOR.MATH((ROW()-2)/45)+1) + 0</f>
        <v>26.3</v>
      </c>
    </row>
    <row r="861" spans="1:2" x14ac:dyDescent="0.2">
      <c r="A861" cm="1">
        <f t="array" ref="A861">INDEX(Tolls!$C$2:$AU$46,MOD(ROW()-2,45)+1,_xlfn.FLOOR.MATH((ROW()-2)/45)+1) + 0</f>
        <v>50.3</v>
      </c>
      <c r="B861" cm="1">
        <f t="array" ref="B861">INDEX('EZ-Pass'!$C$2:$AU$46,MOD(ROW()-2,45)+1,_xlfn.FLOOR.MATH((ROW()-2)/45)+1) + 0</f>
        <v>24.8</v>
      </c>
    </row>
    <row r="862" spans="1:2" x14ac:dyDescent="0.2">
      <c r="A862" cm="1">
        <f t="array" ref="A862">INDEX(Tolls!$C$2:$AU$46,MOD(ROW()-2,45)+1,_xlfn.FLOOR.MATH((ROW()-2)/45)+1) + 0</f>
        <v>48.3</v>
      </c>
      <c r="B862" cm="1">
        <f t="array" ref="B862">INDEX('EZ-Pass'!$C$2:$AU$46,MOD(ROW()-2,45)+1,_xlfn.FLOOR.MATH((ROW()-2)/45)+1) + 0</f>
        <v>23.8</v>
      </c>
    </row>
    <row r="863" spans="1:2" x14ac:dyDescent="0.2">
      <c r="A863" cm="1">
        <f t="array" ref="A863">INDEX(Tolls!$C$2:$AU$46,MOD(ROW()-2,45)+1,_xlfn.FLOOR.MATH((ROW()-2)/45)+1) + 0</f>
        <v>46.3</v>
      </c>
      <c r="B863" cm="1">
        <f t="array" ref="B863">INDEX('EZ-Pass'!$C$2:$AU$46,MOD(ROW()-2,45)+1,_xlfn.FLOOR.MATH((ROW()-2)/45)+1) + 0</f>
        <v>22.8</v>
      </c>
    </row>
    <row r="864" spans="1:2" x14ac:dyDescent="0.2">
      <c r="A864" cm="1">
        <f t="array" ref="A864">INDEX(Tolls!$C$2:$AU$46,MOD(ROW()-2,45)+1,_xlfn.FLOOR.MATH((ROW()-2)/45)+1) + 0</f>
        <v>43.2</v>
      </c>
      <c r="B864" cm="1">
        <f t="array" ref="B864">INDEX('EZ-Pass'!$C$2:$AU$46,MOD(ROW()-2,45)+1,_xlfn.FLOOR.MATH((ROW()-2)/45)+1) + 0</f>
        <v>21.2</v>
      </c>
    </row>
    <row r="865" spans="1:2" x14ac:dyDescent="0.2">
      <c r="A865" cm="1">
        <f t="array" ref="A865">INDEX(Tolls!$C$2:$AU$46,MOD(ROW()-2,45)+1,_xlfn.FLOOR.MATH((ROW()-2)/45)+1) + 0</f>
        <v>42.2</v>
      </c>
      <c r="B865" cm="1">
        <f t="array" ref="B865">INDEX('EZ-Pass'!$C$2:$AU$46,MOD(ROW()-2,45)+1,_xlfn.FLOOR.MATH((ROW()-2)/45)+1) + 0</f>
        <v>20.7</v>
      </c>
    </row>
    <row r="866" spans="1:2" x14ac:dyDescent="0.2">
      <c r="A866" cm="1">
        <f t="array" ref="A866">INDEX(Tolls!$C$2:$AU$46,MOD(ROW()-2,45)+1,_xlfn.FLOOR.MATH((ROW()-2)/45)+1) + 0</f>
        <v>38</v>
      </c>
      <c r="B866" cm="1">
        <f t="array" ref="B866">INDEX('EZ-Pass'!$C$2:$AU$46,MOD(ROW()-2,45)+1,_xlfn.FLOOR.MATH((ROW()-2)/45)+1) + 0</f>
        <v>18.600000000000001</v>
      </c>
    </row>
    <row r="867" spans="1:2" x14ac:dyDescent="0.2">
      <c r="A867" cm="1">
        <f t="array" ref="A867">INDEX(Tolls!$C$2:$AU$46,MOD(ROW()-2,45)+1,_xlfn.FLOOR.MATH((ROW()-2)/45)+1) + 0</f>
        <v>33.700000000000003</v>
      </c>
      <c r="B867" cm="1">
        <f t="array" ref="B867">INDEX('EZ-Pass'!$C$2:$AU$46,MOD(ROW()-2,45)+1,_xlfn.FLOOR.MATH((ROW()-2)/45)+1) + 0</f>
        <v>16.600000000000001</v>
      </c>
    </row>
    <row r="868" spans="1:2" x14ac:dyDescent="0.2">
      <c r="A868" cm="1">
        <f t="array" ref="A868">INDEX(Tolls!$C$2:$AU$46,MOD(ROW()-2,45)+1,_xlfn.FLOOR.MATH((ROW()-2)/45)+1) + 0</f>
        <v>26</v>
      </c>
      <c r="B868" cm="1">
        <f t="array" ref="B868">INDEX('EZ-Pass'!$C$2:$AU$46,MOD(ROW()-2,45)+1,_xlfn.FLOOR.MATH((ROW()-2)/45)+1) + 0</f>
        <v>12.7</v>
      </c>
    </row>
    <row r="869" spans="1:2" x14ac:dyDescent="0.2">
      <c r="A869" cm="1">
        <f t="array" ref="A869">INDEX(Tolls!$C$2:$AU$46,MOD(ROW()-2,45)+1,_xlfn.FLOOR.MATH((ROW()-2)/45)+1) + 0</f>
        <v>21.7</v>
      </c>
      <c r="B869" cm="1">
        <f t="array" ref="B869">INDEX('EZ-Pass'!$C$2:$AU$46,MOD(ROW()-2,45)+1,_xlfn.FLOOR.MATH((ROW()-2)/45)+1) + 0</f>
        <v>10.5</v>
      </c>
    </row>
    <row r="870" spans="1:2" x14ac:dyDescent="0.2">
      <c r="A870" cm="1">
        <f t="array" ref="A870">INDEX(Tolls!$C$2:$AU$46,MOD(ROW()-2,45)+1,_xlfn.FLOOR.MATH((ROW()-2)/45)+1) + 0</f>
        <v>17.3</v>
      </c>
      <c r="B870" cm="1">
        <f t="array" ref="B870">INDEX('EZ-Pass'!$C$2:$AU$46,MOD(ROW()-2,45)+1,_xlfn.FLOOR.MATH((ROW()-2)/45)+1) + 0</f>
        <v>8.4</v>
      </c>
    </row>
    <row r="871" spans="1:2" x14ac:dyDescent="0.2">
      <c r="A871" cm="1">
        <f t="array" ref="A871">INDEX(Tolls!$C$2:$AU$46,MOD(ROW()-2,45)+1,_xlfn.FLOOR.MATH((ROW()-2)/45)+1) + 0</f>
        <v>13.4</v>
      </c>
      <c r="B871" cm="1">
        <f t="array" ref="B871">INDEX('EZ-Pass'!$C$2:$AU$46,MOD(ROW()-2,45)+1,_xlfn.FLOOR.MATH((ROW()-2)/45)+1) + 0</f>
        <v>6.8</v>
      </c>
    </row>
    <row r="872" spans="1:2" x14ac:dyDescent="0.2">
      <c r="A872" cm="1">
        <f t="array" ref="A872">INDEX(Tolls!$C$2:$AU$46,MOD(ROW()-2,45)+1,_xlfn.FLOOR.MATH((ROW()-2)/45)+1) + 0</f>
        <v>11</v>
      </c>
      <c r="B872" cm="1">
        <f t="array" ref="B872">INDEX('EZ-Pass'!$C$2:$AU$46,MOD(ROW()-2,45)+1,_xlfn.FLOOR.MATH((ROW()-2)/45)+1) + 0</f>
        <v>5.2</v>
      </c>
    </row>
    <row r="873" spans="1:2" x14ac:dyDescent="0.2">
      <c r="A873" cm="1">
        <f t="array" ref="A873">INDEX(Tolls!$C$2:$AU$46,MOD(ROW()-2,45)+1,_xlfn.FLOOR.MATH((ROW()-2)/45)+1) + 0</f>
        <v>6</v>
      </c>
      <c r="B873" cm="1">
        <f t="array" ref="B873">INDEX('EZ-Pass'!$C$2:$AU$46,MOD(ROW()-2,45)+1,_xlfn.FLOOR.MATH((ROW()-2)/45)+1) + 0</f>
        <v>2.7</v>
      </c>
    </row>
    <row r="874" spans="1:2" x14ac:dyDescent="0.2">
      <c r="A874" cm="1">
        <f t="array" ref="A874">INDEX(Tolls!$C$2:$AU$46,MOD(ROW()-2,45)+1,_xlfn.FLOOR.MATH((ROW()-2)/45)+1) + 0</f>
        <v>4.7</v>
      </c>
      <c r="B874" cm="1">
        <f t="array" ref="B874">INDEX('EZ-Pass'!$C$2:$AU$46,MOD(ROW()-2,45)+1,_xlfn.FLOOR.MATH((ROW()-2)/45)+1) + 0</f>
        <v>2.2999999999999998</v>
      </c>
    </row>
    <row r="875" spans="1:2" x14ac:dyDescent="0.2">
      <c r="A875" cm="1">
        <f t="array" ref="A875">INDEX(Tolls!$C$2:$AU$46,MOD(ROW()-2,45)+1,_xlfn.FLOOR.MATH((ROW()-2)/45)+1) + 0</f>
        <v>3.9</v>
      </c>
      <c r="B875" cm="1">
        <f t="array" ref="B875">INDEX('EZ-Pass'!$C$2:$AU$46,MOD(ROW()-2,45)+1,_xlfn.FLOOR.MATH((ROW()-2)/45)+1) + 0</f>
        <v>1.6</v>
      </c>
    </row>
    <row r="876" spans="1:2" x14ac:dyDescent="0.2">
      <c r="A876" t="e" cm="1">
        <f t="array" ref="A876">INDEX(Tolls!$C$2:$AU$46,MOD(ROW()-2,45)+1,_xlfn.FLOOR.MATH((ROW()-2)/45)+1) + 0</f>
        <v>#VALUE!</v>
      </c>
      <c r="B876" t="e" cm="1">
        <f t="array" ref="B876">INDEX('EZ-Pass'!$C$2:$AU$46,MOD(ROW()-2,45)+1,_xlfn.FLOOR.MATH((ROW()-2)/45)+1) + 0</f>
        <v>#VALUE!</v>
      </c>
    </row>
    <row r="877" spans="1:2" x14ac:dyDescent="0.2">
      <c r="A877" cm="1">
        <f t="array" ref="A877">INDEX(Tolls!$C$2:$AU$46,MOD(ROW()-2,45)+1,_xlfn.FLOOR.MATH((ROW()-2)/45)+1) + 0</f>
        <v>4.7</v>
      </c>
      <c r="B877" cm="1">
        <f t="array" ref="B877">INDEX('EZ-Pass'!$C$2:$AU$46,MOD(ROW()-2,45)+1,_xlfn.FLOOR.MATH((ROW()-2)/45)+1) + 0</f>
        <v>2.2000000000000002</v>
      </c>
    </row>
    <row r="878" spans="1:2" x14ac:dyDescent="0.2">
      <c r="A878" cm="1">
        <f t="array" ref="A878">INDEX(Tolls!$C$2:$AU$46,MOD(ROW()-2,45)+1,_xlfn.FLOOR.MATH((ROW()-2)/45)+1) + 0</f>
        <v>9</v>
      </c>
      <c r="B878" cm="1">
        <f t="array" ref="B878">INDEX('EZ-Pass'!$C$2:$AU$46,MOD(ROW()-2,45)+1,_xlfn.FLOOR.MATH((ROW()-2)/45)+1) + 0</f>
        <v>4.3</v>
      </c>
    </row>
    <row r="879" spans="1:2" x14ac:dyDescent="0.2">
      <c r="A879" cm="1">
        <f t="array" ref="A879">INDEX(Tolls!$C$2:$AU$46,MOD(ROW()-2,45)+1,_xlfn.FLOOR.MATH((ROW()-2)/45)+1) + 0</f>
        <v>11</v>
      </c>
      <c r="B879" cm="1">
        <f t="array" ref="B879">INDEX('EZ-Pass'!$C$2:$AU$46,MOD(ROW()-2,45)+1,_xlfn.FLOOR.MATH((ROW()-2)/45)+1) + 0</f>
        <v>5.2</v>
      </c>
    </row>
    <row r="880" spans="1:2" x14ac:dyDescent="0.2">
      <c r="A880" cm="1">
        <f t="array" ref="A880">INDEX(Tolls!$C$2:$AU$46,MOD(ROW()-2,45)+1,_xlfn.FLOOR.MATH((ROW()-2)/45)+1) + 0</f>
        <v>14.3</v>
      </c>
      <c r="B880" cm="1">
        <f t="array" ref="B880">INDEX('EZ-Pass'!$C$2:$AU$46,MOD(ROW()-2,45)+1,_xlfn.FLOOR.MATH((ROW()-2)/45)+1) + 0</f>
        <v>6.8</v>
      </c>
    </row>
    <row r="881" spans="1:2" x14ac:dyDescent="0.2">
      <c r="A881" cm="1">
        <f t="array" ref="A881">INDEX(Tolls!$C$2:$AU$46,MOD(ROW()-2,45)+1,_xlfn.FLOOR.MATH((ROW()-2)/45)+1) + 0</f>
        <v>17.3</v>
      </c>
      <c r="B881" cm="1">
        <f t="array" ref="B881">INDEX('EZ-Pass'!$C$2:$AU$46,MOD(ROW()-2,45)+1,_xlfn.FLOOR.MATH((ROW()-2)/45)+1) + 0</f>
        <v>8.3000000000000007</v>
      </c>
    </row>
    <row r="882" spans="1:2" x14ac:dyDescent="0.2">
      <c r="A882" cm="1">
        <f t="array" ref="A882">INDEX(Tolls!$C$2:$AU$46,MOD(ROW()-2,45)+1,_xlfn.FLOOR.MATH((ROW()-2)/45)+1) + 0</f>
        <v>19.399999999999999</v>
      </c>
      <c r="B882" cm="1">
        <f t="array" ref="B882">INDEX('EZ-Pass'!$C$2:$AU$46,MOD(ROW()-2,45)+1,_xlfn.FLOOR.MATH((ROW()-2)/45)+1) + 0</f>
        <v>9.4</v>
      </c>
    </row>
    <row r="883" spans="1:2" x14ac:dyDescent="0.2">
      <c r="A883" cm="1">
        <f t="array" ref="A883">INDEX(Tolls!$C$2:$AU$46,MOD(ROW()-2,45)+1,_xlfn.FLOOR.MATH((ROW()-2)/45)+1) + 0</f>
        <v>21.3</v>
      </c>
      <c r="B883" cm="1">
        <f t="array" ref="B883">INDEX('EZ-Pass'!$C$2:$AU$46,MOD(ROW()-2,45)+1,_xlfn.FLOOR.MATH((ROW()-2)/45)+1) + 0</f>
        <v>10.4</v>
      </c>
    </row>
    <row r="884" spans="1:2" x14ac:dyDescent="0.2">
      <c r="A884" cm="1">
        <f t="array" ref="A884">INDEX(Tolls!$C$2:$AU$46,MOD(ROW()-2,45)+1,_xlfn.FLOOR.MATH((ROW()-2)/45)+1) + 0</f>
        <v>23.6</v>
      </c>
      <c r="B884" cm="1">
        <f t="array" ref="B884">INDEX('EZ-Pass'!$C$2:$AU$46,MOD(ROW()-2,45)+1,_xlfn.FLOOR.MATH((ROW()-2)/45)+1) + 0</f>
        <v>11.5</v>
      </c>
    </row>
    <row r="885" spans="1:2" x14ac:dyDescent="0.2">
      <c r="A885" cm="1">
        <f t="array" ref="A885">INDEX(Tolls!$C$2:$AU$46,MOD(ROW()-2,45)+1,_xlfn.FLOOR.MATH((ROW()-2)/45)+1) + 0</f>
        <v>24</v>
      </c>
      <c r="B885" cm="1">
        <f t="array" ref="B885">INDEX('EZ-Pass'!$C$2:$AU$46,MOD(ROW()-2,45)+1,_xlfn.FLOOR.MATH((ROW()-2)/45)+1) + 0</f>
        <v>11.7</v>
      </c>
    </row>
    <row r="886" spans="1:2" x14ac:dyDescent="0.2">
      <c r="A886" cm="1">
        <f t="array" ref="A886">INDEX(Tolls!$C$2:$AU$46,MOD(ROW()-2,45)+1,_xlfn.FLOOR.MATH((ROW()-2)/45)+1) + 0</f>
        <v>25.6</v>
      </c>
      <c r="B886" cm="1">
        <f t="array" ref="B886">INDEX('EZ-Pass'!$C$2:$AU$46,MOD(ROW()-2,45)+1,_xlfn.FLOOR.MATH((ROW()-2)/45)+1) + 0</f>
        <v>12.4</v>
      </c>
    </row>
    <row r="887" spans="1:2" x14ac:dyDescent="0.2">
      <c r="A887" cm="1">
        <f t="array" ref="A887">INDEX(Tolls!$C$2:$AU$46,MOD(ROW()-2,45)+1,_xlfn.FLOOR.MATH((ROW()-2)/45)+1) + 0</f>
        <v>27.6</v>
      </c>
      <c r="B887" cm="1">
        <f t="array" ref="B887">INDEX('EZ-Pass'!$C$2:$AU$46,MOD(ROW()-2,45)+1,_xlfn.FLOOR.MATH((ROW()-2)/45)+1) + 0</f>
        <v>13.5</v>
      </c>
    </row>
    <row r="888" spans="1:2" x14ac:dyDescent="0.2">
      <c r="A888" t="e" cm="1">
        <f t="array" ref="A888">INDEX(Tolls!$C$2:$AU$46,MOD(ROW()-2,45)+1,_xlfn.FLOOR.MATH((ROW()-2)/45)+1) + 0</f>
        <v>#VALUE!</v>
      </c>
      <c r="B888" t="e" cm="1">
        <f t="array" ref="B888">INDEX('EZ-Pass'!$C$2:$AU$46,MOD(ROW()-2,45)+1,_xlfn.FLOOR.MATH((ROW()-2)/45)+1) + 0</f>
        <v>#VALUE!</v>
      </c>
    </row>
    <row r="889" spans="1:2" x14ac:dyDescent="0.2">
      <c r="A889" cm="1">
        <f t="array" ref="A889">INDEX(Tolls!$C$2:$AU$46,MOD(ROW()-2,45)+1,_xlfn.FLOOR.MATH((ROW()-2)/45)+1) + 0</f>
        <v>29.7</v>
      </c>
      <c r="B889" cm="1">
        <f t="array" ref="B889">INDEX('EZ-Pass'!$C$2:$AU$46,MOD(ROW()-2,45)+1,_xlfn.FLOOR.MATH((ROW()-2)/45)+1) + 0</f>
        <v>14.5</v>
      </c>
    </row>
    <row r="890" spans="1:2" x14ac:dyDescent="0.2">
      <c r="A890" cm="1">
        <f t="array" ref="A890">INDEX(Tolls!$C$2:$AU$46,MOD(ROW()-2,45)+1,_xlfn.FLOOR.MATH((ROW()-2)/45)+1) + 0</f>
        <v>37.9</v>
      </c>
      <c r="B890" cm="1">
        <f t="array" ref="B890">INDEX('EZ-Pass'!$C$2:$AU$46,MOD(ROW()-2,45)+1,_xlfn.FLOOR.MATH((ROW()-2)/45)+1) + 0</f>
        <v>20.6</v>
      </c>
    </row>
    <row r="891" spans="1:2" x14ac:dyDescent="0.2">
      <c r="A891" t="e" cm="1">
        <f t="array" ref="A891">INDEX(Tolls!$C$2:$AU$46,MOD(ROW()-2,45)+1,_xlfn.FLOOR.MATH((ROW()-2)/45)+1) + 0</f>
        <v>#VALUE!</v>
      </c>
      <c r="B891" t="e" cm="1">
        <f t="array" ref="B891">INDEX('EZ-Pass'!$C$2:$AU$46,MOD(ROW()-2,45)+1,_xlfn.FLOOR.MATH((ROW()-2)/45)+1) + 0</f>
        <v>#VALUE!</v>
      </c>
    </row>
    <row r="892" spans="1:2" x14ac:dyDescent="0.2">
      <c r="A892" cm="1">
        <f t="array" ref="A892">INDEX(Tolls!$C$2:$AU$46,MOD(ROW()-2,45)+1,_xlfn.FLOOR.MATH((ROW()-2)/45)+1) + 0</f>
        <v>24.5</v>
      </c>
      <c r="B892" cm="1">
        <f t="array" ref="B892">INDEX('EZ-Pass'!$C$2:$AU$46,MOD(ROW()-2,45)+1,_xlfn.FLOOR.MATH((ROW()-2)/45)+1) + 0</f>
        <v>12</v>
      </c>
    </row>
    <row r="893" spans="1:2" x14ac:dyDescent="0.2">
      <c r="A893" cm="1">
        <f t="array" ref="A893">INDEX(Tolls!$C$2:$AU$46,MOD(ROW()-2,45)+1,_xlfn.FLOOR.MATH((ROW()-2)/45)+1) + 0</f>
        <v>27.6</v>
      </c>
      <c r="B893" cm="1">
        <f t="array" ref="B893">INDEX('EZ-Pass'!$C$2:$AU$46,MOD(ROW()-2,45)+1,_xlfn.FLOOR.MATH((ROW()-2)/45)+1) + 0</f>
        <v>13.5</v>
      </c>
    </row>
    <row r="894" spans="1:2" x14ac:dyDescent="0.2">
      <c r="A894" cm="1">
        <f t="array" ref="A894">INDEX(Tolls!$C$2:$AU$46,MOD(ROW()-2,45)+1,_xlfn.FLOOR.MATH((ROW()-2)/45)+1) + 0</f>
        <v>29.7</v>
      </c>
      <c r="B894" cm="1">
        <f t="array" ref="B894">INDEX('EZ-Pass'!$C$2:$AU$46,MOD(ROW()-2,45)+1,_xlfn.FLOOR.MATH((ROW()-2)/45)+1) + 0</f>
        <v>14.5</v>
      </c>
    </row>
    <row r="895" spans="1:2" x14ac:dyDescent="0.2">
      <c r="A895" cm="1">
        <f t="array" ref="A895">INDEX(Tolls!$C$2:$AU$46,MOD(ROW()-2,45)+1,_xlfn.FLOOR.MATH((ROW()-2)/45)+1) + 0</f>
        <v>34.9</v>
      </c>
      <c r="B895" cm="1">
        <f t="array" ref="B895">INDEX('EZ-Pass'!$C$2:$AU$46,MOD(ROW()-2,45)+1,_xlfn.FLOOR.MATH((ROW()-2)/45)+1) + 0</f>
        <v>17.100000000000001</v>
      </c>
    </row>
    <row r="896" spans="1:2" x14ac:dyDescent="0.2">
      <c r="A896" cm="1">
        <f t="array" ref="A896">INDEX(Tolls!$C$2:$AU$46,MOD(ROW()-2,45)+1,_xlfn.FLOOR.MATH((ROW()-2)/45)+1) + 0</f>
        <v>37.1</v>
      </c>
      <c r="B896" cm="1">
        <f t="array" ref="B896">INDEX('EZ-Pass'!$C$2:$AU$46,MOD(ROW()-2,45)+1,_xlfn.FLOOR.MATH((ROW()-2)/45)+1) + 0</f>
        <v>18.100000000000001</v>
      </c>
    </row>
    <row r="897" spans="1:2" x14ac:dyDescent="0.2">
      <c r="A897" cm="1">
        <f t="array" ref="A897">INDEX(Tolls!$C$2:$AU$46,MOD(ROW()-2,45)+1,_xlfn.FLOOR.MATH((ROW()-2)/45)+1) + 0</f>
        <v>38</v>
      </c>
      <c r="B897" cm="1">
        <f t="array" ref="B897">INDEX('EZ-Pass'!$C$2:$AU$46,MOD(ROW()-2,45)+1,_xlfn.FLOOR.MATH((ROW()-2)/45)+1) + 0</f>
        <v>18.600000000000001</v>
      </c>
    </row>
    <row r="898" spans="1:2" x14ac:dyDescent="0.2">
      <c r="A898" cm="1">
        <f t="array" ref="A898">INDEX(Tolls!$C$2:$AU$46,MOD(ROW()-2,45)+1,_xlfn.FLOOR.MATH((ROW()-2)/45)+1) + 0</f>
        <v>41.2</v>
      </c>
      <c r="B898" cm="1">
        <f t="array" ref="B898">INDEX('EZ-Pass'!$C$2:$AU$46,MOD(ROW()-2,45)+1,_xlfn.FLOOR.MATH((ROW()-2)/45)+1) + 0</f>
        <v>20.2</v>
      </c>
    </row>
    <row r="899" spans="1:2" x14ac:dyDescent="0.2">
      <c r="A899" cm="1">
        <f t="array" ref="A899">INDEX(Tolls!$C$2:$AU$46,MOD(ROW()-2,45)+1,_xlfn.FLOOR.MATH((ROW()-2)/45)+1) + 0</f>
        <v>42.2</v>
      </c>
      <c r="B899" cm="1">
        <f t="array" ref="B899">INDEX('EZ-Pass'!$C$2:$AU$46,MOD(ROW()-2,45)+1,_xlfn.FLOOR.MATH((ROW()-2)/45)+1) + 0</f>
        <v>20.7</v>
      </c>
    </row>
    <row r="900" spans="1:2" x14ac:dyDescent="0.2">
      <c r="A900" cm="1">
        <f t="array" ref="A900">INDEX(Tolls!$C$2:$AU$46,MOD(ROW()-2,45)+1,_xlfn.FLOOR.MATH((ROW()-2)/45)+1) + 0</f>
        <v>44.800000000000004</v>
      </c>
      <c r="B900" cm="1">
        <f t="array" ref="B900">INDEX('EZ-Pass'!$C$2:$AU$46,MOD(ROW()-2,45)+1,_xlfn.FLOOR.MATH((ROW()-2)/45)+1) + 0</f>
        <v>21.9</v>
      </c>
    </row>
    <row r="901" spans="1:2" x14ac:dyDescent="0.2">
      <c r="A901" cm="1">
        <f t="array" ref="A901">INDEX(Tolls!$C$2:$AU$46,MOD(ROW()-2,45)+1,_xlfn.FLOOR.MATH((ROW()-2)/45)+1) + 0</f>
        <v>47.400000000000006</v>
      </c>
      <c r="B901" cm="1">
        <f t="array" ref="B901">INDEX('EZ-Pass'!$C$2:$AU$46,MOD(ROW()-2,45)+1,_xlfn.FLOOR.MATH((ROW()-2)/45)+1) + 0</f>
        <v>23.099999999999998</v>
      </c>
    </row>
    <row r="902" spans="1:2" x14ac:dyDescent="0.2">
      <c r="A902" cm="1">
        <f t="array" ref="A902">INDEX(Tolls!$C$2:$AU$46,MOD(ROW()-2,45)+1,_xlfn.FLOOR.MATH((ROW()-2)/45)+1) + 0</f>
        <v>69.599999999999994</v>
      </c>
      <c r="B902" cm="1">
        <f t="array" ref="B902">INDEX('EZ-Pass'!$C$2:$AU$46,MOD(ROW()-2,45)+1,_xlfn.FLOOR.MATH((ROW()-2)/45)+1) + 0</f>
        <v>34.1</v>
      </c>
    </row>
    <row r="903" spans="1:2" x14ac:dyDescent="0.2">
      <c r="A903" cm="1">
        <f t="array" ref="A903">INDEX(Tolls!$C$2:$AU$46,MOD(ROW()-2,45)+1,_xlfn.FLOOR.MATH((ROW()-2)/45)+1) + 0</f>
        <v>56.6</v>
      </c>
      <c r="B903" cm="1">
        <f t="array" ref="B903">INDEX('EZ-Pass'!$C$2:$AU$46,MOD(ROW()-2,45)+1,_xlfn.FLOOR.MATH((ROW()-2)/45)+1) + 0</f>
        <v>27.8</v>
      </c>
    </row>
    <row r="904" spans="1:2" x14ac:dyDescent="0.2">
      <c r="A904" cm="1">
        <f t="array" ref="A904">INDEX(Tolls!$C$2:$AU$46,MOD(ROW()-2,45)+1,_xlfn.FLOOR.MATH((ROW()-2)/45)+1) + 0</f>
        <v>56.6</v>
      </c>
      <c r="B904" cm="1">
        <f t="array" ref="B904">INDEX('EZ-Pass'!$C$2:$AU$46,MOD(ROW()-2,45)+1,_xlfn.FLOOR.MATH((ROW()-2)/45)+1) + 0</f>
        <v>27.8</v>
      </c>
    </row>
    <row r="905" spans="1:2" x14ac:dyDescent="0.2">
      <c r="A905" cm="1">
        <f t="array" ref="A905">INDEX(Tolls!$C$2:$AU$46,MOD(ROW()-2,45)+1,_xlfn.FLOOR.MATH((ROW()-2)/45)+1) + 0</f>
        <v>56.6</v>
      </c>
      <c r="B905" cm="1">
        <f t="array" ref="B905">INDEX('EZ-Pass'!$C$2:$AU$46,MOD(ROW()-2,45)+1,_xlfn.FLOOR.MATH((ROW()-2)/45)+1) + 0</f>
        <v>27.8</v>
      </c>
    </row>
    <row r="906" spans="1:2" x14ac:dyDescent="0.2">
      <c r="A906" cm="1">
        <f t="array" ref="A906">INDEX(Tolls!$C$2:$AU$46,MOD(ROW()-2,45)+1,_xlfn.FLOOR.MATH((ROW()-2)/45)+1) + 0</f>
        <v>54.3</v>
      </c>
      <c r="B906" cm="1">
        <f t="array" ref="B906">INDEX('EZ-Pass'!$C$2:$AU$46,MOD(ROW()-2,45)+1,_xlfn.FLOOR.MATH((ROW()-2)/45)+1) + 0</f>
        <v>26.9</v>
      </c>
    </row>
    <row r="907" spans="1:2" x14ac:dyDescent="0.2">
      <c r="A907" cm="1">
        <f t="array" ref="A907">INDEX(Tolls!$C$2:$AU$46,MOD(ROW()-2,45)+1,_xlfn.FLOOR.MATH((ROW()-2)/45)+1) + 0</f>
        <v>52.8</v>
      </c>
      <c r="B907" cm="1">
        <f t="array" ref="B907">INDEX('EZ-Pass'!$C$2:$AU$46,MOD(ROW()-2,45)+1,_xlfn.FLOOR.MATH((ROW()-2)/45)+1) + 0</f>
        <v>25.8</v>
      </c>
    </row>
    <row r="908" spans="1:2" x14ac:dyDescent="0.2">
      <c r="A908" cm="1">
        <f t="array" ref="A908">INDEX(Tolls!$C$2:$AU$46,MOD(ROW()-2,45)+1,_xlfn.FLOOR.MATH((ROW()-2)/45)+1) + 0</f>
        <v>50.3</v>
      </c>
      <c r="B908" cm="1">
        <f t="array" ref="B908">INDEX('EZ-Pass'!$C$2:$AU$46,MOD(ROW()-2,45)+1,_xlfn.FLOOR.MATH((ROW()-2)/45)+1) + 0</f>
        <v>24.8</v>
      </c>
    </row>
    <row r="909" spans="1:2" x14ac:dyDescent="0.2">
      <c r="A909" cm="1">
        <f t="array" ref="A909">INDEX(Tolls!$C$2:$AU$46,MOD(ROW()-2,45)+1,_xlfn.FLOOR.MATH((ROW()-2)/45)+1) + 0</f>
        <v>47.5</v>
      </c>
      <c r="B909" cm="1">
        <f t="array" ref="B909">INDEX('EZ-Pass'!$C$2:$AU$46,MOD(ROW()-2,45)+1,_xlfn.FLOOR.MATH((ROW()-2)/45)+1) + 0</f>
        <v>23.3</v>
      </c>
    </row>
    <row r="910" spans="1:2" x14ac:dyDescent="0.2">
      <c r="A910" cm="1">
        <f t="array" ref="A910">INDEX(Tolls!$C$2:$AU$46,MOD(ROW()-2,45)+1,_xlfn.FLOOR.MATH((ROW()-2)/45)+1) + 0</f>
        <v>46.3</v>
      </c>
      <c r="B910" cm="1">
        <f t="array" ref="B910">INDEX('EZ-Pass'!$C$2:$AU$46,MOD(ROW()-2,45)+1,_xlfn.FLOOR.MATH((ROW()-2)/45)+1) + 0</f>
        <v>22.8</v>
      </c>
    </row>
    <row r="911" spans="1:2" x14ac:dyDescent="0.2">
      <c r="A911" cm="1">
        <f t="array" ref="A911">INDEX(Tolls!$C$2:$AU$46,MOD(ROW()-2,45)+1,_xlfn.FLOOR.MATH((ROW()-2)/45)+1) + 0</f>
        <v>42.2</v>
      </c>
      <c r="B911" cm="1">
        <f t="array" ref="B911">INDEX('EZ-Pass'!$C$2:$AU$46,MOD(ROW()-2,45)+1,_xlfn.FLOOR.MATH((ROW()-2)/45)+1) + 0</f>
        <v>20.7</v>
      </c>
    </row>
    <row r="912" spans="1:2" x14ac:dyDescent="0.2">
      <c r="A912" cm="1">
        <f t="array" ref="A912">INDEX(Tolls!$C$2:$AU$46,MOD(ROW()-2,45)+1,_xlfn.FLOOR.MATH((ROW()-2)/45)+1) + 0</f>
        <v>36.9</v>
      </c>
      <c r="B912" cm="1">
        <f t="array" ref="B912">INDEX('EZ-Pass'!$C$2:$AU$46,MOD(ROW()-2,45)+1,_xlfn.FLOOR.MATH((ROW()-2)/45)+1) + 0</f>
        <v>18.2</v>
      </c>
    </row>
    <row r="913" spans="1:2" x14ac:dyDescent="0.2">
      <c r="A913" cm="1">
        <f t="array" ref="A913">INDEX(Tolls!$C$2:$AU$46,MOD(ROW()-2,45)+1,_xlfn.FLOOR.MATH((ROW()-2)/45)+1) + 0</f>
        <v>29.7</v>
      </c>
      <c r="B913" cm="1">
        <f t="array" ref="B913">INDEX('EZ-Pass'!$C$2:$AU$46,MOD(ROW()-2,45)+1,_xlfn.FLOOR.MATH((ROW()-2)/45)+1) + 0</f>
        <v>14.5</v>
      </c>
    </row>
    <row r="914" spans="1:2" x14ac:dyDescent="0.2">
      <c r="A914" cm="1">
        <f t="array" ref="A914">INDEX(Tolls!$C$2:$AU$46,MOD(ROW()-2,45)+1,_xlfn.FLOOR.MATH((ROW()-2)/45)+1) + 0</f>
        <v>24.5</v>
      </c>
      <c r="B914" cm="1">
        <f t="array" ref="B914">INDEX('EZ-Pass'!$C$2:$AU$46,MOD(ROW()-2,45)+1,_xlfn.FLOOR.MATH((ROW()-2)/45)+1) + 0</f>
        <v>12</v>
      </c>
    </row>
    <row r="915" spans="1:2" x14ac:dyDescent="0.2">
      <c r="A915" cm="1">
        <f t="array" ref="A915">INDEX(Tolls!$C$2:$AU$46,MOD(ROW()-2,45)+1,_xlfn.FLOOR.MATH((ROW()-2)/45)+1) + 0</f>
        <v>20.3</v>
      </c>
      <c r="B915" cm="1">
        <f t="array" ref="B915">INDEX('EZ-Pass'!$C$2:$AU$46,MOD(ROW()-2,45)+1,_xlfn.FLOOR.MATH((ROW()-2)/45)+1) + 0</f>
        <v>9.9</v>
      </c>
    </row>
    <row r="916" spans="1:2" x14ac:dyDescent="0.2">
      <c r="A916" cm="1">
        <f t="array" ref="A916">INDEX(Tolls!$C$2:$AU$46,MOD(ROW()-2,45)+1,_xlfn.FLOOR.MATH((ROW()-2)/45)+1) + 0</f>
        <v>18.5</v>
      </c>
      <c r="B916" cm="1">
        <f t="array" ref="B916">INDEX('EZ-Pass'!$C$2:$AU$46,MOD(ROW()-2,45)+1,_xlfn.FLOOR.MATH((ROW()-2)/45)+1) + 0</f>
        <v>9.4</v>
      </c>
    </row>
    <row r="917" spans="1:2" x14ac:dyDescent="0.2">
      <c r="A917" cm="1">
        <f t="array" ref="A917">INDEX(Tolls!$C$2:$AU$46,MOD(ROW()-2,45)+1,_xlfn.FLOOR.MATH((ROW()-2)/45)+1) + 0</f>
        <v>15.3</v>
      </c>
      <c r="B917" cm="1">
        <f t="array" ref="B917">INDEX('EZ-Pass'!$C$2:$AU$46,MOD(ROW()-2,45)+1,_xlfn.FLOOR.MATH((ROW()-2)/45)+1) + 0</f>
        <v>7.3</v>
      </c>
    </row>
    <row r="918" spans="1:2" x14ac:dyDescent="0.2">
      <c r="A918" cm="1">
        <f t="array" ref="A918">INDEX(Tolls!$C$2:$AU$46,MOD(ROW()-2,45)+1,_xlfn.FLOOR.MATH((ROW()-2)/45)+1) + 0</f>
        <v>10</v>
      </c>
      <c r="B918" cm="1">
        <f t="array" ref="B918">INDEX('EZ-Pass'!$C$2:$AU$46,MOD(ROW()-2,45)+1,_xlfn.FLOOR.MATH((ROW()-2)/45)+1) + 0</f>
        <v>4.8</v>
      </c>
    </row>
    <row r="919" spans="1:2" x14ac:dyDescent="0.2">
      <c r="A919" cm="1">
        <f t="array" ref="A919">INDEX(Tolls!$C$2:$AU$46,MOD(ROW()-2,45)+1,_xlfn.FLOOR.MATH((ROW()-2)/45)+1) + 0</f>
        <v>6.8</v>
      </c>
      <c r="B919" cm="1">
        <f t="array" ref="B919">INDEX('EZ-Pass'!$C$2:$AU$46,MOD(ROW()-2,45)+1,_xlfn.FLOOR.MATH((ROW()-2)/45)+1) + 0</f>
        <v>3.2</v>
      </c>
    </row>
    <row r="920" spans="1:2" x14ac:dyDescent="0.2">
      <c r="A920" cm="1">
        <f t="array" ref="A920">INDEX(Tolls!$C$2:$AU$46,MOD(ROW()-2,45)+1,_xlfn.FLOOR.MATH((ROW()-2)/45)+1) + 0</f>
        <v>6</v>
      </c>
      <c r="B920" cm="1">
        <f t="array" ref="B920">INDEX('EZ-Pass'!$C$2:$AU$46,MOD(ROW()-2,45)+1,_xlfn.FLOOR.MATH((ROW()-2)/45)+1) + 0</f>
        <v>2.7</v>
      </c>
    </row>
    <row r="921" spans="1:2" x14ac:dyDescent="0.2">
      <c r="A921" cm="1">
        <f t="array" ref="A921">INDEX(Tolls!$C$2:$AU$46,MOD(ROW()-2,45)+1,_xlfn.FLOOR.MATH((ROW()-2)/45)+1) + 0</f>
        <v>4.7</v>
      </c>
      <c r="B921" cm="1">
        <f t="array" ref="B921">INDEX('EZ-Pass'!$C$2:$AU$46,MOD(ROW()-2,45)+1,_xlfn.FLOOR.MATH((ROW()-2)/45)+1) + 0</f>
        <v>2.2000000000000002</v>
      </c>
    </row>
    <row r="922" spans="1:2" x14ac:dyDescent="0.2">
      <c r="A922" t="e" cm="1">
        <f t="array" ref="A922">INDEX(Tolls!$C$2:$AU$46,MOD(ROW()-2,45)+1,_xlfn.FLOOR.MATH((ROW()-2)/45)+1) + 0</f>
        <v>#VALUE!</v>
      </c>
      <c r="B922" t="e" cm="1">
        <f t="array" ref="B922">INDEX('EZ-Pass'!$C$2:$AU$46,MOD(ROW()-2,45)+1,_xlfn.FLOOR.MATH((ROW()-2)/45)+1) + 0</f>
        <v>#VALUE!</v>
      </c>
    </row>
    <row r="923" spans="1:2" x14ac:dyDescent="0.2">
      <c r="A923" cm="1">
        <f t="array" ref="A923">INDEX(Tolls!$C$2:$AU$46,MOD(ROW()-2,45)+1,_xlfn.FLOOR.MATH((ROW()-2)/45)+1) + 0</f>
        <v>6</v>
      </c>
      <c r="B923" cm="1">
        <f t="array" ref="B923">INDEX('EZ-Pass'!$C$2:$AU$46,MOD(ROW()-2,45)+1,_xlfn.FLOOR.MATH((ROW()-2)/45)+1) + 0</f>
        <v>2.7</v>
      </c>
    </row>
    <row r="924" spans="1:2" x14ac:dyDescent="0.2">
      <c r="A924" cm="1">
        <f t="array" ref="A924">INDEX(Tolls!$C$2:$AU$46,MOD(ROW()-2,45)+1,_xlfn.FLOOR.MATH((ROW()-2)/45)+1) + 0</f>
        <v>8</v>
      </c>
      <c r="B924" cm="1">
        <f t="array" ref="B924">INDEX('EZ-Pass'!$C$2:$AU$46,MOD(ROW()-2,45)+1,_xlfn.FLOOR.MATH((ROW()-2)/45)+1) + 0</f>
        <v>3.8</v>
      </c>
    </row>
    <row r="925" spans="1:2" x14ac:dyDescent="0.2">
      <c r="A925" cm="1">
        <f t="array" ref="A925">INDEX(Tolls!$C$2:$AU$46,MOD(ROW()-2,45)+1,_xlfn.FLOOR.MATH((ROW()-2)/45)+1) + 0</f>
        <v>11</v>
      </c>
      <c r="B925" cm="1">
        <f t="array" ref="B925">INDEX('EZ-Pass'!$C$2:$AU$46,MOD(ROW()-2,45)+1,_xlfn.FLOOR.MATH((ROW()-2)/45)+1) + 0</f>
        <v>5.2</v>
      </c>
    </row>
    <row r="926" spans="1:2" x14ac:dyDescent="0.2">
      <c r="A926" cm="1">
        <f t="array" ref="A926">INDEX(Tolls!$C$2:$AU$46,MOD(ROW()-2,45)+1,_xlfn.FLOOR.MATH((ROW()-2)/45)+1) + 0</f>
        <v>13.6</v>
      </c>
      <c r="B926" cm="1">
        <f t="array" ref="B926">INDEX('EZ-Pass'!$C$2:$AU$46,MOD(ROW()-2,45)+1,_xlfn.FLOOR.MATH((ROW()-2)/45)+1) + 0</f>
        <v>6.5</v>
      </c>
    </row>
    <row r="927" spans="1:2" x14ac:dyDescent="0.2">
      <c r="A927" cm="1">
        <f t="array" ref="A927">INDEX(Tolls!$C$2:$AU$46,MOD(ROW()-2,45)+1,_xlfn.FLOOR.MATH((ROW()-2)/45)+1) + 0</f>
        <v>15.3</v>
      </c>
      <c r="B927" cm="1">
        <f t="array" ref="B927">INDEX('EZ-Pass'!$C$2:$AU$46,MOD(ROW()-2,45)+1,_xlfn.FLOOR.MATH((ROW()-2)/45)+1) + 0</f>
        <v>7.3</v>
      </c>
    </row>
    <row r="928" spans="1:2" x14ac:dyDescent="0.2">
      <c r="A928" cm="1">
        <f t="array" ref="A928">INDEX(Tolls!$C$2:$AU$46,MOD(ROW()-2,45)+1,_xlfn.FLOOR.MATH((ROW()-2)/45)+1) + 0</f>
        <v>18.5</v>
      </c>
      <c r="B928" cm="1">
        <f t="array" ref="B928">INDEX('EZ-Pass'!$C$2:$AU$46,MOD(ROW()-2,45)+1,_xlfn.FLOOR.MATH((ROW()-2)/45)+1) + 0</f>
        <v>8.8000000000000007</v>
      </c>
    </row>
    <row r="929" spans="1:2" x14ac:dyDescent="0.2">
      <c r="A929" cm="1">
        <f t="array" ref="A929">INDEX(Tolls!$C$2:$AU$46,MOD(ROW()-2,45)+1,_xlfn.FLOOR.MATH((ROW()-2)/45)+1) + 0</f>
        <v>20.3</v>
      </c>
      <c r="B929" cm="1">
        <f t="array" ref="B929">INDEX('EZ-Pass'!$C$2:$AU$46,MOD(ROW()-2,45)+1,_xlfn.FLOOR.MATH((ROW()-2)/45)+1) + 0</f>
        <v>9.9</v>
      </c>
    </row>
    <row r="930" spans="1:2" x14ac:dyDescent="0.2">
      <c r="A930" cm="1">
        <f t="array" ref="A930">INDEX(Tolls!$C$2:$AU$46,MOD(ROW()-2,45)+1,_xlfn.FLOOR.MATH((ROW()-2)/45)+1) + 0</f>
        <v>20.6</v>
      </c>
      <c r="B930" cm="1">
        <f t="array" ref="B930">INDEX('EZ-Pass'!$C$2:$AU$46,MOD(ROW()-2,45)+1,_xlfn.FLOOR.MATH((ROW()-2)/45)+1) + 0</f>
        <v>10</v>
      </c>
    </row>
    <row r="931" spans="1:2" x14ac:dyDescent="0.2">
      <c r="A931" cm="1">
        <f t="array" ref="A931">INDEX(Tolls!$C$2:$AU$46,MOD(ROW()-2,45)+1,_xlfn.FLOOR.MATH((ROW()-2)/45)+1) + 0</f>
        <v>21.3</v>
      </c>
      <c r="B931" cm="1">
        <f t="array" ref="B931">INDEX('EZ-Pass'!$C$2:$AU$46,MOD(ROW()-2,45)+1,_xlfn.FLOOR.MATH((ROW()-2)/45)+1) + 0</f>
        <v>10.4</v>
      </c>
    </row>
    <row r="932" spans="1:2" x14ac:dyDescent="0.2">
      <c r="A932" cm="1">
        <f t="array" ref="A932">INDEX(Tolls!$C$2:$AU$46,MOD(ROW()-2,45)+1,_xlfn.FLOOR.MATH((ROW()-2)/45)+1) + 0</f>
        <v>24.5</v>
      </c>
      <c r="B932" cm="1">
        <f t="array" ref="B932">INDEX('EZ-Pass'!$C$2:$AU$46,MOD(ROW()-2,45)+1,_xlfn.FLOOR.MATH((ROW()-2)/45)+1) + 0</f>
        <v>12</v>
      </c>
    </row>
    <row r="933" spans="1:2" x14ac:dyDescent="0.2">
      <c r="A933" t="e" cm="1">
        <f t="array" ref="A933">INDEX(Tolls!$C$2:$AU$46,MOD(ROW()-2,45)+1,_xlfn.FLOOR.MATH((ROW()-2)/45)+1) + 0</f>
        <v>#VALUE!</v>
      </c>
      <c r="B933" t="e" cm="1">
        <f t="array" ref="B933">INDEX('EZ-Pass'!$C$2:$AU$46,MOD(ROW()-2,45)+1,_xlfn.FLOOR.MATH((ROW()-2)/45)+1) + 0</f>
        <v>#VALUE!</v>
      </c>
    </row>
    <row r="934" spans="1:2" x14ac:dyDescent="0.2">
      <c r="A934" cm="1">
        <f t="array" ref="A934">INDEX(Tolls!$C$2:$AU$46,MOD(ROW()-2,45)+1,_xlfn.FLOOR.MATH((ROW()-2)/45)+1) + 0</f>
        <v>26.6</v>
      </c>
      <c r="B934" cm="1">
        <f t="array" ref="B934">INDEX('EZ-Pass'!$C$2:$AU$46,MOD(ROW()-2,45)+1,_xlfn.FLOOR.MATH((ROW()-2)/45)+1) + 0</f>
        <v>13</v>
      </c>
    </row>
    <row r="935" spans="1:2" x14ac:dyDescent="0.2">
      <c r="A935" cm="1">
        <f t="array" ref="A935">INDEX(Tolls!$C$2:$AU$46,MOD(ROW()-2,45)+1,_xlfn.FLOOR.MATH((ROW()-2)/45)+1) + 0</f>
        <v>34.799999999999997</v>
      </c>
      <c r="B935" cm="1">
        <f t="array" ref="B935">INDEX('EZ-Pass'!$C$2:$AU$46,MOD(ROW()-2,45)+1,_xlfn.FLOOR.MATH((ROW()-2)/45)+1) + 0</f>
        <v>19.100000000000001</v>
      </c>
    </row>
    <row r="936" spans="1:2" x14ac:dyDescent="0.2">
      <c r="A936" t="e" cm="1">
        <f t="array" ref="A936">INDEX(Tolls!$C$2:$AU$46,MOD(ROW()-2,45)+1,_xlfn.FLOOR.MATH((ROW()-2)/45)+1) + 0</f>
        <v>#VALUE!</v>
      </c>
      <c r="B936" t="e" cm="1">
        <f t="array" ref="B936">INDEX('EZ-Pass'!$C$2:$AU$46,MOD(ROW()-2,45)+1,_xlfn.FLOOR.MATH((ROW()-2)/45)+1) + 0</f>
        <v>#VALUE!</v>
      </c>
    </row>
    <row r="937" spans="1:2" x14ac:dyDescent="0.2">
      <c r="A937" cm="1">
        <f t="array" ref="A937">INDEX(Tolls!$C$2:$AU$46,MOD(ROW()-2,45)+1,_xlfn.FLOOR.MATH((ROW()-2)/45)+1) + 0</f>
        <v>20.3</v>
      </c>
      <c r="B937" cm="1">
        <f t="array" ref="B937">INDEX('EZ-Pass'!$C$2:$AU$46,MOD(ROW()-2,45)+1,_xlfn.FLOOR.MATH((ROW()-2)/45)+1) + 0</f>
        <v>9.9</v>
      </c>
    </row>
    <row r="938" spans="1:2" x14ac:dyDescent="0.2">
      <c r="A938" cm="1">
        <f t="array" ref="A938">INDEX(Tolls!$C$2:$AU$46,MOD(ROW()-2,45)+1,_xlfn.FLOOR.MATH((ROW()-2)/45)+1) + 0</f>
        <v>23.6</v>
      </c>
      <c r="B938" cm="1">
        <f t="array" ref="B938">INDEX('EZ-Pass'!$C$2:$AU$46,MOD(ROW()-2,45)+1,_xlfn.FLOOR.MATH((ROW()-2)/45)+1) + 0</f>
        <v>11.5</v>
      </c>
    </row>
    <row r="939" spans="1:2" x14ac:dyDescent="0.2">
      <c r="A939" cm="1">
        <f t="array" ref="A939">INDEX(Tolls!$C$2:$AU$46,MOD(ROW()-2,45)+1,_xlfn.FLOOR.MATH((ROW()-2)/45)+1) + 0</f>
        <v>26.6</v>
      </c>
      <c r="B939" cm="1">
        <f t="array" ref="B939">INDEX('EZ-Pass'!$C$2:$AU$46,MOD(ROW()-2,45)+1,_xlfn.FLOOR.MATH((ROW()-2)/45)+1) + 0</f>
        <v>13</v>
      </c>
    </row>
    <row r="940" spans="1:2" x14ac:dyDescent="0.2">
      <c r="A940" cm="1">
        <f t="array" ref="A940">INDEX(Tolls!$C$2:$AU$46,MOD(ROW()-2,45)+1,_xlfn.FLOOR.MATH((ROW()-2)/45)+1) + 0</f>
        <v>30.8</v>
      </c>
      <c r="B940" cm="1">
        <f t="array" ref="B940">INDEX('EZ-Pass'!$C$2:$AU$46,MOD(ROW()-2,45)+1,_xlfn.FLOOR.MATH((ROW()-2)/45)+1) + 0</f>
        <v>15</v>
      </c>
    </row>
    <row r="941" spans="1:2" x14ac:dyDescent="0.2">
      <c r="A941" cm="1">
        <f t="array" ref="A941">INDEX(Tolls!$C$2:$AU$46,MOD(ROW()-2,45)+1,_xlfn.FLOOR.MATH((ROW()-2)/45)+1) + 0</f>
        <v>33.6</v>
      </c>
      <c r="B941" cm="1">
        <f t="array" ref="B941">INDEX('EZ-Pass'!$C$2:$AU$46,MOD(ROW()-2,45)+1,_xlfn.FLOOR.MATH((ROW()-2)/45)+1) + 0</f>
        <v>16.3</v>
      </c>
    </row>
    <row r="942" spans="1:2" x14ac:dyDescent="0.2">
      <c r="A942" cm="1">
        <f t="array" ref="A942">INDEX(Tolls!$C$2:$AU$46,MOD(ROW()-2,45)+1,_xlfn.FLOOR.MATH((ROW()-2)/45)+1) + 0</f>
        <v>34.9</v>
      </c>
      <c r="B942" cm="1">
        <f t="array" ref="B942">INDEX('EZ-Pass'!$C$2:$AU$46,MOD(ROW()-2,45)+1,_xlfn.FLOOR.MATH((ROW()-2)/45)+1) + 0</f>
        <v>17.100000000000001</v>
      </c>
    </row>
    <row r="943" spans="1:2" x14ac:dyDescent="0.2">
      <c r="A943" cm="1">
        <f t="array" ref="A943">INDEX(Tolls!$C$2:$AU$46,MOD(ROW()-2,45)+1,_xlfn.FLOOR.MATH((ROW()-2)/45)+1) + 0</f>
        <v>36.9</v>
      </c>
      <c r="B943" cm="1">
        <f t="array" ref="B943">INDEX('EZ-Pass'!$C$2:$AU$46,MOD(ROW()-2,45)+1,_xlfn.FLOOR.MATH((ROW()-2)/45)+1) + 0</f>
        <v>18.2</v>
      </c>
    </row>
    <row r="944" spans="1:2" x14ac:dyDescent="0.2">
      <c r="A944" cm="1">
        <f t="array" ref="A944">INDEX(Tolls!$C$2:$AU$46,MOD(ROW()-2,45)+1,_xlfn.FLOOR.MATH((ROW()-2)/45)+1) + 0</f>
        <v>38.9</v>
      </c>
      <c r="B944" cm="1">
        <f t="array" ref="B944">INDEX('EZ-Pass'!$C$2:$AU$46,MOD(ROW()-2,45)+1,_xlfn.FLOOR.MATH((ROW()-2)/45)+1) + 0</f>
        <v>19.2</v>
      </c>
    </row>
    <row r="945" spans="1:2" x14ac:dyDescent="0.2">
      <c r="A945" cm="1">
        <f t="array" ref="A945">INDEX(Tolls!$C$2:$AU$46,MOD(ROW()-2,45)+1,_xlfn.FLOOR.MATH((ROW()-2)/45)+1) + 0</f>
        <v>41.5</v>
      </c>
      <c r="B945" cm="1">
        <f t="array" ref="B945">INDEX('EZ-Pass'!$C$2:$AU$46,MOD(ROW()-2,45)+1,_xlfn.FLOOR.MATH((ROW()-2)/45)+1) + 0</f>
        <v>20.399999999999999</v>
      </c>
    </row>
    <row r="946" spans="1:2" x14ac:dyDescent="0.2">
      <c r="A946" cm="1">
        <f t="array" ref="A946">INDEX(Tolls!$C$2:$AU$46,MOD(ROW()-2,45)+1,_xlfn.FLOOR.MATH((ROW()-2)/45)+1) + 0</f>
        <v>44.1</v>
      </c>
      <c r="B946" cm="1">
        <f t="array" ref="B946">INDEX('EZ-Pass'!$C$2:$AU$46,MOD(ROW()-2,45)+1,_xlfn.FLOOR.MATH((ROW()-2)/45)+1) + 0</f>
        <v>21.599999999999998</v>
      </c>
    </row>
    <row r="947" spans="1:2" x14ac:dyDescent="0.2">
      <c r="A947" cm="1">
        <f t="array" ref="A947">INDEX(Tolls!$C$2:$AU$46,MOD(ROW()-2,45)+1,_xlfn.FLOOR.MATH((ROW()-2)/45)+1) + 0</f>
        <v>74.5</v>
      </c>
      <c r="B947" cm="1">
        <f t="array" ref="B947">INDEX('EZ-Pass'!$C$2:$AU$46,MOD(ROW()-2,45)+1,_xlfn.FLOOR.MATH((ROW()-2)/45)+1) + 0</f>
        <v>36.799999999999997</v>
      </c>
    </row>
    <row r="948" spans="1:2" x14ac:dyDescent="0.2">
      <c r="A948" cm="1">
        <f t="array" ref="A948">INDEX(Tolls!$C$2:$AU$46,MOD(ROW()-2,45)+1,_xlfn.FLOOR.MATH((ROW()-2)/45)+1) + 0</f>
        <v>61.5</v>
      </c>
      <c r="B948" cm="1">
        <f t="array" ref="B948">INDEX('EZ-Pass'!$C$2:$AU$46,MOD(ROW()-2,45)+1,_xlfn.FLOOR.MATH((ROW()-2)/45)+1) + 0</f>
        <v>30.5</v>
      </c>
    </row>
    <row r="949" spans="1:2" x14ac:dyDescent="0.2">
      <c r="A949" cm="1">
        <f t="array" ref="A949">INDEX(Tolls!$C$2:$AU$46,MOD(ROW()-2,45)+1,_xlfn.FLOOR.MATH((ROW()-2)/45)+1) + 0</f>
        <v>61.5</v>
      </c>
      <c r="B949" cm="1">
        <f t="array" ref="B949">INDEX('EZ-Pass'!$C$2:$AU$46,MOD(ROW()-2,45)+1,_xlfn.FLOOR.MATH((ROW()-2)/45)+1) + 0</f>
        <v>30.5</v>
      </c>
    </row>
    <row r="950" spans="1:2" x14ac:dyDescent="0.2">
      <c r="A950" cm="1">
        <f t="array" ref="A950">INDEX(Tolls!$C$2:$AU$46,MOD(ROW()-2,45)+1,_xlfn.FLOOR.MATH((ROW()-2)/45)+1) + 0</f>
        <v>61.5</v>
      </c>
      <c r="B950" cm="1">
        <f t="array" ref="B950">INDEX('EZ-Pass'!$C$2:$AU$46,MOD(ROW()-2,45)+1,_xlfn.FLOOR.MATH((ROW()-2)/45)+1) + 0</f>
        <v>30.5</v>
      </c>
    </row>
    <row r="951" spans="1:2" x14ac:dyDescent="0.2">
      <c r="A951" cm="1">
        <f t="array" ref="A951">INDEX(Tolls!$C$2:$AU$46,MOD(ROW()-2,45)+1,_xlfn.FLOOR.MATH((ROW()-2)/45)+1) + 0</f>
        <v>57.8</v>
      </c>
      <c r="B951" cm="1">
        <f t="array" ref="B951">INDEX('EZ-Pass'!$C$2:$AU$46,MOD(ROW()-2,45)+1,_xlfn.FLOOR.MATH((ROW()-2)/45)+1) + 0</f>
        <v>28.5</v>
      </c>
    </row>
    <row r="952" spans="1:2" x14ac:dyDescent="0.2">
      <c r="A952" cm="1">
        <f t="array" ref="A952">INDEX(Tolls!$C$2:$AU$46,MOD(ROW()-2,45)+1,_xlfn.FLOOR.MATH((ROW()-2)/45)+1) + 0</f>
        <v>56.6</v>
      </c>
      <c r="B952" cm="1">
        <f t="array" ref="B952">INDEX('EZ-Pass'!$C$2:$AU$46,MOD(ROW()-2,45)+1,_xlfn.FLOOR.MATH((ROW()-2)/45)+1) + 0</f>
        <v>27.8</v>
      </c>
    </row>
    <row r="953" spans="1:2" x14ac:dyDescent="0.2">
      <c r="A953" cm="1">
        <f t="array" ref="A953">INDEX(Tolls!$C$2:$AU$46,MOD(ROW()-2,45)+1,_xlfn.FLOOR.MATH((ROW()-2)/45)+1) + 0</f>
        <v>54.3</v>
      </c>
      <c r="B953" cm="1">
        <f t="array" ref="B953">INDEX('EZ-Pass'!$C$2:$AU$46,MOD(ROW()-2,45)+1,_xlfn.FLOOR.MATH((ROW()-2)/45)+1) + 0</f>
        <v>26.9</v>
      </c>
    </row>
    <row r="954" spans="1:2" x14ac:dyDescent="0.2">
      <c r="A954" cm="1">
        <f t="array" ref="A954">INDEX(Tolls!$C$2:$AU$46,MOD(ROW()-2,45)+1,_xlfn.FLOOR.MATH((ROW()-2)/45)+1) + 0</f>
        <v>51.4</v>
      </c>
      <c r="B954" cm="1">
        <f t="array" ref="B954">INDEX('EZ-Pass'!$C$2:$AU$46,MOD(ROW()-2,45)+1,_xlfn.FLOOR.MATH((ROW()-2)/45)+1) + 0</f>
        <v>25.3</v>
      </c>
    </row>
    <row r="955" spans="1:2" x14ac:dyDescent="0.2">
      <c r="A955" cm="1">
        <f t="array" ref="A955">INDEX(Tolls!$C$2:$AU$46,MOD(ROW()-2,45)+1,_xlfn.FLOOR.MATH((ROW()-2)/45)+1) + 0</f>
        <v>49.5</v>
      </c>
      <c r="B955" cm="1">
        <f t="array" ref="B955">INDEX('EZ-Pass'!$C$2:$AU$46,MOD(ROW()-2,45)+1,_xlfn.FLOOR.MATH((ROW()-2)/45)+1) + 0</f>
        <v>24.2</v>
      </c>
    </row>
    <row r="956" spans="1:2" x14ac:dyDescent="0.2">
      <c r="A956" cm="1">
        <f t="array" ref="A956">INDEX(Tolls!$C$2:$AU$46,MOD(ROW()-2,45)+1,_xlfn.FLOOR.MATH((ROW()-2)/45)+1) + 0</f>
        <v>46.3</v>
      </c>
      <c r="B956" cm="1">
        <f t="array" ref="B956">INDEX('EZ-Pass'!$C$2:$AU$46,MOD(ROW()-2,45)+1,_xlfn.FLOOR.MATH((ROW()-2)/45)+1) + 0</f>
        <v>22.8</v>
      </c>
    </row>
    <row r="957" spans="1:2" x14ac:dyDescent="0.2">
      <c r="A957" cm="1">
        <f t="array" ref="A957">INDEX(Tolls!$C$2:$AU$46,MOD(ROW()-2,45)+1,_xlfn.FLOOR.MATH((ROW()-2)/45)+1) + 0</f>
        <v>42.2</v>
      </c>
      <c r="B957" cm="1">
        <f t="array" ref="B957">INDEX('EZ-Pass'!$C$2:$AU$46,MOD(ROW()-2,45)+1,_xlfn.FLOOR.MATH((ROW()-2)/45)+1) + 0</f>
        <v>20.7</v>
      </c>
    </row>
    <row r="958" spans="1:2" x14ac:dyDescent="0.2">
      <c r="A958" cm="1">
        <f t="array" ref="A958">INDEX(Tolls!$C$2:$AU$46,MOD(ROW()-2,45)+1,_xlfn.FLOOR.MATH((ROW()-2)/45)+1) + 0</f>
        <v>32.5</v>
      </c>
      <c r="B958" cm="1">
        <f t="array" ref="B958">INDEX('EZ-Pass'!$C$2:$AU$46,MOD(ROW()-2,45)+1,_xlfn.FLOOR.MATH((ROW()-2)/45)+1) + 0</f>
        <v>16.100000000000001</v>
      </c>
    </row>
    <row r="959" spans="1:2" x14ac:dyDescent="0.2">
      <c r="A959" cm="1">
        <f t="array" ref="A959">INDEX(Tolls!$C$2:$AU$46,MOD(ROW()-2,45)+1,_xlfn.FLOOR.MATH((ROW()-2)/45)+1) + 0</f>
        <v>27.6</v>
      </c>
      <c r="B959" cm="1">
        <f t="array" ref="B959">INDEX('EZ-Pass'!$C$2:$AU$46,MOD(ROW()-2,45)+1,_xlfn.FLOOR.MATH((ROW()-2)/45)+1) + 0</f>
        <v>13.5</v>
      </c>
    </row>
    <row r="960" spans="1:2" x14ac:dyDescent="0.2">
      <c r="A960" cm="1">
        <f t="array" ref="A960">INDEX(Tolls!$C$2:$AU$46,MOD(ROW()-2,45)+1,_xlfn.FLOOR.MATH((ROW()-2)/45)+1) + 0</f>
        <v>24.5</v>
      </c>
      <c r="B960" cm="1">
        <f t="array" ref="B960">INDEX('EZ-Pass'!$C$2:$AU$46,MOD(ROW()-2,45)+1,_xlfn.FLOOR.MATH((ROW()-2)/45)+1) + 0</f>
        <v>12</v>
      </c>
    </row>
    <row r="961" spans="1:2" x14ac:dyDescent="0.2">
      <c r="A961" cm="1">
        <f t="array" ref="A961">INDEX(Tolls!$C$2:$AU$46,MOD(ROW()-2,45)+1,_xlfn.FLOOR.MATH((ROW()-2)/45)+1) + 0</f>
        <v>21.3</v>
      </c>
      <c r="B961" cm="1">
        <f t="array" ref="B961">INDEX('EZ-Pass'!$C$2:$AU$46,MOD(ROW()-2,45)+1,_xlfn.FLOOR.MATH((ROW()-2)/45)+1) + 0</f>
        <v>10.9</v>
      </c>
    </row>
    <row r="962" spans="1:2" x14ac:dyDescent="0.2">
      <c r="A962" cm="1">
        <f t="array" ref="A962">INDEX(Tolls!$C$2:$AU$46,MOD(ROW()-2,45)+1,_xlfn.FLOOR.MATH((ROW()-2)/45)+1) + 0</f>
        <v>19.399999999999999</v>
      </c>
      <c r="B962" cm="1">
        <f t="array" ref="B962">INDEX('EZ-Pass'!$C$2:$AU$46,MOD(ROW()-2,45)+1,_xlfn.FLOOR.MATH((ROW()-2)/45)+1) + 0</f>
        <v>9.4</v>
      </c>
    </row>
    <row r="963" spans="1:2" x14ac:dyDescent="0.2">
      <c r="A963" cm="1">
        <f t="array" ref="A963">INDEX(Tolls!$C$2:$AU$46,MOD(ROW()-2,45)+1,_xlfn.FLOOR.MATH((ROW()-2)/45)+1) + 0</f>
        <v>13</v>
      </c>
      <c r="B963" cm="1">
        <f t="array" ref="B963">INDEX('EZ-Pass'!$C$2:$AU$46,MOD(ROW()-2,45)+1,_xlfn.FLOOR.MATH((ROW()-2)/45)+1) + 0</f>
        <v>6.3</v>
      </c>
    </row>
    <row r="964" spans="1:2" x14ac:dyDescent="0.2">
      <c r="A964" cm="1">
        <f t="array" ref="A964">INDEX(Tolls!$C$2:$AU$46,MOD(ROW()-2,45)+1,_xlfn.FLOOR.MATH((ROW()-2)/45)+1) + 0</f>
        <v>11</v>
      </c>
      <c r="B964" cm="1">
        <f t="array" ref="B964">INDEX('EZ-Pass'!$C$2:$AU$46,MOD(ROW()-2,45)+1,_xlfn.FLOOR.MATH((ROW()-2)/45)+1) + 0</f>
        <v>5.2</v>
      </c>
    </row>
    <row r="965" spans="1:2" x14ac:dyDescent="0.2">
      <c r="A965" cm="1">
        <f t="array" ref="A965">INDEX(Tolls!$C$2:$AU$46,MOD(ROW()-2,45)+1,_xlfn.FLOOR.MATH((ROW()-2)/45)+1) + 0</f>
        <v>10</v>
      </c>
      <c r="B965" cm="1">
        <f t="array" ref="B965">INDEX('EZ-Pass'!$C$2:$AU$46,MOD(ROW()-2,45)+1,_xlfn.FLOOR.MATH((ROW()-2)/45)+1) + 0</f>
        <v>4.8</v>
      </c>
    </row>
    <row r="966" spans="1:2" x14ac:dyDescent="0.2">
      <c r="A966" cm="1">
        <f t="array" ref="A966">INDEX(Tolls!$C$2:$AU$46,MOD(ROW()-2,45)+1,_xlfn.FLOOR.MATH((ROW()-2)/45)+1) + 0</f>
        <v>9</v>
      </c>
      <c r="B966" cm="1">
        <f t="array" ref="B966">INDEX('EZ-Pass'!$C$2:$AU$46,MOD(ROW()-2,45)+1,_xlfn.FLOOR.MATH((ROW()-2)/45)+1) + 0</f>
        <v>4.3</v>
      </c>
    </row>
    <row r="967" spans="1:2" x14ac:dyDescent="0.2">
      <c r="A967" cm="1">
        <f t="array" ref="A967">INDEX(Tolls!$C$2:$AU$46,MOD(ROW()-2,45)+1,_xlfn.FLOOR.MATH((ROW()-2)/45)+1) + 0</f>
        <v>6</v>
      </c>
      <c r="B967" cm="1">
        <f t="array" ref="B967">INDEX('EZ-Pass'!$C$2:$AU$46,MOD(ROW()-2,45)+1,_xlfn.FLOOR.MATH((ROW()-2)/45)+1) + 0</f>
        <v>2.7</v>
      </c>
    </row>
    <row r="968" spans="1:2" x14ac:dyDescent="0.2">
      <c r="A968" t="e" cm="1">
        <f t="array" ref="A968">INDEX(Tolls!$C$2:$AU$46,MOD(ROW()-2,45)+1,_xlfn.FLOOR.MATH((ROW()-2)/45)+1) + 0</f>
        <v>#VALUE!</v>
      </c>
      <c r="B968" t="e" cm="1">
        <f t="array" ref="B968">INDEX('EZ-Pass'!$C$2:$AU$46,MOD(ROW()-2,45)+1,_xlfn.FLOOR.MATH((ROW()-2)/45)+1) + 0</f>
        <v>#VALUE!</v>
      </c>
    </row>
    <row r="969" spans="1:2" x14ac:dyDescent="0.2">
      <c r="A969" cm="1">
        <f t="array" ref="A969">INDEX(Tolls!$C$2:$AU$46,MOD(ROW()-2,45)+1,_xlfn.FLOOR.MATH((ROW()-2)/45)+1) + 0</f>
        <v>3.9</v>
      </c>
      <c r="B969" cm="1">
        <f t="array" ref="B969">INDEX('EZ-Pass'!$C$2:$AU$46,MOD(ROW()-2,45)+1,_xlfn.FLOOR.MATH((ROW()-2)/45)+1) + 0</f>
        <v>1.6</v>
      </c>
    </row>
    <row r="970" spans="1:2" x14ac:dyDescent="0.2">
      <c r="A970" cm="1">
        <f t="array" ref="A970">INDEX(Tolls!$C$2:$AU$46,MOD(ROW()-2,45)+1,_xlfn.FLOOR.MATH((ROW()-2)/45)+1) + 0</f>
        <v>6.8</v>
      </c>
      <c r="B970" cm="1">
        <f t="array" ref="B970">INDEX('EZ-Pass'!$C$2:$AU$46,MOD(ROW()-2,45)+1,_xlfn.FLOOR.MATH((ROW()-2)/45)+1) + 0</f>
        <v>3.2</v>
      </c>
    </row>
    <row r="971" spans="1:2" x14ac:dyDescent="0.2">
      <c r="A971" cm="1">
        <f t="array" ref="A971">INDEX(Tolls!$C$2:$AU$46,MOD(ROW()-2,45)+1,_xlfn.FLOOR.MATH((ROW()-2)/45)+1) + 0</f>
        <v>9.4</v>
      </c>
      <c r="B971" cm="1">
        <f t="array" ref="B971">INDEX('EZ-Pass'!$C$2:$AU$46,MOD(ROW()-2,45)+1,_xlfn.FLOOR.MATH((ROW()-2)/45)+1) + 0</f>
        <v>4.4000000000000004</v>
      </c>
    </row>
    <row r="972" spans="1:2" x14ac:dyDescent="0.2">
      <c r="A972" cm="1">
        <f t="array" ref="A972">INDEX(Tolls!$C$2:$AU$46,MOD(ROW()-2,45)+1,_xlfn.FLOOR.MATH((ROW()-2)/45)+1) + 0</f>
        <v>11</v>
      </c>
      <c r="B972" cm="1">
        <f t="array" ref="B972">INDEX('EZ-Pass'!$C$2:$AU$46,MOD(ROW()-2,45)+1,_xlfn.FLOOR.MATH((ROW()-2)/45)+1) + 0</f>
        <v>5.2</v>
      </c>
    </row>
    <row r="973" spans="1:2" x14ac:dyDescent="0.2">
      <c r="A973" cm="1">
        <f t="array" ref="A973">INDEX(Tolls!$C$2:$AU$46,MOD(ROW()-2,45)+1,_xlfn.FLOOR.MATH((ROW()-2)/45)+1) + 0</f>
        <v>14.3</v>
      </c>
      <c r="B973" cm="1">
        <f t="array" ref="B973">INDEX('EZ-Pass'!$C$2:$AU$46,MOD(ROW()-2,45)+1,_xlfn.FLOOR.MATH((ROW()-2)/45)+1) + 0</f>
        <v>6.8</v>
      </c>
    </row>
    <row r="974" spans="1:2" x14ac:dyDescent="0.2">
      <c r="A974" cm="1">
        <f t="array" ref="A974">INDEX(Tolls!$C$2:$AU$46,MOD(ROW()-2,45)+1,_xlfn.FLOOR.MATH((ROW()-2)/45)+1) + 0</f>
        <v>15.3</v>
      </c>
      <c r="B974" cm="1">
        <f t="array" ref="B974">INDEX('EZ-Pass'!$C$2:$AU$46,MOD(ROW()-2,45)+1,_xlfn.FLOOR.MATH((ROW()-2)/45)+1) + 0</f>
        <v>7.3</v>
      </c>
    </row>
    <row r="975" spans="1:2" x14ac:dyDescent="0.2">
      <c r="A975" cm="1">
        <f t="array" ref="A975">INDEX(Tolls!$C$2:$AU$46,MOD(ROW()-2,45)+1,_xlfn.FLOOR.MATH((ROW()-2)/45)+1) + 0</f>
        <v>15.9</v>
      </c>
      <c r="B975" cm="1">
        <f t="array" ref="B975">INDEX('EZ-Pass'!$C$2:$AU$46,MOD(ROW()-2,45)+1,_xlfn.FLOOR.MATH((ROW()-2)/45)+1) + 0</f>
        <v>7.6</v>
      </c>
    </row>
    <row r="976" spans="1:2" x14ac:dyDescent="0.2">
      <c r="A976" cm="1">
        <f t="array" ref="A976">INDEX(Tolls!$C$2:$AU$46,MOD(ROW()-2,45)+1,_xlfn.FLOOR.MATH((ROW()-2)/45)+1) + 0</f>
        <v>17.3</v>
      </c>
      <c r="B976" cm="1">
        <f t="array" ref="B976">INDEX('EZ-Pass'!$C$2:$AU$46,MOD(ROW()-2,45)+1,_xlfn.FLOOR.MATH((ROW()-2)/45)+1) + 0</f>
        <v>8.4</v>
      </c>
    </row>
    <row r="977" spans="1:2" x14ac:dyDescent="0.2">
      <c r="A977" cm="1">
        <f t="array" ref="A977">INDEX(Tolls!$C$2:$AU$46,MOD(ROW()-2,45)+1,_xlfn.FLOOR.MATH((ROW()-2)/45)+1) + 0</f>
        <v>19.399999999999999</v>
      </c>
      <c r="B977" cm="1">
        <f t="array" ref="B977">INDEX('EZ-Pass'!$C$2:$AU$46,MOD(ROW()-2,45)+1,_xlfn.FLOOR.MATH((ROW()-2)/45)+1) + 0</f>
        <v>9.4</v>
      </c>
    </row>
    <row r="978" spans="1:2" x14ac:dyDescent="0.2">
      <c r="A978" t="e" cm="1">
        <f t="array" ref="A978">INDEX(Tolls!$C$2:$AU$46,MOD(ROW()-2,45)+1,_xlfn.FLOOR.MATH((ROW()-2)/45)+1) + 0</f>
        <v>#VALUE!</v>
      </c>
      <c r="B978" t="e" cm="1">
        <f t="array" ref="B978">INDEX('EZ-Pass'!$C$2:$AU$46,MOD(ROW()-2,45)+1,_xlfn.FLOOR.MATH((ROW()-2)/45)+1) + 0</f>
        <v>#VALUE!</v>
      </c>
    </row>
    <row r="979" spans="1:2" x14ac:dyDescent="0.2">
      <c r="A979" cm="1">
        <f t="array" ref="A979">INDEX(Tolls!$C$2:$AU$46,MOD(ROW()-2,45)+1,_xlfn.FLOOR.MATH((ROW()-2)/45)+1) + 0</f>
        <v>22.5</v>
      </c>
      <c r="B979" cm="1">
        <f t="array" ref="B979">INDEX('EZ-Pass'!$C$2:$AU$46,MOD(ROW()-2,45)+1,_xlfn.FLOOR.MATH((ROW()-2)/45)+1) + 0</f>
        <v>10.9</v>
      </c>
    </row>
    <row r="980" spans="1:2" x14ac:dyDescent="0.2">
      <c r="A980" cm="1">
        <f t="array" ref="A980">INDEX(Tolls!$C$2:$AU$46,MOD(ROW()-2,45)+1,_xlfn.FLOOR.MATH((ROW()-2)/45)+1) + 0</f>
        <v>30.7</v>
      </c>
      <c r="B980" cm="1">
        <f t="array" ref="B980">INDEX('EZ-Pass'!$C$2:$AU$46,MOD(ROW()-2,45)+1,_xlfn.FLOOR.MATH((ROW()-2)/45)+1) + 0</f>
        <v>17</v>
      </c>
    </row>
    <row r="981" spans="1:2" x14ac:dyDescent="0.2">
      <c r="A981" t="e" cm="1">
        <f t="array" ref="A981">INDEX(Tolls!$C$2:$AU$46,MOD(ROW()-2,45)+1,_xlfn.FLOOR.MATH((ROW()-2)/45)+1) + 0</f>
        <v>#VALUE!</v>
      </c>
      <c r="B981" t="e" cm="1">
        <f t="array" ref="B981">INDEX('EZ-Pass'!$C$2:$AU$46,MOD(ROW()-2,45)+1,_xlfn.FLOOR.MATH((ROW()-2)/45)+1) + 0</f>
        <v>#VALUE!</v>
      </c>
    </row>
    <row r="982" spans="1:2" x14ac:dyDescent="0.2">
      <c r="A982" cm="1">
        <f t="array" ref="A982">INDEX(Tolls!$C$2:$AU$46,MOD(ROW()-2,45)+1,_xlfn.FLOOR.MATH((ROW()-2)/45)+1) + 0</f>
        <v>16.2</v>
      </c>
      <c r="B982" cm="1">
        <f t="array" ref="B982">INDEX('EZ-Pass'!$C$2:$AU$46,MOD(ROW()-2,45)+1,_xlfn.FLOOR.MATH((ROW()-2)/45)+1) + 0</f>
        <v>7.9</v>
      </c>
    </row>
    <row r="983" spans="1:2" x14ac:dyDescent="0.2">
      <c r="A983" cm="1">
        <f t="array" ref="A983">INDEX(Tolls!$C$2:$AU$46,MOD(ROW()-2,45)+1,_xlfn.FLOOR.MATH((ROW()-2)/45)+1) + 0</f>
        <v>19.399999999999999</v>
      </c>
      <c r="B983" cm="1">
        <f t="array" ref="B983">INDEX('EZ-Pass'!$C$2:$AU$46,MOD(ROW()-2,45)+1,_xlfn.FLOOR.MATH((ROW()-2)/45)+1) + 0</f>
        <v>9.4</v>
      </c>
    </row>
    <row r="984" spans="1:2" x14ac:dyDescent="0.2">
      <c r="A984" cm="1">
        <f t="array" ref="A984">INDEX(Tolls!$C$2:$AU$46,MOD(ROW()-2,45)+1,_xlfn.FLOOR.MATH((ROW()-2)/45)+1) + 0</f>
        <v>22.5</v>
      </c>
      <c r="B984" cm="1">
        <f t="array" ref="B984">INDEX('EZ-Pass'!$C$2:$AU$46,MOD(ROW()-2,45)+1,_xlfn.FLOOR.MATH((ROW()-2)/45)+1) + 0</f>
        <v>10.9</v>
      </c>
    </row>
    <row r="985" spans="1:2" x14ac:dyDescent="0.2">
      <c r="A985" cm="1">
        <f t="array" ref="A985">INDEX(Tolls!$C$2:$AU$46,MOD(ROW()-2,45)+1,_xlfn.FLOOR.MATH((ROW()-2)/45)+1) + 0</f>
        <v>26.6</v>
      </c>
      <c r="B985" cm="1">
        <f t="array" ref="B985">INDEX('EZ-Pass'!$C$2:$AU$46,MOD(ROW()-2,45)+1,_xlfn.FLOOR.MATH((ROW()-2)/45)+1) + 0</f>
        <v>13</v>
      </c>
    </row>
    <row r="986" spans="1:2" x14ac:dyDescent="0.2">
      <c r="A986" cm="1">
        <f t="array" ref="A986">INDEX(Tolls!$C$2:$AU$46,MOD(ROW()-2,45)+1,_xlfn.FLOOR.MATH((ROW()-2)/45)+1) + 0</f>
        <v>28.6</v>
      </c>
      <c r="B986" cm="1">
        <f t="array" ref="B986">INDEX('EZ-Pass'!$C$2:$AU$46,MOD(ROW()-2,45)+1,_xlfn.FLOOR.MATH((ROW()-2)/45)+1) + 0</f>
        <v>14</v>
      </c>
    </row>
    <row r="987" spans="1:2" x14ac:dyDescent="0.2">
      <c r="A987" cm="1">
        <f t="array" ref="A987">INDEX(Tolls!$C$2:$AU$46,MOD(ROW()-2,45)+1,_xlfn.FLOOR.MATH((ROW()-2)/45)+1) + 0</f>
        <v>29.7</v>
      </c>
      <c r="B987" cm="1">
        <f t="array" ref="B987">INDEX('EZ-Pass'!$C$2:$AU$46,MOD(ROW()-2,45)+1,_xlfn.FLOOR.MATH((ROW()-2)/45)+1) + 0</f>
        <v>14.5</v>
      </c>
    </row>
    <row r="988" spans="1:2" x14ac:dyDescent="0.2">
      <c r="A988" cm="1">
        <f t="array" ref="A988">INDEX(Tolls!$C$2:$AU$46,MOD(ROW()-2,45)+1,_xlfn.FLOOR.MATH((ROW()-2)/45)+1) + 0</f>
        <v>32.5</v>
      </c>
      <c r="B988" cm="1">
        <f t="array" ref="B988">INDEX('EZ-Pass'!$C$2:$AU$46,MOD(ROW()-2,45)+1,_xlfn.FLOOR.MATH((ROW()-2)/45)+1) + 0</f>
        <v>16.100000000000001</v>
      </c>
    </row>
    <row r="989" spans="1:2" x14ac:dyDescent="0.2">
      <c r="A989" cm="1">
        <f t="array" ref="A989">INDEX(Tolls!$C$2:$AU$46,MOD(ROW()-2,45)+1,_xlfn.FLOOR.MATH((ROW()-2)/45)+1) + 0</f>
        <v>34.9</v>
      </c>
      <c r="B989" cm="1">
        <f t="array" ref="B989">INDEX('EZ-Pass'!$C$2:$AU$46,MOD(ROW()-2,45)+1,_xlfn.FLOOR.MATH((ROW()-2)/45)+1) + 0</f>
        <v>17.100000000000001</v>
      </c>
    </row>
    <row r="990" spans="1:2" x14ac:dyDescent="0.2">
      <c r="A990" cm="1">
        <f t="array" ref="A990">INDEX(Tolls!$C$2:$AU$46,MOD(ROW()-2,45)+1,_xlfn.FLOOR.MATH((ROW()-2)/45)+1) + 0</f>
        <v>37.5</v>
      </c>
      <c r="B990" cm="1">
        <f t="array" ref="B990">INDEX('EZ-Pass'!$C$2:$AU$46,MOD(ROW()-2,45)+1,_xlfn.FLOOR.MATH((ROW()-2)/45)+1) + 0</f>
        <v>18.3</v>
      </c>
    </row>
    <row r="991" spans="1:2" x14ac:dyDescent="0.2">
      <c r="A991" cm="1">
        <f t="array" ref="A991">INDEX(Tolls!$C$2:$AU$46,MOD(ROW()-2,45)+1,_xlfn.FLOOR.MATH((ROW()-2)/45)+1) + 0</f>
        <v>40.1</v>
      </c>
      <c r="B991" cm="1">
        <f t="array" ref="B991">INDEX('EZ-Pass'!$C$2:$AU$46,MOD(ROW()-2,45)+1,_xlfn.FLOOR.MATH((ROW()-2)/45)+1) + 0</f>
        <v>19.5</v>
      </c>
    </row>
    <row r="992" spans="1:2" x14ac:dyDescent="0.2">
      <c r="A992" cm="1">
        <f t="array" ref="A992">INDEX(Tolls!$C$2:$AU$46,MOD(ROW()-2,45)+1,_xlfn.FLOOR.MATH((ROW()-2)/45)+1) + 0</f>
        <v>77.099999999999994</v>
      </c>
      <c r="B992" cm="1">
        <f t="array" ref="B992">INDEX('EZ-Pass'!$C$2:$AU$46,MOD(ROW()-2,45)+1,_xlfn.FLOOR.MATH((ROW()-2)/45)+1) + 0</f>
        <v>37.699999999999996</v>
      </c>
    </row>
    <row r="993" spans="1:2" x14ac:dyDescent="0.2">
      <c r="A993" cm="1">
        <f t="array" ref="A993">INDEX(Tolls!$C$2:$AU$46,MOD(ROW()-2,45)+1,_xlfn.FLOOR.MATH((ROW()-2)/45)+1) + 0</f>
        <v>64.099999999999994</v>
      </c>
      <c r="B993" cm="1">
        <f t="array" ref="B993">INDEX('EZ-Pass'!$C$2:$AU$46,MOD(ROW()-2,45)+1,_xlfn.FLOOR.MATH((ROW()-2)/45)+1) + 0</f>
        <v>31.4</v>
      </c>
    </row>
    <row r="994" spans="1:2" x14ac:dyDescent="0.2">
      <c r="A994" cm="1">
        <f t="array" ref="A994">INDEX(Tolls!$C$2:$AU$46,MOD(ROW()-2,45)+1,_xlfn.FLOOR.MATH((ROW()-2)/45)+1) + 0</f>
        <v>64.099999999999994</v>
      </c>
      <c r="B994" cm="1">
        <f t="array" ref="B994">INDEX('EZ-Pass'!$C$2:$AU$46,MOD(ROW()-2,45)+1,_xlfn.FLOOR.MATH((ROW()-2)/45)+1) + 0</f>
        <v>31.4</v>
      </c>
    </row>
    <row r="995" spans="1:2" x14ac:dyDescent="0.2">
      <c r="A995" cm="1">
        <f t="array" ref="A995">INDEX(Tolls!$C$2:$AU$46,MOD(ROW()-2,45)+1,_xlfn.FLOOR.MATH((ROW()-2)/45)+1) + 0</f>
        <v>64.099999999999994</v>
      </c>
      <c r="B995" cm="1">
        <f t="array" ref="B995">INDEX('EZ-Pass'!$C$2:$AU$46,MOD(ROW()-2,45)+1,_xlfn.FLOOR.MATH((ROW()-2)/45)+1) + 0</f>
        <v>31.4</v>
      </c>
    </row>
    <row r="996" spans="1:2" x14ac:dyDescent="0.2">
      <c r="A996" cm="1">
        <f t="array" ref="A996">INDEX(Tolls!$C$2:$AU$46,MOD(ROW()-2,45)+1,_xlfn.FLOOR.MATH((ROW()-2)/45)+1) + 0</f>
        <v>60.9</v>
      </c>
      <c r="B996" cm="1">
        <f t="array" ref="B996">INDEX('EZ-Pass'!$C$2:$AU$46,MOD(ROW()-2,45)+1,_xlfn.FLOOR.MATH((ROW()-2)/45)+1) + 0</f>
        <v>29.9</v>
      </c>
    </row>
    <row r="997" spans="1:2" x14ac:dyDescent="0.2">
      <c r="A997" cm="1">
        <f t="array" ref="A997">INDEX(Tolls!$C$2:$AU$46,MOD(ROW()-2,45)+1,_xlfn.FLOOR.MATH((ROW()-2)/45)+1) + 0</f>
        <v>58.6</v>
      </c>
      <c r="B997" cm="1">
        <f t="array" ref="B997">INDEX('EZ-Pass'!$C$2:$AU$46,MOD(ROW()-2,45)+1,_xlfn.FLOOR.MATH((ROW()-2)/45)+1) + 0</f>
        <v>29</v>
      </c>
    </row>
    <row r="998" spans="1:2" x14ac:dyDescent="0.2">
      <c r="A998" cm="1">
        <f t="array" ref="A998">INDEX(Tolls!$C$2:$AU$46,MOD(ROW()-2,45)+1,_xlfn.FLOOR.MATH((ROW()-2)/45)+1) + 0</f>
        <v>56.6</v>
      </c>
      <c r="B998" cm="1">
        <f t="array" ref="B998">INDEX('EZ-Pass'!$C$2:$AU$46,MOD(ROW()-2,45)+1,_xlfn.FLOOR.MATH((ROW()-2)/45)+1) + 0</f>
        <v>27.8</v>
      </c>
    </row>
    <row r="999" spans="1:2" x14ac:dyDescent="0.2">
      <c r="A999" cm="1">
        <f t="array" ref="A999">INDEX(Tolls!$C$2:$AU$46,MOD(ROW()-2,45)+1,_xlfn.FLOOR.MATH((ROW()-2)/45)+1) + 0</f>
        <v>54.3</v>
      </c>
      <c r="B999" cm="1">
        <f t="array" ref="B999">INDEX('EZ-Pass'!$C$2:$AU$46,MOD(ROW()-2,45)+1,_xlfn.FLOOR.MATH((ROW()-2)/45)+1) + 0</f>
        <v>26.9</v>
      </c>
    </row>
    <row r="1000" spans="1:2" x14ac:dyDescent="0.2">
      <c r="A1000" cm="1">
        <f t="array" ref="A1000">INDEX(Tolls!$C$2:$AU$46,MOD(ROW()-2,45)+1,_xlfn.FLOOR.MATH((ROW()-2)/45)+1) + 0</f>
        <v>51.4</v>
      </c>
      <c r="B1000" cm="1">
        <f t="array" ref="B1000">INDEX('EZ-Pass'!$C$2:$AU$46,MOD(ROW()-2,45)+1,_xlfn.FLOOR.MATH((ROW()-2)/45)+1) + 0</f>
        <v>25.3</v>
      </c>
    </row>
    <row r="1001" spans="1:2" x14ac:dyDescent="0.2">
      <c r="A1001" cm="1">
        <f t="array" ref="A1001">INDEX(Tolls!$C$2:$AU$46,MOD(ROW()-2,45)+1,_xlfn.FLOOR.MATH((ROW()-2)/45)+1) + 0</f>
        <v>48.3</v>
      </c>
      <c r="B1001" cm="1">
        <f t="array" ref="B1001">INDEX('EZ-Pass'!$C$2:$AU$46,MOD(ROW()-2,45)+1,_xlfn.FLOOR.MATH((ROW()-2)/45)+1) + 0</f>
        <v>23.8</v>
      </c>
    </row>
    <row r="1002" spans="1:2" x14ac:dyDescent="0.2">
      <c r="A1002" cm="1">
        <f t="array" ref="A1002">INDEX(Tolls!$C$2:$AU$46,MOD(ROW()-2,45)+1,_xlfn.FLOOR.MATH((ROW()-2)/45)+1) + 0</f>
        <v>44.3</v>
      </c>
      <c r="B1002" cm="1">
        <f t="array" ref="B1002">INDEX('EZ-Pass'!$C$2:$AU$46,MOD(ROW()-2,45)+1,_xlfn.FLOOR.MATH((ROW()-2)/45)+1) + 0</f>
        <v>21.8</v>
      </c>
    </row>
    <row r="1003" spans="1:2" x14ac:dyDescent="0.2">
      <c r="A1003" cm="1">
        <f t="array" ref="A1003">INDEX(Tolls!$C$2:$AU$46,MOD(ROW()-2,45)+1,_xlfn.FLOOR.MATH((ROW()-2)/45)+1) + 0</f>
        <v>36</v>
      </c>
      <c r="B1003" cm="1">
        <f t="array" ref="B1003">INDEX('EZ-Pass'!$C$2:$AU$46,MOD(ROW()-2,45)+1,_xlfn.FLOOR.MATH((ROW()-2)/45)+1) + 0</f>
        <v>17.600000000000001</v>
      </c>
    </row>
    <row r="1004" spans="1:2" x14ac:dyDescent="0.2">
      <c r="A1004" cm="1">
        <f t="array" ref="A1004">INDEX(Tolls!$C$2:$AU$46,MOD(ROW()-2,45)+1,_xlfn.FLOOR.MATH((ROW()-2)/45)+1) + 0</f>
        <v>30.8</v>
      </c>
      <c r="B1004" cm="1">
        <f t="array" ref="B1004">INDEX('EZ-Pass'!$C$2:$AU$46,MOD(ROW()-2,45)+1,_xlfn.FLOOR.MATH((ROW()-2)/45)+1) + 0</f>
        <v>15</v>
      </c>
    </row>
    <row r="1005" spans="1:2" x14ac:dyDescent="0.2">
      <c r="A1005" cm="1">
        <f t="array" ref="A1005">INDEX(Tolls!$C$2:$AU$46,MOD(ROW()-2,45)+1,_xlfn.FLOOR.MATH((ROW()-2)/45)+1) + 0</f>
        <v>27.6</v>
      </c>
      <c r="B1005" cm="1">
        <f t="array" ref="B1005">INDEX('EZ-Pass'!$C$2:$AU$46,MOD(ROW()-2,45)+1,_xlfn.FLOOR.MATH((ROW()-2)/45)+1) + 0</f>
        <v>13.5</v>
      </c>
    </row>
    <row r="1006" spans="1:2" x14ac:dyDescent="0.2">
      <c r="A1006" cm="1">
        <f t="array" ref="A1006">INDEX(Tolls!$C$2:$AU$46,MOD(ROW()-2,45)+1,_xlfn.FLOOR.MATH((ROW()-2)/45)+1) + 0</f>
        <v>23.6</v>
      </c>
      <c r="B1006" cm="1">
        <f t="array" ref="B1006">INDEX('EZ-Pass'!$C$2:$AU$46,MOD(ROW()-2,45)+1,_xlfn.FLOOR.MATH((ROW()-2)/45)+1) + 0</f>
        <v>12</v>
      </c>
    </row>
    <row r="1007" spans="1:2" x14ac:dyDescent="0.2">
      <c r="A1007" cm="1">
        <f t="array" ref="A1007">INDEX(Tolls!$C$2:$AU$46,MOD(ROW()-2,45)+1,_xlfn.FLOOR.MATH((ROW()-2)/45)+1) + 0</f>
        <v>21.3</v>
      </c>
      <c r="B1007" cm="1">
        <f t="array" ref="B1007">INDEX('EZ-Pass'!$C$2:$AU$46,MOD(ROW()-2,45)+1,_xlfn.FLOOR.MATH((ROW()-2)/45)+1) + 0</f>
        <v>10.4</v>
      </c>
    </row>
    <row r="1008" spans="1:2" x14ac:dyDescent="0.2">
      <c r="A1008" cm="1">
        <f t="array" ref="A1008">INDEX(Tolls!$C$2:$AU$46,MOD(ROW()-2,45)+1,_xlfn.FLOOR.MATH((ROW()-2)/45)+1) + 0</f>
        <v>15.3</v>
      </c>
      <c r="B1008" cm="1">
        <f t="array" ref="B1008">INDEX('EZ-Pass'!$C$2:$AU$46,MOD(ROW()-2,45)+1,_xlfn.FLOOR.MATH((ROW()-2)/45)+1) + 0</f>
        <v>7.3</v>
      </c>
    </row>
    <row r="1009" spans="1:2" x14ac:dyDescent="0.2">
      <c r="A1009" cm="1">
        <f t="array" ref="A1009">INDEX(Tolls!$C$2:$AU$46,MOD(ROW()-2,45)+1,_xlfn.FLOOR.MATH((ROW()-2)/45)+1) + 0</f>
        <v>14.3</v>
      </c>
      <c r="B1009" cm="1">
        <f t="array" ref="B1009">INDEX('EZ-Pass'!$C$2:$AU$46,MOD(ROW()-2,45)+1,_xlfn.FLOOR.MATH((ROW()-2)/45)+1) + 0</f>
        <v>6.8</v>
      </c>
    </row>
    <row r="1010" spans="1:2" x14ac:dyDescent="0.2">
      <c r="A1010" cm="1">
        <f t="array" ref="A1010">INDEX(Tolls!$C$2:$AU$46,MOD(ROW()-2,45)+1,_xlfn.FLOOR.MATH((ROW()-2)/45)+1) + 0</f>
        <v>13</v>
      </c>
      <c r="B1010" cm="1">
        <f t="array" ref="B1010">INDEX('EZ-Pass'!$C$2:$AU$46,MOD(ROW()-2,45)+1,_xlfn.FLOOR.MATH((ROW()-2)/45)+1) + 0</f>
        <v>6.3</v>
      </c>
    </row>
    <row r="1011" spans="1:2" x14ac:dyDescent="0.2">
      <c r="A1011" cm="1">
        <f t="array" ref="A1011">INDEX(Tolls!$C$2:$AU$46,MOD(ROW()-2,45)+1,_xlfn.FLOOR.MATH((ROW()-2)/45)+1) + 0</f>
        <v>11</v>
      </c>
      <c r="B1011" cm="1">
        <f t="array" ref="B1011">INDEX('EZ-Pass'!$C$2:$AU$46,MOD(ROW()-2,45)+1,_xlfn.FLOOR.MATH((ROW()-2)/45)+1) + 0</f>
        <v>5.2</v>
      </c>
    </row>
    <row r="1012" spans="1:2" x14ac:dyDescent="0.2">
      <c r="A1012" cm="1">
        <f t="array" ref="A1012">INDEX(Tolls!$C$2:$AU$46,MOD(ROW()-2,45)+1,_xlfn.FLOOR.MATH((ROW()-2)/45)+1) + 0</f>
        <v>8</v>
      </c>
      <c r="B1012" cm="1">
        <f t="array" ref="B1012">INDEX('EZ-Pass'!$C$2:$AU$46,MOD(ROW()-2,45)+1,_xlfn.FLOOR.MATH((ROW()-2)/45)+1) + 0</f>
        <v>3.8</v>
      </c>
    </row>
    <row r="1013" spans="1:2" x14ac:dyDescent="0.2">
      <c r="A1013" cm="1">
        <f t="array" ref="A1013">INDEX(Tolls!$C$2:$AU$46,MOD(ROW()-2,45)+1,_xlfn.FLOOR.MATH((ROW()-2)/45)+1) + 0</f>
        <v>3.9</v>
      </c>
      <c r="B1013" cm="1">
        <f t="array" ref="B1013">INDEX('EZ-Pass'!$C$2:$AU$46,MOD(ROW()-2,45)+1,_xlfn.FLOOR.MATH((ROW()-2)/45)+1) + 0</f>
        <v>1.6</v>
      </c>
    </row>
    <row r="1014" spans="1:2" x14ac:dyDescent="0.2">
      <c r="A1014" t="e" cm="1">
        <f t="array" ref="A1014">INDEX(Tolls!$C$2:$AU$46,MOD(ROW()-2,45)+1,_xlfn.FLOOR.MATH((ROW()-2)/45)+1) + 0</f>
        <v>#VALUE!</v>
      </c>
      <c r="B1014" t="e" cm="1">
        <f t="array" ref="B1014">INDEX('EZ-Pass'!$C$2:$AU$46,MOD(ROW()-2,45)+1,_xlfn.FLOOR.MATH((ROW()-2)/45)+1) + 0</f>
        <v>#VALUE!</v>
      </c>
    </row>
    <row r="1015" spans="1:2" x14ac:dyDescent="0.2">
      <c r="A1015" cm="1">
        <f t="array" ref="A1015">INDEX(Tolls!$C$2:$AU$46,MOD(ROW()-2,45)+1,_xlfn.FLOOR.MATH((ROW()-2)/45)+1) + 0</f>
        <v>3.9</v>
      </c>
      <c r="B1015" cm="1">
        <f t="array" ref="B1015">INDEX('EZ-Pass'!$C$2:$AU$46,MOD(ROW()-2,45)+1,_xlfn.FLOOR.MATH((ROW()-2)/45)+1) + 0</f>
        <v>1.6</v>
      </c>
    </row>
    <row r="1016" spans="1:2" x14ac:dyDescent="0.2">
      <c r="A1016" cm="1">
        <f t="array" ref="A1016">INDEX(Tolls!$C$2:$AU$46,MOD(ROW()-2,45)+1,_xlfn.FLOOR.MATH((ROW()-2)/45)+1) + 0</f>
        <v>6.8</v>
      </c>
      <c r="B1016" cm="1">
        <f t="array" ref="B1016">INDEX('EZ-Pass'!$C$2:$AU$46,MOD(ROW()-2,45)+1,_xlfn.FLOOR.MATH((ROW()-2)/45)+1) + 0</f>
        <v>3.1</v>
      </c>
    </row>
    <row r="1017" spans="1:2" x14ac:dyDescent="0.2">
      <c r="A1017" cm="1">
        <f t="array" ref="A1017">INDEX(Tolls!$C$2:$AU$46,MOD(ROW()-2,45)+1,_xlfn.FLOOR.MATH((ROW()-2)/45)+1) + 0</f>
        <v>9</v>
      </c>
      <c r="B1017" cm="1">
        <f t="array" ref="B1017">INDEX('EZ-Pass'!$C$2:$AU$46,MOD(ROW()-2,45)+1,_xlfn.FLOOR.MATH((ROW()-2)/45)+1) + 0</f>
        <v>4.3</v>
      </c>
    </row>
    <row r="1018" spans="1:2" x14ac:dyDescent="0.2">
      <c r="A1018" cm="1">
        <f t="array" ref="A1018">INDEX(Tolls!$C$2:$AU$46,MOD(ROW()-2,45)+1,_xlfn.FLOOR.MATH((ROW()-2)/45)+1) + 0</f>
        <v>11</v>
      </c>
      <c r="B1018" cm="1">
        <f t="array" ref="B1018">INDEX('EZ-Pass'!$C$2:$AU$46,MOD(ROW()-2,45)+1,_xlfn.FLOOR.MATH((ROW()-2)/45)+1) + 0</f>
        <v>5.2</v>
      </c>
    </row>
    <row r="1019" spans="1:2" x14ac:dyDescent="0.2">
      <c r="A1019" cm="1">
        <f t="array" ref="A1019">INDEX(Tolls!$C$2:$AU$46,MOD(ROW()-2,45)+1,_xlfn.FLOOR.MATH((ROW()-2)/45)+1) + 0</f>
        <v>14.3</v>
      </c>
      <c r="B1019" cm="1">
        <f t="array" ref="B1019">INDEX('EZ-Pass'!$C$2:$AU$46,MOD(ROW()-2,45)+1,_xlfn.FLOOR.MATH((ROW()-2)/45)+1) + 0</f>
        <v>6.8</v>
      </c>
    </row>
    <row r="1020" spans="1:2" x14ac:dyDescent="0.2">
      <c r="A1020" cm="1">
        <f t="array" ref="A1020">INDEX(Tolls!$C$2:$AU$46,MOD(ROW()-2,45)+1,_xlfn.FLOOR.MATH((ROW()-2)/45)+1) + 0</f>
        <v>14.3</v>
      </c>
      <c r="B1020" cm="1">
        <f t="array" ref="B1020">INDEX('EZ-Pass'!$C$2:$AU$46,MOD(ROW()-2,45)+1,_xlfn.FLOOR.MATH((ROW()-2)/45)+1) + 0</f>
        <v>6.8</v>
      </c>
    </row>
    <row r="1021" spans="1:2" x14ac:dyDescent="0.2">
      <c r="A1021" cm="1">
        <f t="array" ref="A1021">INDEX(Tolls!$C$2:$AU$46,MOD(ROW()-2,45)+1,_xlfn.FLOOR.MATH((ROW()-2)/45)+1) + 0</f>
        <v>14.3</v>
      </c>
      <c r="B1021" cm="1">
        <f t="array" ref="B1021">INDEX('EZ-Pass'!$C$2:$AU$46,MOD(ROW()-2,45)+1,_xlfn.FLOOR.MATH((ROW()-2)/45)+1) + 0</f>
        <v>6.8</v>
      </c>
    </row>
    <row r="1022" spans="1:2" x14ac:dyDescent="0.2">
      <c r="A1022" cm="1">
        <f t="array" ref="A1022">INDEX(Tolls!$C$2:$AU$46,MOD(ROW()-2,45)+1,_xlfn.FLOOR.MATH((ROW()-2)/45)+1) + 0</f>
        <v>17.3</v>
      </c>
      <c r="B1022" cm="1">
        <f t="array" ref="B1022">INDEX('EZ-Pass'!$C$2:$AU$46,MOD(ROW()-2,45)+1,_xlfn.FLOOR.MATH((ROW()-2)/45)+1) + 0</f>
        <v>8.4</v>
      </c>
    </row>
    <row r="1023" spans="1:2" x14ac:dyDescent="0.2">
      <c r="A1023" t="e" cm="1">
        <f t="array" ref="A1023">INDEX(Tolls!$C$2:$AU$46,MOD(ROW()-2,45)+1,_xlfn.FLOOR.MATH((ROW()-2)/45)+1) + 0</f>
        <v>#VALUE!</v>
      </c>
      <c r="B1023" t="e" cm="1">
        <f t="array" ref="B1023">INDEX('EZ-Pass'!$C$2:$AU$46,MOD(ROW()-2,45)+1,_xlfn.FLOOR.MATH((ROW()-2)/45)+1) + 0</f>
        <v>#VALUE!</v>
      </c>
    </row>
    <row r="1024" spans="1:2" x14ac:dyDescent="0.2">
      <c r="A1024" cm="1">
        <f t="array" ref="A1024">INDEX(Tolls!$C$2:$AU$46,MOD(ROW()-2,45)+1,_xlfn.FLOOR.MATH((ROW()-2)/45)+1) + 0</f>
        <v>19.399999999999999</v>
      </c>
      <c r="B1024" cm="1">
        <f t="array" ref="B1024">INDEX('EZ-Pass'!$C$2:$AU$46,MOD(ROW()-2,45)+1,_xlfn.FLOOR.MATH((ROW()-2)/45)+1) + 0</f>
        <v>9.4</v>
      </c>
    </row>
    <row r="1025" spans="1:2" x14ac:dyDescent="0.2">
      <c r="A1025" cm="1">
        <f t="array" ref="A1025">INDEX(Tolls!$C$2:$AU$46,MOD(ROW()-2,45)+1,_xlfn.FLOOR.MATH((ROW()-2)/45)+1) + 0</f>
        <v>27.6</v>
      </c>
      <c r="B1025" cm="1">
        <f t="array" ref="B1025">INDEX('EZ-Pass'!$C$2:$AU$46,MOD(ROW()-2,45)+1,_xlfn.FLOOR.MATH((ROW()-2)/45)+1) + 0</f>
        <v>15.5</v>
      </c>
    </row>
    <row r="1026" spans="1:2" x14ac:dyDescent="0.2">
      <c r="A1026" t="e" cm="1">
        <f t="array" ref="A1026">INDEX(Tolls!$C$2:$AU$46,MOD(ROW()-2,45)+1,_xlfn.FLOOR.MATH((ROW()-2)/45)+1) + 0</f>
        <v>#VALUE!</v>
      </c>
      <c r="B1026" t="e" cm="1">
        <f t="array" ref="B1026">INDEX('EZ-Pass'!$C$2:$AU$46,MOD(ROW()-2,45)+1,_xlfn.FLOOR.MATH((ROW()-2)/45)+1) + 0</f>
        <v>#VALUE!</v>
      </c>
    </row>
    <row r="1027" spans="1:2" x14ac:dyDescent="0.2">
      <c r="A1027" cm="1">
        <f t="array" ref="A1027">INDEX(Tolls!$C$2:$AU$46,MOD(ROW()-2,45)+1,_xlfn.FLOOR.MATH((ROW()-2)/45)+1) + 0</f>
        <v>14.3</v>
      </c>
      <c r="B1027" cm="1">
        <f t="array" ref="B1027">INDEX('EZ-Pass'!$C$2:$AU$46,MOD(ROW()-2,45)+1,_xlfn.FLOOR.MATH((ROW()-2)/45)+1) + 0</f>
        <v>6.8</v>
      </c>
    </row>
    <row r="1028" spans="1:2" x14ac:dyDescent="0.2">
      <c r="A1028" cm="1">
        <f t="array" ref="A1028">INDEX(Tolls!$C$2:$AU$46,MOD(ROW()-2,45)+1,_xlfn.FLOOR.MATH((ROW()-2)/45)+1) + 0</f>
        <v>17.3</v>
      </c>
      <c r="B1028" cm="1">
        <f t="array" ref="B1028">INDEX('EZ-Pass'!$C$2:$AU$46,MOD(ROW()-2,45)+1,_xlfn.FLOOR.MATH((ROW()-2)/45)+1) + 0</f>
        <v>8.4</v>
      </c>
    </row>
    <row r="1029" spans="1:2" x14ac:dyDescent="0.2">
      <c r="A1029" cm="1">
        <f t="array" ref="A1029">INDEX(Tolls!$C$2:$AU$46,MOD(ROW()-2,45)+1,_xlfn.FLOOR.MATH((ROW()-2)/45)+1) + 0</f>
        <v>19.399999999999999</v>
      </c>
      <c r="B1029" cm="1">
        <f t="array" ref="B1029">INDEX('EZ-Pass'!$C$2:$AU$46,MOD(ROW()-2,45)+1,_xlfn.FLOOR.MATH((ROW()-2)/45)+1) + 0</f>
        <v>9.4</v>
      </c>
    </row>
    <row r="1030" spans="1:2" x14ac:dyDescent="0.2">
      <c r="A1030" cm="1">
        <f t="array" ref="A1030">INDEX(Tolls!$C$2:$AU$46,MOD(ROW()-2,45)+1,_xlfn.FLOOR.MATH((ROW()-2)/45)+1) + 0</f>
        <v>24.5</v>
      </c>
      <c r="B1030" cm="1">
        <f t="array" ref="B1030">INDEX('EZ-Pass'!$C$2:$AU$46,MOD(ROW()-2,45)+1,_xlfn.FLOOR.MATH((ROW()-2)/45)+1) + 0</f>
        <v>12</v>
      </c>
    </row>
    <row r="1031" spans="1:2" x14ac:dyDescent="0.2">
      <c r="A1031" cm="1">
        <f t="array" ref="A1031">INDEX(Tolls!$C$2:$AU$46,MOD(ROW()-2,45)+1,_xlfn.FLOOR.MATH((ROW()-2)/45)+1) + 0</f>
        <v>26.6</v>
      </c>
      <c r="B1031" cm="1">
        <f t="array" ref="B1031">INDEX('EZ-Pass'!$C$2:$AU$46,MOD(ROW()-2,45)+1,_xlfn.FLOOR.MATH((ROW()-2)/45)+1) + 0</f>
        <v>13</v>
      </c>
    </row>
    <row r="1032" spans="1:2" x14ac:dyDescent="0.2">
      <c r="A1032" cm="1">
        <f t="array" ref="A1032">INDEX(Tolls!$C$2:$AU$46,MOD(ROW()-2,45)+1,_xlfn.FLOOR.MATH((ROW()-2)/45)+1) + 0</f>
        <v>27.6</v>
      </c>
      <c r="B1032" cm="1">
        <f t="array" ref="B1032">INDEX('EZ-Pass'!$C$2:$AU$46,MOD(ROW()-2,45)+1,_xlfn.FLOOR.MATH((ROW()-2)/45)+1) + 0</f>
        <v>13.5</v>
      </c>
    </row>
    <row r="1033" spans="1:2" x14ac:dyDescent="0.2">
      <c r="A1033" cm="1">
        <f t="array" ref="A1033">INDEX(Tolls!$C$2:$AU$46,MOD(ROW()-2,45)+1,_xlfn.FLOOR.MATH((ROW()-2)/45)+1) + 0</f>
        <v>29.7</v>
      </c>
      <c r="B1033" cm="1">
        <f t="array" ref="B1033">INDEX('EZ-Pass'!$C$2:$AU$46,MOD(ROW()-2,45)+1,_xlfn.FLOOR.MATH((ROW()-2)/45)+1) + 0</f>
        <v>14.5</v>
      </c>
    </row>
    <row r="1034" spans="1:2" x14ac:dyDescent="0.2">
      <c r="A1034" cm="1">
        <f t="array" ref="A1034">INDEX(Tolls!$C$2:$AU$46,MOD(ROW()-2,45)+1,_xlfn.FLOOR.MATH((ROW()-2)/45)+1) + 0</f>
        <v>31.9</v>
      </c>
      <c r="B1034" cm="1">
        <f t="array" ref="B1034">INDEX('EZ-Pass'!$C$2:$AU$46,MOD(ROW()-2,45)+1,_xlfn.FLOOR.MATH((ROW()-2)/45)+1) + 0</f>
        <v>15.6</v>
      </c>
    </row>
    <row r="1035" spans="1:2" x14ac:dyDescent="0.2">
      <c r="A1035" cm="1">
        <f t="array" ref="A1035">INDEX(Tolls!$C$2:$AU$46,MOD(ROW()-2,45)+1,_xlfn.FLOOR.MATH((ROW()-2)/45)+1) + 0</f>
        <v>34.5</v>
      </c>
      <c r="B1035" cm="1">
        <f t="array" ref="B1035">INDEX('EZ-Pass'!$C$2:$AU$46,MOD(ROW()-2,45)+1,_xlfn.FLOOR.MATH((ROW()-2)/45)+1) + 0</f>
        <v>16.8</v>
      </c>
    </row>
    <row r="1036" spans="1:2" x14ac:dyDescent="0.2">
      <c r="A1036" cm="1">
        <f t="array" ref="A1036">INDEX(Tolls!$C$2:$AU$46,MOD(ROW()-2,45)+1,_xlfn.FLOOR.MATH((ROW()-2)/45)+1) + 0</f>
        <v>37.1</v>
      </c>
      <c r="B1036" cm="1">
        <f t="array" ref="B1036">INDEX('EZ-Pass'!$C$2:$AU$46,MOD(ROW()-2,45)+1,_xlfn.FLOOR.MATH((ROW()-2)/45)+1) + 0</f>
        <v>18</v>
      </c>
    </row>
    <row r="1037" spans="1:2" x14ac:dyDescent="0.2">
      <c r="A1037" cm="1">
        <f t="array" ref="A1037">INDEX(Tolls!$C$2:$AU$46,MOD(ROW()-2,45)+1,_xlfn.FLOOR.MATH((ROW()-2)/45)+1) + 0</f>
        <v>79.900000000000006</v>
      </c>
      <c r="B1037" cm="1">
        <f t="array" ref="B1037">INDEX('EZ-Pass'!$C$2:$AU$46,MOD(ROW()-2,45)+1,_xlfn.FLOOR.MATH((ROW()-2)/45)+1) + 0</f>
        <v>39.299999999999997</v>
      </c>
    </row>
    <row r="1038" spans="1:2" x14ac:dyDescent="0.2">
      <c r="A1038" cm="1">
        <f t="array" ref="A1038">INDEX(Tolls!$C$2:$AU$46,MOD(ROW()-2,45)+1,_xlfn.FLOOR.MATH((ROW()-2)/45)+1) + 0</f>
        <v>66.900000000000006</v>
      </c>
      <c r="B1038" cm="1">
        <f t="array" ref="B1038">INDEX('EZ-Pass'!$C$2:$AU$46,MOD(ROW()-2,45)+1,_xlfn.FLOOR.MATH((ROW()-2)/45)+1) + 0</f>
        <v>33</v>
      </c>
    </row>
    <row r="1039" spans="1:2" x14ac:dyDescent="0.2">
      <c r="A1039" cm="1">
        <f t="array" ref="A1039">INDEX(Tolls!$C$2:$AU$46,MOD(ROW()-2,45)+1,_xlfn.FLOOR.MATH((ROW()-2)/45)+1) + 0</f>
        <v>66.900000000000006</v>
      </c>
      <c r="B1039" cm="1">
        <f t="array" ref="B1039">INDEX('EZ-Pass'!$C$2:$AU$46,MOD(ROW()-2,45)+1,_xlfn.FLOOR.MATH((ROW()-2)/45)+1) + 0</f>
        <v>33</v>
      </c>
    </row>
    <row r="1040" spans="1:2" x14ac:dyDescent="0.2">
      <c r="A1040" cm="1">
        <f t="array" ref="A1040">INDEX(Tolls!$C$2:$AU$46,MOD(ROW()-2,45)+1,_xlfn.FLOOR.MATH((ROW()-2)/45)+1) + 0</f>
        <v>66.900000000000006</v>
      </c>
      <c r="B1040" cm="1">
        <f t="array" ref="B1040">INDEX('EZ-Pass'!$C$2:$AU$46,MOD(ROW()-2,45)+1,_xlfn.FLOOR.MATH((ROW()-2)/45)+1) + 0</f>
        <v>33</v>
      </c>
    </row>
    <row r="1041" spans="1:2" x14ac:dyDescent="0.2">
      <c r="A1041" cm="1">
        <f t="array" ref="A1041">INDEX(Tolls!$C$2:$AU$46,MOD(ROW()-2,45)+1,_xlfn.FLOOR.MATH((ROW()-2)/45)+1) + 0</f>
        <v>64.099999999999994</v>
      </c>
      <c r="B1041" cm="1">
        <f t="array" ref="B1041">INDEX('EZ-Pass'!$C$2:$AU$46,MOD(ROW()-2,45)+1,_xlfn.FLOOR.MATH((ROW()-2)/45)+1) + 0</f>
        <v>31.4</v>
      </c>
    </row>
    <row r="1042" spans="1:2" x14ac:dyDescent="0.2">
      <c r="A1042" cm="1">
        <f t="array" ref="A1042">INDEX(Tolls!$C$2:$AU$46,MOD(ROW()-2,45)+1,_xlfn.FLOOR.MATH((ROW()-2)/45)+1) + 0</f>
        <v>60.9</v>
      </c>
      <c r="B1042" cm="1">
        <f t="array" ref="B1042">INDEX('EZ-Pass'!$C$2:$AU$46,MOD(ROW()-2,45)+1,_xlfn.FLOOR.MATH((ROW()-2)/45)+1) + 0</f>
        <v>29.9</v>
      </c>
    </row>
    <row r="1043" spans="1:2" x14ac:dyDescent="0.2">
      <c r="A1043" cm="1">
        <f t="array" ref="A1043">INDEX(Tolls!$C$2:$AU$46,MOD(ROW()-2,45)+1,_xlfn.FLOOR.MATH((ROW()-2)/45)+1) + 0</f>
        <v>59.7</v>
      </c>
      <c r="B1043" cm="1">
        <f t="array" ref="B1043">INDEX('EZ-Pass'!$C$2:$AU$46,MOD(ROW()-2,45)+1,_xlfn.FLOOR.MATH((ROW()-2)/45)+1) + 0</f>
        <v>29.4</v>
      </c>
    </row>
    <row r="1044" spans="1:2" x14ac:dyDescent="0.2">
      <c r="A1044" cm="1">
        <f t="array" ref="A1044">INDEX(Tolls!$C$2:$AU$46,MOD(ROW()-2,45)+1,_xlfn.FLOOR.MATH((ROW()-2)/45)+1) + 0</f>
        <v>56.6</v>
      </c>
      <c r="B1044" cm="1">
        <f t="array" ref="B1044">INDEX('EZ-Pass'!$C$2:$AU$46,MOD(ROW()-2,45)+1,_xlfn.FLOOR.MATH((ROW()-2)/45)+1) + 0</f>
        <v>27.8</v>
      </c>
    </row>
    <row r="1045" spans="1:2" x14ac:dyDescent="0.2">
      <c r="A1045" cm="1">
        <f t="array" ref="A1045">INDEX(Tolls!$C$2:$AU$46,MOD(ROW()-2,45)+1,_xlfn.FLOOR.MATH((ROW()-2)/45)+1) + 0</f>
        <v>54.3</v>
      </c>
      <c r="B1045" cm="1">
        <f t="array" ref="B1045">INDEX('EZ-Pass'!$C$2:$AU$46,MOD(ROW()-2,45)+1,_xlfn.FLOOR.MATH((ROW()-2)/45)+1) + 0</f>
        <v>26.9</v>
      </c>
    </row>
    <row r="1046" spans="1:2" x14ac:dyDescent="0.2">
      <c r="A1046" cm="1">
        <f t="array" ref="A1046">INDEX(Tolls!$C$2:$AU$46,MOD(ROW()-2,45)+1,_xlfn.FLOOR.MATH((ROW()-2)/45)+1) + 0</f>
        <v>51.4</v>
      </c>
      <c r="B1046" cm="1">
        <f t="array" ref="B1046">INDEX('EZ-Pass'!$C$2:$AU$46,MOD(ROW()-2,45)+1,_xlfn.FLOOR.MATH((ROW()-2)/45)+1) + 0</f>
        <v>25.3</v>
      </c>
    </row>
    <row r="1047" spans="1:2" x14ac:dyDescent="0.2">
      <c r="A1047" cm="1">
        <f t="array" ref="A1047">INDEX(Tolls!$C$2:$AU$46,MOD(ROW()-2,45)+1,_xlfn.FLOOR.MATH((ROW()-2)/45)+1) + 0</f>
        <v>46.3</v>
      </c>
      <c r="B1047" cm="1">
        <f t="array" ref="B1047">INDEX('EZ-Pass'!$C$2:$AU$46,MOD(ROW()-2,45)+1,_xlfn.FLOOR.MATH((ROW()-2)/45)+1) + 0</f>
        <v>22.8</v>
      </c>
    </row>
    <row r="1048" spans="1:2" x14ac:dyDescent="0.2">
      <c r="A1048" cm="1">
        <f t="array" ref="A1048">INDEX(Tolls!$C$2:$AU$46,MOD(ROW()-2,45)+1,_xlfn.FLOOR.MATH((ROW()-2)/45)+1) + 0</f>
        <v>38</v>
      </c>
      <c r="B1048" cm="1">
        <f t="array" ref="B1048">INDEX('EZ-Pass'!$C$2:$AU$46,MOD(ROW()-2,45)+1,_xlfn.FLOOR.MATH((ROW()-2)/45)+1) + 0</f>
        <v>18.600000000000001</v>
      </c>
    </row>
    <row r="1049" spans="1:2" x14ac:dyDescent="0.2">
      <c r="A1049" cm="1">
        <f t="array" ref="A1049">INDEX(Tolls!$C$2:$AU$46,MOD(ROW()-2,45)+1,_xlfn.FLOOR.MATH((ROW()-2)/45)+1) + 0</f>
        <v>33.700000000000003</v>
      </c>
      <c r="B1049" cm="1">
        <f t="array" ref="B1049">INDEX('EZ-Pass'!$C$2:$AU$46,MOD(ROW()-2,45)+1,_xlfn.FLOOR.MATH((ROW()-2)/45)+1) + 0</f>
        <v>16.600000000000001</v>
      </c>
    </row>
    <row r="1050" spans="1:2" x14ac:dyDescent="0.2">
      <c r="A1050" cm="1">
        <f t="array" ref="A1050">INDEX(Tolls!$C$2:$AU$46,MOD(ROW()-2,45)+1,_xlfn.FLOOR.MATH((ROW()-2)/45)+1) + 0</f>
        <v>29.7</v>
      </c>
      <c r="B1050" cm="1">
        <f t="array" ref="B1050">INDEX('EZ-Pass'!$C$2:$AU$46,MOD(ROW()-2,45)+1,_xlfn.FLOOR.MATH((ROW()-2)/45)+1) + 0</f>
        <v>14.5</v>
      </c>
    </row>
    <row r="1051" spans="1:2" x14ac:dyDescent="0.2">
      <c r="A1051" cm="1">
        <f t="array" ref="A1051">INDEX(Tolls!$C$2:$AU$46,MOD(ROW()-2,45)+1,_xlfn.FLOOR.MATH((ROW()-2)/45)+1) + 0</f>
        <v>26.3</v>
      </c>
      <c r="B1051" cm="1">
        <f t="array" ref="B1051">INDEX('EZ-Pass'!$C$2:$AU$46,MOD(ROW()-2,45)+1,_xlfn.FLOOR.MATH((ROW()-2)/45)+1) + 0</f>
        <v>13.5</v>
      </c>
    </row>
    <row r="1052" spans="1:2" x14ac:dyDescent="0.2">
      <c r="A1052" cm="1">
        <f t="array" ref="A1052">INDEX(Tolls!$C$2:$AU$46,MOD(ROW()-2,45)+1,_xlfn.FLOOR.MATH((ROW()-2)/45)+1) + 0</f>
        <v>23.6</v>
      </c>
      <c r="B1052" cm="1">
        <f t="array" ref="B1052">INDEX('EZ-Pass'!$C$2:$AU$46,MOD(ROW()-2,45)+1,_xlfn.FLOOR.MATH((ROW()-2)/45)+1) + 0</f>
        <v>11.5</v>
      </c>
    </row>
    <row r="1053" spans="1:2" x14ac:dyDescent="0.2">
      <c r="A1053" cm="1">
        <f t="array" ref="A1053">INDEX(Tolls!$C$2:$AU$46,MOD(ROW()-2,45)+1,_xlfn.FLOOR.MATH((ROW()-2)/45)+1) + 0</f>
        <v>19.399999999999999</v>
      </c>
      <c r="B1053" cm="1">
        <f t="array" ref="B1053">INDEX('EZ-Pass'!$C$2:$AU$46,MOD(ROW()-2,45)+1,_xlfn.FLOOR.MATH((ROW()-2)/45)+1) + 0</f>
        <v>9.4</v>
      </c>
    </row>
    <row r="1054" spans="1:2" x14ac:dyDescent="0.2">
      <c r="A1054" cm="1">
        <f t="array" ref="A1054">INDEX(Tolls!$C$2:$AU$46,MOD(ROW()-2,45)+1,_xlfn.FLOOR.MATH((ROW()-2)/45)+1) + 0</f>
        <v>17.3</v>
      </c>
      <c r="B1054" cm="1">
        <f t="array" ref="B1054">INDEX('EZ-Pass'!$C$2:$AU$46,MOD(ROW()-2,45)+1,_xlfn.FLOOR.MATH((ROW()-2)/45)+1) + 0</f>
        <v>8.4</v>
      </c>
    </row>
    <row r="1055" spans="1:2" x14ac:dyDescent="0.2">
      <c r="A1055" cm="1">
        <f t="array" ref="A1055">INDEX(Tolls!$C$2:$AU$46,MOD(ROW()-2,45)+1,_xlfn.FLOOR.MATH((ROW()-2)/45)+1) + 0</f>
        <v>15.3</v>
      </c>
      <c r="B1055" cm="1">
        <f t="array" ref="B1055">INDEX('EZ-Pass'!$C$2:$AU$46,MOD(ROW()-2,45)+1,_xlfn.FLOOR.MATH((ROW()-2)/45)+1) + 0</f>
        <v>7.3</v>
      </c>
    </row>
    <row r="1056" spans="1:2" x14ac:dyDescent="0.2">
      <c r="A1056" cm="1">
        <f t="array" ref="A1056">INDEX(Tolls!$C$2:$AU$46,MOD(ROW()-2,45)+1,_xlfn.FLOOR.MATH((ROW()-2)/45)+1) + 0</f>
        <v>14.3</v>
      </c>
      <c r="B1056" cm="1">
        <f t="array" ref="B1056">INDEX('EZ-Pass'!$C$2:$AU$46,MOD(ROW()-2,45)+1,_xlfn.FLOOR.MATH((ROW()-2)/45)+1) + 0</f>
        <v>6.8</v>
      </c>
    </row>
    <row r="1057" spans="1:2" x14ac:dyDescent="0.2">
      <c r="A1057" cm="1">
        <f t="array" ref="A1057">INDEX(Tolls!$C$2:$AU$46,MOD(ROW()-2,45)+1,_xlfn.FLOOR.MATH((ROW()-2)/45)+1) + 0</f>
        <v>11</v>
      </c>
      <c r="B1057" cm="1">
        <f t="array" ref="B1057">INDEX('EZ-Pass'!$C$2:$AU$46,MOD(ROW()-2,45)+1,_xlfn.FLOOR.MATH((ROW()-2)/45)+1) + 0</f>
        <v>5.2</v>
      </c>
    </row>
    <row r="1058" spans="1:2" x14ac:dyDescent="0.2">
      <c r="A1058" cm="1">
        <f t="array" ref="A1058">INDEX(Tolls!$C$2:$AU$46,MOD(ROW()-2,45)+1,_xlfn.FLOOR.MATH((ROW()-2)/45)+1) + 0</f>
        <v>6.8</v>
      </c>
      <c r="B1058" cm="1">
        <f t="array" ref="B1058">INDEX('EZ-Pass'!$C$2:$AU$46,MOD(ROW()-2,45)+1,_xlfn.FLOOR.MATH((ROW()-2)/45)+1) + 0</f>
        <v>3.2</v>
      </c>
    </row>
    <row r="1059" spans="1:2" x14ac:dyDescent="0.2">
      <c r="A1059" cm="1">
        <f t="array" ref="A1059">INDEX(Tolls!$C$2:$AU$46,MOD(ROW()-2,45)+1,_xlfn.FLOOR.MATH((ROW()-2)/45)+1) + 0</f>
        <v>3.9</v>
      </c>
      <c r="B1059" cm="1">
        <f t="array" ref="B1059">INDEX('EZ-Pass'!$C$2:$AU$46,MOD(ROW()-2,45)+1,_xlfn.FLOOR.MATH((ROW()-2)/45)+1) + 0</f>
        <v>1.6</v>
      </c>
    </row>
    <row r="1060" spans="1:2" x14ac:dyDescent="0.2">
      <c r="A1060" t="e" cm="1">
        <f t="array" ref="A1060">INDEX(Tolls!$C$2:$AU$46,MOD(ROW()-2,45)+1,_xlfn.FLOOR.MATH((ROW()-2)/45)+1) + 0</f>
        <v>#VALUE!</v>
      </c>
      <c r="B1060" t="e" cm="1">
        <f t="array" ref="B1060">INDEX('EZ-Pass'!$C$2:$AU$46,MOD(ROW()-2,45)+1,_xlfn.FLOOR.MATH((ROW()-2)/45)+1) + 0</f>
        <v>#VALUE!</v>
      </c>
    </row>
    <row r="1061" spans="1:2" x14ac:dyDescent="0.2">
      <c r="A1061" cm="1">
        <f t="array" ref="A1061">INDEX(Tolls!$C$2:$AU$46,MOD(ROW()-2,45)+1,_xlfn.FLOOR.MATH((ROW()-2)/45)+1) + 0</f>
        <v>3.7</v>
      </c>
      <c r="B1061" cm="1">
        <f t="array" ref="B1061">INDEX('EZ-Pass'!$C$2:$AU$46,MOD(ROW()-2,45)+1,_xlfn.FLOOR.MATH((ROW()-2)/45)+1) + 0</f>
        <v>1.6</v>
      </c>
    </row>
    <row r="1062" spans="1:2" x14ac:dyDescent="0.2">
      <c r="A1062" cm="1">
        <f t="array" ref="A1062">INDEX(Tolls!$C$2:$AU$46,MOD(ROW()-2,45)+1,_xlfn.FLOOR.MATH((ROW()-2)/45)+1) + 0</f>
        <v>6</v>
      </c>
      <c r="B1062" cm="1">
        <f t="array" ref="B1062">INDEX('EZ-Pass'!$C$2:$AU$46,MOD(ROW()-2,45)+1,_xlfn.FLOOR.MATH((ROW()-2)/45)+1) + 0</f>
        <v>2.7</v>
      </c>
    </row>
    <row r="1063" spans="1:2" x14ac:dyDescent="0.2">
      <c r="A1063" cm="1">
        <f t="array" ref="A1063">INDEX(Tolls!$C$2:$AU$46,MOD(ROW()-2,45)+1,_xlfn.FLOOR.MATH((ROW()-2)/45)+1) + 0</f>
        <v>9</v>
      </c>
      <c r="B1063" cm="1">
        <f t="array" ref="B1063">INDEX('EZ-Pass'!$C$2:$AU$46,MOD(ROW()-2,45)+1,_xlfn.FLOOR.MATH((ROW()-2)/45)+1) + 0</f>
        <v>4.3</v>
      </c>
    </row>
    <row r="1064" spans="1:2" x14ac:dyDescent="0.2">
      <c r="A1064" cm="1">
        <f t="array" ref="A1064">INDEX(Tolls!$C$2:$AU$46,MOD(ROW()-2,45)+1,_xlfn.FLOOR.MATH((ROW()-2)/45)+1) + 0</f>
        <v>11</v>
      </c>
      <c r="B1064" cm="1">
        <f t="array" ref="B1064">INDEX('EZ-Pass'!$C$2:$AU$46,MOD(ROW()-2,45)+1,_xlfn.FLOOR.MATH((ROW()-2)/45)+1) + 0</f>
        <v>5.2</v>
      </c>
    </row>
    <row r="1065" spans="1:2" x14ac:dyDescent="0.2">
      <c r="A1065" cm="1">
        <f t="array" ref="A1065">INDEX(Tolls!$C$2:$AU$46,MOD(ROW()-2,45)+1,_xlfn.FLOOR.MATH((ROW()-2)/45)+1) + 0</f>
        <v>11</v>
      </c>
      <c r="B1065" cm="1">
        <f t="array" ref="B1065">INDEX('EZ-Pass'!$C$2:$AU$46,MOD(ROW()-2,45)+1,_xlfn.FLOOR.MATH((ROW()-2)/45)+1) + 0</f>
        <v>5.2</v>
      </c>
    </row>
    <row r="1066" spans="1:2" x14ac:dyDescent="0.2">
      <c r="A1066" cm="1">
        <f t="array" ref="A1066">INDEX(Tolls!$C$2:$AU$46,MOD(ROW()-2,45)+1,_xlfn.FLOOR.MATH((ROW()-2)/45)+1) + 0</f>
        <v>11</v>
      </c>
      <c r="B1066" cm="1">
        <f t="array" ref="B1066">INDEX('EZ-Pass'!$C$2:$AU$46,MOD(ROW()-2,45)+1,_xlfn.FLOOR.MATH((ROW()-2)/45)+1) + 0</f>
        <v>5.2</v>
      </c>
    </row>
    <row r="1067" spans="1:2" x14ac:dyDescent="0.2">
      <c r="A1067" cm="1">
        <f t="array" ref="A1067">INDEX(Tolls!$C$2:$AU$46,MOD(ROW()-2,45)+1,_xlfn.FLOOR.MATH((ROW()-2)/45)+1) + 0</f>
        <v>14.3</v>
      </c>
      <c r="B1067" cm="1">
        <f t="array" ref="B1067">INDEX('EZ-Pass'!$C$2:$AU$46,MOD(ROW()-2,45)+1,_xlfn.FLOOR.MATH((ROW()-2)/45)+1) + 0</f>
        <v>6.8</v>
      </c>
    </row>
    <row r="1068" spans="1:2" x14ac:dyDescent="0.2">
      <c r="A1068" t="e" cm="1">
        <f t="array" ref="A1068">INDEX(Tolls!$C$2:$AU$46,MOD(ROW()-2,45)+1,_xlfn.FLOOR.MATH((ROW()-2)/45)+1) + 0</f>
        <v>#VALUE!</v>
      </c>
      <c r="B1068" t="e" cm="1">
        <f t="array" ref="B1068">INDEX('EZ-Pass'!$C$2:$AU$46,MOD(ROW()-2,45)+1,_xlfn.FLOOR.MATH((ROW()-2)/45)+1) + 0</f>
        <v>#VALUE!</v>
      </c>
    </row>
    <row r="1069" spans="1:2" x14ac:dyDescent="0.2">
      <c r="A1069" cm="1">
        <f t="array" ref="A1069">INDEX(Tolls!$C$2:$AU$46,MOD(ROW()-2,45)+1,_xlfn.FLOOR.MATH((ROW()-2)/45)+1) + 0</f>
        <v>16.2</v>
      </c>
      <c r="B1069" cm="1">
        <f t="array" ref="B1069">INDEX('EZ-Pass'!$C$2:$AU$46,MOD(ROW()-2,45)+1,_xlfn.FLOOR.MATH((ROW()-2)/45)+1) + 0</f>
        <v>7.9</v>
      </c>
    </row>
    <row r="1070" spans="1:2" x14ac:dyDescent="0.2">
      <c r="A1070" cm="1">
        <f t="array" ref="A1070">INDEX(Tolls!$C$2:$AU$46,MOD(ROW()-2,45)+1,_xlfn.FLOOR.MATH((ROW()-2)/45)+1) + 0</f>
        <v>24.4</v>
      </c>
      <c r="B1070" cm="1">
        <f t="array" ref="B1070">INDEX('EZ-Pass'!$C$2:$AU$46,MOD(ROW()-2,45)+1,_xlfn.FLOOR.MATH((ROW()-2)/45)+1) + 0</f>
        <v>14</v>
      </c>
    </row>
    <row r="1071" spans="1:2" x14ac:dyDescent="0.2">
      <c r="A1071" t="e" cm="1">
        <f t="array" ref="A1071">INDEX(Tolls!$C$2:$AU$46,MOD(ROW()-2,45)+1,_xlfn.FLOOR.MATH((ROW()-2)/45)+1) + 0</f>
        <v>#VALUE!</v>
      </c>
      <c r="B1071" t="e" cm="1">
        <f t="array" ref="B1071">INDEX('EZ-Pass'!$C$2:$AU$46,MOD(ROW()-2,45)+1,_xlfn.FLOOR.MATH((ROW()-2)/45)+1) + 0</f>
        <v>#VALUE!</v>
      </c>
    </row>
    <row r="1072" spans="1:2" x14ac:dyDescent="0.2">
      <c r="A1072" cm="1">
        <f t="array" ref="A1072">INDEX(Tolls!$C$2:$AU$46,MOD(ROW()-2,45)+1,_xlfn.FLOOR.MATH((ROW()-2)/45)+1) + 0</f>
        <v>11</v>
      </c>
      <c r="B1072" cm="1">
        <f t="array" ref="B1072">INDEX('EZ-Pass'!$C$2:$AU$46,MOD(ROW()-2,45)+1,_xlfn.FLOOR.MATH((ROW()-2)/45)+1) + 0</f>
        <v>5.2</v>
      </c>
    </row>
    <row r="1073" spans="1:2" x14ac:dyDescent="0.2">
      <c r="A1073" cm="1">
        <f t="array" ref="A1073">INDEX(Tolls!$C$2:$AU$46,MOD(ROW()-2,45)+1,_xlfn.FLOOR.MATH((ROW()-2)/45)+1) + 0</f>
        <v>14.3</v>
      </c>
      <c r="B1073" cm="1">
        <f t="array" ref="B1073">INDEX('EZ-Pass'!$C$2:$AU$46,MOD(ROW()-2,45)+1,_xlfn.FLOOR.MATH((ROW()-2)/45)+1) + 0</f>
        <v>6.8</v>
      </c>
    </row>
    <row r="1074" spans="1:2" x14ac:dyDescent="0.2">
      <c r="A1074" cm="1">
        <f t="array" ref="A1074">INDEX(Tolls!$C$2:$AU$46,MOD(ROW()-2,45)+1,_xlfn.FLOOR.MATH((ROW()-2)/45)+1) + 0</f>
        <v>16.2</v>
      </c>
      <c r="B1074" cm="1">
        <f t="array" ref="B1074">INDEX('EZ-Pass'!$C$2:$AU$46,MOD(ROW()-2,45)+1,_xlfn.FLOOR.MATH((ROW()-2)/45)+1) + 0</f>
        <v>7.9</v>
      </c>
    </row>
    <row r="1075" spans="1:2" x14ac:dyDescent="0.2">
      <c r="A1075" cm="1">
        <f t="array" ref="A1075">INDEX(Tolls!$C$2:$AU$46,MOD(ROW()-2,45)+1,_xlfn.FLOOR.MATH((ROW()-2)/45)+1) + 0</f>
        <v>21.3</v>
      </c>
      <c r="B1075" cm="1">
        <f t="array" ref="B1075">INDEX('EZ-Pass'!$C$2:$AU$46,MOD(ROW()-2,45)+1,_xlfn.FLOOR.MATH((ROW()-2)/45)+1) + 0</f>
        <v>10.4</v>
      </c>
    </row>
    <row r="1076" spans="1:2" x14ac:dyDescent="0.2">
      <c r="A1076" cm="1">
        <f t="array" ref="A1076">INDEX(Tolls!$C$2:$AU$46,MOD(ROW()-2,45)+1,_xlfn.FLOOR.MATH((ROW()-2)/45)+1) + 0</f>
        <v>23.9</v>
      </c>
      <c r="B1076" cm="1">
        <f t="array" ref="B1076">INDEX('EZ-Pass'!$C$2:$AU$46,MOD(ROW()-2,45)+1,_xlfn.FLOOR.MATH((ROW()-2)/45)+1) + 0</f>
        <v>11.7</v>
      </c>
    </row>
    <row r="1077" spans="1:2" x14ac:dyDescent="0.2">
      <c r="A1077" cm="1">
        <f t="array" ref="A1077">INDEX(Tolls!$C$2:$AU$46,MOD(ROW()-2,45)+1,_xlfn.FLOOR.MATH((ROW()-2)/45)+1) + 0</f>
        <v>25.6</v>
      </c>
      <c r="B1077" cm="1">
        <f t="array" ref="B1077">INDEX('EZ-Pass'!$C$2:$AU$46,MOD(ROW()-2,45)+1,_xlfn.FLOOR.MATH((ROW()-2)/45)+1) + 0</f>
        <v>12.4</v>
      </c>
    </row>
    <row r="1078" spans="1:2" x14ac:dyDescent="0.2">
      <c r="A1078" cm="1">
        <f t="array" ref="A1078">INDEX(Tolls!$C$2:$AU$46,MOD(ROW()-2,45)+1,_xlfn.FLOOR.MATH((ROW()-2)/45)+1) + 0</f>
        <v>27.6</v>
      </c>
      <c r="B1078" cm="1">
        <f t="array" ref="B1078">INDEX('EZ-Pass'!$C$2:$AU$46,MOD(ROW()-2,45)+1,_xlfn.FLOOR.MATH((ROW()-2)/45)+1) + 0</f>
        <v>13.5</v>
      </c>
    </row>
    <row r="1079" spans="1:2" x14ac:dyDescent="0.2">
      <c r="A1079" cm="1">
        <f t="array" ref="A1079">INDEX(Tolls!$C$2:$AU$46,MOD(ROW()-2,45)+1,_xlfn.FLOOR.MATH((ROW()-2)/45)+1) + 0</f>
        <v>29.7</v>
      </c>
      <c r="B1079" cm="1">
        <f t="array" ref="B1079">INDEX('EZ-Pass'!$C$2:$AU$46,MOD(ROW()-2,45)+1,_xlfn.FLOOR.MATH((ROW()-2)/45)+1) + 0</f>
        <v>14.5</v>
      </c>
    </row>
    <row r="1080" spans="1:2" x14ac:dyDescent="0.2">
      <c r="A1080" cm="1">
        <f t="array" ref="A1080">INDEX(Tolls!$C$2:$AU$46,MOD(ROW()-2,45)+1,_xlfn.FLOOR.MATH((ROW()-2)/45)+1) + 0</f>
        <v>32.299999999999997</v>
      </c>
      <c r="B1080" cm="1">
        <f t="array" ref="B1080">INDEX('EZ-Pass'!$C$2:$AU$46,MOD(ROW()-2,45)+1,_xlfn.FLOOR.MATH((ROW()-2)/45)+1) + 0</f>
        <v>15.7</v>
      </c>
    </row>
    <row r="1081" spans="1:2" x14ac:dyDescent="0.2">
      <c r="A1081" cm="1">
        <f t="array" ref="A1081">INDEX(Tolls!$C$2:$AU$46,MOD(ROW()-2,45)+1,_xlfn.FLOOR.MATH((ROW()-2)/45)+1) + 0</f>
        <v>34.9</v>
      </c>
      <c r="B1081" cm="1">
        <f t="array" ref="B1081">INDEX('EZ-Pass'!$C$2:$AU$46,MOD(ROW()-2,45)+1,_xlfn.FLOOR.MATH((ROW()-2)/45)+1) + 0</f>
        <v>16.899999999999999</v>
      </c>
    </row>
    <row r="1082" spans="1:2" x14ac:dyDescent="0.2">
      <c r="A1082" cm="1">
        <f t="array" ref="A1082">INDEX(Tolls!$C$2:$AU$46,MOD(ROW()-2,45)+1,_xlfn.FLOOR.MATH((ROW()-2)/45)+1) + 0</f>
        <v>82.4</v>
      </c>
      <c r="B1082" cm="1">
        <f t="array" ref="B1082">INDEX('EZ-Pass'!$C$2:$AU$46,MOD(ROW()-2,45)+1,_xlfn.FLOOR.MATH((ROW()-2)/45)+1) + 0</f>
        <v>40.599999999999994</v>
      </c>
    </row>
    <row r="1083" spans="1:2" x14ac:dyDescent="0.2">
      <c r="A1083" cm="1">
        <f t="array" ref="A1083">INDEX(Tolls!$C$2:$AU$46,MOD(ROW()-2,45)+1,_xlfn.FLOOR.MATH((ROW()-2)/45)+1) + 0</f>
        <v>69.400000000000006</v>
      </c>
      <c r="B1083" cm="1">
        <f t="array" ref="B1083">INDEX('EZ-Pass'!$C$2:$AU$46,MOD(ROW()-2,45)+1,_xlfn.FLOOR.MATH((ROW()-2)/45)+1) + 0</f>
        <v>34.299999999999997</v>
      </c>
    </row>
    <row r="1084" spans="1:2" x14ac:dyDescent="0.2">
      <c r="A1084" cm="1">
        <f t="array" ref="A1084">INDEX(Tolls!$C$2:$AU$46,MOD(ROW()-2,45)+1,_xlfn.FLOOR.MATH((ROW()-2)/45)+1) + 0</f>
        <v>69.400000000000006</v>
      </c>
      <c r="B1084" cm="1">
        <f t="array" ref="B1084">INDEX('EZ-Pass'!$C$2:$AU$46,MOD(ROW()-2,45)+1,_xlfn.FLOOR.MATH((ROW()-2)/45)+1) + 0</f>
        <v>34.299999999999997</v>
      </c>
    </row>
    <row r="1085" spans="1:2" x14ac:dyDescent="0.2">
      <c r="A1085" cm="1">
        <f t="array" ref="A1085">INDEX(Tolls!$C$2:$AU$46,MOD(ROW()-2,45)+1,_xlfn.FLOOR.MATH((ROW()-2)/45)+1) + 0</f>
        <v>69.400000000000006</v>
      </c>
      <c r="B1085" cm="1">
        <f t="array" ref="B1085">INDEX('EZ-Pass'!$C$2:$AU$46,MOD(ROW()-2,45)+1,_xlfn.FLOOR.MATH((ROW()-2)/45)+1) + 0</f>
        <v>34.299999999999997</v>
      </c>
    </row>
    <row r="1086" spans="1:2" x14ac:dyDescent="0.2">
      <c r="A1086" cm="1">
        <f t="array" ref="A1086">INDEX(Tolls!$C$2:$AU$46,MOD(ROW()-2,45)+1,_xlfn.FLOOR.MATH((ROW()-2)/45)+1) + 0</f>
        <v>66.400000000000006</v>
      </c>
      <c r="B1086" cm="1">
        <f t="array" ref="B1086">INDEX('EZ-Pass'!$C$2:$AU$46,MOD(ROW()-2,45)+1,_xlfn.FLOOR.MATH((ROW()-2)/45)+1) + 0</f>
        <v>32.700000000000003</v>
      </c>
    </row>
    <row r="1087" spans="1:2" x14ac:dyDescent="0.2">
      <c r="A1087" cm="1">
        <f t="array" ref="A1087">INDEX(Tolls!$C$2:$AU$46,MOD(ROW()-2,45)+1,_xlfn.FLOOR.MATH((ROW()-2)/45)+1) + 0</f>
        <v>63.8</v>
      </c>
      <c r="B1087" cm="1">
        <f t="array" ref="B1087">INDEX('EZ-Pass'!$C$2:$AU$46,MOD(ROW()-2,45)+1,_xlfn.FLOOR.MATH((ROW()-2)/45)+1) + 0</f>
        <v>31.4</v>
      </c>
    </row>
    <row r="1088" spans="1:2" x14ac:dyDescent="0.2">
      <c r="A1088" cm="1">
        <f t="array" ref="A1088">INDEX(Tolls!$C$2:$AU$46,MOD(ROW()-2,45)+1,_xlfn.FLOOR.MATH((ROW()-2)/45)+1) + 0</f>
        <v>62.3</v>
      </c>
      <c r="B1088" cm="1">
        <f t="array" ref="B1088">INDEX('EZ-Pass'!$C$2:$AU$46,MOD(ROW()-2,45)+1,_xlfn.FLOOR.MATH((ROW()-2)/45)+1) + 0</f>
        <v>30.6</v>
      </c>
    </row>
    <row r="1089" spans="1:2" x14ac:dyDescent="0.2">
      <c r="A1089" cm="1">
        <f t="array" ref="A1089">INDEX(Tolls!$C$2:$AU$46,MOD(ROW()-2,45)+1,_xlfn.FLOOR.MATH((ROW()-2)/45)+1) + 0</f>
        <v>59.2</v>
      </c>
      <c r="B1089" cm="1">
        <f t="array" ref="B1089">INDEX('EZ-Pass'!$C$2:$AU$46,MOD(ROW()-2,45)+1,_xlfn.FLOOR.MATH((ROW()-2)/45)+1) + 0</f>
        <v>29.1</v>
      </c>
    </row>
    <row r="1090" spans="1:2" x14ac:dyDescent="0.2">
      <c r="A1090" cm="1">
        <f t="array" ref="A1090">INDEX(Tolls!$C$2:$AU$46,MOD(ROW()-2,45)+1,_xlfn.FLOOR.MATH((ROW()-2)/45)+1) + 0</f>
        <v>57.1</v>
      </c>
      <c r="B1090" cm="1">
        <f t="array" ref="B1090">INDEX('EZ-Pass'!$C$2:$AU$46,MOD(ROW()-2,45)+1,_xlfn.FLOOR.MATH((ROW()-2)/45)+1) + 0</f>
        <v>28</v>
      </c>
    </row>
    <row r="1091" spans="1:2" x14ac:dyDescent="0.2">
      <c r="A1091" cm="1">
        <f t="array" ref="A1091">INDEX(Tolls!$C$2:$AU$46,MOD(ROW()-2,45)+1,_xlfn.FLOOR.MATH((ROW()-2)/45)+1) + 0</f>
        <v>54</v>
      </c>
      <c r="B1091" cm="1">
        <f t="array" ref="B1091">INDEX('EZ-Pass'!$C$2:$AU$46,MOD(ROW()-2,45)+1,_xlfn.FLOOR.MATH((ROW()-2)/45)+1) + 0</f>
        <v>26.5</v>
      </c>
    </row>
    <row r="1092" spans="1:2" x14ac:dyDescent="0.2">
      <c r="A1092" cm="1">
        <f t="array" ref="A1092">INDEX(Tolls!$C$2:$AU$46,MOD(ROW()-2,45)+1,_xlfn.FLOOR.MATH((ROW()-2)/45)+1) + 0</f>
        <v>49.5</v>
      </c>
      <c r="B1092" cm="1">
        <f t="array" ref="B1092">INDEX('EZ-Pass'!$C$2:$AU$46,MOD(ROW()-2,45)+1,_xlfn.FLOOR.MATH((ROW()-2)/45)+1) + 0</f>
        <v>24.2</v>
      </c>
    </row>
    <row r="1093" spans="1:2" x14ac:dyDescent="0.2">
      <c r="A1093" cm="1">
        <f t="array" ref="A1093">INDEX(Tolls!$C$2:$AU$46,MOD(ROW()-2,45)+1,_xlfn.FLOOR.MATH((ROW()-2)/45)+1) + 0</f>
        <v>40.299999999999997</v>
      </c>
      <c r="B1093" cm="1">
        <f t="array" ref="B1093">INDEX('EZ-Pass'!$C$2:$AU$46,MOD(ROW()-2,45)+1,_xlfn.FLOOR.MATH((ROW()-2)/45)+1) + 0</f>
        <v>19.8</v>
      </c>
    </row>
    <row r="1094" spans="1:2" x14ac:dyDescent="0.2">
      <c r="A1094" cm="1">
        <f t="array" ref="A1094">INDEX(Tolls!$C$2:$AU$46,MOD(ROW()-2,45)+1,_xlfn.FLOOR.MATH((ROW()-2)/45)+1) + 0</f>
        <v>36.200000000000003</v>
      </c>
      <c r="B1094" cm="1">
        <f t="array" ref="B1094">INDEX('EZ-Pass'!$C$2:$AU$46,MOD(ROW()-2,45)+1,_xlfn.FLOOR.MATH((ROW()-2)/45)+1) + 0</f>
        <v>17.7</v>
      </c>
    </row>
    <row r="1095" spans="1:2" x14ac:dyDescent="0.2">
      <c r="A1095" cm="1">
        <f t="array" ref="A1095">INDEX(Tolls!$C$2:$AU$46,MOD(ROW()-2,45)+1,_xlfn.FLOOR.MATH((ROW()-2)/45)+1) + 0</f>
        <v>32.9</v>
      </c>
      <c r="B1095" cm="1">
        <f t="array" ref="B1095">INDEX('EZ-Pass'!$C$2:$AU$46,MOD(ROW()-2,45)+1,_xlfn.FLOOR.MATH((ROW()-2)/45)+1) + 0</f>
        <v>15.9</v>
      </c>
    </row>
    <row r="1096" spans="1:2" x14ac:dyDescent="0.2">
      <c r="A1096" cm="1">
        <f t="array" ref="A1096">INDEX(Tolls!$C$2:$AU$46,MOD(ROW()-2,45)+1,_xlfn.FLOOR.MATH((ROW()-2)/45)+1) + 0</f>
        <v>28.6</v>
      </c>
      <c r="B1096" cm="1">
        <f t="array" ref="B1096">INDEX('EZ-Pass'!$C$2:$AU$46,MOD(ROW()-2,45)+1,_xlfn.FLOOR.MATH((ROW()-2)/45)+1) + 0</f>
        <v>14.7</v>
      </c>
    </row>
    <row r="1097" spans="1:2" x14ac:dyDescent="0.2">
      <c r="A1097" cm="1">
        <f t="array" ref="A1097">INDEX(Tolls!$C$2:$AU$46,MOD(ROW()-2,45)+1,_xlfn.FLOOR.MATH((ROW()-2)/45)+1) + 0</f>
        <v>25.9</v>
      </c>
      <c r="B1097" cm="1">
        <f t="array" ref="B1097">INDEX('EZ-Pass'!$C$2:$AU$46,MOD(ROW()-2,45)+1,_xlfn.FLOOR.MATH((ROW()-2)/45)+1) + 0</f>
        <v>12.6</v>
      </c>
    </row>
    <row r="1098" spans="1:2" x14ac:dyDescent="0.2">
      <c r="A1098" cm="1">
        <f t="array" ref="A1098">INDEX(Tolls!$C$2:$AU$46,MOD(ROW()-2,45)+1,_xlfn.FLOOR.MATH((ROW()-2)/45)+1) + 0</f>
        <v>21.9</v>
      </c>
      <c r="B1098" cm="1">
        <f t="array" ref="B1098">INDEX('EZ-Pass'!$C$2:$AU$46,MOD(ROW()-2,45)+1,_xlfn.FLOOR.MATH((ROW()-2)/45)+1) + 0</f>
        <v>10.5</v>
      </c>
    </row>
    <row r="1099" spans="1:2" x14ac:dyDescent="0.2">
      <c r="A1099" cm="1">
        <f t="array" ref="A1099">INDEX(Tolls!$C$2:$AU$46,MOD(ROW()-2,45)+1,_xlfn.FLOOR.MATH((ROW()-2)/45)+1) + 0</f>
        <v>19.600000000000001</v>
      </c>
      <c r="B1099" cm="1">
        <f t="array" ref="B1099">INDEX('EZ-Pass'!$C$2:$AU$46,MOD(ROW()-2,45)+1,_xlfn.FLOOR.MATH((ROW()-2)/45)+1) + 0</f>
        <v>9.5</v>
      </c>
    </row>
    <row r="1100" spans="1:2" x14ac:dyDescent="0.2">
      <c r="A1100" cm="1">
        <f t="array" ref="A1100">INDEX(Tolls!$C$2:$AU$46,MOD(ROW()-2,45)+1,_xlfn.FLOOR.MATH((ROW()-2)/45)+1) + 0</f>
        <v>18.3</v>
      </c>
      <c r="B1100" cm="1">
        <f t="array" ref="B1100">INDEX('EZ-Pass'!$C$2:$AU$46,MOD(ROW()-2,45)+1,_xlfn.FLOOR.MATH((ROW()-2)/45)+1) + 0</f>
        <v>8.8000000000000007</v>
      </c>
    </row>
    <row r="1101" spans="1:2" x14ac:dyDescent="0.2">
      <c r="A1101" cm="1">
        <f t="array" ref="A1101">INDEX(Tolls!$C$2:$AU$46,MOD(ROW()-2,45)+1,_xlfn.FLOOR.MATH((ROW()-2)/45)+1) + 0</f>
        <v>17.3</v>
      </c>
      <c r="B1101" cm="1">
        <f t="array" ref="B1101">INDEX('EZ-Pass'!$C$2:$AU$46,MOD(ROW()-2,45)+1,_xlfn.FLOOR.MATH((ROW()-2)/45)+1) + 0</f>
        <v>8.3000000000000007</v>
      </c>
    </row>
    <row r="1102" spans="1:2" x14ac:dyDescent="0.2">
      <c r="A1102" cm="1">
        <f t="array" ref="A1102">INDEX(Tolls!$C$2:$AU$46,MOD(ROW()-2,45)+1,_xlfn.FLOOR.MATH((ROW()-2)/45)+1) + 0</f>
        <v>13.6</v>
      </c>
      <c r="B1102" cm="1">
        <f t="array" ref="B1102">INDEX('EZ-Pass'!$C$2:$AU$46,MOD(ROW()-2,45)+1,_xlfn.FLOOR.MATH((ROW()-2)/45)+1) + 0</f>
        <v>6.5</v>
      </c>
    </row>
    <row r="1103" spans="1:2" x14ac:dyDescent="0.2">
      <c r="A1103" cm="1">
        <f t="array" ref="A1103">INDEX(Tolls!$C$2:$AU$46,MOD(ROW()-2,45)+1,_xlfn.FLOOR.MATH((ROW()-2)/45)+1) + 0</f>
        <v>9.4</v>
      </c>
      <c r="B1103" cm="1">
        <f t="array" ref="B1103">INDEX('EZ-Pass'!$C$2:$AU$46,MOD(ROW()-2,45)+1,_xlfn.FLOOR.MATH((ROW()-2)/45)+1) + 0</f>
        <v>4.4000000000000004</v>
      </c>
    </row>
    <row r="1104" spans="1:2" x14ac:dyDescent="0.2">
      <c r="A1104" cm="1">
        <f t="array" ref="A1104">INDEX(Tolls!$C$2:$AU$46,MOD(ROW()-2,45)+1,_xlfn.FLOOR.MATH((ROW()-2)/45)+1) + 0</f>
        <v>6.8</v>
      </c>
      <c r="B1104" cm="1">
        <f t="array" ref="B1104">INDEX('EZ-Pass'!$C$2:$AU$46,MOD(ROW()-2,45)+1,_xlfn.FLOOR.MATH((ROW()-2)/45)+1) + 0</f>
        <v>3.1</v>
      </c>
    </row>
    <row r="1105" spans="1:2" x14ac:dyDescent="0.2">
      <c r="A1105" cm="1">
        <f t="array" ref="A1105">INDEX(Tolls!$C$2:$AU$46,MOD(ROW()-2,45)+1,_xlfn.FLOOR.MATH((ROW()-2)/45)+1) + 0</f>
        <v>3.7</v>
      </c>
      <c r="B1105" cm="1">
        <f t="array" ref="B1105">INDEX('EZ-Pass'!$C$2:$AU$46,MOD(ROW()-2,45)+1,_xlfn.FLOOR.MATH((ROW()-2)/45)+1) + 0</f>
        <v>1.6</v>
      </c>
    </row>
    <row r="1106" spans="1:2" x14ac:dyDescent="0.2">
      <c r="A1106" t="e" cm="1">
        <f t="array" ref="A1106">INDEX(Tolls!$C$2:$AU$46,MOD(ROW()-2,45)+1,_xlfn.FLOOR.MATH((ROW()-2)/45)+1) + 0</f>
        <v>#VALUE!</v>
      </c>
      <c r="B1106" t="e" cm="1">
        <f t="array" ref="B1106">INDEX('EZ-Pass'!$C$2:$AU$46,MOD(ROW()-2,45)+1,_xlfn.FLOOR.MATH((ROW()-2)/45)+1) + 0</f>
        <v>#VALUE!</v>
      </c>
    </row>
    <row r="1107" spans="1:2" x14ac:dyDescent="0.2">
      <c r="A1107" cm="1">
        <f t="array" ref="A1107">INDEX(Tolls!$C$2:$AU$46,MOD(ROW()-2,45)+1,_xlfn.FLOOR.MATH((ROW()-2)/45)+1) + 0</f>
        <v>3.1</v>
      </c>
      <c r="B1107" cm="1">
        <f t="array" ref="B1107">INDEX('EZ-Pass'!$C$2:$AU$46,MOD(ROW()-2,45)+1,_xlfn.FLOOR.MATH((ROW()-2)/45)+1) + 0</f>
        <v>1.6</v>
      </c>
    </row>
    <row r="1108" spans="1:2" x14ac:dyDescent="0.2">
      <c r="A1108" cm="1">
        <f t="array" ref="A1108">INDEX(Tolls!$C$2:$AU$46,MOD(ROW()-2,45)+1,_xlfn.FLOOR.MATH((ROW()-2)/45)+1) + 0</f>
        <v>6.7</v>
      </c>
      <c r="B1108" cm="1">
        <f t="array" ref="B1108">INDEX('EZ-Pass'!$C$2:$AU$46,MOD(ROW()-2,45)+1,_xlfn.FLOOR.MATH((ROW()-2)/45)+1) + 0</f>
        <v>3.1</v>
      </c>
    </row>
    <row r="1109" spans="1:2" x14ac:dyDescent="0.2">
      <c r="A1109" cm="1">
        <f t="array" ref="A1109">INDEX(Tolls!$C$2:$AU$46,MOD(ROW()-2,45)+1,_xlfn.FLOOR.MATH((ROW()-2)/45)+1) + 0</f>
        <v>8</v>
      </c>
      <c r="B1109" cm="1">
        <f t="array" ref="B1109">INDEX('EZ-Pass'!$C$2:$AU$46,MOD(ROW()-2,45)+1,_xlfn.FLOOR.MATH((ROW()-2)/45)+1) + 0</f>
        <v>3.8</v>
      </c>
    </row>
    <row r="1110" spans="1:2" x14ac:dyDescent="0.2">
      <c r="A1110" cm="1">
        <f t="array" ref="A1110">INDEX(Tolls!$C$2:$AU$46,MOD(ROW()-2,45)+1,_xlfn.FLOOR.MATH((ROW()-2)/45)+1) + 0</f>
        <v>8.1999999999999993</v>
      </c>
      <c r="B1110" cm="1">
        <f t="array" ref="B1110">INDEX('EZ-Pass'!$C$2:$AU$46,MOD(ROW()-2,45)+1,_xlfn.FLOOR.MATH((ROW()-2)/45)+1) + 0</f>
        <v>3.9</v>
      </c>
    </row>
    <row r="1111" spans="1:2" x14ac:dyDescent="0.2">
      <c r="A1111" cm="1">
        <f t="array" ref="A1111">INDEX(Tolls!$C$2:$AU$46,MOD(ROW()-2,45)+1,_xlfn.FLOOR.MATH((ROW()-2)/45)+1) + 0</f>
        <v>8.8000000000000007</v>
      </c>
      <c r="B1111" cm="1">
        <f t="array" ref="B1111">INDEX('EZ-Pass'!$C$2:$AU$46,MOD(ROW()-2,45)+1,_xlfn.FLOOR.MATH((ROW()-2)/45)+1) + 0</f>
        <v>4.2</v>
      </c>
    </row>
    <row r="1112" spans="1:2" x14ac:dyDescent="0.2">
      <c r="A1112" cm="1">
        <f t="array" ref="A1112">INDEX(Tolls!$C$2:$AU$46,MOD(ROW()-2,45)+1,_xlfn.FLOOR.MATH((ROW()-2)/45)+1) + 0</f>
        <v>12</v>
      </c>
      <c r="B1112" cm="1">
        <f t="array" ref="B1112">INDEX('EZ-Pass'!$C$2:$AU$46,MOD(ROW()-2,45)+1,_xlfn.FLOOR.MATH((ROW()-2)/45)+1) + 0</f>
        <v>5.6</v>
      </c>
    </row>
    <row r="1113" spans="1:2" x14ac:dyDescent="0.2">
      <c r="A1113" t="e" cm="1">
        <f t="array" ref="A1113">INDEX(Tolls!$C$2:$AU$46,MOD(ROW()-2,45)+1,_xlfn.FLOOR.MATH((ROW()-2)/45)+1) + 0</f>
        <v>#VALUE!</v>
      </c>
      <c r="B1113" t="e" cm="1">
        <f t="array" ref="B1113">INDEX('EZ-Pass'!$C$2:$AU$46,MOD(ROW()-2,45)+1,_xlfn.FLOOR.MATH((ROW()-2)/45)+1) + 0</f>
        <v>#VALUE!</v>
      </c>
    </row>
    <row r="1114" spans="1:2" x14ac:dyDescent="0.2">
      <c r="A1114" cm="1">
        <f t="array" ref="A1114">INDEX(Tolls!$C$2:$AU$46,MOD(ROW()-2,45)+1,_xlfn.FLOOR.MATH((ROW()-2)/45)+1) + 0</f>
        <v>14</v>
      </c>
      <c r="B1114" cm="1">
        <f t="array" ref="B1114">INDEX('EZ-Pass'!$C$2:$AU$46,MOD(ROW()-2,45)+1,_xlfn.FLOOR.MATH((ROW()-2)/45)+1) + 0</f>
        <v>6.7</v>
      </c>
    </row>
    <row r="1115" spans="1:2" x14ac:dyDescent="0.2">
      <c r="A1115" cm="1">
        <f t="array" ref="A1115">INDEX(Tolls!$C$2:$AU$46,MOD(ROW()-2,45)+1,_xlfn.FLOOR.MATH((ROW()-2)/45)+1) + 0</f>
        <v>22.2</v>
      </c>
      <c r="B1115" cm="1">
        <f t="array" ref="B1115">INDEX('EZ-Pass'!$C$2:$AU$46,MOD(ROW()-2,45)+1,_xlfn.FLOOR.MATH((ROW()-2)/45)+1) + 0</f>
        <v>12.8</v>
      </c>
    </row>
    <row r="1116" spans="1:2" x14ac:dyDescent="0.2">
      <c r="A1116" t="e" cm="1">
        <f t="array" ref="A1116">INDEX(Tolls!$C$2:$AU$46,MOD(ROW()-2,45)+1,_xlfn.FLOOR.MATH((ROW()-2)/45)+1) + 0</f>
        <v>#VALUE!</v>
      </c>
      <c r="B1116" t="e" cm="1">
        <f t="array" ref="B1116">INDEX('EZ-Pass'!$C$2:$AU$46,MOD(ROW()-2,45)+1,_xlfn.FLOOR.MATH((ROW()-2)/45)+1) + 0</f>
        <v>#VALUE!</v>
      </c>
    </row>
    <row r="1117" spans="1:2" x14ac:dyDescent="0.2">
      <c r="A1117" cm="1">
        <f t="array" ref="A1117">INDEX(Tolls!$C$2:$AU$46,MOD(ROW()-2,45)+1,_xlfn.FLOOR.MATH((ROW()-2)/45)+1) + 0</f>
        <v>8.8000000000000007</v>
      </c>
      <c r="B1117" cm="1">
        <f t="array" ref="B1117">INDEX('EZ-Pass'!$C$2:$AU$46,MOD(ROW()-2,45)+1,_xlfn.FLOOR.MATH((ROW()-2)/45)+1) + 0</f>
        <v>4.2</v>
      </c>
    </row>
    <row r="1118" spans="1:2" x14ac:dyDescent="0.2">
      <c r="A1118" cm="1">
        <f t="array" ref="A1118">INDEX(Tolls!$C$2:$AU$46,MOD(ROW()-2,45)+1,_xlfn.FLOOR.MATH((ROW()-2)/45)+1) + 0</f>
        <v>12</v>
      </c>
      <c r="B1118" cm="1">
        <f t="array" ref="B1118">INDEX('EZ-Pass'!$C$2:$AU$46,MOD(ROW()-2,45)+1,_xlfn.FLOOR.MATH((ROW()-2)/45)+1) + 0</f>
        <v>5.6</v>
      </c>
    </row>
    <row r="1119" spans="1:2" x14ac:dyDescent="0.2">
      <c r="A1119" cm="1">
        <f t="array" ref="A1119">INDEX(Tolls!$C$2:$AU$46,MOD(ROW()-2,45)+1,_xlfn.FLOOR.MATH((ROW()-2)/45)+1) + 0</f>
        <v>14</v>
      </c>
      <c r="B1119" cm="1">
        <f t="array" ref="B1119">INDEX('EZ-Pass'!$C$2:$AU$46,MOD(ROW()-2,45)+1,_xlfn.FLOOR.MATH((ROW()-2)/45)+1) + 0</f>
        <v>6.7</v>
      </c>
    </row>
    <row r="1120" spans="1:2" x14ac:dyDescent="0.2">
      <c r="A1120" cm="1">
        <f t="array" ref="A1120">INDEX(Tolls!$C$2:$AU$46,MOD(ROW()-2,45)+1,_xlfn.FLOOR.MATH((ROW()-2)/45)+1) + 0</f>
        <v>18.3</v>
      </c>
      <c r="B1120" cm="1">
        <f t="array" ref="B1120">INDEX('EZ-Pass'!$C$2:$AU$46,MOD(ROW()-2,45)+1,_xlfn.FLOOR.MATH((ROW()-2)/45)+1) + 0</f>
        <v>8.9</v>
      </c>
    </row>
    <row r="1121" spans="1:2" x14ac:dyDescent="0.2">
      <c r="A1121" cm="1">
        <f t="array" ref="A1121">INDEX(Tolls!$C$2:$AU$46,MOD(ROW()-2,45)+1,_xlfn.FLOOR.MATH((ROW()-2)/45)+1) + 0</f>
        <v>21.7</v>
      </c>
      <c r="B1121" cm="1">
        <f t="array" ref="B1121">INDEX('EZ-Pass'!$C$2:$AU$46,MOD(ROW()-2,45)+1,_xlfn.FLOOR.MATH((ROW()-2)/45)+1) + 0</f>
        <v>10.199999999999999</v>
      </c>
    </row>
    <row r="1122" spans="1:2" x14ac:dyDescent="0.2">
      <c r="A1122" cm="1">
        <f t="array" ref="A1122">INDEX(Tolls!$C$2:$AU$46,MOD(ROW()-2,45)+1,_xlfn.FLOOR.MATH((ROW()-2)/45)+1) + 0</f>
        <v>22.6</v>
      </c>
      <c r="B1122" cm="1">
        <f t="array" ref="B1122">INDEX('EZ-Pass'!$C$2:$AU$46,MOD(ROW()-2,45)+1,_xlfn.FLOOR.MATH((ROW()-2)/45)+1) + 0</f>
        <v>11</v>
      </c>
    </row>
    <row r="1123" spans="1:2" x14ac:dyDescent="0.2">
      <c r="A1123" cm="1">
        <f t="array" ref="A1123">INDEX(Tolls!$C$2:$AU$46,MOD(ROW()-2,45)+1,_xlfn.FLOOR.MATH((ROW()-2)/45)+1) + 0</f>
        <v>24.9</v>
      </c>
      <c r="B1123" cm="1">
        <f t="array" ref="B1123">INDEX('EZ-Pass'!$C$2:$AU$46,MOD(ROW()-2,45)+1,_xlfn.FLOOR.MATH((ROW()-2)/45)+1) + 0</f>
        <v>12</v>
      </c>
    </row>
    <row r="1124" spans="1:2" x14ac:dyDescent="0.2">
      <c r="A1124" cm="1">
        <f t="array" ref="A1124">INDEX(Tolls!$C$2:$AU$46,MOD(ROW()-2,45)+1,_xlfn.FLOOR.MATH((ROW()-2)/45)+1) + 0</f>
        <v>26.8</v>
      </c>
      <c r="B1124" cm="1">
        <f t="array" ref="B1124">INDEX('EZ-Pass'!$C$2:$AU$46,MOD(ROW()-2,45)+1,_xlfn.FLOOR.MATH((ROW()-2)/45)+1) + 0</f>
        <v>13</v>
      </c>
    </row>
    <row r="1125" spans="1:2" x14ac:dyDescent="0.2">
      <c r="A1125" cm="1">
        <f t="array" ref="A1125">INDEX(Tolls!$C$2:$AU$46,MOD(ROW()-2,45)+1,_xlfn.FLOOR.MATH((ROW()-2)/45)+1) + 0</f>
        <v>29.400000000000002</v>
      </c>
      <c r="B1125" cm="1">
        <f t="array" ref="B1125">INDEX('EZ-Pass'!$C$2:$AU$46,MOD(ROW()-2,45)+1,_xlfn.FLOOR.MATH((ROW()-2)/45)+1) + 0</f>
        <v>14.2</v>
      </c>
    </row>
    <row r="1126" spans="1:2" x14ac:dyDescent="0.2">
      <c r="A1126" cm="1">
        <f t="array" ref="A1126">INDEX(Tolls!$C$2:$AU$46,MOD(ROW()-2,45)+1,_xlfn.FLOOR.MATH((ROW()-2)/45)+1) + 0</f>
        <v>32</v>
      </c>
      <c r="B1126" cm="1">
        <f t="array" ref="B1126">INDEX('EZ-Pass'!$C$2:$AU$46,MOD(ROW()-2,45)+1,_xlfn.FLOOR.MATH((ROW()-2)/45)+1) + 0</f>
        <v>15.399999999999999</v>
      </c>
    </row>
    <row r="1127" spans="1:2" x14ac:dyDescent="0.2">
      <c r="A1127" cm="1">
        <f t="array" ref="A1127">INDEX(Tolls!$C$2:$AU$46,MOD(ROW()-2,45)+1,_xlfn.FLOOR.MATH((ROW()-2)/45)+1) + 0</f>
        <v>84.2</v>
      </c>
      <c r="B1127" cm="1">
        <f t="array" ref="B1127">INDEX('EZ-Pass'!$C$2:$AU$46,MOD(ROW()-2,45)+1,_xlfn.FLOOR.MATH((ROW()-2)/45)+1) + 0</f>
        <v>41.3</v>
      </c>
    </row>
    <row r="1128" spans="1:2" x14ac:dyDescent="0.2">
      <c r="A1128" cm="1">
        <f t="array" ref="A1128">INDEX(Tolls!$C$2:$AU$46,MOD(ROW()-2,45)+1,_xlfn.FLOOR.MATH((ROW()-2)/45)+1) + 0</f>
        <v>71.2</v>
      </c>
      <c r="B1128" cm="1">
        <f t="array" ref="B1128">INDEX('EZ-Pass'!$C$2:$AU$46,MOD(ROW()-2,45)+1,_xlfn.FLOOR.MATH((ROW()-2)/45)+1) + 0</f>
        <v>35</v>
      </c>
    </row>
    <row r="1129" spans="1:2" x14ac:dyDescent="0.2">
      <c r="A1129" cm="1">
        <f t="array" ref="A1129">INDEX(Tolls!$C$2:$AU$46,MOD(ROW()-2,45)+1,_xlfn.FLOOR.MATH((ROW()-2)/45)+1) + 0</f>
        <v>71.2</v>
      </c>
      <c r="B1129" cm="1">
        <f t="array" ref="B1129">INDEX('EZ-Pass'!$C$2:$AU$46,MOD(ROW()-2,45)+1,_xlfn.FLOOR.MATH((ROW()-2)/45)+1) + 0</f>
        <v>35</v>
      </c>
    </row>
    <row r="1130" spans="1:2" x14ac:dyDescent="0.2">
      <c r="A1130" cm="1">
        <f t="array" ref="A1130">INDEX(Tolls!$C$2:$AU$46,MOD(ROW()-2,45)+1,_xlfn.FLOOR.MATH((ROW()-2)/45)+1) + 0</f>
        <v>71.2</v>
      </c>
      <c r="B1130" cm="1">
        <f t="array" ref="B1130">INDEX('EZ-Pass'!$C$2:$AU$46,MOD(ROW()-2,45)+1,_xlfn.FLOOR.MATH((ROW()-2)/45)+1) + 0</f>
        <v>35</v>
      </c>
    </row>
    <row r="1131" spans="1:2" x14ac:dyDescent="0.2">
      <c r="A1131" cm="1">
        <f t="array" ref="A1131">INDEX(Tolls!$C$2:$AU$46,MOD(ROW()-2,45)+1,_xlfn.FLOOR.MATH((ROW()-2)/45)+1) + 0</f>
        <v>68.3</v>
      </c>
      <c r="B1131" cm="1">
        <f t="array" ref="B1131">INDEX('EZ-Pass'!$C$2:$AU$46,MOD(ROW()-2,45)+1,_xlfn.FLOOR.MATH((ROW()-2)/45)+1) + 0</f>
        <v>33.5</v>
      </c>
    </row>
    <row r="1132" spans="1:2" x14ac:dyDescent="0.2">
      <c r="A1132" cm="1">
        <f t="array" ref="A1132">INDEX(Tolls!$C$2:$AU$46,MOD(ROW()-2,45)+1,_xlfn.FLOOR.MATH((ROW()-2)/45)+1) + 0</f>
        <v>66</v>
      </c>
      <c r="B1132" cm="1">
        <f t="array" ref="B1132">INDEX('EZ-Pass'!$C$2:$AU$46,MOD(ROW()-2,45)+1,_xlfn.FLOOR.MATH((ROW()-2)/45)+1) + 0</f>
        <v>32.6</v>
      </c>
    </row>
    <row r="1133" spans="1:2" x14ac:dyDescent="0.2">
      <c r="A1133" cm="1">
        <f t="array" ref="A1133">INDEX(Tolls!$C$2:$AU$46,MOD(ROW()-2,45)+1,_xlfn.FLOOR.MATH((ROW()-2)/45)+1) + 0</f>
        <v>64.099999999999994</v>
      </c>
      <c r="B1133" cm="1">
        <f t="array" ref="B1133">INDEX('EZ-Pass'!$C$2:$AU$46,MOD(ROW()-2,45)+1,_xlfn.FLOOR.MATH((ROW()-2)/45)+1) + 0</f>
        <v>31.4</v>
      </c>
    </row>
    <row r="1134" spans="1:2" x14ac:dyDescent="0.2">
      <c r="A1134" cm="1">
        <f t="array" ref="A1134">INDEX(Tolls!$C$2:$AU$46,MOD(ROW()-2,45)+1,_xlfn.FLOOR.MATH((ROW()-2)/45)+1) + 0</f>
        <v>60.9</v>
      </c>
      <c r="B1134" cm="1">
        <f t="array" ref="B1134">INDEX('EZ-Pass'!$C$2:$AU$46,MOD(ROW()-2,45)+1,_xlfn.FLOOR.MATH((ROW()-2)/45)+1) + 0</f>
        <v>29.9</v>
      </c>
    </row>
    <row r="1135" spans="1:2" x14ac:dyDescent="0.2">
      <c r="A1135" cm="1">
        <f t="array" ref="A1135">INDEX(Tolls!$C$2:$AU$46,MOD(ROW()-2,45)+1,_xlfn.FLOOR.MATH((ROW()-2)/45)+1) + 0</f>
        <v>58.6</v>
      </c>
      <c r="B1135" cm="1">
        <f t="array" ref="B1135">INDEX('EZ-Pass'!$C$2:$AU$46,MOD(ROW()-2,45)+1,_xlfn.FLOOR.MATH((ROW()-2)/45)+1) + 0</f>
        <v>29</v>
      </c>
    </row>
    <row r="1136" spans="1:2" x14ac:dyDescent="0.2">
      <c r="A1136" cm="1">
        <f t="array" ref="A1136">INDEX(Tolls!$C$2:$AU$46,MOD(ROW()-2,45)+1,_xlfn.FLOOR.MATH((ROW()-2)/45)+1) + 0</f>
        <v>55.7</v>
      </c>
      <c r="B1136" cm="1">
        <f t="array" ref="B1136">INDEX('EZ-Pass'!$C$2:$AU$46,MOD(ROW()-2,45)+1,_xlfn.FLOOR.MATH((ROW()-2)/45)+1) + 0</f>
        <v>27.4</v>
      </c>
    </row>
    <row r="1137" spans="1:2" x14ac:dyDescent="0.2">
      <c r="A1137" cm="1">
        <f t="array" ref="A1137">INDEX(Tolls!$C$2:$AU$46,MOD(ROW()-2,45)+1,_xlfn.FLOOR.MATH((ROW()-2)/45)+1) + 0</f>
        <v>51.4</v>
      </c>
      <c r="B1137" cm="1">
        <f t="array" ref="B1137">INDEX('EZ-Pass'!$C$2:$AU$46,MOD(ROW()-2,45)+1,_xlfn.FLOOR.MATH((ROW()-2)/45)+1) + 0</f>
        <v>25.3</v>
      </c>
    </row>
    <row r="1138" spans="1:2" x14ac:dyDescent="0.2">
      <c r="A1138" cm="1">
        <f t="array" ref="A1138">INDEX(Tolls!$C$2:$AU$46,MOD(ROW()-2,45)+1,_xlfn.FLOOR.MATH((ROW()-2)/45)+1) + 0</f>
        <v>42.2</v>
      </c>
      <c r="B1138" cm="1">
        <f t="array" ref="B1138">INDEX('EZ-Pass'!$C$2:$AU$46,MOD(ROW()-2,45)+1,_xlfn.FLOOR.MATH((ROW()-2)/45)+1) + 0</f>
        <v>20.7</v>
      </c>
    </row>
    <row r="1139" spans="1:2" x14ac:dyDescent="0.2">
      <c r="A1139" cm="1">
        <f t="array" ref="A1139">INDEX(Tolls!$C$2:$AU$46,MOD(ROW()-2,45)+1,_xlfn.FLOOR.MATH((ROW()-2)/45)+1) + 0</f>
        <v>38</v>
      </c>
      <c r="B1139" cm="1">
        <f t="array" ref="B1139">INDEX('EZ-Pass'!$C$2:$AU$46,MOD(ROW()-2,45)+1,_xlfn.FLOOR.MATH((ROW()-2)/45)+1) + 0</f>
        <v>18.600000000000001</v>
      </c>
    </row>
    <row r="1140" spans="1:2" x14ac:dyDescent="0.2">
      <c r="A1140" cm="1">
        <f t="array" ref="A1140">INDEX(Tolls!$C$2:$AU$46,MOD(ROW()-2,45)+1,_xlfn.FLOOR.MATH((ROW()-2)/45)+1) + 0</f>
        <v>34.9</v>
      </c>
      <c r="B1140" cm="1">
        <f t="array" ref="B1140">INDEX('EZ-Pass'!$C$2:$AU$46,MOD(ROW()-2,45)+1,_xlfn.FLOOR.MATH((ROW()-2)/45)+1) + 0</f>
        <v>17.100000000000001</v>
      </c>
    </row>
    <row r="1141" spans="1:2" x14ac:dyDescent="0.2">
      <c r="A1141" cm="1">
        <f t="array" ref="A1141">INDEX(Tolls!$C$2:$AU$46,MOD(ROW()-2,45)+1,_xlfn.FLOOR.MATH((ROW()-2)/45)+1) + 0</f>
        <v>30.5</v>
      </c>
      <c r="B1141" cm="1">
        <f t="array" ref="B1141">INDEX('EZ-Pass'!$C$2:$AU$46,MOD(ROW()-2,45)+1,_xlfn.FLOOR.MATH((ROW()-2)/45)+1) + 0</f>
        <v>15.6</v>
      </c>
    </row>
    <row r="1142" spans="1:2" x14ac:dyDescent="0.2">
      <c r="A1142" cm="1">
        <f t="array" ref="A1142">INDEX(Tolls!$C$2:$AU$46,MOD(ROW()-2,45)+1,_xlfn.FLOOR.MATH((ROW()-2)/45)+1) + 0</f>
        <v>27.6</v>
      </c>
      <c r="B1142" cm="1">
        <f t="array" ref="B1142">INDEX('EZ-Pass'!$C$2:$AU$46,MOD(ROW()-2,45)+1,_xlfn.FLOOR.MATH((ROW()-2)/45)+1) + 0</f>
        <v>13.5</v>
      </c>
    </row>
    <row r="1143" spans="1:2" x14ac:dyDescent="0.2">
      <c r="A1143" cm="1">
        <f t="array" ref="A1143">INDEX(Tolls!$C$2:$AU$46,MOD(ROW()-2,45)+1,_xlfn.FLOOR.MATH((ROW()-2)/45)+1) + 0</f>
        <v>23.6</v>
      </c>
      <c r="B1143" cm="1">
        <f t="array" ref="B1143">INDEX('EZ-Pass'!$C$2:$AU$46,MOD(ROW()-2,45)+1,_xlfn.FLOOR.MATH((ROW()-2)/45)+1) + 0</f>
        <v>11.5</v>
      </c>
    </row>
    <row r="1144" spans="1:2" x14ac:dyDescent="0.2">
      <c r="A1144" cm="1">
        <f t="array" ref="A1144">INDEX(Tolls!$C$2:$AU$46,MOD(ROW()-2,45)+1,_xlfn.FLOOR.MATH((ROW()-2)/45)+1) + 0</f>
        <v>21.3</v>
      </c>
      <c r="B1144" cm="1">
        <f t="array" ref="B1144">INDEX('EZ-Pass'!$C$2:$AU$46,MOD(ROW()-2,45)+1,_xlfn.FLOOR.MATH((ROW()-2)/45)+1) + 0</f>
        <v>10.4</v>
      </c>
    </row>
    <row r="1145" spans="1:2" x14ac:dyDescent="0.2">
      <c r="A1145" cm="1">
        <f t="array" ref="A1145">INDEX(Tolls!$C$2:$AU$46,MOD(ROW()-2,45)+1,_xlfn.FLOOR.MATH((ROW()-2)/45)+1) + 0</f>
        <v>20.3</v>
      </c>
      <c r="B1145" cm="1">
        <f t="array" ref="B1145">INDEX('EZ-Pass'!$C$2:$AU$46,MOD(ROW()-2,45)+1,_xlfn.FLOOR.MATH((ROW()-2)/45)+1) + 0</f>
        <v>9.9</v>
      </c>
    </row>
    <row r="1146" spans="1:2" x14ac:dyDescent="0.2">
      <c r="A1146" cm="1">
        <f t="array" ref="A1146">INDEX(Tolls!$C$2:$AU$46,MOD(ROW()-2,45)+1,_xlfn.FLOOR.MATH((ROW()-2)/45)+1) + 0</f>
        <v>19.399999999999999</v>
      </c>
      <c r="B1146" cm="1">
        <f t="array" ref="B1146">INDEX('EZ-Pass'!$C$2:$AU$46,MOD(ROW()-2,45)+1,_xlfn.FLOOR.MATH((ROW()-2)/45)+1) + 0</f>
        <v>9.4</v>
      </c>
    </row>
    <row r="1147" spans="1:2" x14ac:dyDescent="0.2">
      <c r="A1147" cm="1">
        <f t="array" ref="A1147">INDEX(Tolls!$C$2:$AU$46,MOD(ROW()-2,45)+1,_xlfn.FLOOR.MATH((ROW()-2)/45)+1) + 0</f>
        <v>15.3</v>
      </c>
      <c r="B1147" cm="1">
        <f t="array" ref="B1147">INDEX('EZ-Pass'!$C$2:$AU$46,MOD(ROW()-2,45)+1,_xlfn.FLOOR.MATH((ROW()-2)/45)+1) + 0</f>
        <v>7.3</v>
      </c>
    </row>
    <row r="1148" spans="1:2" x14ac:dyDescent="0.2">
      <c r="A1148" cm="1">
        <f t="array" ref="A1148">INDEX(Tolls!$C$2:$AU$46,MOD(ROW()-2,45)+1,_xlfn.FLOOR.MATH((ROW()-2)/45)+1) + 0</f>
        <v>11</v>
      </c>
      <c r="B1148" cm="1">
        <f t="array" ref="B1148">INDEX('EZ-Pass'!$C$2:$AU$46,MOD(ROW()-2,45)+1,_xlfn.FLOOR.MATH((ROW()-2)/45)+1) + 0</f>
        <v>5.2</v>
      </c>
    </row>
    <row r="1149" spans="1:2" x14ac:dyDescent="0.2">
      <c r="A1149" cm="1">
        <f t="array" ref="A1149">INDEX(Tolls!$C$2:$AU$46,MOD(ROW()-2,45)+1,_xlfn.FLOOR.MATH((ROW()-2)/45)+1) + 0</f>
        <v>9</v>
      </c>
      <c r="B1149" cm="1">
        <f t="array" ref="B1149">INDEX('EZ-Pass'!$C$2:$AU$46,MOD(ROW()-2,45)+1,_xlfn.FLOOR.MATH((ROW()-2)/45)+1) + 0</f>
        <v>4.3</v>
      </c>
    </row>
    <row r="1150" spans="1:2" x14ac:dyDescent="0.2">
      <c r="A1150" cm="1">
        <f t="array" ref="A1150">INDEX(Tolls!$C$2:$AU$46,MOD(ROW()-2,45)+1,_xlfn.FLOOR.MATH((ROW()-2)/45)+1) + 0</f>
        <v>6</v>
      </c>
      <c r="B1150" cm="1">
        <f t="array" ref="B1150">INDEX('EZ-Pass'!$C$2:$AU$46,MOD(ROW()-2,45)+1,_xlfn.FLOOR.MATH((ROW()-2)/45)+1) + 0</f>
        <v>2.7</v>
      </c>
    </row>
    <row r="1151" spans="1:2" x14ac:dyDescent="0.2">
      <c r="A1151" cm="1">
        <f t="array" ref="A1151">INDEX(Tolls!$C$2:$AU$46,MOD(ROW()-2,45)+1,_xlfn.FLOOR.MATH((ROW()-2)/45)+1) + 0</f>
        <v>3.1</v>
      </c>
      <c r="B1151" cm="1">
        <f t="array" ref="B1151">INDEX('EZ-Pass'!$C$2:$AU$46,MOD(ROW()-2,45)+1,_xlfn.FLOOR.MATH((ROW()-2)/45)+1) + 0</f>
        <v>1.6</v>
      </c>
    </row>
    <row r="1152" spans="1:2" x14ac:dyDescent="0.2">
      <c r="A1152" t="e" cm="1">
        <f t="array" ref="A1152">INDEX(Tolls!$C$2:$AU$46,MOD(ROW()-2,45)+1,_xlfn.FLOOR.MATH((ROW()-2)/45)+1) + 0</f>
        <v>#VALUE!</v>
      </c>
      <c r="B1152" t="e" cm="1">
        <f t="array" ref="B1152">INDEX('EZ-Pass'!$C$2:$AU$46,MOD(ROW()-2,45)+1,_xlfn.FLOOR.MATH((ROW()-2)/45)+1) + 0</f>
        <v>#VALUE!</v>
      </c>
    </row>
    <row r="1153" spans="1:2" x14ac:dyDescent="0.2">
      <c r="A1153" cm="1">
        <f t="array" ref="A1153">INDEX(Tolls!$C$2:$AU$46,MOD(ROW()-2,45)+1,_xlfn.FLOOR.MATH((ROW()-2)/45)+1) + 0</f>
        <v>4.7</v>
      </c>
      <c r="B1153" cm="1">
        <f t="array" ref="B1153">INDEX('EZ-Pass'!$C$2:$AU$46,MOD(ROW()-2,45)+1,_xlfn.FLOOR.MATH((ROW()-2)/45)+1) + 0</f>
        <v>2.2999999999999998</v>
      </c>
    </row>
    <row r="1154" spans="1:2" x14ac:dyDescent="0.2">
      <c r="A1154" cm="1">
        <f t="array" ref="A1154">INDEX(Tolls!$C$2:$AU$46,MOD(ROW()-2,45)+1,_xlfn.FLOOR.MATH((ROW()-2)/45)+1) + 0</f>
        <v>6</v>
      </c>
      <c r="B1154" cm="1">
        <f t="array" ref="B1154">INDEX('EZ-Pass'!$C$2:$AU$46,MOD(ROW()-2,45)+1,_xlfn.FLOOR.MATH((ROW()-2)/45)+1) + 0</f>
        <v>2.7</v>
      </c>
    </row>
    <row r="1155" spans="1:2" x14ac:dyDescent="0.2">
      <c r="A1155" cm="1">
        <f t="array" ref="A1155">INDEX(Tolls!$C$2:$AU$46,MOD(ROW()-2,45)+1,_xlfn.FLOOR.MATH((ROW()-2)/45)+1) + 0</f>
        <v>6.2</v>
      </c>
      <c r="B1155" cm="1">
        <f t="array" ref="B1155">INDEX('EZ-Pass'!$C$2:$AU$46,MOD(ROW()-2,45)+1,_xlfn.FLOOR.MATH((ROW()-2)/45)+1) + 0</f>
        <v>2.9</v>
      </c>
    </row>
    <row r="1156" spans="1:2" x14ac:dyDescent="0.2">
      <c r="A1156" cm="1">
        <f t="array" ref="A1156">INDEX(Tolls!$C$2:$AU$46,MOD(ROW()-2,45)+1,_xlfn.FLOOR.MATH((ROW()-2)/45)+1) + 0</f>
        <v>6.8</v>
      </c>
      <c r="B1156" cm="1">
        <f t="array" ref="B1156">INDEX('EZ-Pass'!$C$2:$AU$46,MOD(ROW()-2,45)+1,_xlfn.FLOOR.MATH((ROW()-2)/45)+1) + 0</f>
        <v>3.2</v>
      </c>
    </row>
    <row r="1157" spans="1:2" x14ac:dyDescent="0.2">
      <c r="A1157" cm="1">
        <f t="array" ref="A1157">INDEX(Tolls!$C$2:$AU$46,MOD(ROW()-2,45)+1,_xlfn.FLOOR.MATH((ROW()-2)/45)+1) + 0</f>
        <v>10</v>
      </c>
      <c r="B1157" cm="1">
        <f t="array" ref="B1157">INDEX('EZ-Pass'!$C$2:$AU$46,MOD(ROW()-2,45)+1,_xlfn.FLOOR.MATH((ROW()-2)/45)+1) + 0</f>
        <v>4.8</v>
      </c>
    </row>
    <row r="1158" spans="1:2" x14ac:dyDescent="0.2">
      <c r="A1158" t="e" cm="1">
        <f t="array" ref="A1158">INDEX(Tolls!$C$2:$AU$46,MOD(ROW()-2,45)+1,_xlfn.FLOOR.MATH((ROW()-2)/45)+1) + 0</f>
        <v>#VALUE!</v>
      </c>
      <c r="B1158" t="e" cm="1">
        <f t="array" ref="B1158">INDEX('EZ-Pass'!$C$2:$AU$46,MOD(ROW()-2,45)+1,_xlfn.FLOOR.MATH((ROW()-2)/45)+1) + 0</f>
        <v>#VALUE!</v>
      </c>
    </row>
    <row r="1159" spans="1:2" x14ac:dyDescent="0.2">
      <c r="A1159" cm="1">
        <f t="array" ref="A1159">INDEX(Tolls!$C$2:$AU$46,MOD(ROW()-2,45)+1,_xlfn.FLOOR.MATH((ROW()-2)/45)+1) + 0</f>
        <v>12</v>
      </c>
      <c r="B1159" cm="1">
        <f t="array" ref="B1159">INDEX('EZ-Pass'!$C$2:$AU$46,MOD(ROW()-2,45)+1,_xlfn.FLOOR.MATH((ROW()-2)/45)+1) + 0</f>
        <v>5.9</v>
      </c>
    </row>
    <row r="1160" spans="1:2" x14ac:dyDescent="0.2">
      <c r="A1160" cm="1">
        <f t="array" ref="A1160">INDEX(Tolls!$C$2:$AU$46,MOD(ROW()-2,45)+1,_xlfn.FLOOR.MATH((ROW()-2)/45)+1) + 0</f>
        <v>20.2</v>
      </c>
      <c r="B1160" cm="1">
        <f t="array" ref="B1160">INDEX('EZ-Pass'!$C$2:$AU$46,MOD(ROW()-2,45)+1,_xlfn.FLOOR.MATH((ROW()-2)/45)+1) + 0</f>
        <v>12</v>
      </c>
    </row>
    <row r="1161" spans="1:2" x14ac:dyDescent="0.2">
      <c r="A1161" t="e" cm="1">
        <f t="array" ref="A1161">INDEX(Tolls!$C$2:$AU$46,MOD(ROW()-2,45)+1,_xlfn.FLOOR.MATH((ROW()-2)/45)+1) + 0</f>
        <v>#VALUE!</v>
      </c>
      <c r="B1161" t="e" cm="1">
        <f t="array" ref="B1161">INDEX('EZ-Pass'!$C$2:$AU$46,MOD(ROW()-2,45)+1,_xlfn.FLOOR.MATH((ROW()-2)/45)+1) + 0</f>
        <v>#VALUE!</v>
      </c>
    </row>
    <row r="1162" spans="1:2" x14ac:dyDescent="0.2">
      <c r="A1162" cm="1">
        <f t="array" ref="A1162">INDEX(Tolls!$C$2:$AU$46,MOD(ROW()-2,45)+1,_xlfn.FLOOR.MATH((ROW()-2)/45)+1) + 0</f>
        <v>6.8</v>
      </c>
      <c r="B1162" cm="1">
        <f t="array" ref="B1162">INDEX('EZ-Pass'!$C$2:$AU$46,MOD(ROW()-2,45)+1,_xlfn.FLOOR.MATH((ROW()-2)/45)+1) + 0</f>
        <v>3.2</v>
      </c>
    </row>
    <row r="1163" spans="1:2" x14ac:dyDescent="0.2">
      <c r="A1163" cm="1">
        <f t="array" ref="A1163">INDEX(Tolls!$C$2:$AU$46,MOD(ROW()-2,45)+1,_xlfn.FLOOR.MATH((ROW()-2)/45)+1) + 0</f>
        <v>10</v>
      </c>
      <c r="B1163" cm="1">
        <f t="array" ref="B1163">INDEX('EZ-Pass'!$C$2:$AU$46,MOD(ROW()-2,45)+1,_xlfn.FLOOR.MATH((ROW()-2)/45)+1) + 0</f>
        <v>4.8</v>
      </c>
    </row>
    <row r="1164" spans="1:2" x14ac:dyDescent="0.2">
      <c r="A1164" cm="1">
        <f t="array" ref="A1164">INDEX(Tolls!$C$2:$AU$46,MOD(ROW()-2,45)+1,_xlfn.FLOOR.MATH((ROW()-2)/45)+1) + 0</f>
        <v>12</v>
      </c>
      <c r="B1164" cm="1">
        <f t="array" ref="B1164">INDEX('EZ-Pass'!$C$2:$AU$46,MOD(ROW()-2,45)+1,_xlfn.FLOOR.MATH((ROW()-2)/45)+1) + 0</f>
        <v>5.9</v>
      </c>
    </row>
    <row r="1165" spans="1:2" x14ac:dyDescent="0.2">
      <c r="A1165" cm="1">
        <f t="array" ref="A1165">INDEX(Tolls!$C$2:$AU$46,MOD(ROW()-2,45)+1,_xlfn.FLOOR.MATH((ROW()-2)/45)+1) + 0</f>
        <v>16.2</v>
      </c>
      <c r="B1165" cm="1">
        <f t="array" ref="B1165">INDEX('EZ-Pass'!$C$2:$AU$46,MOD(ROW()-2,45)+1,_xlfn.FLOOR.MATH((ROW()-2)/45)+1) + 0</f>
        <v>7.9</v>
      </c>
    </row>
    <row r="1166" spans="1:2" x14ac:dyDescent="0.2">
      <c r="A1166" cm="1">
        <f t="array" ref="A1166">INDEX(Tolls!$C$2:$AU$46,MOD(ROW()-2,45)+1,_xlfn.FLOOR.MATH((ROW()-2)/45)+1) + 0</f>
        <v>18.8</v>
      </c>
      <c r="B1166" cm="1">
        <f t="array" ref="B1166">INDEX('EZ-Pass'!$C$2:$AU$46,MOD(ROW()-2,45)+1,_xlfn.FLOOR.MATH((ROW()-2)/45)+1) + 0</f>
        <v>9.1</v>
      </c>
    </row>
    <row r="1167" spans="1:2" x14ac:dyDescent="0.2">
      <c r="A1167" cm="1">
        <f t="array" ref="A1167">INDEX(Tolls!$C$2:$AU$46,MOD(ROW()-2,45)+1,_xlfn.FLOOR.MATH((ROW()-2)/45)+1) + 0</f>
        <v>20.3</v>
      </c>
      <c r="B1167" cm="1">
        <f t="array" ref="B1167">INDEX('EZ-Pass'!$C$2:$AU$46,MOD(ROW()-2,45)+1,_xlfn.FLOOR.MATH((ROW()-2)/45)+1) + 0</f>
        <v>9.9</v>
      </c>
    </row>
    <row r="1168" spans="1:2" x14ac:dyDescent="0.2">
      <c r="A1168" cm="1">
        <f t="array" ref="A1168">INDEX(Tolls!$C$2:$AU$46,MOD(ROW()-2,45)+1,_xlfn.FLOOR.MATH((ROW()-2)/45)+1) + 0</f>
        <v>22.5</v>
      </c>
      <c r="B1168" cm="1">
        <f t="array" ref="B1168">INDEX('EZ-Pass'!$C$2:$AU$46,MOD(ROW()-2,45)+1,_xlfn.FLOOR.MATH((ROW()-2)/45)+1) + 0</f>
        <v>10.9</v>
      </c>
    </row>
    <row r="1169" spans="1:2" x14ac:dyDescent="0.2">
      <c r="A1169" cm="1">
        <f t="array" ref="A1169">INDEX(Tolls!$C$2:$AU$46,MOD(ROW()-2,45)+1,_xlfn.FLOOR.MATH((ROW()-2)/45)+1) + 0</f>
        <v>24.5</v>
      </c>
      <c r="B1169" cm="1">
        <f t="array" ref="B1169">INDEX('EZ-Pass'!$C$2:$AU$46,MOD(ROW()-2,45)+1,_xlfn.FLOOR.MATH((ROW()-2)/45)+1) + 0</f>
        <v>12</v>
      </c>
    </row>
    <row r="1170" spans="1:2" x14ac:dyDescent="0.2">
      <c r="A1170" cm="1">
        <f t="array" ref="A1170">INDEX(Tolls!$C$2:$AU$46,MOD(ROW()-2,45)+1,_xlfn.FLOOR.MATH((ROW()-2)/45)+1) + 0</f>
        <v>27.1</v>
      </c>
      <c r="B1170" cm="1">
        <f t="array" ref="B1170">INDEX('EZ-Pass'!$C$2:$AU$46,MOD(ROW()-2,45)+1,_xlfn.FLOOR.MATH((ROW()-2)/45)+1) + 0</f>
        <v>13.2</v>
      </c>
    </row>
    <row r="1171" spans="1:2" x14ac:dyDescent="0.2">
      <c r="A1171" cm="1">
        <f t="array" ref="A1171">INDEX(Tolls!$C$2:$AU$46,MOD(ROW()-2,45)+1,_xlfn.FLOOR.MATH((ROW()-2)/45)+1) + 0</f>
        <v>29.700000000000003</v>
      </c>
      <c r="B1171" cm="1">
        <f t="array" ref="B1171">INDEX('EZ-Pass'!$C$2:$AU$46,MOD(ROW()-2,45)+1,_xlfn.FLOOR.MATH((ROW()-2)/45)+1) + 0</f>
        <v>14.399999999999999</v>
      </c>
    </row>
    <row r="1172" spans="1:2" x14ac:dyDescent="0.2">
      <c r="A1172" cm="1">
        <f t="array" ref="A1172">INDEX(Tolls!$C$2:$AU$46,MOD(ROW()-2,45)+1,_xlfn.FLOOR.MATH((ROW()-2)/45)+1) + 0</f>
        <v>86.2</v>
      </c>
      <c r="B1172" cm="1">
        <f t="array" ref="B1172">INDEX('EZ-Pass'!$C$2:$AU$46,MOD(ROW()-2,45)+1,_xlfn.FLOOR.MATH((ROW()-2)/45)+1) + 0</f>
        <v>42.5</v>
      </c>
    </row>
    <row r="1173" spans="1:2" x14ac:dyDescent="0.2">
      <c r="A1173" cm="1">
        <f t="array" ref="A1173">INDEX(Tolls!$C$2:$AU$46,MOD(ROW()-2,45)+1,_xlfn.FLOOR.MATH((ROW()-2)/45)+1) + 0</f>
        <v>73.2</v>
      </c>
      <c r="B1173" cm="1">
        <f t="array" ref="B1173">INDEX('EZ-Pass'!$C$2:$AU$46,MOD(ROW()-2,45)+1,_xlfn.FLOOR.MATH((ROW()-2)/45)+1) + 0</f>
        <v>36.200000000000003</v>
      </c>
    </row>
    <row r="1174" spans="1:2" x14ac:dyDescent="0.2">
      <c r="A1174" cm="1">
        <f t="array" ref="A1174">INDEX(Tolls!$C$2:$AU$46,MOD(ROW()-2,45)+1,_xlfn.FLOOR.MATH((ROW()-2)/45)+1) + 0</f>
        <v>73.2</v>
      </c>
      <c r="B1174" cm="1">
        <f t="array" ref="B1174">INDEX('EZ-Pass'!$C$2:$AU$46,MOD(ROW()-2,45)+1,_xlfn.FLOOR.MATH((ROW()-2)/45)+1) + 0</f>
        <v>36.200000000000003</v>
      </c>
    </row>
    <row r="1175" spans="1:2" x14ac:dyDescent="0.2">
      <c r="A1175" cm="1">
        <f t="array" ref="A1175">INDEX(Tolls!$C$2:$AU$46,MOD(ROW()-2,45)+1,_xlfn.FLOOR.MATH((ROW()-2)/45)+1) + 0</f>
        <v>73.2</v>
      </c>
      <c r="B1175" cm="1">
        <f t="array" ref="B1175">INDEX('EZ-Pass'!$C$2:$AU$46,MOD(ROW()-2,45)+1,_xlfn.FLOOR.MATH((ROW()-2)/45)+1) + 0</f>
        <v>36.200000000000003</v>
      </c>
    </row>
    <row r="1176" spans="1:2" x14ac:dyDescent="0.2">
      <c r="A1176" cm="1">
        <f t="array" ref="A1176">INDEX(Tolls!$C$2:$AU$46,MOD(ROW()-2,45)+1,_xlfn.FLOOR.MATH((ROW()-2)/45)+1) + 0</f>
        <v>71.2</v>
      </c>
      <c r="B1176" cm="1">
        <f t="array" ref="B1176">INDEX('EZ-Pass'!$C$2:$AU$46,MOD(ROW()-2,45)+1,_xlfn.FLOOR.MATH((ROW()-2)/45)+1) + 0</f>
        <v>35</v>
      </c>
    </row>
    <row r="1177" spans="1:2" x14ac:dyDescent="0.2">
      <c r="A1177" cm="1">
        <f t="array" ref="A1177">INDEX(Tolls!$C$2:$AU$46,MOD(ROW()-2,45)+1,_xlfn.FLOOR.MATH((ROW()-2)/45)+1) + 0</f>
        <v>69.2</v>
      </c>
      <c r="B1177" cm="1">
        <f t="array" ref="B1177">INDEX('EZ-Pass'!$C$2:$AU$46,MOD(ROW()-2,45)+1,_xlfn.FLOOR.MATH((ROW()-2)/45)+1) + 0</f>
        <v>34.1</v>
      </c>
    </row>
    <row r="1178" spans="1:2" x14ac:dyDescent="0.2">
      <c r="A1178" cm="1">
        <f t="array" ref="A1178">INDEX(Tolls!$C$2:$AU$46,MOD(ROW()-2,45)+1,_xlfn.FLOOR.MATH((ROW()-2)/45)+1) + 0</f>
        <v>66</v>
      </c>
      <c r="B1178" cm="1">
        <f t="array" ref="B1178">INDEX('EZ-Pass'!$C$2:$AU$46,MOD(ROW()-2,45)+1,_xlfn.FLOOR.MATH((ROW()-2)/45)+1) + 0</f>
        <v>32.6</v>
      </c>
    </row>
    <row r="1179" spans="1:2" x14ac:dyDescent="0.2">
      <c r="A1179" cm="1">
        <f t="array" ref="A1179">INDEX(Tolls!$C$2:$AU$46,MOD(ROW()-2,45)+1,_xlfn.FLOOR.MATH((ROW()-2)/45)+1) + 0</f>
        <v>64.099999999999994</v>
      </c>
      <c r="B1179" cm="1">
        <f t="array" ref="B1179">INDEX('EZ-Pass'!$C$2:$AU$46,MOD(ROW()-2,45)+1,_xlfn.FLOOR.MATH((ROW()-2)/45)+1) + 0</f>
        <v>31.4</v>
      </c>
    </row>
    <row r="1180" spans="1:2" x14ac:dyDescent="0.2">
      <c r="A1180" cm="1">
        <f t="array" ref="A1180">INDEX(Tolls!$C$2:$AU$46,MOD(ROW()-2,45)+1,_xlfn.FLOOR.MATH((ROW()-2)/45)+1) + 0</f>
        <v>61.5</v>
      </c>
      <c r="B1180" cm="1">
        <f t="array" ref="B1180">INDEX('EZ-Pass'!$C$2:$AU$46,MOD(ROW()-2,45)+1,_xlfn.FLOOR.MATH((ROW()-2)/45)+1) + 0</f>
        <v>30.5</v>
      </c>
    </row>
    <row r="1181" spans="1:2" x14ac:dyDescent="0.2">
      <c r="A1181" cm="1">
        <f t="array" ref="A1181">INDEX(Tolls!$C$2:$AU$46,MOD(ROW()-2,45)+1,_xlfn.FLOOR.MATH((ROW()-2)/45)+1) + 0</f>
        <v>57.8</v>
      </c>
      <c r="B1181" cm="1">
        <f t="array" ref="B1181">INDEX('EZ-Pass'!$C$2:$AU$46,MOD(ROW()-2,45)+1,_xlfn.FLOOR.MATH((ROW()-2)/45)+1) + 0</f>
        <v>28.5</v>
      </c>
    </row>
    <row r="1182" spans="1:2" x14ac:dyDescent="0.2">
      <c r="A1182" cm="1">
        <f t="array" ref="A1182">INDEX(Tolls!$C$2:$AU$46,MOD(ROW()-2,45)+1,_xlfn.FLOOR.MATH((ROW()-2)/45)+1) + 0</f>
        <v>53.4</v>
      </c>
      <c r="B1182" cm="1">
        <f t="array" ref="B1182">INDEX('EZ-Pass'!$C$2:$AU$46,MOD(ROW()-2,45)+1,_xlfn.FLOOR.MATH((ROW()-2)/45)+1) + 0</f>
        <v>26.3</v>
      </c>
    </row>
    <row r="1183" spans="1:2" x14ac:dyDescent="0.2">
      <c r="A1183" cm="1">
        <f t="array" ref="A1183">INDEX(Tolls!$C$2:$AU$46,MOD(ROW()-2,45)+1,_xlfn.FLOOR.MATH((ROW()-2)/45)+1) + 0</f>
        <v>45.2</v>
      </c>
      <c r="B1183" cm="1">
        <f t="array" ref="B1183">INDEX('EZ-Pass'!$C$2:$AU$46,MOD(ROW()-2,45)+1,_xlfn.FLOOR.MATH((ROW()-2)/45)+1) + 0</f>
        <v>22.2</v>
      </c>
    </row>
    <row r="1184" spans="1:2" x14ac:dyDescent="0.2">
      <c r="A1184" cm="1">
        <f t="array" ref="A1184">INDEX(Tolls!$C$2:$AU$46,MOD(ROW()-2,45)+1,_xlfn.FLOOR.MATH((ROW()-2)/45)+1) + 0</f>
        <v>41.2</v>
      </c>
      <c r="B1184" cm="1">
        <f t="array" ref="B1184">INDEX('EZ-Pass'!$C$2:$AU$46,MOD(ROW()-2,45)+1,_xlfn.FLOOR.MATH((ROW()-2)/45)+1) + 0</f>
        <v>20.2</v>
      </c>
    </row>
    <row r="1185" spans="1:2" x14ac:dyDescent="0.2">
      <c r="A1185" cm="1">
        <f t="array" ref="A1185">INDEX(Tolls!$C$2:$AU$46,MOD(ROW()-2,45)+1,_xlfn.FLOOR.MATH((ROW()-2)/45)+1) + 0</f>
        <v>36.9</v>
      </c>
      <c r="B1185" cm="1">
        <f t="array" ref="B1185">INDEX('EZ-Pass'!$C$2:$AU$46,MOD(ROW()-2,45)+1,_xlfn.FLOOR.MATH((ROW()-2)/45)+1) + 0</f>
        <v>18.2</v>
      </c>
    </row>
    <row r="1186" spans="1:2" x14ac:dyDescent="0.2">
      <c r="A1186" cm="1">
        <f t="array" ref="A1186">INDEX(Tolls!$C$2:$AU$46,MOD(ROW()-2,45)+1,_xlfn.FLOOR.MATH((ROW()-2)/45)+1) + 0</f>
        <v>33.200000000000003</v>
      </c>
      <c r="B1186" cm="1">
        <f t="array" ref="B1186">INDEX('EZ-Pass'!$C$2:$AU$46,MOD(ROW()-2,45)+1,_xlfn.FLOOR.MATH((ROW()-2)/45)+1) + 0</f>
        <v>17.100000000000001</v>
      </c>
    </row>
    <row r="1187" spans="1:2" x14ac:dyDescent="0.2">
      <c r="A1187" cm="1">
        <f t="array" ref="A1187">INDEX(Tolls!$C$2:$AU$46,MOD(ROW()-2,45)+1,_xlfn.FLOOR.MATH((ROW()-2)/45)+1) + 0</f>
        <v>30.8</v>
      </c>
      <c r="B1187" cm="1">
        <f t="array" ref="B1187">INDEX('EZ-Pass'!$C$2:$AU$46,MOD(ROW()-2,45)+1,_xlfn.FLOOR.MATH((ROW()-2)/45)+1) + 0</f>
        <v>15</v>
      </c>
    </row>
    <row r="1188" spans="1:2" x14ac:dyDescent="0.2">
      <c r="A1188" cm="1">
        <f t="array" ref="A1188">INDEX(Tolls!$C$2:$AU$46,MOD(ROW()-2,45)+1,_xlfn.FLOOR.MATH((ROW()-2)/45)+1) + 0</f>
        <v>26.6</v>
      </c>
      <c r="B1188" cm="1">
        <f t="array" ref="B1188">INDEX('EZ-Pass'!$C$2:$AU$46,MOD(ROW()-2,45)+1,_xlfn.FLOOR.MATH((ROW()-2)/45)+1) + 0</f>
        <v>13</v>
      </c>
    </row>
    <row r="1189" spans="1:2" x14ac:dyDescent="0.2">
      <c r="A1189" cm="1">
        <f t="array" ref="A1189">INDEX(Tolls!$C$2:$AU$46,MOD(ROW()-2,45)+1,_xlfn.FLOOR.MATH((ROW()-2)/45)+1) + 0</f>
        <v>24.5</v>
      </c>
      <c r="B1189" cm="1">
        <f t="array" ref="B1189">INDEX('EZ-Pass'!$C$2:$AU$46,MOD(ROW()-2,45)+1,_xlfn.FLOOR.MATH((ROW()-2)/45)+1) + 0</f>
        <v>12</v>
      </c>
    </row>
    <row r="1190" spans="1:2" x14ac:dyDescent="0.2">
      <c r="A1190" cm="1">
        <f t="array" ref="A1190">INDEX(Tolls!$C$2:$AU$46,MOD(ROW()-2,45)+1,_xlfn.FLOOR.MATH((ROW()-2)/45)+1) + 0</f>
        <v>23.6</v>
      </c>
      <c r="B1190" cm="1">
        <f t="array" ref="B1190">INDEX('EZ-Pass'!$C$2:$AU$46,MOD(ROW()-2,45)+1,_xlfn.FLOOR.MATH((ROW()-2)/45)+1) + 0</f>
        <v>11.5</v>
      </c>
    </row>
    <row r="1191" spans="1:2" x14ac:dyDescent="0.2">
      <c r="A1191" cm="1">
        <f t="array" ref="A1191">INDEX(Tolls!$C$2:$AU$46,MOD(ROW()-2,45)+1,_xlfn.FLOOR.MATH((ROW()-2)/45)+1) + 0</f>
        <v>21.3</v>
      </c>
      <c r="B1191" cm="1">
        <f t="array" ref="B1191">INDEX('EZ-Pass'!$C$2:$AU$46,MOD(ROW()-2,45)+1,_xlfn.FLOOR.MATH((ROW()-2)/45)+1) + 0</f>
        <v>10.4</v>
      </c>
    </row>
    <row r="1192" spans="1:2" x14ac:dyDescent="0.2">
      <c r="A1192" cm="1">
        <f t="array" ref="A1192">INDEX(Tolls!$C$2:$AU$46,MOD(ROW()-2,45)+1,_xlfn.FLOOR.MATH((ROW()-2)/45)+1) + 0</f>
        <v>18.5</v>
      </c>
      <c r="B1192" cm="1">
        <f t="array" ref="B1192">INDEX('EZ-Pass'!$C$2:$AU$46,MOD(ROW()-2,45)+1,_xlfn.FLOOR.MATH((ROW()-2)/45)+1) + 0</f>
        <v>8.8000000000000007</v>
      </c>
    </row>
    <row r="1193" spans="1:2" x14ac:dyDescent="0.2">
      <c r="A1193" cm="1">
        <f t="array" ref="A1193">INDEX(Tolls!$C$2:$AU$46,MOD(ROW()-2,45)+1,_xlfn.FLOOR.MATH((ROW()-2)/45)+1) + 0</f>
        <v>14.3</v>
      </c>
      <c r="B1193" cm="1">
        <f t="array" ref="B1193">INDEX('EZ-Pass'!$C$2:$AU$46,MOD(ROW()-2,45)+1,_xlfn.FLOOR.MATH((ROW()-2)/45)+1) + 0</f>
        <v>6.8</v>
      </c>
    </row>
    <row r="1194" spans="1:2" x14ac:dyDescent="0.2">
      <c r="A1194" cm="1">
        <f t="array" ref="A1194">INDEX(Tolls!$C$2:$AU$46,MOD(ROW()-2,45)+1,_xlfn.FLOOR.MATH((ROW()-2)/45)+1) + 0</f>
        <v>11</v>
      </c>
      <c r="B1194" cm="1">
        <f t="array" ref="B1194">INDEX('EZ-Pass'!$C$2:$AU$46,MOD(ROW()-2,45)+1,_xlfn.FLOOR.MATH((ROW()-2)/45)+1) + 0</f>
        <v>5.2</v>
      </c>
    </row>
    <row r="1195" spans="1:2" x14ac:dyDescent="0.2">
      <c r="A1195" cm="1">
        <f t="array" ref="A1195">INDEX(Tolls!$C$2:$AU$46,MOD(ROW()-2,45)+1,_xlfn.FLOOR.MATH((ROW()-2)/45)+1) + 0</f>
        <v>9</v>
      </c>
      <c r="B1195" cm="1">
        <f t="array" ref="B1195">INDEX('EZ-Pass'!$C$2:$AU$46,MOD(ROW()-2,45)+1,_xlfn.FLOOR.MATH((ROW()-2)/45)+1) + 0</f>
        <v>4.3</v>
      </c>
    </row>
    <row r="1196" spans="1:2" x14ac:dyDescent="0.2">
      <c r="A1196" cm="1">
        <f t="array" ref="A1196">INDEX(Tolls!$C$2:$AU$46,MOD(ROW()-2,45)+1,_xlfn.FLOOR.MATH((ROW()-2)/45)+1) + 0</f>
        <v>6.7</v>
      </c>
      <c r="B1196" cm="1">
        <f t="array" ref="B1196">INDEX('EZ-Pass'!$C$2:$AU$46,MOD(ROW()-2,45)+1,_xlfn.FLOOR.MATH((ROW()-2)/45)+1) + 0</f>
        <v>3.1</v>
      </c>
    </row>
    <row r="1197" spans="1:2" x14ac:dyDescent="0.2">
      <c r="A1197" cm="1">
        <f t="array" ref="A1197">INDEX(Tolls!$C$2:$AU$46,MOD(ROW()-2,45)+1,_xlfn.FLOOR.MATH((ROW()-2)/45)+1) + 0</f>
        <v>4.7</v>
      </c>
      <c r="B1197" cm="1">
        <f t="array" ref="B1197">INDEX('EZ-Pass'!$C$2:$AU$46,MOD(ROW()-2,45)+1,_xlfn.FLOOR.MATH((ROW()-2)/45)+1) + 0</f>
        <v>2.2999999999999998</v>
      </c>
    </row>
    <row r="1198" spans="1:2" x14ac:dyDescent="0.2">
      <c r="A1198" t="e" cm="1">
        <f t="array" ref="A1198">INDEX(Tolls!$C$2:$AU$46,MOD(ROW()-2,45)+1,_xlfn.FLOOR.MATH((ROW()-2)/45)+1) + 0</f>
        <v>#VALUE!</v>
      </c>
      <c r="B1198" t="e" cm="1">
        <f t="array" ref="B1198">INDEX('EZ-Pass'!$C$2:$AU$46,MOD(ROW()-2,45)+1,_xlfn.FLOOR.MATH((ROW()-2)/45)+1) + 0</f>
        <v>#VALUE!</v>
      </c>
    </row>
    <row r="1199" spans="1:2" x14ac:dyDescent="0.2">
      <c r="A1199" cm="1">
        <f t="array" ref="A1199">INDEX(Tolls!$C$2:$AU$46,MOD(ROW()-2,45)+1,_xlfn.FLOOR.MATH((ROW()-2)/45)+1) + 0</f>
        <v>3.9</v>
      </c>
      <c r="B1199" cm="1">
        <f t="array" ref="B1199">INDEX('EZ-Pass'!$C$2:$AU$46,MOD(ROW()-2,45)+1,_xlfn.FLOOR.MATH((ROW()-2)/45)+1) + 0</f>
        <v>1.6</v>
      </c>
    </row>
    <row r="1200" spans="1:2" x14ac:dyDescent="0.2">
      <c r="A1200" cm="1">
        <f t="array" ref="A1200">INDEX(Tolls!$C$2:$AU$46,MOD(ROW()-2,45)+1,_xlfn.FLOOR.MATH((ROW()-2)/45)+1) + 0</f>
        <v>4</v>
      </c>
      <c r="B1200" cm="1">
        <f t="array" ref="B1200">INDEX('EZ-Pass'!$C$2:$AU$46,MOD(ROW()-2,45)+1,_xlfn.FLOOR.MATH((ROW()-2)/45)+1) + 0</f>
        <v>1.7</v>
      </c>
    </row>
    <row r="1201" spans="1:2" x14ac:dyDescent="0.2">
      <c r="A1201" cm="1">
        <f t="array" ref="A1201">INDEX(Tolls!$C$2:$AU$46,MOD(ROW()-2,45)+1,_xlfn.FLOOR.MATH((ROW()-2)/45)+1) + 0</f>
        <v>4.7</v>
      </c>
      <c r="B1201" cm="1">
        <f t="array" ref="B1201">INDEX('EZ-Pass'!$C$2:$AU$46,MOD(ROW()-2,45)+1,_xlfn.FLOOR.MATH((ROW()-2)/45)+1) + 0</f>
        <v>2.2999999999999998</v>
      </c>
    </row>
    <row r="1202" spans="1:2" x14ac:dyDescent="0.2">
      <c r="A1202" cm="1">
        <f t="array" ref="A1202">INDEX(Tolls!$C$2:$AU$46,MOD(ROW()-2,45)+1,_xlfn.FLOOR.MATH((ROW()-2)/45)+1) + 0</f>
        <v>6.8</v>
      </c>
      <c r="B1202" cm="1">
        <f t="array" ref="B1202">INDEX('EZ-Pass'!$C$2:$AU$46,MOD(ROW()-2,45)+1,_xlfn.FLOOR.MATH((ROW()-2)/45)+1) + 0</f>
        <v>3.2</v>
      </c>
    </row>
    <row r="1203" spans="1:2" x14ac:dyDescent="0.2">
      <c r="A1203" t="e" cm="1">
        <f t="array" ref="A1203">INDEX(Tolls!$C$2:$AU$46,MOD(ROW()-2,45)+1,_xlfn.FLOOR.MATH((ROW()-2)/45)+1) + 0</f>
        <v>#VALUE!</v>
      </c>
      <c r="B1203" t="e" cm="1">
        <f t="array" ref="B1203">INDEX('EZ-Pass'!$C$2:$AU$46,MOD(ROW()-2,45)+1,_xlfn.FLOOR.MATH((ROW()-2)/45)+1) + 0</f>
        <v>#VALUE!</v>
      </c>
    </row>
    <row r="1204" spans="1:2" x14ac:dyDescent="0.2">
      <c r="A1204" cm="1">
        <f t="array" ref="A1204">INDEX(Tolls!$C$2:$AU$46,MOD(ROW()-2,45)+1,_xlfn.FLOOR.MATH((ROW()-2)/45)+1) + 0</f>
        <v>10</v>
      </c>
      <c r="B1204" cm="1">
        <f t="array" ref="B1204">INDEX('EZ-Pass'!$C$2:$AU$46,MOD(ROW()-2,45)+1,_xlfn.FLOOR.MATH((ROW()-2)/45)+1) + 0</f>
        <v>4.8</v>
      </c>
    </row>
    <row r="1205" spans="1:2" x14ac:dyDescent="0.2">
      <c r="A1205" cm="1">
        <f t="array" ref="A1205">INDEX(Tolls!$C$2:$AU$46,MOD(ROW()-2,45)+1,_xlfn.FLOOR.MATH((ROW()-2)/45)+1) + 0</f>
        <v>18.2</v>
      </c>
      <c r="B1205" cm="1">
        <f t="array" ref="B1205">INDEX('EZ-Pass'!$C$2:$AU$46,MOD(ROW()-2,45)+1,_xlfn.FLOOR.MATH((ROW()-2)/45)+1) + 0</f>
        <v>10.899999999999999</v>
      </c>
    </row>
    <row r="1206" spans="1:2" x14ac:dyDescent="0.2">
      <c r="A1206" t="e" cm="1">
        <f t="array" ref="A1206">INDEX(Tolls!$C$2:$AU$46,MOD(ROW()-2,45)+1,_xlfn.FLOOR.MATH((ROW()-2)/45)+1) + 0</f>
        <v>#VALUE!</v>
      </c>
      <c r="B1206" t="e" cm="1">
        <f t="array" ref="B1206">INDEX('EZ-Pass'!$C$2:$AU$46,MOD(ROW()-2,45)+1,_xlfn.FLOOR.MATH((ROW()-2)/45)+1) + 0</f>
        <v>#VALUE!</v>
      </c>
    </row>
    <row r="1207" spans="1:2" x14ac:dyDescent="0.2">
      <c r="A1207" cm="1">
        <f t="array" ref="A1207">INDEX(Tolls!$C$2:$AU$46,MOD(ROW()-2,45)+1,_xlfn.FLOOR.MATH((ROW()-2)/45)+1) + 0</f>
        <v>3.9</v>
      </c>
      <c r="B1207" cm="1">
        <f t="array" ref="B1207">INDEX('EZ-Pass'!$C$2:$AU$46,MOD(ROW()-2,45)+1,_xlfn.FLOOR.MATH((ROW()-2)/45)+1) + 0</f>
        <v>1.6</v>
      </c>
    </row>
    <row r="1208" spans="1:2" x14ac:dyDescent="0.2">
      <c r="A1208" cm="1">
        <f t="array" ref="A1208">INDEX(Tolls!$C$2:$AU$46,MOD(ROW()-2,45)+1,_xlfn.FLOOR.MATH((ROW()-2)/45)+1) + 0</f>
        <v>6.8</v>
      </c>
      <c r="B1208" cm="1">
        <f t="array" ref="B1208">INDEX('EZ-Pass'!$C$2:$AU$46,MOD(ROW()-2,45)+1,_xlfn.FLOOR.MATH((ROW()-2)/45)+1) + 0</f>
        <v>3.2</v>
      </c>
    </row>
    <row r="1209" spans="1:2" x14ac:dyDescent="0.2">
      <c r="A1209" cm="1">
        <f t="array" ref="A1209">INDEX(Tolls!$C$2:$AU$46,MOD(ROW()-2,45)+1,_xlfn.FLOOR.MATH((ROW()-2)/45)+1) + 0</f>
        <v>10</v>
      </c>
      <c r="B1209" cm="1">
        <f t="array" ref="B1209">INDEX('EZ-Pass'!$C$2:$AU$46,MOD(ROW()-2,45)+1,_xlfn.FLOOR.MATH((ROW()-2)/45)+1) + 0</f>
        <v>4.8</v>
      </c>
    </row>
    <row r="1210" spans="1:2" x14ac:dyDescent="0.2">
      <c r="A1210" cm="1">
        <f t="array" ref="A1210">INDEX(Tolls!$C$2:$AU$46,MOD(ROW()-2,45)+1,_xlfn.FLOOR.MATH((ROW()-2)/45)+1) + 0</f>
        <v>14.3</v>
      </c>
      <c r="B1210" cm="1">
        <f t="array" ref="B1210">INDEX('EZ-Pass'!$C$2:$AU$46,MOD(ROW()-2,45)+1,_xlfn.FLOOR.MATH((ROW()-2)/45)+1) + 0</f>
        <v>6.8</v>
      </c>
    </row>
    <row r="1211" spans="1:2" x14ac:dyDescent="0.2">
      <c r="A1211" cm="1">
        <f t="array" ref="A1211">INDEX(Tolls!$C$2:$AU$46,MOD(ROW()-2,45)+1,_xlfn.FLOOR.MATH((ROW()-2)/45)+1) + 0</f>
        <v>16.3</v>
      </c>
      <c r="B1211" cm="1">
        <f t="array" ref="B1211">INDEX('EZ-Pass'!$C$2:$AU$46,MOD(ROW()-2,45)+1,_xlfn.FLOOR.MATH((ROW()-2)/45)+1) + 0</f>
        <v>7.9</v>
      </c>
    </row>
    <row r="1212" spans="1:2" x14ac:dyDescent="0.2">
      <c r="A1212" cm="1">
        <f t="array" ref="A1212">INDEX(Tolls!$C$2:$AU$46,MOD(ROW()-2,45)+1,_xlfn.FLOOR.MATH((ROW()-2)/45)+1) + 0</f>
        <v>17.3</v>
      </c>
      <c r="B1212" cm="1">
        <f t="array" ref="B1212">INDEX('EZ-Pass'!$C$2:$AU$46,MOD(ROW()-2,45)+1,_xlfn.FLOOR.MATH((ROW()-2)/45)+1) + 0</f>
        <v>8.4</v>
      </c>
    </row>
    <row r="1213" spans="1:2" x14ac:dyDescent="0.2">
      <c r="A1213" cm="1">
        <f t="array" ref="A1213">INDEX(Tolls!$C$2:$AU$46,MOD(ROW()-2,45)+1,_xlfn.FLOOR.MATH((ROW()-2)/45)+1) + 0</f>
        <v>20.3</v>
      </c>
      <c r="B1213" cm="1">
        <f t="array" ref="B1213">INDEX('EZ-Pass'!$C$2:$AU$46,MOD(ROW()-2,45)+1,_xlfn.FLOOR.MATH((ROW()-2)/45)+1) + 0</f>
        <v>9.9</v>
      </c>
    </row>
    <row r="1214" spans="1:2" x14ac:dyDescent="0.2">
      <c r="A1214" cm="1">
        <f t="array" ref="A1214">INDEX(Tolls!$C$2:$AU$46,MOD(ROW()-2,45)+1,_xlfn.FLOOR.MATH((ROW()-2)/45)+1) + 0</f>
        <v>22.5</v>
      </c>
      <c r="B1214" cm="1">
        <f t="array" ref="B1214">INDEX('EZ-Pass'!$C$2:$AU$46,MOD(ROW()-2,45)+1,_xlfn.FLOOR.MATH((ROW()-2)/45)+1) + 0</f>
        <v>10.9</v>
      </c>
    </row>
    <row r="1215" spans="1:2" x14ac:dyDescent="0.2">
      <c r="A1215" cm="1">
        <f t="array" ref="A1215">INDEX(Tolls!$C$2:$AU$46,MOD(ROW()-2,45)+1,_xlfn.FLOOR.MATH((ROW()-2)/45)+1) + 0</f>
        <v>25.1</v>
      </c>
      <c r="B1215" cm="1">
        <f t="array" ref="B1215">INDEX('EZ-Pass'!$C$2:$AU$46,MOD(ROW()-2,45)+1,_xlfn.FLOOR.MATH((ROW()-2)/45)+1) + 0</f>
        <v>12.1</v>
      </c>
    </row>
    <row r="1216" spans="1:2" x14ac:dyDescent="0.2">
      <c r="A1216" cm="1">
        <f t="array" ref="A1216">INDEX(Tolls!$C$2:$AU$46,MOD(ROW()-2,45)+1,_xlfn.FLOOR.MATH((ROW()-2)/45)+1) + 0</f>
        <v>27.700000000000003</v>
      </c>
      <c r="B1216" cm="1">
        <f t="array" ref="B1216">INDEX('EZ-Pass'!$C$2:$AU$46,MOD(ROW()-2,45)+1,_xlfn.FLOOR.MATH((ROW()-2)/45)+1) + 0</f>
        <v>13.299999999999999</v>
      </c>
    </row>
    <row r="1217" spans="1:2" x14ac:dyDescent="0.2">
      <c r="A1217" cm="1">
        <f t="array" ref="A1217">INDEX(Tolls!$C$2:$AU$46,MOD(ROW()-2,45)+1,_xlfn.FLOOR.MATH((ROW()-2)/45)+1) + 0</f>
        <v>88.4</v>
      </c>
      <c r="B1217" cm="1">
        <f t="array" ref="B1217">INDEX('EZ-Pass'!$C$2:$AU$46,MOD(ROW()-2,45)+1,_xlfn.FLOOR.MATH((ROW()-2)/45)+1) + 0</f>
        <v>43.4</v>
      </c>
    </row>
    <row r="1218" spans="1:2" x14ac:dyDescent="0.2">
      <c r="A1218" cm="1">
        <f t="array" ref="A1218">INDEX(Tolls!$C$2:$AU$46,MOD(ROW()-2,45)+1,_xlfn.FLOOR.MATH((ROW()-2)/45)+1) + 0</f>
        <v>75.400000000000006</v>
      </c>
      <c r="B1218" cm="1">
        <f t="array" ref="B1218">INDEX('EZ-Pass'!$C$2:$AU$46,MOD(ROW()-2,45)+1,_xlfn.FLOOR.MATH((ROW()-2)/45)+1) + 0</f>
        <v>37.1</v>
      </c>
    </row>
    <row r="1219" spans="1:2" x14ac:dyDescent="0.2">
      <c r="A1219" cm="1">
        <f t="array" ref="A1219">INDEX(Tolls!$C$2:$AU$46,MOD(ROW()-2,45)+1,_xlfn.FLOOR.MATH((ROW()-2)/45)+1) + 0</f>
        <v>75.400000000000006</v>
      </c>
      <c r="B1219" cm="1">
        <f t="array" ref="B1219">INDEX('EZ-Pass'!$C$2:$AU$46,MOD(ROW()-2,45)+1,_xlfn.FLOOR.MATH((ROW()-2)/45)+1) + 0</f>
        <v>37.1</v>
      </c>
    </row>
    <row r="1220" spans="1:2" x14ac:dyDescent="0.2">
      <c r="A1220" cm="1">
        <f t="array" ref="A1220">INDEX(Tolls!$C$2:$AU$46,MOD(ROW()-2,45)+1,_xlfn.FLOOR.MATH((ROW()-2)/45)+1) + 0</f>
        <v>75.400000000000006</v>
      </c>
      <c r="B1220" cm="1">
        <f t="array" ref="B1220">INDEX('EZ-Pass'!$C$2:$AU$46,MOD(ROW()-2,45)+1,_xlfn.FLOOR.MATH((ROW()-2)/45)+1) + 0</f>
        <v>37.1</v>
      </c>
    </row>
    <row r="1221" spans="1:2" x14ac:dyDescent="0.2">
      <c r="A1221" cm="1">
        <f t="array" ref="A1221">INDEX(Tolls!$C$2:$AU$46,MOD(ROW()-2,45)+1,_xlfn.FLOOR.MATH((ROW()-2)/45)+1) + 0</f>
        <v>72.099999999999994</v>
      </c>
      <c r="B1221" cm="1">
        <f t="array" ref="B1221">INDEX('EZ-Pass'!$C$2:$AU$46,MOD(ROW()-2,45)+1,_xlfn.FLOOR.MATH((ROW()-2)/45)+1) + 0</f>
        <v>35.6</v>
      </c>
    </row>
    <row r="1222" spans="1:2" x14ac:dyDescent="0.2">
      <c r="A1222" cm="1">
        <f t="array" ref="A1222">INDEX(Tolls!$C$2:$AU$46,MOD(ROW()-2,45)+1,_xlfn.FLOOR.MATH((ROW()-2)/45)+1) + 0</f>
        <v>70.099999999999994</v>
      </c>
      <c r="B1222" cm="1">
        <f t="array" ref="B1222">INDEX('EZ-Pass'!$C$2:$AU$46,MOD(ROW()-2,45)+1,_xlfn.FLOOR.MATH((ROW()-2)/45)+1) + 0</f>
        <v>34.6</v>
      </c>
    </row>
    <row r="1223" spans="1:2" x14ac:dyDescent="0.2">
      <c r="A1223" cm="1">
        <f t="array" ref="A1223">INDEX(Tolls!$C$2:$AU$46,MOD(ROW()-2,45)+1,_xlfn.FLOOR.MATH((ROW()-2)/45)+1) + 0</f>
        <v>69.2</v>
      </c>
      <c r="B1223" cm="1">
        <f t="array" ref="B1223">INDEX('EZ-Pass'!$C$2:$AU$46,MOD(ROW()-2,45)+1,_xlfn.FLOOR.MATH((ROW()-2)/45)+1) + 0</f>
        <v>34.1</v>
      </c>
    </row>
    <row r="1224" spans="1:2" x14ac:dyDescent="0.2">
      <c r="A1224" cm="1">
        <f t="array" ref="A1224">INDEX(Tolls!$C$2:$AU$46,MOD(ROW()-2,45)+1,_xlfn.FLOOR.MATH((ROW()-2)/45)+1) + 0</f>
        <v>66</v>
      </c>
      <c r="B1224" cm="1">
        <f t="array" ref="B1224">INDEX('EZ-Pass'!$C$2:$AU$46,MOD(ROW()-2,45)+1,_xlfn.FLOOR.MATH((ROW()-2)/45)+1) + 0</f>
        <v>32.6</v>
      </c>
    </row>
    <row r="1225" spans="1:2" x14ac:dyDescent="0.2">
      <c r="A1225" cm="1">
        <f t="array" ref="A1225">INDEX(Tolls!$C$2:$AU$46,MOD(ROW()-2,45)+1,_xlfn.FLOOR.MATH((ROW()-2)/45)+1) + 0</f>
        <v>64.099999999999994</v>
      </c>
      <c r="B1225" cm="1">
        <f t="array" ref="B1225">INDEX('EZ-Pass'!$C$2:$AU$46,MOD(ROW()-2,45)+1,_xlfn.FLOOR.MATH((ROW()-2)/45)+1) + 0</f>
        <v>31.4</v>
      </c>
    </row>
    <row r="1226" spans="1:2" x14ac:dyDescent="0.2">
      <c r="A1226" cm="1">
        <f t="array" ref="A1226">INDEX(Tolls!$C$2:$AU$46,MOD(ROW()-2,45)+1,_xlfn.FLOOR.MATH((ROW()-2)/45)+1) + 0</f>
        <v>59.7</v>
      </c>
      <c r="B1226" cm="1">
        <f t="array" ref="B1226">INDEX('EZ-Pass'!$C$2:$AU$46,MOD(ROW()-2,45)+1,_xlfn.FLOOR.MATH((ROW()-2)/45)+1) + 0</f>
        <v>29.4</v>
      </c>
    </row>
    <row r="1227" spans="1:2" x14ac:dyDescent="0.2">
      <c r="A1227" cm="1">
        <f t="array" ref="A1227">INDEX(Tolls!$C$2:$AU$46,MOD(ROW()-2,45)+1,_xlfn.FLOOR.MATH((ROW()-2)/45)+1) + 0</f>
        <v>55.7</v>
      </c>
      <c r="B1227" cm="1">
        <f t="array" ref="B1227">INDEX('EZ-Pass'!$C$2:$AU$46,MOD(ROW()-2,45)+1,_xlfn.FLOOR.MATH((ROW()-2)/45)+1) + 0</f>
        <v>27.4</v>
      </c>
    </row>
    <row r="1228" spans="1:2" x14ac:dyDescent="0.2">
      <c r="A1228" cm="1">
        <f t="array" ref="A1228">INDEX(Tolls!$C$2:$AU$46,MOD(ROW()-2,45)+1,_xlfn.FLOOR.MATH((ROW()-2)/45)+1) + 0</f>
        <v>47.5</v>
      </c>
      <c r="B1228" cm="1">
        <f t="array" ref="B1228">INDEX('EZ-Pass'!$C$2:$AU$46,MOD(ROW()-2,45)+1,_xlfn.FLOOR.MATH((ROW()-2)/45)+1) + 0</f>
        <v>23.3</v>
      </c>
    </row>
    <row r="1229" spans="1:2" x14ac:dyDescent="0.2">
      <c r="A1229" cm="1">
        <f t="array" ref="A1229">INDEX(Tolls!$C$2:$AU$46,MOD(ROW()-2,45)+1,_xlfn.FLOOR.MATH((ROW()-2)/45)+1) + 0</f>
        <v>42.2</v>
      </c>
      <c r="B1229" cm="1">
        <f t="array" ref="B1229">INDEX('EZ-Pass'!$C$2:$AU$46,MOD(ROW()-2,45)+1,_xlfn.FLOOR.MATH((ROW()-2)/45)+1) + 0</f>
        <v>20.7</v>
      </c>
    </row>
    <row r="1230" spans="1:2" x14ac:dyDescent="0.2">
      <c r="A1230" cm="1">
        <f t="array" ref="A1230">INDEX(Tolls!$C$2:$AU$46,MOD(ROW()-2,45)+1,_xlfn.FLOOR.MATH((ROW()-2)/45)+1) + 0</f>
        <v>38.9</v>
      </c>
      <c r="B1230" cm="1">
        <f t="array" ref="B1230">INDEX('EZ-Pass'!$C$2:$AU$46,MOD(ROW()-2,45)+1,_xlfn.FLOOR.MATH((ROW()-2)/45)+1) + 0</f>
        <v>19.2</v>
      </c>
    </row>
    <row r="1231" spans="1:2" x14ac:dyDescent="0.2">
      <c r="A1231" cm="1">
        <f t="array" ref="A1231">INDEX(Tolls!$C$2:$AU$46,MOD(ROW()-2,45)+1,_xlfn.FLOOR.MATH((ROW()-2)/45)+1) + 0</f>
        <v>34.9</v>
      </c>
      <c r="B1231" cm="1">
        <f t="array" ref="B1231">INDEX('EZ-Pass'!$C$2:$AU$46,MOD(ROW()-2,45)+1,_xlfn.FLOOR.MATH((ROW()-2)/45)+1) + 0</f>
        <v>18.2</v>
      </c>
    </row>
    <row r="1232" spans="1:2" x14ac:dyDescent="0.2">
      <c r="A1232" cm="1">
        <f t="array" ref="A1232">INDEX(Tolls!$C$2:$AU$46,MOD(ROW()-2,45)+1,_xlfn.FLOOR.MATH((ROW()-2)/45)+1) + 0</f>
        <v>32.5</v>
      </c>
      <c r="B1232" cm="1">
        <f t="array" ref="B1232">INDEX('EZ-Pass'!$C$2:$AU$46,MOD(ROW()-2,45)+1,_xlfn.FLOOR.MATH((ROW()-2)/45)+1) + 0</f>
        <v>16.100000000000001</v>
      </c>
    </row>
    <row r="1233" spans="1:2" x14ac:dyDescent="0.2">
      <c r="A1233" cm="1">
        <f t="array" ref="A1233">INDEX(Tolls!$C$2:$AU$46,MOD(ROW()-2,45)+1,_xlfn.FLOOR.MATH((ROW()-2)/45)+1) + 0</f>
        <v>27.6</v>
      </c>
      <c r="B1233" cm="1">
        <f t="array" ref="B1233">INDEX('EZ-Pass'!$C$2:$AU$46,MOD(ROW()-2,45)+1,_xlfn.FLOOR.MATH((ROW()-2)/45)+1) + 0</f>
        <v>13.5</v>
      </c>
    </row>
    <row r="1234" spans="1:2" x14ac:dyDescent="0.2">
      <c r="A1234" cm="1">
        <f t="array" ref="A1234">INDEX(Tolls!$C$2:$AU$46,MOD(ROW()-2,45)+1,_xlfn.FLOOR.MATH((ROW()-2)/45)+1) + 0</f>
        <v>26.6</v>
      </c>
      <c r="B1234" cm="1">
        <f t="array" ref="B1234">INDEX('EZ-Pass'!$C$2:$AU$46,MOD(ROW()-2,45)+1,_xlfn.FLOOR.MATH((ROW()-2)/45)+1) + 0</f>
        <v>13</v>
      </c>
    </row>
    <row r="1235" spans="1:2" x14ac:dyDescent="0.2">
      <c r="A1235" cm="1">
        <f t="array" ref="A1235">INDEX(Tolls!$C$2:$AU$46,MOD(ROW()-2,45)+1,_xlfn.FLOOR.MATH((ROW()-2)/45)+1) + 0</f>
        <v>24.5</v>
      </c>
      <c r="B1235" cm="1">
        <f t="array" ref="B1235">INDEX('EZ-Pass'!$C$2:$AU$46,MOD(ROW()-2,45)+1,_xlfn.FLOOR.MATH((ROW()-2)/45)+1) + 0</f>
        <v>12</v>
      </c>
    </row>
    <row r="1236" spans="1:2" x14ac:dyDescent="0.2">
      <c r="A1236" cm="1">
        <f t="array" ref="A1236">INDEX(Tolls!$C$2:$AU$46,MOD(ROW()-2,45)+1,_xlfn.FLOOR.MATH((ROW()-2)/45)+1) + 0</f>
        <v>23.6</v>
      </c>
      <c r="B1236" cm="1">
        <f t="array" ref="B1236">INDEX('EZ-Pass'!$C$2:$AU$46,MOD(ROW()-2,45)+1,_xlfn.FLOOR.MATH((ROW()-2)/45)+1) + 0</f>
        <v>11.5</v>
      </c>
    </row>
    <row r="1237" spans="1:2" x14ac:dyDescent="0.2">
      <c r="A1237" cm="1">
        <f t="array" ref="A1237">INDEX(Tolls!$C$2:$AU$46,MOD(ROW()-2,45)+1,_xlfn.FLOOR.MATH((ROW()-2)/45)+1) + 0</f>
        <v>20.3</v>
      </c>
      <c r="B1237" cm="1">
        <f t="array" ref="B1237">INDEX('EZ-Pass'!$C$2:$AU$46,MOD(ROW()-2,45)+1,_xlfn.FLOOR.MATH((ROW()-2)/45)+1) + 0</f>
        <v>9.9</v>
      </c>
    </row>
    <row r="1238" spans="1:2" x14ac:dyDescent="0.2">
      <c r="A1238" cm="1">
        <f t="array" ref="A1238">INDEX(Tolls!$C$2:$AU$46,MOD(ROW()-2,45)+1,_xlfn.FLOOR.MATH((ROW()-2)/45)+1) + 0</f>
        <v>15.3</v>
      </c>
      <c r="B1238" cm="1">
        <f t="array" ref="B1238">INDEX('EZ-Pass'!$C$2:$AU$46,MOD(ROW()-2,45)+1,_xlfn.FLOOR.MATH((ROW()-2)/45)+1) + 0</f>
        <v>7.3</v>
      </c>
    </row>
    <row r="1239" spans="1:2" x14ac:dyDescent="0.2">
      <c r="A1239" cm="1">
        <f t="array" ref="A1239">INDEX(Tolls!$C$2:$AU$46,MOD(ROW()-2,45)+1,_xlfn.FLOOR.MATH((ROW()-2)/45)+1) + 0</f>
        <v>14.3</v>
      </c>
      <c r="B1239" cm="1">
        <f t="array" ref="B1239">INDEX('EZ-Pass'!$C$2:$AU$46,MOD(ROW()-2,45)+1,_xlfn.FLOOR.MATH((ROW()-2)/45)+1) + 0</f>
        <v>6.8</v>
      </c>
    </row>
    <row r="1240" spans="1:2" x14ac:dyDescent="0.2">
      <c r="A1240" cm="1">
        <f t="array" ref="A1240">INDEX(Tolls!$C$2:$AU$46,MOD(ROW()-2,45)+1,_xlfn.FLOOR.MATH((ROW()-2)/45)+1) + 0</f>
        <v>11</v>
      </c>
      <c r="B1240" cm="1">
        <f t="array" ref="B1240">INDEX('EZ-Pass'!$C$2:$AU$46,MOD(ROW()-2,45)+1,_xlfn.FLOOR.MATH((ROW()-2)/45)+1) + 0</f>
        <v>5.2</v>
      </c>
    </row>
    <row r="1241" spans="1:2" x14ac:dyDescent="0.2">
      <c r="A1241" cm="1">
        <f t="array" ref="A1241">INDEX(Tolls!$C$2:$AU$46,MOD(ROW()-2,45)+1,_xlfn.FLOOR.MATH((ROW()-2)/45)+1) + 0</f>
        <v>8</v>
      </c>
      <c r="B1241" cm="1">
        <f t="array" ref="B1241">INDEX('EZ-Pass'!$C$2:$AU$46,MOD(ROW()-2,45)+1,_xlfn.FLOOR.MATH((ROW()-2)/45)+1) + 0</f>
        <v>3.8</v>
      </c>
    </row>
    <row r="1242" spans="1:2" x14ac:dyDescent="0.2">
      <c r="A1242" cm="1">
        <f t="array" ref="A1242">INDEX(Tolls!$C$2:$AU$46,MOD(ROW()-2,45)+1,_xlfn.FLOOR.MATH((ROW()-2)/45)+1) + 0</f>
        <v>6</v>
      </c>
      <c r="B1242" cm="1">
        <f t="array" ref="B1242">INDEX('EZ-Pass'!$C$2:$AU$46,MOD(ROW()-2,45)+1,_xlfn.FLOOR.MATH((ROW()-2)/45)+1) + 0</f>
        <v>2.7</v>
      </c>
    </row>
    <row r="1243" spans="1:2" x14ac:dyDescent="0.2">
      <c r="A1243" cm="1">
        <f t="array" ref="A1243">INDEX(Tolls!$C$2:$AU$46,MOD(ROW()-2,45)+1,_xlfn.FLOOR.MATH((ROW()-2)/45)+1) + 0</f>
        <v>3.9</v>
      </c>
      <c r="B1243" cm="1">
        <f t="array" ref="B1243">INDEX('EZ-Pass'!$C$2:$AU$46,MOD(ROW()-2,45)+1,_xlfn.FLOOR.MATH((ROW()-2)/45)+1) + 0</f>
        <v>1.6</v>
      </c>
    </row>
    <row r="1244" spans="1:2" x14ac:dyDescent="0.2">
      <c r="A1244" t="e" cm="1">
        <f t="array" ref="A1244">INDEX(Tolls!$C$2:$AU$46,MOD(ROW()-2,45)+1,_xlfn.FLOOR.MATH((ROW()-2)/45)+1) + 0</f>
        <v>#VALUE!</v>
      </c>
      <c r="B1244" t="e" cm="1">
        <f t="array" ref="B1244">INDEX('EZ-Pass'!$C$2:$AU$46,MOD(ROW()-2,45)+1,_xlfn.FLOOR.MATH((ROW()-2)/45)+1) + 0</f>
        <v>#VALUE!</v>
      </c>
    </row>
    <row r="1245" spans="1:2" x14ac:dyDescent="0.2">
      <c r="A1245" cm="1">
        <f t="array" ref="A1245">INDEX(Tolls!$C$2:$AU$46,MOD(ROW()-2,45)+1,_xlfn.FLOOR.MATH((ROW()-2)/45)+1) + 0</f>
        <v>2.8</v>
      </c>
      <c r="B1245" cm="1">
        <f t="array" ref="B1245">INDEX('EZ-Pass'!$C$2:$AU$46,MOD(ROW()-2,45)+1,_xlfn.FLOOR.MATH((ROW()-2)/45)+1) + 0</f>
        <v>1.6</v>
      </c>
    </row>
    <row r="1246" spans="1:2" x14ac:dyDescent="0.2">
      <c r="A1246" cm="1">
        <f t="array" ref="A1246">INDEX(Tolls!$C$2:$AU$46,MOD(ROW()-2,45)+1,_xlfn.FLOOR.MATH((ROW()-2)/45)+1) + 0</f>
        <v>3.9</v>
      </c>
      <c r="B1246" cm="1">
        <f t="array" ref="B1246">INDEX('EZ-Pass'!$C$2:$AU$46,MOD(ROW()-2,45)+1,_xlfn.FLOOR.MATH((ROW()-2)/45)+1) + 0</f>
        <v>1.6</v>
      </c>
    </row>
    <row r="1247" spans="1:2" x14ac:dyDescent="0.2">
      <c r="A1247" cm="1">
        <f t="array" ref="A1247">INDEX(Tolls!$C$2:$AU$46,MOD(ROW()-2,45)+1,_xlfn.FLOOR.MATH((ROW()-2)/45)+1) + 0</f>
        <v>6</v>
      </c>
      <c r="B1247" cm="1">
        <f t="array" ref="B1247">INDEX('EZ-Pass'!$C$2:$AU$46,MOD(ROW()-2,45)+1,_xlfn.FLOOR.MATH((ROW()-2)/45)+1) + 0</f>
        <v>2.7</v>
      </c>
    </row>
    <row r="1248" spans="1:2" x14ac:dyDescent="0.2">
      <c r="A1248" t="e" cm="1">
        <f t="array" ref="A1248">INDEX(Tolls!$C$2:$AU$46,MOD(ROW()-2,45)+1,_xlfn.FLOOR.MATH((ROW()-2)/45)+1) + 0</f>
        <v>#VALUE!</v>
      </c>
      <c r="B1248" t="e" cm="1">
        <f t="array" ref="B1248">INDEX('EZ-Pass'!$C$2:$AU$46,MOD(ROW()-2,45)+1,_xlfn.FLOOR.MATH((ROW()-2)/45)+1) + 0</f>
        <v>#VALUE!</v>
      </c>
    </row>
    <row r="1249" spans="1:2" x14ac:dyDescent="0.2">
      <c r="A1249" cm="1">
        <f t="array" ref="A1249">INDEX(Tolls!$C$2:$AU$46,MOD(ROW()-2,45)+1,_xlfn.FLOOR.MATH((ROW()-2)/45)+1) + 0</f>
        <v>8</v>
      </c>
      <c r="B1249" cm="1">
        <f t="array" ref="B1249">INDEX('EZ-Pass'!$C$2:$AU$46,MOD(ROW()-2,45)+1,_xlfn.FLOOR.MATH((ROW()-2)/45)+1) + 0</f>
        <v>3.8</v>
      </c>
    </row>
    <row r="1250" spans="1:2" x14ac:dyDescent="0.2">
      <c r="A1250" cm="1">
        <f t="array" ref="A1250">INDEX(Tolls!$C$2:$AU$46,MOD(ROW()-2,45)+1,_xlfn.FLOOR.MATH((ROW()-2)/45)+1) + 0</f>
        <v>16.2</v>
      </c>
      <c r="B1250" cm="1">
        <f t="array" ref="B1250">INDEX('EZ-Pass'!$C$2:$AU$46,MOD(ROW()-2,45)+1,_xlfn.FLOOR.MATH((ROW()-2)/45)+1) + 0</f>
        <v>9.8999999999999986</v>
      </c>
    </row>
    <row r="1251" spans="1:2" x14ac:dyDescent="0.2">
      <c r="A1251" cm="1">
        <f t="array" ref="A1251">INDEX(Tolls!$C$2:$AU$46,MOD(ROW()-2,45)+1,_xlfn.FLOOR.MATH((ROW()-2)/45)+1) + 0</f>
        <v>3.9</v>
      </c>
      <c r="B1251" cm="1">
        <f t="array" ref="B1251">INDEX('EZ-Pass'!$C$2:$AU$46,MOD(ROW()-2,45)+1,_xlfn.FLOOR.MATH((ROW()-2)/45)+1) + 0</f>
        <v>1.6</v>
      </c>
    </row>
    <row r="1252" spans="1:2" x14ac:dyDescent="0.2">
      <c r="A1252" cm="1">
        <f t="array" ref="A1252">INDEX(Tolls!$C$2:$AU$46,MOD(ROW()-2,45)+1,_xlfn.FLOOR.MATH((ROW()-2)/45)+1) + 0</f>
        <v>4.7</v>
      </c>
      <c r="B1252" cm="1">
        <f t="array" ref="B1252">INDEX('EZ-Pass'!$C$2:$AU$46,MOD(ROW()-2,45)+1,_xlfn.FLOOR.MATH((ROW()-2)/45)+1) + 0</f>
        <v>2.2999999999999998</v>
      </c>
    </row>
    <row r="1253" spans="1:2" x14ac:dyDescent="0.2">
      <c r="A1253" cm="1">
        <f t="array" ref="A1253">INDEX(Tolls!$C$2:$AU$46,MOD(ROW()-2,45)+1,_xlfn.FLOOR.MATH((ROW()-2)/45)+1) + 0</f>
        <v>8</v>
      </c>
      <c r="B1253" cm="1">
        <f t="array" ref="B1253">INDEX('EZ-Pass'!$C$2:$AU$46,MOD(ROW()-2,45)+1,_xlfn.FLOOR.MATH((ROW()-2)/45)+1) + 0</f>
        <v>3.8</v>
      </c>
    </row>
    <row r="1254" spans="1:2" x14ac:dyDescent="0.2">
      <c r="A1254" cm="1">
        <f t="array" ref="A1254">INDEX(Tolls!$C$2:$AU$46,MOD(ROW()-2,45)+1,_xlfn.FLOOR.MATH((ROW()-2)/45)+1) + 0</f>
        <v>11</v>
      </c>
      <c r="B1254" cm="1">
        <f t="array" ref="B1254">INDEX('EZ-Pass'!$C$2:$AU$46,MOD(ROW()-2,45)+1,_xlfn.FLOOR.MATH((ROW()-2)/45)+1) + 0</f>
        <v>5.2</v>
      </c>
    </row>
    <row r="1255" spans="1:2" x14ac:dyDescent="0.2">
      <c r="A1255" cm="1">
        <f t="array" ref="A1255">INDEX(Tolls!$C$2:$AU$46,MOD(ROW()-2,45)+1,_xlfn.FLOOR.MATH((ROW()-2)/45)+1) + 0</f>
        <v>15.3</v>
      </c>
      <c r="B1255" cm="1">
        <f t="array" ref="B1255">INDEX('EZ-Pass'!$C$2:$AU$46,MOD(ROW()-2,45)+1,_xlfn.FLOOR.MATH((ROW()-2)/45)+1) + 0</f>
        <v>7.3</v>
      </c>
    </row>
    <row r="1256" spans="1:2" x14ac:dyDescent="0.2">
      <c r="A1256" cm="1">
        <f t="array" ref="A1256">INDEX(Tolls!$C$2:$AU$46,MOD(ROW()-2,45)+1,_xlfn.FLOOR.MATH((ROW()-2)/45)+1) + 0</f>
        <v>17.899999999999999</v>
      </c>
      <c r="B1256" cm="1">
        <f t="array" ref="B1256">INDEX('EZ-Pass'!$C$2:$AU$46,MOD(ROW()-2,45)+1,_xlfn.FLOOR.MATH((ROW()-2)/45)+1) + 0</f>
        <v>8.6</v>
      </c>
    </row>
    <row r="1257" spans="1:2" x14ac:dyDescent="0.2">
      <c r="A1257" cm="1">
        <f t="array" ref="A1257">INDEX(Tolls!$C$2:$AU$46,MOD(ROW()-2,45)+1,_xlfn.FLOOR.MATH((ROW()-2)/45)+1) + 0</f>
        <v>19.399999999999999</v>
      </c>
      <c r="B1257" cm="1">
        <f t="array" ref="B1257">INDEX('EZ-Pass'!$C$2:$AU$46,MOD(ROW()-2,45)+1,_xlfn.FLOOR.MATH((ROW()-2)/45)+1) + 0</f>
        <v>9.4</v>
      </c>
    </row>
    <row r="1258" spans="1:2" x14ac:dyDescent="0.2">
      <c r="A1258" cm="1">
        <f t="array" ref="A1258">INDEX(Tolls!$C$2:$AU$46,MOD(ROW()-2,45)+1,_xlfn.FLOOR.MATH((ROW()-2)/45)+1) + 0</f>
        <v>21.3</v>
      </c>
      <c r="B1258" cm="1">
        <f t="array" ref="B1258">INDEX('EZ-Pass'!$C$2:$AU$46,MOD(ROW()-2,45)+1,_xlfn.FLOOR.MATH((ROW()-2)/45)+1) + 0</f>
        <v>10.4</v>
      </c>
    </row>
    <row r="1259" spans="1:2" x14ac:dyDescent="0.2">
      <c r="A1259" cm="1">
        <f t="array" ref="A1259">INDEX(Tolls!$C$2:$AU$46,MOD(ROW()-2,45)+1,_xlfn.FLOOR.MATH((ROW()-2)/45)+1) + 0</f>
        <v>23.6</v>
      </c>
      <c r="B1259" cm="1">
        <f t="array" ref="B1259">INDEX('EZ-Pass'!$C$2:$AU$46,MOD(ROW()-2,45)+1,_xlfn.FLOOR.MATH((ROW()-2)/45)+1) + 0</f>
        <v>11.5</v>
      </c>
    </row>
    <row r="1260" spans="1:2" x14ac:dyDescent="0.2">
      <c r="A1260" cm="1">
        <f t="array" ref="A1260">INDEX(Tolls!$C$2:$AU$46,MOD(ROW()-2,45)+1,_xlfn.FLOOR.MATH((ROW()-2)/45)+1) + 0</f>
        <v>26.200000000000003</v>
      </c>
      <c r="B1260" cm="1">
        <f t="array" ref="B1260">INDEX('EZ-Pass'!$C$2:$AU$46,MOD(ROW()-2,45)+1,_xlfn.FLOOR.MATH((ROW()-2)/45)+1) + 0</f>
        <v>12.7</v>
      </c>
    </row>
    <row r="1261" spans="1:2" x14ac:dyDescent="0.2">
      <c r="A1261" cm="1">
        <f t="array" ref="A1261">INDEX(Tolls!$C$2:$AU$46,MOD(ROW()-2,45)+1,_xlfn.FLOOR.MATH((ROW()-2)/45)+1) + 0</f>
        <v>28.800000000000004</v>
      </c>
      <c r="B1261" cm="1">
        <f t="array" ref="B1261">INDEX('EZ-Pass'!$C$2:$AU$46,MOD(ROW()-2,45)+1,_xlfn.FLOOR.MATH((ROW()-2)/45)+1) + 0</f>
        <v>13.899999999999999</v>
      </c>
    </row>
    <row r="1262" spans="1:2" x14ac:dyDescent="0.2">
      <c r="A1262" t="e" cm="1">
        <f t="array" ref="A1262">INDEX(Tolls!$C$2:$AU$46,MOD(ROW()-2,45)+1,_xlfn.FLOOR.MATH((ROW()-2)/45)+1) + 0</f>
        <v>#VALUE!</v>
      </c>
      <c r="B1262" t="e" cm="1">
        <f t="array" ref="B1262">INDEX('EZ-Pass'!$C$2:$AU$46,MOD(ROW()-2,45)+1,_xlfn.FLOOR.MATH((ROW()-2)/45)+1) + 0</f>
        <v>#VALUE!</v>
      </c>
    </row>
    <row r="1263" spans="1:2" x14ac:dyDescent="0.2">
      <c r="A1263" t="e" cm="1">
        <f t="array" ref="A1263">INDEX(Tolls!$C$2:$AU$46,MOD(ROW()-2,45)+1,_xlfn.FLOOR.MATH((ROW()-2)/45)+1) + 0</f>
        <v>#VALUE!</v>
      </c>
      <c r="B1263" t="e" cm="1">
        <f t="array" ref="B1263">INDEX('EZ-Pass'!$C$2:$AU$46,MOD(ROW()-2,45)+1,_xlfn.FLOOR.MATH((ROW()-2)/45)+1) + 0</f>
        <v>#VALUE!</v>
      </c>
    </row>
    <row r="1264" spans="1:2" x14ac:dyDescent="0.2">
      <c r="A1264" t="e" cm="1">
        <f t="array" ref="A1264">INDEX(Tolls!$C$2:$AU$46,MOD(ROW()-2,45)+1,_xlfn.FLOOR.MATH((ROW()-2)/45)+1) + 0</f>
        <v>#VALUE!</v>
      </c>
      <c r="B1264" t="e" cm="1">
        <f t="array" ref="B1264">INDEX('EZ-Pass'!$C$2:$AU$46,MOD(ROW()-2,45)+1,_xlfn.FLOOR.MATH((ROW()-2)/45)+1) + 0</f>
        <v>#VALUE!</v>
      </c>
    </row>
    <row r="1265" spans="1:2" x14ac:dyDescent="0.2">
      <c r="A1265" t="e" cm="1">
        <f t="array" ref="A1265">INDEX(Tolls!$C$2:$AU$46,MOD(ROW()-2,45)+1,_xlfn.FLOOR.MATH((ROW()-2)/45)+1) + 0</f>
        <v>#VALUE!</v>
      </c>
      <c r="B1265" t="e" cm="1">
        <f t="array" ref="B1265">INDEX('EZ-Pass'!$C$2:$AU$46,MOD(ROW()-2,45)+1,_xlfn.FLOOR.MATH((ROW()-2)/45)+1) + 0</f>
        <v>#VALUE!</v>
      </c>
    </row>
    <row r="1266" spans="1:2" x14ac:dyDescent="0.2">
      <c r="A1266" t="e" cm="1">
        <f t="array" ref="A1266">INDEX(Tolls!$C$2:$AU$46,MOD(ROW()-2,45)+1,_xlfn.FLOOR.MATH((ROW()-2)/45)+1) + 0</f>
        <v>#VALUE!</v>
      </c>
      <c r="B1266" t="e" cm="1">
        <f t="array" ref="B1266">INDEX('EZ-Pass'!$C$2:$AU$46,MOD(ROW()-2,45)+1,_xlfn.FLOOR.MATH((ROW()-2)/45)+1) + 0</f>
        <v>#VALUE!</v>
      </c>
    </row>
    <row r="1267" spans="1:2" x14ac:dyDescent="0.2">
      <c r="A1267" t="e" cm="1">
        <f t="array" ref="A1267">INDEX(Tolls!$C$2:$AU$46,MOD(ROW()-2,45)+1,_xlfn.FLOOR.MATH((ROW()-2)/45)+1) + 0</f>
        <v>#VALUE!</v>
      </c>
      <c r="B1267" t="e" cm="1">
        <f t="array" ref="B1267">INDEX('EZ-Pass'!$C$2:$AU$46,MOD(ROW()-2,45)+1,_xlfn.FLOOR.MATH((ROW()-2)/45)+1) + 0</f>
        <v>#VALUE!</v>
      </c>
    </row>
    <row r="1268" spans="1:2" x14ac:dyDescent="0.2">
      <c r="A1268" t="e" cm="1">
        <f t="array" ref="A1268">INDEX(Tolls!$C$2:$AU$46,MOD(ROW()-2,45)+1,_xlfn.FLOOR.MATH((ROW()-2)/45)+1) + 0</f>
        <v>#VALUE!</v>
      </c>
      <c r="B1268" t="e" cm="1">
        <f t="array" ref="B1268">INDEX('EZ-Pass'!$C$2:$AU$46,MOD(ROW()-2,45)+1,_xlfn.FLOOR.MATH((ROW()-2)/45)+1) + 0</f>
        <v>#VALUE!</v>
      </c>
    </row>
    <row r="1269" spans="1:2" x14ac:dyDescent="0.2">
      <c r="A1269" t="e" cm="1">
        <f t="array" ref="A1269">INDEX(Tolls!$C$2:$AU$46,MOD(ROW()-2,45)+1,_xlfn.FLOOR.MATH((ROW()-2)/45)+1) + 0</f>
        <v>#VALUE!</v>
      </c>
      <c r="B1269" t="e" cm="1">
        <f t="array" ref="B1269">INDEX('EZ-Pass'!$C$2:$AU$46,MOD(ROW()-2,45)+1,_xlfn.FLOOR.MATH((ROW()-2)/45)+1) + 0</f>
        <v>#VALUE!</v>
      </c>
    </row>
    <row r="1270" spans="1:2" x14ac:dyDescent="0.2">
      <c r="A1270" t="e" cm="1">
        <f t="array" ref="A1270">INDEX(Tolls!$C$2:$AU$46,MOD(ROW()-2,45)+1,_xlfn.FLOOR.MATH((ROW()-2)/45)+1) + 0</f>
        <v>#VALUE!</v>
      </c>
      <c r="B1270" t="e" cm="1">
        <f t="array" ref="B1270">INDEX('EZ-Pass'!$C$2:$AU$46,MOD(ROW()-2,45)+1,_xlfn.FLOOR.MATH((ROW()-2)/45)+1) + 0</f>
        <v>#VALUE!</v>
      </c>
    </row>
    <row r="1271" spans="1:2" x14ac:dyDescent="0.2">
      <c r="A1271" t="e" cm="1">
        <f t="array" ref="A1271">INDEX(Tolls!$C$2:$AU$46,MOD(ROW()-2,45)+1,_xlfn.FLOOR.MATH((ROW()-2)/45)+1) + 0</f>
        <v>#VALUE!</v>
      </c>
      <c r="B1271" t="e" cm="1">
        <f t="array" ref="B1271">INDEX('EZ-Pass'!$C$2:$AU$46,MOD(ROW()-2,45)+1,_xlfn.FLOOR.MATH((ROW()-2)/45)+1) + 0</f>
        <v>#VALUE!</v>
      </c>
    </row>
    <row r="1272" spans="1:2" x14ac:dyDescent="0.2">
      <c r="A1272" t="e" cm="1">
        <f t="array" ref="A1272">INDEX(Tolls!$C$2:$AU$46,MOD(ROW()-2,45)+1,_xlfn.FLOOR.MATH((ROW()-2)/45)+1) + 0</f>
        <v>#VALUE!</v>
      </c>
      <c r="B1272" t="e" cm="1">
        <f t="array" ref="B1272">INDEX('EZ-Pass'!$C$2:$AU$46,MOD(ROW()-2,45)+1,_xlfn.FLOOR.MATH((ROW()-2)/45)+1) + 0</f>
        <v>#VALUE!</v>
      </c>
    </row>
    <row r="1273" spans="1:2" x14ac:dyDescent="0.2">
      <c r="A1273" t="e" cm="1">
        <f t="array" ref="A1273">INDEX(Tolls!$C$2:$AU$46,MOD(ROW()-2,45)+1,_xlfn.FLOOR.MATH((ROW()-2)/45)+1) + 0</f>
        <v>#VALUE!</v>
      </c>
      <c r="B1273" t="e" cm="1">
        <f t="array" ref="B1273">INDEX('EZ-Pass'!$C$2:$AU$46,MOD(ROW()-2,45)+1,_xlfn.FLOOR.MATH((ROW()-2)/45)+1) + 0</f>
        <v>#VALUE!</v>
      </c>
    </row>
    <row r="1274" spans="1:2" x14ac:dyDescent="0.2">
      <c r="A1274" t="e" cm="1">
        <f t="array" ref="A1274">INDEX(Tolls!$C$2:$AU$46,MOD(ROW()-2,45)+1,_xlfn.FLOOR.MATH((ROW()-2)/45)+1) + 0</f>
        <v>#VALUE!</v>
      </c>
      <c r="B1274" t="e" cm="1">
        <f t="array" ref="B1274">INDEX('EZ-Pass'!$C$2:$AU$46,MOD(ROW()-2,45)+1,_xlfn.FLOOR.MATH((ROW()-2)/45)+1) + 0</f>
        <v>#VALUE!</v>
      </c>
    </row>
    <row r="1275" spans="1:2" x14ac:dyDescent="0.2">
      <c r="A1275" t="e" cm="1">
        <f t="array" ref="A1275">INDEX(Tolls!$C$2:$AU$46,MOD(ROW()-2,45)+1,_xlfn.FLOOR.MATH((ROW()-2)/45)+1) + 0</f>
        <v>#VALUE!</v>
      </c>
      <c r="B1275" t="e" cm="1">
        <f t="array" ref="B1275">INDEX('EZ-Pass'!$C$2:$AU$46,MOD(ROW()-2,45)+1,_xlfn.FLOOR.MATH((ROW()-2)/45)+1) + 0</f>
        <v>#VALUE!</v>
      </c>
    </row>
    <row r="1276" spans="1:2" x14ac:dyDescent="0.2">
      <c r="A1276" t="e" cm="1">
        <f t="array" ref="A1276">INDEX(Tolls!$C$2:$AU$46,MOD(ROW()-2,45)+1,_xlfn.FLOOR.MATH((ROW()-2)/45)+1) + 0</f>
        <v>#VALUE!</v>
      </c>
      <c r="B1276" t="e" cm="1">
        <f t="array" ref="B1276">INDEX('EZ-Pass'!$C$2:$AU$46,MOD(ROW()-2,45)+1,_xlfn.FLOOR.MATH((ROW()-2)/45)+1) + 0</f>
        <v>#VALUE!</v>
      </c>
    </row>
    <row r="1277" spans="1:2" x14ac:dyDescent="0.2">
      <c r="A1277" t="e" cm="1">
        <f t="array" ref="A1277">INDEX(Tolls!$C$2:$AU$46,MOD(ROW()-2,45)+1,_xlfn.FLOOR.MATH((ROW()-2)/45)+1) + 0</f>
        <v>#VALUE!</v>
      </c>
      <c r="B1277" t="e" cm="1">
        <f t="array" ref="B1277">INDEX('EZ-Pass'!$C$2:$AU$46,MOD(ROW()-2,45)+1,_xlfn.FLOOR.MATH((ROW()-2)/45)+1) + 0</f>
        <v>#VALUE!</v>
      </c>
    </row>
    <row r="1278" spans="1:2" x14ac:dyDescent="0.2">
      <c r="A1278" t="e" cm="1">
        <f t="array" ref="A1278">INDEX(Tolls!$C$2:$AU$46,MOD(ROW()-2,45)+1,_xlfn.FLOOR.MATH((ROW()-2)/45)+1) + 0</f>
        <v>#VALUE!</v>
      </c>
      <c r="B1278" t="e" cm="1">
        <f t="array" ref="B1278">INDEX('EZ-Pass'!$C$2:$AU$46,MOD(ROW()-2,45)+1,_xlfn.FLOOR.MATH((ROW()-2)/45)+1) + 0</f>
        <v>#VALUE!</v>
      </c>
    </row>
    <row r="1279" spans="1:2" x14ac:dyDescent="0.2">
      <c r="A1279" t="e" cm="1">
        <f t="array" ref="A1279">INDEX(Tolls!$C$2:$AU$46,MOD(ROW()-2,45)+1,_xlfn.FLOOR.MATH((ROW()-2)/45)+1) + 0</f>
        <v>#VALUE!</v>
      </c>
      <c r="B1279" t="e" cm="1">
        <f t="array" ref="B1279">INDEX('EZ-Pass'!$C$2:$AU$46,MOD(ROW()-2,45)+1,_xlfn.FLOOR.MATH((ROW()-2)/45)+1) + 0</f>
        <v>#VALUE!</v>
      </c>
    </row>
    <row r="1280" spans="1:2" x14ac:dyDescent="0.2">
      <c r="A1280" t="e" cm="1">
        <f t="array" ref="A1280">INDEX(Tolls!$C$2:$AU$46,MOD(ROW()-2,45)+1,_xlfn.FLOOR.MATH((ROW()-2)/45)+1) + 0</f>
        <v>#VALUE!</v>
      </c>
      <c r="B1280" t="e" cm="1">
        <f t="array" ref="B1280">INDEX('EZ-Pass'!$C$2:$AU$46,MOD(ROW()-2,45)+1,_xlfn.FLOOR.MATH((ROW()-2)/45)+1) + 0</f>
        <v>#VALUE!</v>
      </c>
    </row>
    <row r="1281" spans="1:2" x14ac:dyDescent="0.2">
      <c r="A1281" t="e" cm="1">
        <f t="array" ref="A1281">INDEX(Tolls!$C$2:$AU$46,MOD(ROW()-2,45)+1,_xlfn.FLOOR.MATH((ROW()-2)/45)+1) + 0</f>
        <v>#VALUE!</v>
      </c>
      <c r="B1281" t="e" cm="1">
        <f t="array" ref="B1281">INDEX('EZ-Pass'!$C$2:$AU$46,MOD(ROW()-2,45)+1,_xlfn.FLOOR.MATH((ROW()-2)/45)+1) + 0</f>
        <v>#VALUE!</v>
      </c>
    </row>
    <row r="1282" spans="1:2" x14ac:dyDescent="0.2">
      <c r="A1282" t="e" cm="1">
        <f t="array" ref="A1282">INDEX(Tolls!$C$2:$AU$46,MOD(ROW()-2,45)+1,_xlfn.FLOOR.MATH((ROW()-2)/45)+1) + 0</f>
        <v>#VALUE!</v>
      </c>
      <c r="B1282" t="e" cm="1">
        <f t="array" ref="B1282">INDEX('EZ-Pass'!$C$2:$AU$46,MOD(ROW()-2,45)+1,_xlfn.FLOOR.MATH((ROW()-2)/45)+1) + 0</f>
        <v>#VALUE!</v>
      </c>
    </row>
    <row r="1283" spans="1:2" x14ac:dyDescent="0.2">
      <c r="A1283" t="e" cm="1">
        <f t="array" ref="A1283">INDEX(Tolls!$C$2:$AU$46,MOD(ROW()-2,45)+1,_xlfn.FLOOR.MATH((ROW()-2)/45)+1) + 0</f>
        <v>#VALUE!</v>
      </c>
      <c r="B1283" t="e" cm="1">
        <f t="array" ref="B1283">INDEX('EZ-Pass'!$C$2:$AU$46,MOD(ROW()-2,45)+1,_xlfn.FLOOR.MATH((ROW()-2)/45)+1) + 0</f>
        <v>#VALUE!</v>
      </c>
    </row>
    <row r="1284" spans="1:2" x14ac:dyDescent="0.2">
      <c r="A1284" t="e" cm="1">
        <f t="array" ref="A1284">INDEX(Tolls!$C$2:$AU$46,MOD(ROW()-2,45)+1,_xlfn.FLOOR.MATH((ROW()-2)/45)+1) + 0</f>
        <v>#VALUE!</v>
      </c>
      <c r="B1284" t="e" cm="1">
        <f t="array" ref="B1284">INDEX('EZ-Pass'!$C$2:$AU$46,MOD(ROW()-2,45)+1,_xlfn.FLOOR.MATH((ROW()-2)/45)+1) + 0</f>
        <v>#VALUE!</v>
      </c>
    </row>
    <row r="1285" spans="1:2" x14ac:dyDescent="0.2">
      <c r="A1285" t="e" cm="1">
        <f t="array" ref="A1285">INDEX(Tolls!$C$2:$AU$46,MOD(ROW()-2,45)+1,_xlfn.FLOOR.MATH((ROW()-2)/45)+1) + 0</f>
        <v>#VALUE!</v>
      </c>
      <c r="B1285" t="e" cm="1">
        <f t="array" ref="B1285">INDEX('EZ-Pass'!$C$2:$AU$46,MOD(ROW()-2,45)+1,_xlfn.FLOOR.MATH((ROW()-2)/45)+1) + 0</f>
        <v>#VALUE!</v>
      </c>
    </row>
    <row r="1286" spans="1:2" x14ac:dyDescent="0.2">
      <c r="A1286" t="e" cm="1">
        <f t="array" ref="A1286">INDEX(Tolls!$C$2:$AU$46,MOD(ROW()-2,45)+1,_xlfn.FLOOR.MATH((ROW()-2)/45)+1) + 0</f>
        <v>#VALUE!</v>
      </c>
      <c r="B1286" t="e" cm="1">
        <f t="array" ref="B1286">INDEX('EZ-Pass'!$C$2:$AU$46,MOD(ROW()-2,45)+1,_xlfn.FLOOR.MATH((ROW()-2)/45)+1) + 0</f>
        <v>#VALUE!</v>
      </c>
    </row>
    <row r="1287" spans="1:2" x14ac:dyDescent="0.2">
      <c r="A1287" t="e" cm="1">
        <f t="array" ref="A1287">INDEX(Tolls!$C$2:$AU$46,MOD(ROW()-2,45)+1,_xlfn.FLOOR.MATH((ROW()-2)/45)+1) + 0</f>
        <v>#VALUE!</v>
      </c>
      <c r="B1287" t="e" cm="1">
        <f t="array" ref="B1287">INDEX('EZ-Pass'!$C$2:$AU$46,MOD(ROW()-2,45)+1,_xlfn.FLOOR.MATH((ROW()-2)/45)+1) + 0</f>
        <v>#VALUE!</v>
      </c>
    </row>
    <row r="1288" spans="1:2" x14ac:dyDescent="0.2">
      <c r="A1288" t="e" cm="1">
        <f t="array" ref="A1288">INDEX(Tolls!$C$2:$AU$46,MOD(ROW()-2,45)+1,_xlfn.FLOOR.MATH((ROW()-2)/45)+1) + 0</f>
        <v>#VALUE!</v>
      </c>
      <c r="B1288" t="e" cm="1">
        <f t="array" ref="B1288">INDEX('EZ-Pass'!$C$2:$AU$46,MOD(ROW()-2,45)+1,_xlfn.FLOOR.MATH((ROW()-2)/45)+1) + 0</f>
        <v>#VALUE!</v>
      </c>
    </row>
    <row r="1289" spans="1:2" x14ac:dyDescent="0.2">
      <c r="A1289" t="e" cm="1">
        <f t="array" ref="A1289">INDEX(Tolls!$C$2:$AU$46,MOD(ROW()-2,45)+1,_xlfn.FLOOR.MATH((ROW()-2)/45)+1) + 0</f>
        <v>#VALUE!</v>
      </c>
      <c r="B1289" t="e" cm="1">
        <f t="array" ref="B1289">INDEX('EZ-Pass'!$C$2:$AU$46,MOD(ROW()-2,45)+1,_xlfn.FLOOR.MATH((ROW()-2)/45)+1) + 0</f>
        <v>#VALUE!</v>
      </c>
    </row>
    <row r="1290" spans="1:2" x14ac:dyDescent="0.2">
      <c r="A1290" t="e" cm="1">
        <f t="array" ref="A1290">INDEX(Tolls!$C$2:$AU$46,MOD(ROW()-2,45)+1,_xlfn.FLOOR.MATH((ROW()-2)/45)+1) + 0</f>
        <v>#VALUE!</v>
      </c>
      <c r="B1290" t="e" cm="1">
        <f t="array" ref="B1290">INDEX('EZ-Pass'!$C$2:$AU$46,MOD(ROW()-2,45)+1,_xlfn.FLOOR.MATH((ROW()-2)/45)+1) + 0</f>
        <v>#VALUE!</v>
      </c>
    </row>
    <row r="1291" spans="1:2" x14ac:dyDescent="0.2">
      <c r="A1291" cm="1">
        <f t="array" ref="A1291">INDEX(Tolls!$C$2:$AU$46,MOD(ROW()-2,45)+1,_xlfn.FLOOR.MATH((ROW()-2)/45)+1) + 0</f>
        <v>2.8</v>
      </c>
      <c r="B1291" cm="1">
        <f t="array" ref="B1291">INDEX('EZ-Pass'!$C$2:$AU$46,MOD(ROW()-2,45)+1,_xlfn.FLOOR.MATH((ROW()-2)/45)+1) + 0</f>
        <v>1.6</v>
      </c>
    </row>
    <row r="1292" spans="1:2" x14ac:dyDescent="0.2">
      <c r="A1292" cm="1">
        <f t="array" ref="A1292">INDEX(Tolls!$C$2:$AU$46,MOD(ROW()-2,45)+1,_xlfn.FLOOR.MATH((ROW()-2)/45)+1) + 0</f>
        <v>5.4</v>
      </c>
      <c r="B1292" cm="1">
        <f t="array" ref="B1292">INDEX('EZ-Pass'!$C$2:$AU$46,MOD(ROW()-2,45)+1,_xlfn.FLOOR.MATH((ROW()-2)/45)+1) + 0</f>
        <v>2.5</v>
      </c>
    </row>
    <row r="1293" spans="1:2" x14ac:dyDescent="0.2">
      <c r="A1293" t="e" cm="1">
        <f t="array" ref="A1293">INDEX(Tolls!$C$2:$AU$46,MOD(ROW()-2,45)+1,_xlfn.FLOOR.MATH((ROW()-2)/45)+1) + 0</f>
        <v>#VALUE!</v>
      </c>
      <c r="B1293" t="e" cm="1">
        <f t="array" ref="B1293">INDEX('EZ-Pass'!$C$2:$AU$46,MOD(ROW()-2,45)+1,_xlfn.FLOOR.MATH((ROW()-2)/45)+1) + 0</f>
        <v>#VALUE!</v>
      </c>
    </row>
    <row r="1294" spans="1:2" x14ac:dyDescent="0.2">
      <c r="A1294" cm="1">
        <f t="array" ref="A1294">INDEX(Tolls!$C$2:$AU$46,MOD(ROW()-2,45)+1,_xlfn.FLOOR.MATH((ROW()-2)/45)+1) + 0</f>
        <v>7.7</v>
      </c>
      <c r="B1294" cm="1">
        <f t="array" ref="B1294">INDEX('EZ-Pass'!$C$2:$AU$46,MOD(ROW()-2,45)+1,_xlfn.FLOOR.MATH((ROW()-2)/45)+1) + 0</f>
        <v>3.6</v>
      </c>
    </row>
    <row r="1295" spans="1:2" x14ac:dyDescent="0.2">
      <c r="A1295" cm="1">
        <f t="array" ref="A1295">INDEX(Tolls!$C$2:$AU$46,MOD(ROW()-2,45)+1,_xlfn.FLOOR.MATH((ROW()-2)/45)+1) + 0</f>
        <v>15.9</v>
      </c>
      <c r="B1295" cm="1">
        <f t="array" ref="B1295">INDEX('EZ-Pass'!$C$2:$AU$46,MOD(ROW()-2,45)+1,_xlfn.FLOOR.MATH((ROW()-2)/45)+1) + 0</f>
        <v>9.6999999999999993</v>
      </c>
    </row>
    <row r="1296" spans="1:2" x14ac:dyDescent="0.2">
      <c r="A1296" t="e" cm="1">
        <f t="array" ref="A1296">INDEX(Tolls!$C$2:$AU$46,MOD(ROW()-2,45)+1,_xlfn.FLOOR.MATH((ROW()-2)/45)+1) + 0</f>
        <v>#VALUE!</v>
      </c>
      <c r="B1296" t="e" cm="1">
        <f t="array" ref="B1296">INDEX('EZ-Pass'!$C$2:$AU$46,MOD(ROW()-2,45)+1,_xlfn.FLOOR.MATH((ROW()-2)/45)+1) + 0</f>
        <v>#VALUE!</v>
      </c>
    </row>
    <row r="1297" spans="1:2" x14ac:dyDescent="0.2">
      <c r="A1297" t="e" cm="1">
        <f t="array" ref="A1297">INDEX(Tolls!$C$2:$AU$46,MOD(ROW()-2,45)+1,_xlfn.FLOOR.MATH((ROW()-2)/45)+1) + 0</f>
        <v>#VALUE!</v>
      </c>
      <c r="B1297" t="e" cm="1">
        <f t="array" ref="B1297">INDEX('EZ-Pass'!$C$2:$AU$46,MOD(ROW()-2,45)+1,_xlfn.FLOOR.MATH((ROW()-2)/45)+1) + 0</f>
        <v>#VALUE!</v>
      </c>
    </row>
    <row r="1298" spans="1:2" x14ac:dyDescent="0.2">
      <c r="A1298" t="e" cm="1">
        <f t="array" ref="A1298">INDEX(Tolls!$C$2:$AU$46,MOD(ROW()-2,45)+1,_xlfn.FLOOR.MATH((ROW()-2)/45)+1) + 0</f>
        <v>#VALUE!</v>
      </c>
      <c r="B1298" t="e" cm="1">
        <f t="array" ref="B1298">INDEX('EZ-Pass'!$C$2:$AU$46,MOD(ROW()-2,45)+1,_xlfn.FLOOR.MATH((ROW()-2)/45)+1) + 0</f>
        <v>#VALUE!</v>
      </c>
    </row>
    <row r="1299" spans="1:2" x14ac:dyDescent="0.2">
      <c r="A1299" t="e" cm="1">
        <f t="array" ref="A1299">INDEX(Tolls!$C$2:$AU$46,MOD(ROW()-2,45)+1,_xlfn.FLOOR.MATH((ROW()-2)/45)+1) + 0</f>
        <v>#VALUE!</v>
      </c>
      <c r="B1299" t="e" cm="1">
        <f t="array" ref="B1299">INDEX('EZ-Pass'!$C$2:$AU$46,MOD(ROW()-2,45)+1,_xlfn.FLOOR.MATH((ROW()-2)/45)+1) + 0</f>
        <v>#VALUE!</v>
      </c>
    </row>
    <row r="1300" spans="1:2" x14ac:dyDescent="0.2">
      <c r="A1300" t="e" cm="1">
        <f t="array" ref="A1300">INDEX(Tolls!$C$2:$AU$46,MOD(ROW()-2,45)+1,_xlfn.FLOOR.MATH((ROW()-2)/45)+1) + 0</f>
        <v>#VALUE!</v>
      </c>
      <c r="B1300" t="e" cm="1">
        <f t="array" ref="B1300">INDEX('EZ-Pass'!$C$2:$AU$46,MOD(ROW()-2,45)+1,_xlfn.FLOOR.MATH((ROW()-2)/45)+1) + 0</f>
        <v>#VALUE!</v>
      </c>
    </row>
    <row r="1301" spans="1:2" x14ac:dyDescent="0.2">
      <c r="A1301" t="e" cm="1">
        <f t="array" ref="A1301">INDEX(Tolls!$C$2:$AU$46,MOD(ROW()-2,45)+1,_xlfn.FLOOR.MATH((ROW()-2)/45)+1) + 0</f>
        <v>#VALUE!</v>
      </c>
      <c r="B1301" t="e" cm="1">
        <f t="array" ref="B1301">INDEX('EZ-Pass'!$C$2:$AU$46,MOD(ROW()-2,45)+1,_xlfn.FLOOR.MATH((ROW()-2)/45)+1) + 0</f>
        <v>#VALUE!</v>
      </c>
    </row>
    <row r="1302" spans="1:2" x14ac:dyDescent="0.2">
      <c r="A1302" t="e" cm="1">
        <f t="array" ref="A1302">INDEX(Tolls!$C$2:$AU$46,MOD(ROW()-2,45)+1,_xlfn.FLOOR.MATH((ROW()-2)/45)+1) + 0</f>
        <v>#VALUE!</v>
      </c>
      <c r="B1302" t="e" cm="1">
        <f t="array" ref="B1302">INDEX('EZ-Pass'!$C$2:$AU$46,MOD(ROW()-2,45)+1,_xlfn.FLOOR.MATH((ROW()-2)/45)+1) + 0</f>
        <v>#VALUE!</v>
      </c>
    </row>
    <row r="1303" spans="1:2" x14ac:dyDescent="0.2">
      <c r="A1303" t="e" cm="1">
        <f t="array" ref="A1303">INDEX(Tolls!$C$2:$AU$46,MOD(ROW()-2,45)+1,_xlfn.FLOOR.MATH((ROW()-2)/45)+1) + 0</f>
        <v>#VALUE!</v>
      </c>
      <c r="B1303" t="e" cm="1">
        <f t="array" ref="B1303">INDEX('EZ-Pass'!$C$2:$AU$46,MOD(ROW()-2,45)+1,_xlfn.FLOOR.MATH((ROW()-2)/45)+1) + 0</f>
        <v>#VALUE!</v>
      </c>
    </row>
    <row r="1304" spans="1:2" x14ac:dyDescent="0.2">
      <c r="A1304" t="e" cm="1">
        <f t="array" ref="A1304">INDEX(Tolls!$C$2:$AU$46,MOD(ROW()-2,45)+1,_xlfn.FLOOR.MATH((ROW()-2)/45)+1) + 0</f>
        <v>#VALUE!</v>
      </c>
      <c r="B1304" t="e" cm="1">
        <f t="array" ref="B1304">INDEX('EZ-Pass'!$C$2:$AU$46,MOD(ROW()-2,45)+1,_xlfn.FLOOR.MATH((ROW()-2)/45)+1) + 0</f>
        <v>#VALUE!</v>
      </c>
    </row>
    <row r="1305" spans="1:2" x14ac:dyDescent="0.2">
      <c r="A1305" t="e" cm="1">
        <f t="array" ref="A1305">INDEX(Tolls!$C$2:$AU$46,MOD(ROW()-2,45)+1,_xlfn.FLOOR.MATH((ROW()-2)/45)+1) + 0</f>
        <v>#VALUE!</v>
      </c>
      <c r="B1305" t="e" cm="1">
        <f t="array" ref="B1305">INDEX('EZ-Pass'!$C$2:$AU$46,MOD(ROW()-2,45)+1,_xlfn.FLOOR.MATH((ROW()-2)/45)+1) + 0</f>
        <v>#VALUE!</v>
      </c>
    </row>
    <row r="1306" spans="1:2" x14ac:dyDescent="0.2">
      <c r="A1306" t="e" cm="1">
        <f t="array" ref="A1306">INDEX(Tolls!$C$2:$AU$46,MOD(ROW()-2,45)+1,_xlfn.FLOOR.MATH((ROW()-2)/45)+1) + 0</f>
        <v>#VALUE!</v>
      </c>
      <c r="B1306" t="e" cm="1">
        <f t="array" ref="B1306">INDEX('EZ-Pass'!$C$2:$AU$46,MOD(ROW()-2,45)+1,_xlfn.FLOOR.MATH((ROW()-2)/45)+1) + 0</f>
        <v>#VALUE!</v>
      </c>
    </row>
    <row r="1307" spans="1:2" x14ac:dyDescent="0.2">
      <c r="A1307" cm="1">
        <f t="array" ref="A1307">INDEX(Tolls!$C$2:$AU$46,MOD(ROW()-2,45)+1,_xlfn.FLOOR.MATH((ROW()-2)/45)+1) + 0</f>
        <v>90.4</v>
      </c>
      <c r="B1307" cm="1">
        <f t="array" ref="B1307">INDEX('EZ-Pass'!$C$2:$AU$46,MOD(ROW()-2,45)+1,_xlfn.FLOOR.MATH((ROW()-2)/45)+1) + 0</f>
        <v>44.5</v>
      </c>
    </row>
    <row r="1308" spans="1:2" x14ac:dyDescent="0.2">
      <c r="A1308" cm="1">
        <f t="array" ref="A1308">INDEX(Tolls!$C$2:$AU$46,MOD(ROW()-2,45)+1,_xlfn.FLOOR.MATH((ROW()-2)/45)+1) + 0</f>
        <v>77.400000000000006</v>
      </c>
      <c r="B1308" cm="1">
        <f t="array" ref="B1308">INDEX('EZ-Pass'!$C$2:$AU$46,MOD(ROW()-2,45)+1,_xlfn.FLOOR.MATH((ROW()-2)/45)+1) + 0</f>
        <v>38.200000000000003</v>
      </c>
    </row>
    <row r="1309" spans="1:2" x14ac:dyDescent="0.2">
      <c r="A1309" cm="1">
        <f t="array" ref="A1309">INDEX(Tolls!$C$2:$AU$46,MOD(ROW()-2,45)+1,_xlfn.FLOOR.MATH((ROW()-2)/45)+1) + 0</f>
        <v>77.400000000000006</v>
      </c>
      <c r="B1309" cm="1">
        <f t="array" ref="B1309">INDEX('EZ-Pass'!$C$2:$AU$46,MOD(ROW()-2,45)+1,_xlfn.FLOOR.MATH((ROW()-2)/45)+1) + 0</f>
        <v>38.200000000000003</v>
      </c>
    </row>
    <row r="1310" spans="1:2" x14ac:dyDescent="0.2">
      <c r="A1310" cm="1">
        <f t="array" ref="A1310">INDEX(Tolls!$C$2:$AU$46,MOD(ROW()-2,45)+1,_xlfn.FLOOR.MATH((ROW()-2)/45)+1) + 0</f>
        <v>77.400000000000006</v>
      </c>
      <c r="B1310" cm="1">
        <f t="array" ref="B1310">INDEX('EZ-Pass'!$C$2:$AU$46,MOD(ROW()-2,45)+1,_xlfn.FLOOR.MATH((ROW()-2)/45)+1) + 0</f>
        <v>38.200000000000003</v>
      </c>
    </row>
    <row r="1311" spans="1:2" x14ac:dyDescent="0.2">
      <c r="A1311" cm="1">
        <f t="array" ref="A1311">INDEX(Tolls!$C$2:$AU$46,MOD(ROW()-2,45)+1,_xlfn.FLOOR.MATH((ROW()-2)/45)+1) + 0</f>
        <v>74.400000000000006</v>
      </c>
      <c r="B1311" cm="1">
        <f t="array" ref="B1311">INDEX('EZ-Pass'!$C$2:$AU$46,MOD(ROW()-2,45)+1,_xlfn.FLOOR.MATH((ROW()-2)/45)+1) + 0</f>
        <v>36.6</v>
      </c>
    </row>
    <row r="1312" spans="1:2" x14ac:dyDescent="0.2">
      <c r="A1312" cm="1">
        <f t="array" ref="A1312">INDEX(Tolls!$C$2:$AU$46,MOD(ROW()-2,45)+1,_xlfn.FLOOR.MATH((ROW()-2)/45)+1) + 0</f>
        <v>71.2</v>
      </c>
      <c r="B1312" cm="1">
        <f t="array" ref="B1312">INDEX('EZ-Pass'!$C$2:$AU$46,MOD(ROW()-2,45)+1,_xlfn.FLOOR.MATH((ROW()-2)/45)+1) + 0</f>
        <v>35</v>
      </c>
    </row>
    <row r="1313" spans="1:2" x14ac:dyDescent="0.2">
      <c r="A1313" cm="1">
        <f t="array" ref="A1313">INDEX(Tolls!$C$2:$AU$46,MOD(ROW()-2,45)+1,_xlfn.FLOOR.MATH((ROW()-2)/45)+1) + 0</f>
        <v>70.099999999999994</v>
      </c>
      <c r="B1313" cm="1">
        <f t="array" ref="B1313">INDEX('EZ-Pass'!$C$2:$AU$46,MOD(ROW()-2,45)+1,_xlfn.FLOOR.MATH((ROW()-2)/45)+1) + 0</f>
        <v>34.6</v>
      </c>
    </row>
    <row r="1314" spans="1:2" x14ac:dyDescent="0.2">
      <c r="A1314" cm="1">
        <f t="array" ref="A1314">INDEX(Tolls!$C$2:$AU$46,MOD(ROW()-2,45)+1,_xlfn.FLOOR.MATH((ROW()-2)/45)+1) + 0</f>
        <v>66.900000000000006</v>
      </c>
      <c r="B1314" cm="1">
        <f t="array" ref="B1314">INDEX('EZ-Pass'!$C$2:$AU$46,MOD(ROW()-2,45)+1,_xlfn.FLOOR.MATH((ROW()-2)/45)+1) + 0</f>
        <v>33</v>
      </c>
    </row>
    <row r="1315" spans="1:2" x14ac:dyDescent="0.2">
      <c r="A1315" cm="1">
        <f t="array" ref="A1315">INDEX(Tolls!$C$2:$AU$46,MOD(ROW()-2,45)+1,_xlfn.FLOOR.MATH((ROW()-2)/45)+1) + 0</f>
        <v>64.8</v>
      </c>
      <c r="B1315" cm="1">
        <f t="array" ref="B1315">INDEX('EZ-Pass'!$C$2:$AU$46,MOD(ROW()-2,45)+1,_xlfn.FLOOR.MATH((ROW()-2)/45)+1) + 0</f>
        <v>32</v>
      </c>
    </row>
    <row r="1316" spans="1:2" x14ac:dyDescent="0.2">
      <c r="A1316" cm="1">
        <f t="array" ref="A1316">INDEX(Tolls!$C$2:$AU$46,MOD(ROW()-2,45)+1,_xlfn.FLOOR.MATH((ROW()-2)/45)+1) + 0</f>
        <v>61.5</v>
      </c>
      <c r="B1316" cm="1">
        <f t="array" ref="B1316">INDEX('EZ-Pass'!$C$2:$AU$46,MOD(ROW()-2,45)+1,_xlfn.FLOOR.MATH((ROW()-2)/45)+1) + 0</f>
        <v>30.5</v>
      </c>
    </row>
    <row r="1317" spans="1:2" x14ac:dyDescent="0.2">
      <c r="A1317" cm="1">
        <f t="array" ref="A1317">INDEX(Tolls!$C$2:$AU$46,MOD(ROW()-2,45)+1,_xlfn.FLOOR.MATH((ROW()-2)/45)+1) + 0</f>
        <v>56.6</v>
      </c>
      <c r="B1317" cm="1">
        <f t="array" ref="B1317">INDEX('EZ-Pass'!$C$2:$AU$46,MOD(ROW()-2,45)+1,_xlfn.FLOOR.MATH((ROW()-2)/45)+1) + 0</f>
        <v>27.8</v>
      </c>
    </row>
    <row r="1318" spans="1:2" x14ac:dyDescent="0.2">
      <c r="A1318" cm="1">
        <f t="array" ref="A1318">INDEX(Tolls!$C$2:$AU$46,MOD(ROW()-2,45)+1,_xlfn.FLOOR.MATH((ROW()-2)/45)+1) + 0</f>
        <v>48.3</v>
      </c>
      <c r="B1318" cm="1">
        <f t="array" ref="B1318">INDEX('EZ-Pass'!$C$2:$AU$46,MOD(ROW()-2,45)+1,_xlfn.FLOOR.MATH((ROW()-2)/45)+1) + 0</f>
        <v>23.8</v>
      </c>
    </row>
    <row r="1319" spans="1:2" x14ac:dyDescent="0.2">
      <c r="A1319" cm="1">
        <f t="array" ref="A1319">INDEX(Tolls!$C$2:$AU$46,MOD(ROW()-2,45)+1,_xlfn.FLOOR.MATH((ROW()-2)/45)+1) + 0</f>
        <v>44.3</v>
      </c>
      <c r="B1319" cm="1">
        <f t="array" ref="B1319">INDEX('EZ-Pass'!$C$2:$AU$46,MOD(ROW()-2,45)+1,_xlfn.FLOOR.MATH((ROW()-2)/45)+1) + 0</f>
        <v>21.8</v>
      </c>
    </row>
    <row r="1320" spans="1:2" x14ac:dyDescent="0.2">
      <c r="A1320" cm="1">
        <f t="array" ref="A1320">INDEX(Tolls!$C$2:$AU$46,MOD(ROW()-2,45)+1,_xlfn.FLOOR.MATH((ROW()-2)/45)+1) + 0</f>
        <v>41.2</v>
      </c>
      <c r="B1320" cm="1">
        <f t="array" ref="B1320">INDEX('EZ-Pass'!$C$2:$AU$46,MOD(ROW()-2,45)+1,_xlfn.FLOOR.MATH((ROW()-2)/45)+1) + 0</f>
        <v>20.2</v>
      </c>
    </row>
    <row r="1321" spans="1:2" x14ac:dyDescent="0.2">
      <c r="A1321" cm="1">
        <f t="array" ref="A1321">INDEX(Tolls!$C$2:$AU$46,MOD(ROW()-2,45)+1,_xlfn.FLOOR.MATH((ROW()-2)/45)+1) + 0</f>
        <v>36</v>
      </c>
      <c r="B1321" cm="1">
        <f t="array" ref="B1321">INDEX('EZ-Pass'!$C$2:$AU$46,MOD(ROW()-2,45)+1,_xlfn.FLOOR.MATH((ROW()-2)/45)+1) + 0</f>
        <v>18.600000000000001</v>
      </c>
    </row>
    <row r="1322" spans="1:2" x14ac:dyDescent="0.2">
      <c r="A1322" cm="1">
        <f t="array" ref="A1322">INDEX(Tolls!$C$2:$AU$46,MOD(ROW()-2,45)+1,_xlfn.FLOOR.MATH((ROW()-2)/45)+1) + 0</f>
        <v>33.700000000000003</v>
      </c>
      <c r="B1322" cm="1">
        <f t="array" ref="B1322">INDEX('EZ-Pass'!$C$2:$AU$46,MOD(ROW()-2,45)+1,_xlfn.FLOOR.MATH((ROW()-2)/45)+1) + 0</f>
        <v>16.600000000000001</v>
      </c>
    </row>
    <row r="1323" spans="1:2" x14ac:dyDescent="0.2">
      <c r="A1323" cm="1">
        <f t="array" ref="A1323">INDEX(Tolls!$C$2:$AU$46,MOD(ROW()-2,45)+1,_xlfn.FLOOR.MATH((ROW()-2)/45)+1) + 0</f>
        <v>29.7</v>
      </c>
      <c r="B1323" cm="1">
        <f t="array" ref="B1323">INDEX('EZ-Pass'!$C$2:$AU$46,MOD(ROW()-2,45)+1,_xlfn.FLOOR.MATH((ROW()-2)/45)+1) + 0</f>
        <v>14.5</v>
      </c>
    </row>
    <row r="1324" spans="1:2" x14ac:dyDescent="0.2">
      <c r="A1324" cm="1">
        <f t="array" ref="A1324">INDEX(Tolls!$C$2:$AU$46,MOD(ROW()-2,45)+1,_xlfn.FLOOR.MATH((ROW()-2)/45)+1) + 0</f>
        <v>27.6</v>
      </c>
      <c r="B1324" cm="1">
        <f t="array" ref="B1324">INDEX('EZ-Pass'!$C$2:$AU$46,MOD(ROW()-2,45)+1,_xlfn.FLOOR.MATH((ROW()-2)/45)+1) + 0</f>
        <v>13.5</v>
      </c>
    </row>
    <row r="1325" spans="1:2" x14ac:dyDescent="0.2">
      <c r="A1325" cm="1">
        <f t="array" ref="A1325">INDEX(Tolls!$C$2:$AU$46,MOD(ROW()-2,45)+1,_xlfn.FLOOR.MATH((ROW()-2)/45)+1) + 0</f>
        <v>26.6</v>
      </c>
      <c r="B1325" cm="1">
        <f t="array" ref="B1325">INDEX('EZ-Pass'!$C$2:$AU$46,MOD(ROW()-2,45)+1,_xlfn.FLOOR.MATH((ROW()-2)/45)+1) + 0</f>
        <v>13</v>
      </c>
    </row>
    <row r="1326" spans="1:2" x14ac:dyDescent="0.2">
      <c r="A1326" cm="1">
        <f t="array" ref="A1326">INDEX(Tolls!$C$2:$AU$46,MOD(ROW()-2,45)+1,_xlfn.FLOOR.MATH((ROW()-2)/45)+1) + 0</f>
        <v>25.6</v>
      </c>
      <c r="B1326" cm="1">
        <f t="array" ref="B1326">INDEX('EZ-Pass'!$C$2:$AU$46,MOD(ROW()-2,45)+1,_xlfn.FLOOR.MATH((ROW()-2)/45)+1) + 0</f>
        <v>12.4</v>
      </c>
    </row>
    <row r="1327" spans="1:2" x14ac:dyDescent="0.2">
      <c r="A1327" cm="1">
        <f t="array" ref="A1327">INDEX(Tolls!$C$2:$AU$46,MOD(ROW()-2,45)+1,_xlfn.FLOOR.MATH((ROW()-2)/45)+1) + 0</f>
        <v>21.3</v>
      </c>
      <c r="B1327" cm="1">
        <f t="array" ref="B1327">INDEX('EZ-Pass'!$C$2:$AU$46,MOD(ROW()-2,45)+1,_xlfn.FLOOR.MATH((ROW()-2)/45)+1) + 0</f>
        <v>10.4</v>
      </c>
    </row>
    <row r="1328" spans="1:2" x14ac:dyDescent="0.2">
      <c r="A1328" cm="1">
        <f t="array" ref="A1328">INDEX(Tolls!$C$2:$AU$46,MOD(ROW()-2,45)+1,_xlfn.FLOOR.MATH((ROW()-2)/45)+1) + 0</f>
        <v>17.3</v>
      </c>
      <c r="B1328" cm="1">
        <f t="array" ref="B1328">INDEX('EZ-Pass'!$C$2:$AU$46,MOD(ROW()-2,45)+1,_xlfn.FLOOR.MATH((ROW()-2)/45)+1) + 0</f>
        <v>8.4</v>
      </c>
    </row>
    <row r="1329" spans="1:2" x14ac:dyDescent="0.2">
      <c r="A1329" cm="1">
        <f t="array" ref="A1329">INDEX(Tolls!$C$2:$AU$46,MOD(ROW()-2,45)+1,_xlfn.FLOOR.MATH((ROW()-2)/45)+1) + 0</f>
        <v>14.3</v>
      </c>
      <c r="B1329" cm="1">
        <f t="array" ref="B1329">INDEX('EZ-Pass'!$C$2:$AU$46,MOD(ROW()-2,45)+1,_xlfn.FLOOR.MATH((ROW()-2)/45)+1) + 0</f>
        <v>6.8</v>
      </c>
    </row>
    <row r="1330" spans="1:2" x14ac:dyDescent="0.2">
      <c r="A1330" cm="1">
        <f t="array" ref="A1330">INDEX(Tolls!$C$2:$AU$46,MOD(ROW()-2,45)+1,_xlfn.FLOOR.MATH((ROW()-2)/45)+1) + 0</f>
        <v>11</v>
      </c>
      <c r="B1330" cm="1">
        <f t="array" ref="B1330">INDEX('EZ-Pass'!$C$2:$AU$46,MOD(ROW()-2,45)+1,_xlfn.FLOOR.MATH((ROW()-2)/45)+1) + 0</f>
        <v>5.2</v>
      </c>
    </row>
    <row r="1331" spans="1:2" x14ac:dyDescent="0.2">
      <c r="A1331" cm="1">
        <f t="array" ref="A1331">INDEX(Tolls!$C$2:$AU$46,MOD(ROW()-2,45)+1,_xlfn.FLOOR.MATH((ROW()-2)/45)+1) + 0</f>
        <v>8.8000000000000007</v>
      </c>
      <c r="B1331" cm="1">
        <f t="array" ref="B1331">INDEX('EZ-Pass'!$C$2:$AU$46,MOD(ROW()-2,45)+1,_xlfn.FLOOR.MATH((ROW()-2)/45)+1) + 0</f>
        <v>4.2</v>
      </c>
    </row>
    <row r="1332" spans="1:2" x14ac:dyDescent="0.2">
      <c r="A1332" cm="1">
        <f t="array" ref="A1332">INDEX(Tolls!$C$2:$AU$46,MOD(ROW()-2,45)+1,_xlfn.FLOOR.MATH((ROW()-2)/45)+1) + 0</f>
        <v>6.8</v>
      </c>
      <c r="B1332" cm="1">
        <f t="array" ref="B1332">INDEX('EZ-Pass'!$C$2:$AU$46,MOD(ROW()-2,45)+1,_xlfn.FLOOR.MATH((ROW()-2)/45)+1) + 0</f>
        <v>3.2</v>
      </c>
    </row>
    <row r="1333" spans="1:2" x14ac:dyDescent="0.2">
      <c r="A1333" cm="1">
        <f t="array" ref="A1333">INDEX(Tolls!$C$2:$AU$46,MOD(ROW()-2,45)+1,_xlfn.FLOOR.MATH((ROW()-2)/45)+1) + 0</f>
        <v>4.7</v>
      </c>
      <c r="B1333" cm="1">
        <f t="array" ref="B1333">INDEX('EZ-Pass'!$C$2:$AU$46,MOD(ROW()-2,45)+1,_xlfn.FLOOR.MATH((ROW()-2)/45)+1) + 0</f>
        <v>2.2999999999999998</v>
      </c>
    </row>
    <row r="1334" spans="1:2" x14ac:dyDescent="0.2">
      <c r="A1334" cm="1">
        <f t="array" ref="A1334">INDEX(Tolls!$C$2:$AU$46,MOD(ROW()-2,45)+1,_xlfn.FLOOR.MATH((ROW()-2)/45)+1) + 0</f>
        <v>3.9</v>
      </c>
      <c r="B1334" cm="1">
        <f t="array" ref="B1334">INDEX('EZ-Pass'!$C$2:$AU$46,MOD(ROW()-2,45)+1,_xlfn.FLOOR.MATH((ROW()-2)/45)+1) + 0</f>
        <v>1.6</v>
      </c>
    </row>
    <row r="1335" spans="1:2" x14ac:dyDescent="0.2">
      <c r="A1335" t="e" cm="1">
        <f t="array" ref="A1335">INDEX(Tolls!$C$2:$AU$46,MOD(ROW()-2,45)+1,_xlfn.FLOOR.MATH((ROW()-2)/45)+1) + 0</f>
        <v>#VALUE!</v>
      </c>
      <c r="B1335" t="e" cm="1">
        <f t="array" ref="B1335">INDEX('EZ-Pass'!$C$2:$AU$46,MOD(ROW()-2,45)+1,_xlfn.FLOOR.MATH((ROW()-2)/45)+1) + 0</f>
        <v>#VALUE!</v>
      </c>
    </row>
    <row r="1336" spans="1:2" x14ac:dyDescent="0.2">
      <c r="A1336" t="e" cm="1">
        <f t="array" ref="A1336">INDEX(Tolls!$C$2:$AU$46,MOD(ROW()-2,45)+1,_xlfn.FLOOR.MATH((ROW()-2)/45)+1) + 0</f>
        <v>#VALUE!</v>
      </c>
      <c r="B1336" t="e" cm="1">
        <f t="array" ref="B1336">INDEX('EZ-Pass'!$C$2:$AU$46,MOD(ROW()-2,45)+1,_xlfn.FLOOR.MATH((ROW()-2)/45)+1) + 0</f>
        <v>#VALUE!</v>
      </c>
    </row>
    <row r="1337" spans="1:2" x14ac:dyDescent="0.2">
      <c r="A1337" cm="1">
        <f t="array" ref="A1337">INDEX(Tolls!$C$2:$AU$46,MOD(ROW()-2,45)+1,_xlfn.FLOOR.MATH((ROW()-2)/45)+1) + 0</f>
        <v>3.9</v>
      </c>
      <c r="B1337" cm="1">
        <f t="array" ref="B1337">INDEX('EZ-Pass'!$C$2:$AU$46,MOD(ROW()-2,45)+1,_xlfn.FLOOR.MATH((ROW()-2)/45)+1) + 0</f>
        <v>1.6</v>
      </c>
    </row>
    <row r="1338" spans="1:2" x14ac:dyDescent="0.2">
      <c r="A1338" t="e" cm="1">
        <f t="array" ref="A1338">INDEX(Tolls!$C$2:$AU$46,MOD(ROW()-2,45)+1,_xlfn.FLOOR.MATH((ROW()-2)/45)+1) + 0</f>
        <v>#VALUE!</v>
      </c>
      <c r="B1338" t="e" cm="1">
        <f t="array" ref="B1338">INDEX('EZ-Pass'!$C$2:$AU$46,MOD(ROW()-2,45)+1,_xlfn.FLOOR.MATH((ROW()-2)/45)+1) + 0</f>
        <v>#VALUE!</v>
      </c>
    </row>
    <row r="1339" spans="1:2" x14ac:dyDescent="0.2">
      <c r="A1339" cm="1">
        <f t="array" ref="A1339">INDEX(Tolls!$C$2:$AU$46,MOD(ROW()-2,45)+1,_xlfn.FLOOR.MATH((ROW()-2)/45)+1) + 0</f>
        <v>6.8</v>
      </c>
      <c r="B1339" cm="1">
        <f t="array" ref="B1339">INDEX('EZ-Pass'!$C$2:$AU$46,MOD(ROW()-2,45)+1,_xlfn.FLOOR.MATH((ROW()-2)/45)+1) + 0</f>
        <v>3.2</v>
      </c>
    </row>
    <row r="1340" spans="1:2" x14ac:dyDescent="0.2">
      <c r="A1340" cm="1">
        <f t="array" ref="A1340">INDEX(Tolls!$C$2:$AU$46,MOD(ROW()-2,45)+1,_xlfn.FLOOR.MATH((ROW()-2)/45)+1) + 0</f>
        <v>15</v>
      </c>
      <c r="B1340" cm="1">
        <f t="array" ref="B1340">INDEX('EZ-Pass'!$C$2:$AU$46,MOD(ROW()-2,45)+1,_xlfn.FLOOR.MATH((ROW()-2)/45)+1) + 0</f>
        <v>9.3000000000000007</v>
      </c>
    </row>
    <row r="1341" spans="1:2" x14ac:dyDescent="0.2">
      <c r="A1341" cm="1">
        <f t="array" ref="A1341">INDEX(Tolls!$C$2:$AU$46,MOD(ROW()-2,45)+1,_xlfn.FLOOR.MATH((ROW()-2)/45)+1) + 0</f>
        <v>4.7</v>
      </c>
      <c r="B1341" cm="1">
        <f t="array" ref="B1341">INDEX('EZ-Pass'!$C$2:$AU$46,MOD(ROW()-2,45)+1,_xlfn.FLOOR.MATH((ROW()-2)/45)+1) + 0</f>
        <v>2.2999999999999998</v>
      </c>
    </row>
    <row r="1342" spans="1:2" x14ac:dyDescent="0.2">
      <c r="A1342" cm="1">
        <f t="array" ref="A1342">INDEX(Tolls!$C$2:$AU$46,MOD(ROW()-2,45)+1,_xlfn.FLOOR.MATH((ROW()-2)/45)+1) + 0</f>
        <v>6.8</v>
      </c>
      <c r="B1342" cm="1">
        <f t="array" ref="B1342">INDEX('EZ-Pass'!$C$2:$AU$46,MOD(ROW()-2,45)+1,_xlfn.FLOOR.MATH((ROW()-2)/45)+1) + 0</f>
        <v>3.2</v>
      </c>
    </row>
    <row r="1343" spans="1:2" x14ac:dyDescent="0.2">
      <c r="A1343" cm="1">
        <f t="array" ref="A1343">INDEX(Tolls!$C$2:$AU$46,MOD(ROW()-2,45)+1,_xlfn.FLOOR.MATH((ROW()-2)/45)+1) + 0</f>
        <v>10</v>
      </c>
      <c r="B1343" cm="1">
        <f t="array" ref="B1343">INDEX('EZ-Pass'!$C$2:$AU$46,MOD(ROW()-2,45)+1,_xlfn.FLOOR.MATH((ROW()-2)/45)+1) + 0</f>
        <v>4.8</v>
      </c>
    </row>
    <row r="1344" spans="1:2" x14ac:dyDescent="0.2">
      <c r="A1344" cm="1">
        <f t="array" ref="A1344">INDEX(Tolls!$C$2:$AU$46,MOD(ROW()-2,45)+1,_xlfn.FLOOR.MATH((ROW()-2)/45)+1) + 0</f>
        <v>12</v>
      </c>
      <c r="B1344" cm="1">
        <f t="array" ref="B1344">INDEX('EZ-Pass'!$C$2:$AU$46,MOD(ROW()-2,45)+1,_xlfn.FLOOR.MATH((ROW()-2)/45)+1) + 0</f>
        <v>5.9</v>
      </c>
    </row>
    <row r="1345" spans="1:2" x14ac:dyDescent="0.2">
      <c r="A1345" cm="1">
        <f t="array" ref="A1345">INDEX(Tolls!$C$2:$AU$46,MOD(ROW()-2,45)+1,_xlfn.FLOOR.MATH((ROW()-2)/45)+1) + 0</f>
        <v>16.2</v>
      </c>
      <c r="B1345" cm="1">
        <f t="array" ref="B1345">INDEX('EZ-Pass'!$C$2:$AU$46,MOD(ROW()-2,45)+1,_xlfn.FLOOR.MATH((ROW()-2)/45)+1) + 0</f>
        <v>7.9</v>
      </c>
    </row>
    <row r="1346" spans="1:2" x14ac:dyDescent="0.2">
      <c r="A1346" cm="1">
        <f t="array" ref="A1346">INDEX(Tolls!$C$2:$AU$46,MOD(ROW()-2,45)+1,_xlfn.FLOOR.MATH((ROW()-2)/45)+1) + 0</f>
        <v>18.8</v>
      </c>
      <c r="B1346" cm="1">
        <f t="array" ref="B1346">INDEX('EZ-Pass'!$C$2:$AU$46,MOD(ROW()-2,45)+1,_xlfn.FLOOR.MATH((ROW()-2)/45)+1) + 0</f>
        <v>9.1</v>
      </c>
    </row>
    <row r="1347" spans="1:2" x14ac:dyDescent="0.2">
      <c r="A1347" cm="1">
        <f t="array" ref="A1347">INDEX(Tolls!$C$2:$AU$46,MOD(ROW()-2,45)+1,_xlfn.FLOOR.MATH((ROW()-2)/45)+1) + 0</f>
        <v>20.3</v>
      </c>
      <c r="B1347" cm="1">
        <f t="array" ref="B1347">INDEX('EZ-Pass'!$C$2:$AU$46,MOD(ROW()-2,45)+1,_xlfn.FLOOR.MATH((ROW()-2)/45)+1) + 0</f>
        <v>9.9</v>
      </c>
    </row>
    <row r="1348" spans="1:2" x14ac:dyDescent="0.2">
      <c r="A1348" cm="1">
        <f t="array" ref="A1348">INDEX(Tolls!$C$2:$AU$46,MOD(ROW()-2,45)+1,_xlfn.FLOOR.MATH((ROW()-2)/45)+1) + 0</f>
        <v>22.5</v>
      </c>
      <c r="B1348" cm="1">
        <f t="array" ref="B1348">INDEX('EZ-Pass'!$C$2:$AU$46,MOD(ROW()-2,45)+1,_xlfn.FLOOR.MATH((ROW()-2)/45)+1) + 0</f>
        <v>10.9</v>
      </c>
    </row>
    <row r="1349" spans="1:2" x14ac:dyDescent="0.2">
      <c r="A1349" cm="1">
        <f t="array" ref="A1349">INDEX(Tolls!$C$2:$AU$46,MOD(ROW()-2,45)+1,_xlfn.FLOOR.MATH((ROW()-2)/45)+1) + 0</f>
        <v>24.5</v>
      </c>
      <c r="B1349" cm="1">
        <f t="array" ref="B1349">INDEX('EZ-Pass'!$C$2:$AU$46,MOD(ROW()-2,45)+1,_xlfn.FLOOR.MATH((ROW()-2)/45)+1) + 0</f>
        <v>12</v>
      </c>
    </row>
    <row r="1350" spans="1:2" x14ac:dyDescent="0.2">
      <c r="A1350" cm="1">
        <f t="array" ref="A1350">INDEX(Tolls!$C$2:$AU$46,MOD(ROW()-2,45)+1,_xlfn.FLOOR.MATH((ROW()-2)/45)+1) + 0</f>
        <v>27.1</v>
      </c>
      <c r="B1350" cm="1">
        <f t="array" ref="B1350">INDEX('EZ-Pass'!$C$2:$AU$46,MOD(ROW()-2,45)+1,_xlfn.FLOOR.MATH((ROW()-2)/45)+1) + 0</f>
        <v>13.2</v>
      </c>
    </row>
    <row r="1351" spans="1:2" x14ac:dyDescent="0.2">
      <c r="A1351" cm="1">
        <f t="array" ref="A1351">INDEX(Tolls!$C$2:$AU$46,MOD(ROW()-2,45)+1,_xlfn.FLOOR.MATH((ROW()-2)/45)+1) + 0</f>
        <v>29.700000000000003</v>
      </c>
      <c r="B1351" cm="1">
        <f t="array" ref="B1351">INDEX('EZ-Pass'!$C$2:$AU$46,MOD(ROW()-2,45)+1,_xlfn.FLOOR.MATH((ROW()-2)/45)+1) + 0</f>
        <v>14.399999999999999</v>
      </c>
    </row>
    <row r="1352" spans="1:2" x14ac:dyDescent="0.2">
      <c r="A1352" cm="1">
        <f t="array" ref="A1352">INDEX(Tolls!$C$2:$AU$46,MOD(ROW()-2,45)+1,_xlfn.FLOOR.MATH((ROW()-2)/45)+1) + 0</f>
        <v>92.4</v>
      </c>
      <c r="B1352" cm="1">
        <f t="array" ref="B1352">INDEX('EZ-Pass'!$C$2:$AU$46,MOD(ROW()-2,45)+1,_xlfn.FLOOR.MATH((ROW()-2)/45)+1) + 0</f>
        <v>45.5</v>
      </c>
    </row>
    <row r="1353" spans="1:2" x14ac:dyDescent="0.2">
      <c r="A1353" cm="1">
        <f t="array" ref="A1353">INDEX(Tolls!$C$2:$AU$46,MOD(ROW()-2,45)+1,_xlfn.FLOOR.MATH((ROW()-2)/45)+1) + 0</f>
        <v>79.400000000000006</v>
      </c>
      <c r="B1353" cm="1">
        <f t="array" ref="B1353">INDEX('EZ-Pass'!$C$2:$AU$46,MOD(ROW()-2,45)+1,_xlfn.FLOOR.MATH((ROW()-2)/45)+1) + 0</f>
        <v>39.200000000000003</v>
      </c>
    </row>
    <row r="1354" spans="1:2" x14ac:dyDescent="0.2">
      <c r="A1354" cm="1">
        <f t="array" ref="A1354">INDEX(Tolls!$C$2:$AU$46,MOD(ROW()-2,45)+1,_xlfn.FLOOR.MATH((ROW()-2)/45)+1) + 0</f>
        <v>79.400000000000006</v>
      </c>
      <c r="B1354" cm="1">
        <f t="array" ref="B1354">INDEX('EZ-Pass'!$C$2:$AU$46,MOD(ROW()-2,45)+1,_xlfn.FLOOR.MATH((ROW()-2)/45)+1) + 0</f>
        <v>39.200000000000003</v>
      </c>
    </row>
    <row r="1355" spans="1:2" x14ac:dyDescent="0.2">
      <c r="A1355" cm="1">
        <f t="array" ref="A1355">INDEX(Tolls!$C$2:$AU$46,MOD(ROW()-2,45)+1,_xlfn.FLOOR.MATH((ROW()-2)/45)+1) + 0</f>
        <v>79.400000000000006</v>
      </c>
      <c r="B1355" cm="1">
        <f t="array" ref="B1355">INDEX('EZ-Pass'!$C$2:$AU$46,MOD(ROW()-2,45)+1,_xlfn.FLOOR.MATH((ROW()-2)/45)+1) + 0</f>
        <v>39.200000000000003</v>
      </c>
    </row>
    <row r="1356" spans="1:2" x14ac:dyDescent="0.2">
      <c r="A1356" cm="1">
        <f t="array" ref="A1356">INDEX(Tolls!$C$2:$AU$46,MOD(ROW()-2,45)+1,_xlfn.FLOOR.MATH((ROW()-2)/45)+1) + 0</f>
        <v>76.599999999999994</v>
      </c>
      <c r="B1356" cm="1">
        <f t="array" ref="B1356">INDEX('EZ-Pass'!$C$2:$AU$46,MOD(ROW()-2,45)+1,_xlfn.FLOOR.MATH((ROW()-2)/45)+1) + 0</f>
        <v>37.6</v>
      </c>
    </row>
    <row r="1357" spans="1:2" x14ac:dyDescent="0.2">
      <c r="A1357" cm="1">
        <f t="array" ref="A1357">INDEX(Tolls!$C$2:$AU$46,MOD(ROW()-2,45)+1,_xlfn.FLOOR.MATH((ROW()-2)/45)+1) + 0</f>
        <v>74.400000000000006</v>
      </c>
      <c r="B1357" cm="1">
        <f t="array" ref="B1357">INDEX('EZ-Pass'!$C$2:$AU$46,MOD(ROW()-2,45)+1,_xlfn.FLOOR.MATH((ROW()-2)/45)+1) + 0</f>
        <v>36.6</v>
      </c>
    </row>
    <row r="1358" spans="1:2" x14ac:dyDescent="0.2">
      <c r="A1358" cm="1">
        <f t="array" ref="A1358">INDEX(Tolls!$C$2:$AU$46,MOD(ROW()-2,45)+1,_xlfn.FLOOR.MATH((ROW()-2)/45)+1) + 0</f>
        <v>72.099999999999994</v>
      </c>
      <c r="B1358" cm="1">
        <f t="array" ref="B1358">INDEX('EZ-Pass'!$C$2:$AU$46,MOD(ROW()-2,45)+1,_xlfn.FLOOR.MATH((ROW()-2)/45)+1) + 0</f>
        <v>35.6</v>
      </c>
    </row>
    <row r="1359" spans="1:2" x14ac:dyDescent="0.2">
      <c r="A1359" cm="1">
        <f t="array" ref="A1359">INDEX(Tolls!$C$2:$AU$46,MOD(ROW()-2,45)+1,_xlfn.FLOOR.MATH((ROW()-2)/45)+1) + 0</f>
        <v>69.2</v>
      </c>
      <c r="B1359" cm="1">
        <f t="array" ref="B1359">INDEX('EZ-Pass'!$C$2:$AU$46,MOD(ROW()-2,45)+1,_xlfn.FLOOR.MATH((ROW()-2)/45)+1) + 0</f>
        <v>34.1</v>
      </c>
    </row>
    <row r="1360" spans="1:2" x14ac:dyDescent="0.2">
      <c r="A1360" cm="1">
        <f t="array" ref="A1360">INDEX(Tolls!$C$2:$AU$46,MOD(ROW()-2,45)+1,_xlfn.FLOOR.MATH((ROW()-2)/45)+1) + 0</f>
        <v>68.3</v>
      </c>
      <c r="B1360" cm="1">
        <f t="array" ref="B1360">INDEX('EZ-Pass'!$C$2:$AU$46,MOD(ROW()-2,45)+1,_xlfn.FLOOR.MATH((ROW()-2)/45)+1) + 0</f>
        <v>33.5</v>
      </c>
    </row>
    <row r="1361" spans="1:2" x14ac:dyDescent="0.2">
      <c r="A1361" cm="1">
        <f t="array" ref="A1361">INDEX(Tolls!$C$2:$AU$46,MOD(ROW()-2,45)+1,_xlfn.FLOOR.MATH((ROW()-2)/45)+1) + 0</f>
        <v>64.099999999999994</v>
      </c>
      <c r="B1361" cm="1">
        <f t="array" ref="B1361">INDEX('EZ-Pass'!$C$2:$AU$46,MOD(ROW()-2,45)+1,_xlfn.FLOOR.MATH((ROW()-2)/45)+1) + 0</f>
        <v>31.4</v>
      </c>
    </row>
    <row r="1362" spans="1:2" x14ac:dyDescent="0.2">
      <c r="A1362" cm="1">
        <f t="array" ref="A1362">INDEX(Tolls!$C$2:$AU$46,MOD(ROW()-2,45)+1,_xlfn.FLOOR.MATH((ROW()-2)/45)+1) + 0</f>
        <v>58.6</v>
      </c>
      <c r="B1362" cm="1">
        <f t="array" ref="B1362">INDEX('EZ-Pass'!$C$2:$AU$46,MOD(ROW()-2,45)+1,_xlfn.FLOOR.MATH((ROW()-2)/45)+1) + 0</f>
        <v>29</v>
      </c>
    </row>
    <row r="1363" spans="1:2" x14ac:dyDescent="0.2">
      <c r="A1363" cm="1">
        <f t="array" ref="A1363">INDEX(Tolls!$C$2:$AU$46,MOD(ROW()-2,45)+1,_xlfn.FLOOR.MATH((ROW()-2)/45)+1) + 0</f>
        <v>51.4</v>
      </c>
      <c r="B1363" cm="1">
        <f t="array" ref="B1363">INDEX('EZ-Pass'!$C$2:$AU$46,MOD(ROW()-2,45)+1,_xlfn.FLOOR.MATH((ROW()-2)/45)+1) + 0</f>
        <v>25.3</v>
      </c>
    </row>
    <row r="1364" spans="1:2" x14ac:dyDescent="0.2">
      <c r="A1364" cm="1">
        <f t="array" ref="A1364">INDEX(Tolls!$C$2:$AU$46,MOD(ROW()-2,45)+1,_xlfn.FLOOR.MATH((ROW()-2)/45)+1) + 0</f>
        <v>46.3</v>
      </c>
      <c r="B1364" cm="1">
        <f t="array" ref="B1364">INDEX('EZ-Pass'!$C$2:$AU$46,MOD(ROW()-2,45)+1,_xlfn.FLOOR.MATH((ROW()-2)/45)+1) + 0</f>
        <v>22.8</v>
      </c>
    </row>
    <row r="1365" spans="1:2" x14ac:dyDescent="0.2">
      <c r="A1365" cm="1">
        <f t="array" ref="A1365">INDEX(Tolls!$C$2:$AU$46,MOD(ROW()-2,45)+1,_xlfn.FLOOR.MATH((ROW()-2)/45)+1) + 0</f>
        <v>43.2</v>
      </c>
      <c r="B1365" cm="1">
        <f t="array" ref="B1365">INDEX('EZ-Pass'!$C$2:$AU$46,MOD(ROW()-2,45)+1,_xlfn.FLOOR.MATH((ROW()-2)/45)+1) + 0</f>
        <v>21.2</v>
      </c>
    </row>
    <row r="1366" spans="1:2" x14ac:dyDescent="0.2">
      <c r="A1366" cm="1">
        <f t="array" ref="A1366">INDEX(Tolls!$C$2:$AU$46,MOD(ROW()-2,45)+1,_xlfn.FLOOR.MATH((ROW()-2)/45)+1) + 0</f>
        <v>39.1</v>
      </c>
      <c r="B1366" cm="1">
        <f t="array" ref="B1366">INDEX('EZ-Pass'!$C$2:$AU$46,MOD(ROW()-2,45)+1,_xlfn.FLOOR.MATH((ROW()-2)/45)+1) + 0</f>
        <v>20.2</v>
      </c>
    </row>
    <row r="1367" spans="1:2" x14ac:dyDescent="0.2">
      <c r="A1367" cm="1">
        <f t="array" ref="A1367">INDEX(Tolls!$C$2:$AU$46,MOD(ROW()-2,45)+1,_xlfn.FLOOR.MATH((ROW()-2)/45)+1) + 0</f>
        <v>36.9</v>
      </c>
      <c r="B1367" cm="1">
        <f t="array" ref="B1367">INDEX('EZ-Pass'!$C$2:$AU$46,MOD(ROW()-2,45)+1,_xlfn.FLOOR.MATH((ROW()-2)/45)+1) + 0</f>
        <v>18.2</v>
      </c>
    </row>
    <row r="1368" spans="1:2" x14ac:dyDescent="0.2">
      <c r="A1368" cm="1">
        <f t="array" ref="A1368">INDEX(Tolls!$C$2:$AU$46,MOD(ROW()-2,45)+1,_xlfn.FLOOR.MATH((ROW()-2)/45)+1) + 0</f>
        <v>31.9</v>
      </c>
      <c r="B1368" cm="1">
        <f t="array" ref="B1368">INDEX('EZ-Pass'!$C$2:$AU$46,MOD(ROW()-2,45)+1,_xlfn.FLOOR.MATH((ROW()-2)/45)+1) + 0</f>
        <v>15.6</v>
      </c>
    </row>
    <row r="1369" spans="1:2" x14ac:dyDescent="0.2">
      <c r="A1369" cm="1">
        <f t="array" ref="A1369">INDEX(Tolls!$C$2:$AU$46,MOD(ROW()-2,45)+1,_xlfn.FLOOR.MATH((ROW()-2)/45)+1) + 0</f>
        <v>29.7</v>
      </c>
      <c r="B1369" cm="1">
        <f t="array" ref="B1369">INDEX('EZ-Pass'!$C$2:$AU$46,MOD(ROW()-2,45)+1,_xlfn.FLOOR.MATH((ROW()-2)/45)+1) + 0</f>
        <v>14.5</v>
      </c>
    </row>
    <row r="1370" spans="1:2" x14ac:dyDescent="0.2">
      <c r="A1370" cm="1">
        <f t="array" ref="A1370">INDEX(Tolls!$C$2:$AU$46,MOD(ROW()-2,45)+1,_xlfn.FLOOR.MATH((ROW()-2)/45)+1) + 0</f>
        <v>28.6</v>
      </c>
      <c r="B1370" cm="1">
        <f t="array" ref="B1370">INDEX('EZ-Pass'!$C$2:$AU$46,MOD(ROW()-2,45)+1,_xlfn.FLOOR.MATH((ROW()-2)/45)+1) + 0</f>
        <v>14</v>
      </c>
    </row>
    <row r="1371" spans="1:2" x14ac:dyDescent="0.2">
      <c r="A1371" cm="1">
        <f t="array" ref="A1371">INDEX(Tolls!$C$2:$AU$46,MOD(ROW()-2,45)+1,_xlfn.FLOOR.MATH((ROW()-2)/45)+1) + 0</f>
        <v>27.6</v>
      </c>
      <c r="B1371" cm="1">
        <f t="array" ref="B1371">INDEX('EZ-Pass'!$C$2:$AU$46,MOD(ROW()-2,45)+1,_xlfn.FLOOR.MATH((ROW()-2)/45)+1) + 0</f>
        <v>13.5</v>
      </c>
    </row>
    <row r="1372" spans="1:2" x14ac:dyDescent="0.2">
      <c r="A1372" cm="1">
        <f t="array" ref="A1372">INDEX(Tolls!$C$2:$AU$46,MOD(ROW()-2,45)+1,_xlfn.FLOOR.MATH((ROW()-2)/45)+1) + 0</f>
        <v>24.5</v>
      </c>
      <c r="B1372" cm="1">
        <f t="array" ref="B1372">INDEX('EZ-Pass'!$C$2:$AU$46,MOD(ROW()-2,45)+1,_xlfn.FLOOR.MATH((ROW()-2)/45)+1) + 0</f>
        <v>12</v>
      </c>
    </row>
    <row r="1373" spans="1:2" x14ac:dyDescent="0.2">
      <c r="A1373" cm="1">
        <f t="array" ref="A1373">INDEX(Tolls!$C$2:$AU$46,MOD(ROW()-2,45)+1,_xlfn.FLOOR.MATH((ROW()-2)/45)+1) + 0</f>
        <v>19.399999999999999</v>
      </c>
      <c r="B1373" cm="1">
        <f t="array" ref="B1373">INDEX('EZ-Pass'!$C$2:$AU$46,MOD(ROW()-2,45)+1,_xlfn.FLOOR.MATH((ROW()-2)/45)+1) + 0</f>
        <v>9.4</v>
      </c>
    </row>
    <row r="1374" spans="1:2" x14ac:dyDescent="0.2">
      <c r="A1374" cm="1">
        <f t="array" ref="A1374">INDEX(Tolls!$C$2:$AU$46,MOD(ROW()-2,45)+1,_xlfn.FLOOR.MATH((ROW()-2)/45)+1) + 0</f>
        <v>17.3</v>
      </c>
      <c r="B1374" cm="1">
        <f t="array" ref="B1374">INDEX('EZ-Pass'!$C$2:$AU$46,MOD(ROW()-2,45)+1,_xlfn.FLOOR.MATH((ROW()-2)/45)+1) + 0</f>
        <v>8.4</v>
      </c>
    </row>
    <row r="1375" spans="1:2" x14ac:dyDescent="0.2">
      <c r="A1375" cm="1">
        <f t="array" ref="A1375">INDEX(Tolls!$C$2:$AU$46,MOD(ROW()-2,45)+1,_xlfn.FLOOR.MATH((ROW()-2)/45)+1) + 0</f>
        <v>14.3</v>
      </c>
      <c r="B1375" cm="1">
        <f t="array" ref="B1375">INDEX('EZ-Pass'!$C$2:$AU$46,MOD(ROW()-2,45)+1,_xlfn.FLOOR.MATH((ROW()-2)/45)+1) + 0</f>
        <v>6.8</v>
      </c>
    </row>
    <row r="1376" spans="1:2" x14ac:dyDescent="0.2">
      <c r="A1376" cm="1">
        <f t="array" ref="A1376">INDEX(Tolls!$C$2:$AU$46,MOD(ROW()-2,45)+1,_xlfn.FLOOR.MATH((ROW()-2)/45)+1) + 0</f>
        <v>12</v>
      </c>
      <c r="B1376" cm="1">
        <f t="array" ref="B1376">INDEX('EZ-Pass'!$C$2:$AU$46,MOD(ROW()-2,45)+1,_xlfn.FLOOR.MATH((ROW()-2)/45)+1) + 0</f>
        <v>5.6</v>
      </c>
    </row>
    <row r="1377" spans="1:2" x14ac:dyDescent="0.2">
      <c r="A1377" cm="1">
        <f t="array" ref="A1377">INDEX(Tolls!$C$2:$AU$46,MOD(ROW()-2,45)+1,_xlfn.FLOOR.MATH((ROW()-2)/45)+1) + 0</f>
        <v>10</v>
      </c>
      <c r="B1377" cm="1">
        <f t="array" ref="B1377">INDEX('EZ-Pass'!$C$2:$AU$46,MOD(ROW()-2,45)+1,_xlfn.FLOOR.MATH((ROW()-2)/45)+1) + 0</f>
        <v>4.8</v>
      </c>
    </row>
    <row r="1378" spans="1:2" x14ac:dyDescent="0.2">
      <c r="A1378" cm="1">
        <f t="array" ref="A1378">INDEX(Tolls!$C$2:$AU$46,MOD(ROW()-2,45)+1,_xlfn.FLOOR.MATH((ROW()-2)/45)+1) + 0</f>
        <v>6.8</v>
      </c>
      <c r="B1378" cm="1">
        <f t="array" ref="B1378">INDEX('EZ-Pass'!$C$2:$AU$46,MOD(ROW()-2,45)+1,_xlfn.FLOOR.MATH((ROW()-2)/45)+1) + 0</f>
        <v>3.2</v>
      </c>
    </row>
    <row r="1379" spans="1:2" x14ac:dyDescent="0.2">
      <c r="A1379" cm="1">
        <f t="array" ref="A1379">INDEX(Tolls!$C$2:$AU$46,MOD(ROW()-2,45)+1,_xlfn.FLOOR.MATH((ROW()-2)/45)+1) + 0</f>
        <v>6</v>
      </c>
      <c r="B1379" cm="1">
        <f t="array" ref="B1379">INDEX('EZ-Pass'!$C$2:$AU$46,MOD(ROW()-2,45)+1,_xlfn.FLOOR.MATH((ROW()-2)/45)+1) + 0</f>
        <v>2.7</v>
      </c>
    </row>
    <row r="1380" spans="1:2" x14ac:dyDescent="0.2">
      <c r="A1380" t="e" cm="1">
        <f t="array" ref="A1380">INDEX(Tolls!$C$2:$AU$46,MOD(ROW()-2,45)+1,_xlfn.FLOOR.MATH((ROW()-2)/45)+1) + 0</f>
        <v>#VALUE!</v>
      </c>
      <c r="B1380" t="e" cm="1">
        <f t="array" ref="B1380">INDEX('EZ-Pass'!$C$2:$AU$46,MOD(ROW()-2,45)+1,_xlfn.FLOOR.MATH((ROW()-2)/45)+1) + 0</f>
        <v>#VALUE!</v>
      </c>
    </row>
    <row r="1381" spans="1:2" x14ac:dyDescent="0.2">
      <c r="A1381" cm="1">
        <f t="array" ref="A1381">INDEX(Tolls!$C$2:$AU$46,MOD(ROW()-2,45)+1,_xlfn.FLOOR.MATH((ROW()-2)/45)+1) + 0</f>
        <v>3.9</v>
      </c>
      <c r="B1381" cm="1">
        <f t="array" ref="B1381">INDEX('EZ-Pass'!$C$2:$AU$46,MOD(ROW()-2,45)+1,_xlfn.FLOOR.MATH((ROW()-2)/45)+1) + 0</f>
        <v>1.6</v>
      </c>
    </row>
    <row r="1382" spans="1:2" x14ac:dyDescent="0.2">
      <c r="A1382" t="e" cm="1">
        <f t="array" ref="A1382">INDEX(Tolls!$C$2:$AU$46,MOD(ROW()-2,45)+1,_xlfn.FLOOR.MATH((ROW()-2)/45)+1) + 0</f>
        <v>#VALUE!</v>
      </c>
      <c r="B1382" t="e" cm="1">
        <f t="array" ref="B1382">INDEX('EZ-Pass'!$C$2:$AU$46,MOD(ROW()-2,45)+1,_xlfn.FLOOR.MATH((ROW()-2)/45)+1) + 0</f>
        <v>#VALUE!</v>
      </c>
    </row>
    <row r="1383" spans="1:2" x14ac:dyDescent="0.2">
      <c r="A1383" t="e" cm="1">
        <f t="array" ref="A1383">INDEX(Tolls!$C$2:$AU$46,MOD(ROW()-2,45)+1,_xlfn.FLOOR.MATH((ROW()-2)/45)+1) + 0</f>
        <v>#VALUE!</v>
      </c>
      <c r="B1383" t="e" cm="1">
        <f t="array" ref="B1383">INDEX('EZ-Pass'!$C$2:$AU$46,MOD(ROW()-2,45)+1,_xlfn.FLOOR.MATH((ROW()-2)/45)+1) + 0</f>
        <v>#VALUE!</v>
      </c>
    </row>
    <row r="1384" spans="1:2" x14ac:dyDescent="0.2">
      <c r="A1384" cm="1">
        <f t="array" ref="A1384">INDEX(Tolls!$C$2:$AU$46,MOD(ROW()-2,45)+1,_xlfn.FLOOR.MATH((ROW()-2)/45)+1) + 0</f>
        <v>4.7</v>
      </c>
      <c r="B1384" cm="1">
        <f t="array" ref="B1384">INDEX('EZ-Pass'!$C$2:$AU$46,MOD(ROW()-2,45)+1,_xlfn.FLOOR.MATH((ROW()-2)/45)+1) + 0</f>
        <v>2.2999999999999998</v>
      </c>
    </row>
    <row r="1385" spans="1:2" x14ac:dyDescent="0.2">
      <c r="A1385" cm="1">
        <f t="array" ref="A1385">INDEX(Tolls!$C$2:$AU$46,MOD(ROW()-2,45)+1,_xlfn.FLOOR.MATH((ROW()-2)/45)+1) + 0</f>
        <v>12.9</v>
      </c>
      <c r="B1385" cm="1">
        <f t="array" ref="B1385">INDEX('EZ-Pass'!$C$2:$AU$46,MOD(ROW()-2,45)+1,_xlfn.FLOOR.MATH((ROW()-2)/45)+1) + 0</f>
        <v>8.3999999999999986</v>
      </c>
    </row>
    <row r="1386" spans="1:2" x14ac:dyDescent="0.2">
      <c r="A1386" cm="1">
        <f t="array" ref="A1386">INDEX(Tolls!$C$2:$AU$46,MOD(ROW()-2,45)+1,_xlfn.FLOOR.MATH((ROW()-2)/45)+1) + 0</f>
        <v>6.8</v>
      </c>
      <c r="B1386" cm="1">
        <f t="array" ref="B1386">INDEX('EZ-Pass'!$C$2:$AU$46,MOD(ROW()-2,45)+1,_xlfn.FLOOR.MATH((ROW()-2)/45)+1) + 0</f>
        <v>3.2</v>
      </c>
    </row>
    <row r="1387" spans="1:2" x14ac:dyDescent="0.2">
      <c r="A1387" cm="1">
        <f t="array" ref="A1387">INDEX(Tolls!$C$2:$AU$46,MOD(ROW()-2,45)+1,_xlfn.FLOOR.MATH((ROW()-2)/45)+1) + 0</f>
        <v>10</v>
      </c>
      <c r="B1387" cm="1">
        <f t="array" ref="B1387">INDEX('EZ-Pass'!$C$2:$AU$46,MOD(ROW()-2,45)+1,_xlfn.FLOOR.MATH((ROW()-2)/45)+1) + 0</f>
        <v>4.8</v>
      </c>
    </row>
    <row r="1388" spans="1:2" x14ac:dyDescent="0.2">
      <c r="A1388" cm="1">
        <f t="array" ref="A1388">INDEX(Tolls!$C$2:$AU$46,MOD(ROW()-2,45)+1,_xlfn.FLOOR.MATH((ROW()-2)/45)+1) + 0</f>
        <v>13</v>
      </c>
      <c r="B1388" cm="1">
        <f t="array" ref="B1388">INDEX('EZ-Pass'!$C$2:$AU$46,MOD(ROW()-2,45)+1,_xlfn.FLOOR.MATH((ROW()-2)/45)+1) + 0</f>
        <v>6.3</v>
      </c>
    </row>
    <row r="1389" spans="1:2" x14ac:dyDescent="0.2">
      <c r="A1389" cm="1">
        <f t="array" ref="A1389">INDEX(Tolls!$C$2:$AU$46,MOD(ROW()-2,45)+1,_xlfn.FLOOR.MATH((ROW()-2)/45)+1) + 0</f>
        <v>15.3</v>
      </c>
      <c r="B1389" cm="1">
        <f t="array" ref="B1389">INDEX('EZ-Pass'!$C$2:$AU$46,MOD(ROW()-2,45)+1,_xlfn.FLOOR.MATH((ROW()-2)/45)+1) + 0</f>
        <v>7.3</v>
      </c>
    </row>
    <row r="1390" spans="1:2" x14ac:dyDescent="0.2">
      <c r="A1390" cm="1">
        <f t="array" ref="A1390">INDEX(Tolls!$C$2:$AU$46,MOD(ROW()-2,45)+1,_xlfn.FLOOR.MATH((ROW()-2)/45)+1) + 0</f>
        <v>20.3</v>
      </c>
      <c r="B1390" cm="1">
        <f t="array" ref="B1390">INDEX('EZ-Pass'!$C$2:$AU$46,MOD(ROW()-2,45)+1,_xlfn.FLOOR.MATH((ROW()-2)/45)+1) + 0</f>
        <v>9.9</v>
      </c>
    </row>
    <row r="1391" spans="1:2" x14ac:dyDescent="0.2">
      <c r="A1391" cm="1">
        <f t="array" ref="A1391">INDEX(Tolls!$C$2:$AU$46,MOD(ROW()-2,45)+1,_xlfn.FLOOR.MATH((ROW()-2)/45)+1) + 0</f>
        <v>22.6</v>
      </c>
      <c r="B1391" cm="1">
        <f t="array" ref="B1391">INDEX('EZ-Pass'!$C$2:$AU$46,MOD(ROW()-2,45)+1,_xlfn.FLOOR.MATH((ROW()-2)/45)+1) + 0</f>
        <v>11</v>
      </c>
    </row>
    <row r="1392" spans="1:2" x14ac:dyDescent="0.2">
      <c r="A1392" cm="1">
        <f t="array" ref="A1392">INDEX(Tolls!$C$2:$AU$46,MOD(ROW()-2,45)+1,_xlfn.FLOOR.MATH((ROW()-2)/45)+1) + 0</f>
        <v>23.6</v>
      </c>
      <c r="B1392" cm="1">
        <f t="array" ref="B1392">INDEX('EZ-Pass'!$C$2:$AU$46,MOD(ROW()-2,45)+1,_xlfn.FLOOR.MATH((ROW()-2)/45)+1) + 0</f>
        <v>11.5</v>
      </c>
    </row>
    <row r="1393" spans="1:2" x14ac:dyDescent="0.2">
      <c r="A1393" cm="1">
        <f t="array" ref="A1393">INDEX(Tolls!$C$2:$AU$46,MOD(ROW()-2,45)+1,_xlfn.FLOOR.MATH((ROW()-2)/45)+1) + 0</f>
        <v>26.6</v>
      </c>
      <c r="B1393" cm="1">
        <f t="array" ref="B1393">INDEX('EZ-Pass'!$C$2:$AU$46,MOD(ROW()-2,45)+1,_xlfn.FLOOR.MATH((ROW()-2)/45)+1) + 0</f>
        <v>13</v>
      </c>
    </row>
    <row r="1394" spans="1:2" x14ac:dyDescent="0.2">
      <c r="A1394" cm="1">
        <f t="array" ref="A1394">INDEX(Tolls!$C$2:$AU$46,MOD(ROW()-2,45)+1,_xlfn.FLOOR.MATH((ROW()-2)/45)+1) + 0</f>
        <v>27.6</v>
      </c>
      <c r="B1394" cm="1">
        <f t="array" ref="B1394">INDEX('EZ-Pass'!$C$2:$AU$46,MOD(ROW()-2,45)+1,_xlfn.FLOOR.MATH((ROW()-2)/45)+1) + 0</f>
        <v>13.5</v>
      </c>
    </row>
    <row r="1395" spans="1:2" x14ac:dyDescent="0.2">
      <c r="A1395" cm="1">
        <f t="array" ref="A1395">INDEX(Tolls!$C$2:$AU$46,MOD(ROW()-2,45)+1,_xlfn.FLOOR.MATH((ROW()-2)/45)+1) + 0</f>
        <v>30.200000000000003</v>
      </c>
      <c r="B1395" cm="1">
        <f t="array" ref="B1395">INDEX('EZ-Pass'!$C$2:$AU$46,MOD(ROW()-2,45)+1,_xlfn.FLOOR.MATH((ROW()-2)/45)+1) + 0</f>
        <v>14.7</v>
      </c>
    </row>
    <row r="1396" spans="1:2" x14ac:dyDescent="0.2">
      <c r="A1396" cm="1">
        <f t="array" ref="A1396">INDEX(Tolls!$C$2:$AU$46,MOD(ROW()-2,45)+1,_xlfn.FLOOR.MATH((ROW()-2)/45)+1) + 0</f>
        <v>32.800000000000004</v>
      </c>
      <c r="B1396" cm="1">
        <f t="array" ref="B1396">INDEX('EZ-Pass'!$C$2:$AU$46,MOD(ROW()-2,45)+1,_xlfn.FLOOR.MATH((ROW()-2)/45)+1) + 0</f>
        <v>15.899999999999999</v>
      </c>
    </row>
    <row r="1397" spans="1:2" x14ac:dyDescent="0.2">
      <c r="A1397" cm="1">
        <f t="array" ref="A1397">INDEX(Tolls!$C$2:$AU$46,MOD(ROW()-2,45)+1,_xlfn.FLOOR.MATH((ROW()-2)/45)+1) + 0</f>
        <v>93</v>
      </c>
      <c r="B1397" cm="1">
        <f t="array" ref="B1397">INDEX('EZ-Pass'!$C$2:$AU$46,MOD(ROW()-2,45)+1,_xlfn.FLOOR.MATH((ROW()-2)/45)+1) + 0</f>
        <v>45.699999999999996</v>
      </c>
    </row>
    <row r="1398" spans="1:2" x14ac:dyDescent="0.2">
      <c r="A1398" cm="1">
        <f t="array" ref="A1398">INDEX(Tolls!$C$2:$AU$46,MOD(ROW()-2,45)+1,_xlfn.FLOOR.MATH((ROW()-2)/45)+1) + 0</f>
        <v>80</v>
      </c>
      <c r="B1398" cm="1">
        <f t="array" ref="B1398">INDEX('EZ-Pass'!$C$2:$AU$46,MOD(ROW()-2,45)+1,_xlfn.FLOOR.MATH((ROW()-2)/45)+1) + 0</f>
        <v>39.4</v>
      </c>
    </row>
    <row r="1399" spans="1:2" x14ac:dyDescent="0.2">
      <c r="A1399" cm="1">
        <f t="array" ref="A1399">INDEX(Tolls!$C$2:$AU$46,MOD(ROW()-2,45)+1,_xlfn.FLOOR.MATH((ROW()-2)/45)+1) + 0</f>
        <v>80</v>
      </c>
      <c r="B1399" cm="1">
        <f t="array" ref="B1399">INDEX('EZ-Pass'!$C$2:$AU$46,MOD(ROW()-2,45)+1,_xlfn.FLOOR.MATH((ROW()-2)/45)+1) + 0</f>
        <v>39.4</v>
      </c>
    </row>
    <row r="1400" spans="1:2" x14ac:dyDescent="0.2">
      <c r="A1400" cm="1">
        <f t="array" ref="A1400">INDEX(Tolls!$C$2:$AU$46,MOD(ROW()-2,45)+1,_xlfn.FLOOR.MATH((ROW()-2)/45)+1) + 0</f>
        <v>80</v>
      </c>
      <c r="B1400" cm="1">
        <f t="array" ref="B1400">INDEX('EZ-Pass'!$C$2:$AU$46,MOD(ROW()-2,45)+1,_xlfn.FLOOR.MATH((ROW()-2)/45)+1) + 0</f>
        <v>39.4</v>
      </c>
    </row>
    <row r="1401" spans="1:2" x14ac:dyDescent="0.2">
      <c r="A1401" cm="1">
        <f t="array" ref="A1401">INDEX(Tolls!$C$2:$AU$46,MOD(ROW()-2,45)+1,_xlfn.FLOOR.MATH((ROW()-2)/45)+1) + 0</f>
        <v>76.900000000000006</v>
      </c>
      <c r="B1401" cm="1">
        <f t="array" ref="B1401">INDEX('EZ-Pass'!$C$2:$AU$46,MOD(ROW()-2,45)+1,_xlfn.FLOOR.MATH((ROW()-2)/45)+1) + 0</f>
        <v>37.9</v>
      </c>
    </row>
    <row r="1402" spans="1:2" x14ac:dyDescent="0.2">
      <c r="A1402" cm="1">
        <f t="array" ref="A1402">INDEX(Tolls!$C$2:$AU$46,MOD(ROW()-2,45)+1,_xlfn.FLOOR.MATH((ROW()-2)/45)+1) + 0</f>
        <v>74.599999999999994</v>
      </c>
      <c r="B1402" cm="1">
        <f t="array" ref="B1402">INDEX('EZ-Pass'!$C$2:$AU$46,MOD(ROW()-2,45)+1,_xlfn.FLOOR.MATH((ROW()-2)/45)+1) + 0</f>
        <v>36.799999999999997</v>
      </c>
    </row>
    <row r="1403" spans="1:2" x14ac:dyDescent="0.2">
      <c r="A1403" cm="1">
        <f t="array" ref="A1403">INDEX(Tolls!$C$2:$AU$46,MOD(ROW()-2,45)+1,_xlfn.FLOOR.MATH((ROW()-2)/45)+1) + 0</f>
        <v>72.7</v>
      </c>
      <c r="B1403" cm="1">
        <f t="array" ref="B1403">INDEX('EZ-Pass'!$C$2:$AU$46,MOD(ROW()-2,45)+1,_xlfn.FLOOR.MATH((ROW()-2)/45)+1) + 0</f>
        <v>35.9</v>
      </c>
    </row>
    <row r="1404" spans="1:2" x14ac:dyDescent="0.2">
      <c r="A1404" cm="1">
        <f t="array" ref="A1404">INDEX(Tolls!$C$2:$AU$46,MOD(ROW()-2,45)+1,_xlfn.FLOOR.MATH((ROW()-2)/45)+1) + 0</f>
        <v>69.5</v>
      </c>
      <c r="B1404" cm="1">
        <f t="array" ref="B1404">INDEX('EZ-Pass'!$C$2:$AU$46,MOD(ROW()-2,45)+1,_xlfn.FLOOR.MATH((ROW()-2)/45)+1) + 0</f>
        <v>34.299999999999997</v>
      </c>
    </row>
    <row r="1405" spans="1:2" x14ac:dyDescent="0.2">
      <c r="A1405" cm="1">
        <f t="array" ref="A1405">INDEX(Tolls!$C$2:$AU$46,MOD(ROW()-2,45)+1,_xlfn.FLOOR.MATH((ROW()-2)/45)+1) + 0</f>
        <v>68.599999999999994</v>
      </c>
      <c r="B1405" cm="1">
        <f t="array" ref="B1405">INDEX('EZ-Pass'!$C$2:$AU$46,MOD(ROW()-2,45)+1,_xlfn.FLOOR.MATH((ROW()-2)/45)+1) + 0</f>
        <v>33.6</v>
      </c>
    </row>
    <row r="1406" spans="1:2" x14ac:dyDescent="0.2">
      <c r="A1406" cm="1">
        <f t="array" ref="A1406">INDEX(Tolls!$C$2:$AU$46,MOD(ROW()-2,45)+1,_xlfn.FLOOR.MATH((ROW()-2)/45)+1) + 0</f>
        <v>64.3</v>
      </c>
      <c r="B1406" cm="1">
        <f t="array" ref="B1406">INDEX('EZ-Pass'!$C$2:$AU$46,MOD(ROW()-2,45)+1,_xlfn.FLOOR.MATH((ROW()-2)/45)+1) + 0</f>
        <v>31.6</v>
      </c>
    </row>
    <row r="1407" spans="1:2" x14ac:dyDescent="0.2">
      <c r="A1407" cm="1">
        <f t="array" ref="A1407">INDEX(Tolls!$C$2:$AU$46,MOD(ROW()-2,45)+1,_xlfn.FLOOR.MATH((ROW()-2)/45)+1) + 0</f>
        <v>59.4</v>
      </c>
      <c r="B1407" cm="1">
        <f t="array" ref="B1407">INDEX('EZ-Pass'!$C$2:$AU$46,MOD(ROW()-2,45)+1,_xlfn.FLOOR.MATH((ROW()-2)/45)+1) + 0</f>
        <v>29.1</v>
      </c>
    </row>
    <row r="1408" spans="1:2" x14ac:dyDescent="0.2">
      <c r="A1408" cm="1">
        <f t="array" ref="A1408">INDEX(Tolls!$C$2:$AU$46,MOD(ROW()-2,45)+1,_xlfn.FLOOR.MATH((ROW()-2)/45)+1) + 0</f>
        <v>52</v>
      </c>
      <c r="B1408" cm="1">
        <f t="array" ref="B1408">INDEX('EZ-Pass'!$C$2:$AU$46,MOD(ROW()-2,45)+1,_xlfn.FLOOR.MATH((ROW()-2)/45)+1) + 0</f>
        <v>25.5</v>
      </c>
    </row>
    <row r="1409" spans="1:2" x14ac:dyDescent="0.2">
      <c r="A1409" cm="1">
        <f t="array" ref="A1409">INDEX(Tolls!$C$2:$AU$46,MOD(ROW()-2,45)+1,_xlfn.FLOOR.MATH((ROW()-2)/45)+1) + 0</f>
        <v>46.6</v>
      </c>
      <c r="B1409" cm="1">
        <f t="array" ref="B1409">INDEX('EZ-Pass'!$C$2:$AU$46,MOD(ROW()-2,45)+1,_xlfn.FLOOR.MATH((ROW()-2)/45)+1) + 0</f>
        <v>22.9</v>
      </c>
    </row>
    <row r="1410" spans="1:2" x14ac:dyDescent="0.2">
      <c r="A1410" cm="1">
        <f t="array" ref="A1410">INDEX(Tolls!$C$2:$AU$46,MOD(ROW()-2,45)+1,_xlfn.FLOOR.MATH((ROW()-2)/45)+1) + 0</f>
        <v>43.5</v>
      </c>
      <c r="B1410" cm="1">
        <f t="array" ref="B1410">INDEX('EZ-Pass'!$C$2:$AU$46,MOD(ROW()-2,45)+1,_xlfn.FLOOR.MATH((ROW()-2)/45)+1) + 0</f>
        <v>21.4</v>
      </c>
    </row>
    <row r="1411" spans="1:2" x14ac:dyDescent="0.2">
      <c r="A1411" cm="1">
        <f t="array" ref="A1411">INDEX(Tolls!$C$2:$AU$46,MOD(ROW()-2,45)+1,_xlfn.FLOOR.MATH((ROW()-2)/45)+1) + 0</f>
        <v>39.1</v>
      </c>
      <c r="B1411" cm="1">
        <f t="array" ref="B1411">INDEX('EZ-Pass'!$C$2:$AU$46,MOD(ROW()-2,45)+1,_xlfn.FLOOR.MATH((ROW()-2)/45)+1) + 0</f>
        <v>20.399999999999999</v>
      </c>
    </row>
    <row r="1412" spans="1:2" x14ac:dyDescent="0.2">
      <c r="A1412" cm="1">
        <f t="array" ref="A1412">INDEX(Tolls!$C$2:$AU$46,MOD(ROW()-2,45)+1,_xlfn.FLOOR.MATH((ROW()-2)/45)+1) + 0</f>
        <v>37.4</v>
      </c>
      <c r="B1412" cm="1">
        <f t="array" ref="B1412">INDEX('EZ-Pass'!$C$2:$AU$46,MOD(ROW()-2,45)+1,_xlfn.FLOOR.MATH((ROW()-2)/45)+1) + 0</f>
        <v>18.3</v>
      </c>
    </row>
    <row r="1413" spans="1:2" x14ac:dyDescent="0.2">
      <c r="A1413" cm="1">
        <f t="array" ref="A1413">INDEX(Tolls!$C$2:$AU$46,MOD(ROW()-2,45)+1,_xlfn.FLOOR.MATH((ROW()-2)/45)+1) + 0</f>
        <v>32</v>
      </c>
      <c r="B1413" cm="1">
        <f t="array" ref="B1413">INDEX('EZ-Pass'!$C$2:$AU$46,MOD(ROW()-2,45)+1,_xlfn.FLOOR.MATH((ROW()-2)/45)+1) + 0</f>
        <v>15.7</v>
      </c>
    </row>
    <row r="1414" spans="1:2" x14ac:dyDescent="0.2">
      <c r="A1414" cm="1">
        <f t="array" ref="A1414">INDEX(Tolls!$C$2:$AU$46,MOD(ROW()-2,45)+1,_xlfn.FLOOR.MATH((ROW()-2)/45)+1) + 0</f>
        <v>30</v>
      </c>
      <c r="B1414" cm="1">
        <f t="array" ref="B1414">INDEX('EZ-Pass'!$C$2:$AU$46,MOD(ROW()-2,45)+1,_xlfn.FLOOR.MATH((ROW()-2)/45)+1) + 0</f>
        <v>14.7</v>
      </c>
    </row>
    <row r="1415" spans="1:2" x14ac:dyDescent="0.2">
      <c r="A1415" cm="1">
        <f t="array" ref="A1415">INDEX(Tolls!$C$2:$AU$46,MOD(ROW()-2,45)+1,_xlfn.FLOOR.MATH((ROW()-2)/45)+1) + 0</f>
        <v>28.9</v>
      </c>
      <c r="B1415" cm="1">
        <f t="array" ref="B1415">INDEX('EZ-Pass'!$C$2:$AU$46,MOD(ROW()-2,45)+1,_xlfn.FLOOR.MATH((ROW()-2)/45)+1) + 0</f>
        <v>14.2</v>
      </c>
    </row>
    <row r="1416" spans="1:2" x14ac:dyDescent="0.2">
      <c r="A1416" cm="1">
        <f t="array" ref="A1416">INDEX(Tolls!$C$2:$AU$46,MOD(ROW()-2,45)+1,_xlfn.FLOOR.MATH((ROW()-2)/45)+1) + 0</f>
        <v>28.2</v>
      </c>
      <c r="B1416" cm="1">
        <f t="array" ref="B1416">INDEX('EZ-Pass'!$C$2:$AU$46,MOD(ROW()-2,45)+1,_xlfn.FLOOR.MATH((ROW()-2)/45)+1) + 0</f>
        <v>13.7</v>
      </c>
    </row>
    <row r="1417" spans="1:2" x14ac:dyDescent="0.2">
      <c r="A1417" cm="1">
        <f t="array" ref="A1417">INDEX(Tolls!$C$2:$AU$46,MOD(ROW()-2,45)+1,_xlfn.FLOOR.MATH((ROW()-2)/45)+1) + 0</f>
        <v>25.1</v>
      </c>
      <c r="B1417" cm="1">
        <f t="array" ref="B1417">INDEX('EZ-Pass'!$C$2:$AU$46,MOD(ROW()-2,45)+1,_xlfn.FLOOR.MATH((ROW()-2)/45)+1) + 0</f>
        <v>12.1</v>
      </c>
    </row>
    <row r="1418" spans="1:2" x14ac:dyDescent="0.2">
      <c r="A1418" cm="1">
        <f t="array" ref="A1418">INDEX(Tolls!$C$2:$AU$46,MOD(ROW()-2,45)+1,_xlfn.FLOOR.MATH((ROW()-2)/45)+1) + 0</f>
        <v>19.7</v>
      </c>
      <c r="B1418" cm="1">
        <f t="array" ref="B1418">INDEX('EZ-Pass'!$C$2:$AU$46,MOD(ROW()-2,45)+1,_xlfn.FLOOR.MATH((ROW()-2)/45)+1) + 0</f>
        <v>9.5</v>
      </c>
    </row>
    <row r="1419" spans="1:2" x14ac:dyDescent="0.2">
      <c r="A1419" cm="1">
        <f t="array" ref="A1419">INDEX(Tolls!$C$2:$AU$46,MOD(ROW()-2,45)+1,_xlfn.FLOOR.MATH((ROW()-2)/45)+1) + 0</f>
        <v>17.399999999999999</v>
      </c>
      <c r="B1419" cm="1">
        <f t="array" ref="B1419">INDEX('EZ-Pass'!$C$2:$AU$46,MOD(ROW()-2,45)+1,_xlfn.FLOOR.MATH((ROW()-2)/45)+1) + 0</f>
        <v>8.5</v>
      </c>
    </row>
    <row r="1420" spans="1:2" x14ac:dyDescent="0.2">
      <c r="A1420" cm="1">
        <f t="array" ref="A1420">INDEX(Tolls!$C$2:$AU$46,MOD(ROW()-2,45)+1,_xlfn.FLOOR.MATH((ROW()-2)/45)+1) + 0</f>
        <v>14.5</v>
      </c>
      <c r="B1420" cm="1">
        <f t="array" ref="B1420">INDEX('EZ-Pass'!$C$2:$AU$46,MOD(ROW()-2,45)+1,_xlfn.FLOOR.MATH((ROW()-2)/45)+1) + 0</f>
        <v>7</v>
      </c>
    </row>
    <row r="1421" spans="1:2" x14ac:dyDescent="0.2">
      <c r="A1421" cm="1">
        <f t="array" ref="A1421">INDEX(Tolls!$C$2:$AU$46,MOD(ROW()-2,45)+1,_xlfn.FLOOR.MATH((ROW()-2)/45)+1) + 0</f>
        <v>12.2</v>
      </c>
      <c r="B1421" cm="1">
        <f t="array" ref="B1421">INDEX('EZ-Pass'!$C$2:$AU$46,MOD(ROW()-2,45)+1,_xlfn.FLOOR.MATH((ROW()-2)/45)+1) + 0</f>
        <v>5.9</v>
      </c>
    </row>
    <row r="1422" spans="1:2" x14ac:dyDescent="0.2">
      <c r="A1422" cm="1">
        <f t="array" ref="A1422">INDEX(Tolls!$C$2:$AU$46,MOD(ROW()-2,45)+1,_xlfn.FLOOR.MATH((ROW()-2)/45)+1) + 0</f>
        <v>10.199999999999999</v>
      </c>
      <c r="B1422" cm="1">
        <f t="array" ref="B1422">INDEX('EZ-Pass'!$C$2:$AU$46,MOD(ROW()-2,45)+1,_xlfn.FLOOR.MATH((ROW()-2)/45)+1) + 0</f>
        <v>4.9000000000000004</v>
      </c>
    </row>
    <row r="1423" spans="1:2" x14ac:dyDescent="0.2">
      <c r="A1423" cm="1">
        <f t="array" ref="A1423">INDEX(Tolls!$C$2:$AU$46,MOD(ROW()-2,45)+1,_xlfn.FLOOR.MATH((ROW()-2)/45)+1) + 0</f>
        <v>7.3</v>
      </c>
      <c r="B1423" cm="1">
        <f t="array" ref="B1423">INDEX('EZ-Pass'!$C$2:$AU$46,MOD(ROW()-2,45)+1,_xlfn.FLOOR.MATH((ROW()-2)/45)+1) + 0</f>
        <v>3.4</v>
      </c>
    </row>
    <row r="1424" spans="1:2" x14ac:dyDescent="0.2">
      <c r="A1424" cm="1">
        <f t="array" ref="A1424">INDEX(Tolls!$C$2:$AU$46,MOD(ROW()-2,45)+1,_xlfn.FLOOR.MATH((ROW()-2)/45)+1) + 0</f>
        <v>6.2</v>
      </c>
      <c r="B1424" cm="1">
        <f t="array" ref="B1424">INDEX('EZ-Pass'!$C$2:$AU$46,MOD(ROW()-2,45)+1,_xlfn.FLOOR.MATH((ROW()-2)/45)+1) + 0</f>
        <v>2.9</v>
      </c>
    </row>
    <row r="1425" spans="1:2" x14ac:dyDescent="0.2">
      <c r="A1425" t="e" cm="1">
        <f t="array" ref="A1425">INDEX(Tolls!$C$2:$AU$46,MOD(ROW()-2,45)+1,_xlfn.FLOOR.MATH((ROW()-2)/45)+1) + 0</f>
        <v>#VALUE!</v>
      </c>
      <c r="B1425" t="e" cm="1">
        <f t="array" ref="B1425">INDEX('EZ-Pass'!$C$2:$AU$46,MOD(ROW()-2,45)+1,_xlfn.FLOOR.MATH((ROW()-2)/45)+1) + 0</f>
        <v>#VALUE!</v>
      </c>
    </row>
    <row r="1426" spans="1:2" x14ac:dyDescent="0.2">
      <c r="A1426" cm="1">
        <f t="array" ref="A1426">INDEX(Tolls!$C$2:$AU$46,MOD(ROW()-2,45)+1,_xlfn.FLOOR.MATH((ROW()-2)/45)+1) + 0</f>
        <v>4.2</v>
      </c>
      <c r="B1426" cm="1">
        <f t="array" ref="B1426">INDEX('EZ-Pass'!$C$2:$AU$46,MOD(ROW()-2,45)+1,_xlfn.FLOOR.MATH((ROW()-2)/45)+1) + 0</f>
        <v>1.8</v>
      </c>
    </row>
    <row r="1427" spans="1:2" x14ac:dyDescent="0.2">
      <c r="A1427" cm="1">
        <f t="array" ref="A1427">INDEX(Tolls!$C$2:$AU$46,MOD(ROW()-2,45)+1,_xlfn.FLOOR.MATH((ROW()-2)/45)+1) + 0</f>
        <v>3.9</v>
      </c>
      <c r="B1427" cm="1">
        <f t="array" ref="B1427">INDEX('EZ-Pass'!$C$2:$AU$46,MOD(ROW()-2,45)+1,_xlfn.FLOOR.MATH((ROW()-2)/45)+1) + 0</f>
        <v>1.6</v>
      </c>
    </row>
    <row r="1428" spans="1:2" x14ac:dyDescent="0.2">
      <c r="A1428" t="e" cm="1">
        <f t="array" ref="A1428">INDEX(Tolls!$C$2:$AU$46,MOD(ROW()-2,45)+1,_xlfn.FLOOR.MATH((ROW()-2)/45)+1) + 0</f>
        <v>#VALUE!</v>
      </c>
      <c r="B1428" t="e" cm="1">
        <f t="array" ref="B1428">INDEX('EZ-Pass'!$C$2:$AU$46,MOD(ROW()-2,45)+1,_xlfn.FLOOR.MATH((ROW()-2)/45)+1) + 0</f>
        <v>#VALUE!</v>
      </c>
    </row>
    <row r="1429" spans="1:2" x14ac:dyDescent="0.2">
      <c r="A1429" t="e" cm="1">
        <f t="array" ref="A1429">INDEX(Tolls!$C$2:$AU$46,MOD(ROW()-2,45)+1,_xlfn.FLOOR.MATH((ROW()-2)/45)+1) + 0</f>
        <v>#VALUE!</v>
      </c>
      <c r="B1429" t="e" cm="1">
        <f t="array" ref="B1429">INDEX('EZ-Pass'!$C$2:$AU$46,MOD(ROW()-2,45)+1,_xlfn.FLOOR.MATH((ROW()-2)/45)+1) + 0</f>
        <v>#VALUE!</v>
      </c>
    </row>
    <row r="1430" spans="1:2" x14ac:dyDescent="0.2">
      <c r="A1430" t="e" cm="1">
        <f t="array" ref="A1430">INDEX(Tolls!$C$2:$AU$46,MOD(ROW()-2,45)+1,_xlfn.FLOOR.MATH((ROW()-2)/45)+1) + 0</f>
        <v>#VALUE!</v>
      </c>
      <c r="B1430" t="e" cm="1">
        <f t="array" ref="B1430">INDEX('EZ-Pass'!$C$2:$AU$46,MOD(ROW()-2,45)+1,_xlfn.FLOOR.MATH((ROW()-2)/45)+1) + 0</f>
        <v>#VALUE!</v>
      </c>
    </row>
    <row r="1431" spans="1:2" x14ac:dyDescent="0.2">
      <c r="A1431" cm="1">
        <f t="array" ref="A1431">INDEX(Tolls!$C$2:$AU$46,MOD(ROW()-2,45)+1,_xlfn.FLOOR.MATH((ROW()-2)/45)+1) + 0</f>
        <v>7.3</v>
      </c>
      <c r="B1431" cm="1">
        <f t="array" ref="B1431">INDEX('EZ-Pass'!$C$2:$AU$46,MOD(ROW()-2,45)+1,_xlfn.FLOOR.MATH((ROW()-2)/45)+1) + 0</f>
        <v>3.4</v>
      </c>
    </row>
    <row r="1432" spans="1:2" x14ac:dyDescent="0.2">
      <c r="A1432" cm="1">
        <f t="array" ref="A1432">INDEX(Tolls!$C$2:$AU$46,MOD(ROW()-2,45)+1,_xlfn.FLOOR.MATH((ROW()-2)/45)+1) + 0</f>
        <v>10.199999999999999</v>
      </c>
      <c r="B1432" cm="1">
        <f t="array" ref="B1432">INDEX('EZ-Pass'!$C$2:$AU$46,MOD(ROW()-2,45)+1,_xlfn.FLOOR.MATH((ROW()-2)/45)+1) + 0</f>
        <v>4.9000000000000004</v>
      </c>
    </row>
    <row r="1433" spans="1:2" x14ac:dyDescent="0.2">
      <c r="A1433" cm="1">
        <f t="array" ref="A1433">INDEX(Tolls!$C$2:$AU$46,MOD(ROW()-2,45)+1,_xlfn.FLOOR.MATH((ROW()-2)/45)+1) + 0</f>
        <v>13.1</v>
      </c>
      <c r="B1433" cm="1">
        <f t="array" ref="B1433">INDEX('EZ-Pass'!$C$2:$AU$46,MOD(ROW()-2,45)+1,_xlfn.FLOOR.MATH((ROW()-2)/45)+1) + 0</f>
        <v>6.5</v>
      </c>
    </row>
    <row r="1434" spans="1:2" x14ac:dyDescent="0.2">
      <c r="A1434" cm="1">
        <f t="array" ref="A1434">INDEX(Tolls!$C$2:$AU$46,MOD(ROW()-2,45)+1,_xlfn.FLOOR.MATH((ROW()-2)/45)+1) + 0</f>
        <v>15.7</v>
      </c>
      <c r="B1434" cm="1">
        <f t="array" ref="B1434">INDEX('EZ-Pass'!$C$2:$AU$46,MOD(ROW()-2,45)+1,_xlfn.FLOOR.MATH((ROW()-2)/45)+1) + 0</f>
        <v>7.5</v>
      </c>
    </row>
    <row r="1435" spans="1:2" x14ac:dyDescent="0.2">
      <c r="A1435" cm="1">
        <f t="array" ref="A1435">INDEX(Tolls!$C$2:$AU$46,MOD(ROW()-2,45)+1,_xlfn.FLOOR.MATH((ROW()-2)/45)+1) + 0</f>
        <v>20.8</v>
      </c>
      <c r="B1435" cm="1">
        <f t="array" ref="B1435">INDEX('EZ-Pass'!$C$2:$AU$46,MOD(ROW()-2,45)+1,_xlfn.FLOOR.MATH((ROW()-2)/45)+1) + 0</f>
        <v>10.1</v>
      </c>
    </row>
    <row r="1436" spans="1:2" x14ac:dyDescent="0.2">
      <c r="A1436" cm="1">
        <f t="array" ref="A1436">INDEX(Tolls!$C$2:$AU$46,MOD(ROW()-2,45)+1,_xlfn.FLOOR.MATH((ROW()-2)/45)+1) + 0</f>
        <v>24</v>
      </c>
      <c r="B1436" cm="1">
        <f t="array" ref="B1436">INDEX('EZ-Pass'!$C$2:$AU$46,MOD(ROW()-2,45)+1,_xlfn.FLOOR.MATH((ROW()-2)/45)+1) + 0</f>
        <v>11.1</v>
      </c>
    </row>
    <row r="1437" spans="1:2" x14ac:dyDescent="0.2">
      <c r="A1437" cm="1">
        <f t="array" ref="A1437">INDEX(Tolls!$C$2:$AU$46,MOD(ROW()-2,45)+1,_xlfn.FLOOR.MATH((ROW()-2)/45)+1) + 0</f>
        <v>23.7</v>
      </c>
      <c r="B1437" cm="1">
        <f t="array" ref="B1437">INDEX('EZ-Pass'!$C$2:$AU$46,MOD(ROW()-2,45)+1,_xlfn.FLOOR.MATH((ROW()-2)/45)+1) + 0</f>
        <v>11.7</v>
      </c>
    </row>
    <row r="1438" spans="1:2" x14ac:dyDescent="0.2">
      <c r="A1438" cm="1">
        <f t="array" ref="A1438">INDEX(Tolls!$C$2:$AU$46,MOD(ROW()-2,45)+1,_xlfn.FLOOR.MATH((ROW()-2)/45)+1) + 0</f>
        <v>26.8</v>
      </c>
      <c r="B1438" cm="1">
        <f t="array" ref="B1438">INDEX('EZ-Pass'!$C$2:$AU$46,MOD(ROW()-2,45)+1,_xlfn.FLOOR.MATH((ROW()-2)/45)+1) + 0</f>
        <v>13.1</v>
      </c>
    </row>
    <row r="1439" spans="1:2" x14ac:dyDescent="0.2">
      <c r="A1439" cm="1">
        <f t="array" ref="A1439">INDEX(Tolls!$C$2:$AU$46,MOD(ROW()-2,45)+1,_xlfn.FLOOR.MATH((ROW()-2)/45)+1) + 0</f>
        <v>28.2</v>
      </c>
      <c r="B1439" cm="1">
        <f t="array" ref="B1439">INDEX('EZ-Pass'!$C$2:$AU$46,MOD(ROW()-2,45)+1,_xlfn.FLOOR.MATH((ROW()-2)/45)+1) + 0</f>
        <v>13.7</v>
      </c>
    </row>
    <row r="1440" spans="1:2" x14ac:dyDescent="0.2">
      <c r="A1440" cm="1">
        <f t="array" ref="A1440">INDEX(Tolls!$C$2:$AU$46,MOD(ROW()-2,45)+1,_xlfn.FLOOR.MATH((ROW()-2)/45)+1) + 0</f>
        <v>30.8</v>
      </c>
      <c r="B1440" cm="1">
        <f t="array" ref="B1440">INDEX('EZ-Pass'!$C$2:$AU$46,MOD(ROW()-2,45)+1,_xlfn.FLOOR.MATH((ROW()-2)/45)+1) + 0</f>
        <v>14.899999999999999</v>
      </c>
    </row>
    <row r="1441" spans="1:2" x14ac:dyDescent="0.2">
      <c r="A1441" cm="1">
        <f t="array" ref="A1441">INDEX(Tolls!$C$2:$AU$46,MOD(ROW()-2,45)+1,_xlfn.FLOOR.MATH((ROW()-2)/45)+1) + 0</f>
        <v>33.4</v>
      </c>
      <c r="B1441" cm="1">
        <f t="array" ref="B1441">INDEX('EZ-Pass'!$C$2:$AU$46,MOD(ROW()-2,45)+1,_xlfn.FLOOR.MATH((ROW()-2)/45)+1) + 0</f>
        <v>16.099999999999998</v>
      </c>
    </row>
    <row r="1442" spans="1:2" x14ac:dyDescent="0.2">
      <c r="A1442" cm="1">
        <f t="array" ref="A1442">INDEX(Tolls!$C$2:$AU$46,MOD(ROW()-2,45)+1,_xlfn.FLOOR.MATH((ROW()-2)/45)+1) + 0</f>
        <v>95.3</v>
      </c>
      <c r="B1442" cm="1">
        <f t="array" ref="B1442">INDEX('EZ-Pass'!$C$2:$AU$46,MOD(ROW()-2,45)+1,_xlfn.FLOOR.MATH((ROW()-2)/45)+1) + 0</f>
        <v>47</v>
      </c>
    </row>
    <row r="1443" spans="1:2" x14ac:dyDescent="0.2">
      <c r="A1443" cm="1">
        <f t="array" ref="A1443">INDEX(Tolls!$C$2:$AU$46,MOD(ROW()-2,45)+1,_xlfn.FLOOR.MATH((ROW()-2)/45)+1) + 0</f>
        <v>82.3</v>
      </c>
      <c r="B1443" cm="1">
        <f t="array" ref="B1443">INDEX('EZ-Pass'!$C$2:$AU$46,MOD(ROW()-2,45)+1,_xlfn.FLOOR.MATH((ROW()-2)/45)+1) + 0</f>
        <v>40.700000000000003</v>
      </c>
    </row>
    <row r="1444" spans="1:2" x14ac:dyDescent="0.2">
      <c r="A1444" cm="1">
        <f t="array" ref="A1444">INDEX(Tolls!$C$2:$AU$46,MOD(ROW()-2,45)+1,_xlfn.FLOOR.MATH((ROW()-2)/45)+1) + 0</f>
        <v>82.3</v>
      </c>
      <c r="B1444" cm="1">
        <f t="array" ref="B1444">INDEX('EZ-Pass'!$C$2:$AU$46,MOD(ROW()-2,45)+1,_xlfn.FLOOR.MATH((ROW()-2)/45)+1) + 0</f>
        <v>40.700000000000003</v>
      </c>
    </row>
    <row r="1445" spans="1:2" x14ac:dyDescent="0.2">
      <c r="A1445" cm="1">
        <f t="array" ref="A1445">INDEX(Tolls!$C$2:$AU$46,MOD(ROW()-2,45)+1,_xlfn.FLOOR.MATH((ROW()-2)/45)+1) + 0</f>
        <v>82.3</v>
      </c>
      <c r="B1445" cm="1">
        <f t="array" ref="B1445">INDEX('EZ-Pass'!$C$2:$AU$46,MOD(ROW()-2,45)+1,_xlfn.FLOOR.MATH((ROW()-2)/45)+1) + 0</f>
        <v>40.700000000000003</v>
      </c>
    </row>
    <row r="1446" spans="1:2" x14ac:dyDescent="0.2">
      <c r="A1446" cm="1">
        <f t="array" ref="A1446">INDEX(Tolls!$C$2:$AU$46,MOD(ROW()-2,45)+1,_xlfn.FLOOR.MATH((ROW()-2)/45)+1) + 0</f>
        <v>79.400000000000006</v>
      </c>
      <c r="B1446" cm="1">
        <f t="array" ref="B1446">INDEX('EZ-Pass'!$C$2:$AU$46,MOD(ROW()-2,45)+1,_xlfn.FLOOR.MATH((ROW()-2)/45)+1) + 0</f>
        <v>39.200000000000003</v>
      </c>
    </row>
    <row r="1447" spans="1:2" x14ac:dyDescent="0.2">
      <c r="A1447" cm="1">
        <f t="array" ref="A1447">INDEX(Tolls!$C$2:$AU$46,MOD(ROW()-2,45)+1,_xlfn.FLOOR.MATH((ROW()-2)/45)+1) + 0</f>
        <v>76.599999999999994</v>
      </c>
      <c r="B1447" cm="1">
        <f t="array" ref="B1447">INDEX('EZ-Pass'!$C$2:$AU$46,MOD(ROW()-2,45)+1,_xlfn.FLOOR.MATH((ROW()-2)/45)+1) + 0</f>
        <v>37.6</v>
      </c>
    </row>
    <row r="1448" spans="1:2" x14ac:dyDescent="0.2">
      <c r="A1448" cm="1">
        <f t="array" ref="A1448">INDEX(Tolls!$C$2:$AU$46,MOD(ROW()-2,45)+1,_xlfn.FLOOR.MATH((ROW()-2)/45)+1) + 0</f>
        <v>75.400000000000006</v>
      </c>
      <c r="B1448" cm="1">
        <f t="array" ref="B1448">INDEX('EZ-Pass'!$C$2:$AU$46,MOD(ROW()-2,45)+1,_xlfn.FLOOR.MATH((ROW()-2)/45)+1) + 0</f>
        <v>37.1</v>
      </c>
    </row>
    <row r="1449" spans="1:2" x14ac:dyDescent="0.2">
      <c r="A1449" cm="1">
        <f t="array" ref="A1449">INDEX(Tolls!$C$2:$AU$46,MOD(ROW()-2,45)+1,_xlfn.FLOOR.MATH((ROW()-2)/45)+1) + 0</f>
        <v>72.099999999999994</v>
      </c>
      <c r="B1449" cm="1">
        <f t="array" ref="B1449">INDEX('EZ-Pass'!$C$2:$AU$46,MOD(ROW()-2,45)+1,_xlfn.FLOOR.MATH((ROW()-2)/45)+1) + 0</f>
        <v>35.6</v>
      </c>
    </row>
    <row r="1450" spans="1:2" x14ac:dyDescent="0.2">
      <c r="A1450" cm="1">
        <f t="array" ref="A1450">INDEX(Tolls!$C$2:$AU$46,MOD(ROW()-2,45)+1,_xlfn.FLOOR.MATH((ROW()-2)/45)+1) + 0</f>
        <v>70.099999999999994</v>
      </c>
      <c r="B1450" cm="1">
        <f t="array" ref="B1450">INDEX('EZ-Pass'!$C$2:$AU$46,MOD(ROW()-2,45)+1,_xlfn.FLOOR.MATH((ROW()-2)/45)+1) + 0</f>
        <v>34.6</v>
      </c>
    </row>
    <row r="1451" spans="1:2" x14ac:dyDescent="0.2">
      <c r="A1451" cm="1">
        <f t="array" ref="A1451">INDEX(Tolls!$C$2:$AU$46,MOD(ROW()-2,45)+1,_xlfn.FLOOR.MATH((ROW()-2)/45)+1) + 0</f>
        <v>66</v>
      </c>
      <c r="B1451" cm="1">
        <f t="array" ref="B1451">INDEX('EZ-Pass'!$C$2:$AU$46,MOD(ROW()-2,45)+1,_xlfn.FLOOR.MATH((ROW()-2)/45)+1) + 0</f>
        <v>32.6</v>
      </c>
    </row>
    <row r="1452" spans="1:2" x14ac:dyDescent="0.2">
      <c r="A1452" cm="1">
        <f t="array" ref="A1452">INDEX(Tolls!$C$2:$AU$46,MOD(ROW()-2,45)+1,_xlfn.FLOOR.MATH((ROW()-2)/45)+1) + 0</f>
        <v>61.5</v>
      </c>
      <c r="B1452" cm="1">
        <f t="array" ref="B1452">INDEX('EZ-Pass'!$C$2:$AU$46,MOD(ROW()-2,45)+1,_xlfn.FLOOR.MATH((ROW()-2)/45)+1) + 0</f>
        <v>30.5</v>
      </c>
    </row>
    <row r="1453" spans="1:2" x14ac:dyDescent="0.2">
      <c r="A1453" cm="1">
        <f t="array" ref="A1453">INDEX(Tolls!$C$2:$AU$46,MOD(ROW()-2,45)+1,_xlfn.FLOOR.MATH((ROW()-2)/45)+1) + 0</f>
        <v>53.4</v>
      </c>
      <c r="B1453" cm="1">
        <f t="array" ref="B1453">INDEX('EZ-Pass'!$C$2:$AU$46,MOD(ROW()-2,45)+1,_xlfn.FLOOR.MATH((ROW()-2)/45)+1) + 0</f>
        <v>26.3</v>
      </c>
    </row>
    <row r="1454" spans="1:2" x14ac:dyDescent="0.2">
      <c r="A1454" cm="1">
        <f t="array" ref="A1454">INDEX(Tolls!$C$2:$AU$46,MOD(ROW()-2,45)+1,_xlfn.FLOOR.MATH((ROW()-2)/45)+1) + 0</f>
        <v>49.5</v>
      </c>
      <c r="B1454" cm="1">
        <f t="array" ref="B1454">INDEX('EZ-Pass'!$C$2:$AU$46,MOD(ROW()-2,45)+1,_xlfn.FLOOR.MATH((ROW()-2)/45)+1) + 0</f>
        <v>24.2</v>
      </c>
    </row>
    <row r="1455" spans="1:2" x14ac:dyDescent="0.2">
      <c r="A1455" cm="1">
        <f t="array" ref="A1455">INDEX(Tolls!$C$2:$AU$46,MOD(ROW()-2,45)+1,_xlfn.FLOOR.MATH((ROW()-2)/45)+1) + 0</f>
        <v>46.3</v>
      </c>
      <c r="B1455" cm="1">
        <f t="array" ref="B1455">INDEX('EZ-Pass'!$C$2:$AU$46,MOD(ROW()-2,45)+1,_xlfn.FLOOR.MATH((ROW()-2)/45)+1) + 0</f>
        <v>22.8</v>
      </c>
    </row>
    <row r="1456" spans="1:2" x14ac:dyDescent="0.2">
      <c r="A1456" cm="1">
        <f t="array" ref="A1456">INDEX(Tolls!$C$2:$AU$46,MOD(ROW()-2,45)+1,_xlfn.FLOOR.MATH((ROW()-2)/45)+1) + 0</f>
        <v>41.1</v>
      </c>
      <c r="B1456" cm="1">
        <f t="array" ref="B1456">INDEX('EZ-Pass'!$C$2:$AU$46,MOD(ROW()-2,45)+1,_xlfn.FLOOR.MATH((ROW()-2)/45)+1) + 0</f>
        <v>21.2</v>
      </c>
    </row>
    <row r="1457" spans="1:2" x14ac:dyDescent="0.2">
      <c r="A1457" cm="1">
        <f t="array" ref="A1457">INDEX(Tolls!$C$2:$AU$46,MOD(ROW()-2,45)+1,_xlfn.FLOOR.MATH((ROW()-2)/45)+1) + 0</f>
        <v>38.9</v>
      </c>
      <c r="B1457" cm="1">
        <f t="array" ref="B1457">INDEX('EZ-Pass'!$C$2:$AU$46,MOD(ROW()-2,45)+1,_xlfn.FLOOR.MATH((ROW()-2)/45)+1) + 0</f>
        <v>19.2</v>
      </c>
    </row>
    <row r="1458" spans="1:2" x14ac:dyDescent="0.2">
      <c r="A1458" cm="1">
        <f t="array" ref="A1458">INDEX(Tolls!$C$2:$AU$46,MOD(ROW()-2,45)+1,_xlfn.FLOOR.MATH((ROW()-2)/45)+1) + 0</f>
        <v>33.700000000000003</v>
      </c>
      <c r="B1458" cm="1">
        <f t="array" ref="B1458">INDEX('EZ-Pass'!$C$2:$AU$46,MOD(ROW()-2,45)+1,_xlfn.FLOOR.MATH((ROW()-2)/45)+1) + 0</f>
        <v>16.600000000000001</v>
      </c>
    </row>
    <row r="1459" spans="1:2" x14ac:dyDescent="0.2">
      <c r="A1459" cm="1">
        <f t="array" ref="A1459">INDEX(Tolls!$C$2:$AU$46,MOD(ROW()-2,45)+1,_xlfn.FLOOR.MATH((ROW()-2)/45)+1) + 0</f>
        <v>32.5</v>
      </c>
      <c r="B1459" cm="1">
        <f t="array" ref="B1459">INDEX('EZ-Pass'!$C$2:$AU$46,MOD(ROW()-2,45)+1,_xlfn.FLOOR.MATH((ROW()-2)/45)+1) + 0</f>
        <v>16.100000000000001</v>
      </c>
    </row>
    <row r="1460" spans="1:2" x14ac:dyDescent="0.2">
      <c r="A1460" cm="1">
        <f t="array" ref="A1460">INDEX(Tolls!$C$2:$AU$46,MOD(ROW()-2,45)+1,_xlfn.FLOOR.MATH((ROW()-2)/45)+1) + 0</f>
        <v>30.8</v>
      </c>
      <c r="B1460" cm="1">
        <f t="array" ref="B1460">INDEX('EZ-Pass'!$C$2:$AU$46,MOD(ROW()-2,45)+1,_xlfn.FLOOR.MATH((ROW()-2)/45)+1) + 0</f>
        <v>15</v>
      </c>
    </row>
    <row r="1461" spans="1:2" x14ac:dyDescent="0.2">
      <c r="A1461" cm="1">
        <f t="array" ref="A1461">INDEX(Tolls!$C$2:$AU$46,MOD(ROW()-2,45)+1,_xlfn.FLOOR.MATH((ROW()-2)/45)+1) + 0</f>
        <v>29.7</v>
      </c>
      <c r="B1461" cm="1">
        <f t="array" ref="B1461">INDEX('EZ-Pass'!$C$2:$AU$46,MOD(ROW()-2,45)+1,_xlfn.FLOOR.MATH((ROW()-2)/45)+1) + 0</f>
        <v>14.5</v>
      </c>
    </row>
    <row r="1462" spans="1:2" x14ac:dyDescent="0.2">
      <c r="A1462" cm="1">
        <f t="array" ref="A1462">INDEX(Tolls!$C$2:$AU$46,MOD(ROW()-2,45)+1,_xlfn.FLOOR.MATH((ROW()-2)/45)+1) + 0</f>
        <v>26.6</v>
      </c>
      <c r="B1462" cm="1">
        <f t="array" ref="B1462">INDEX('EZ-Pass'!$C$2:$AU$46,MOD(ROW()-2,45)+1,_xlfn.FLOOR.MATH((ROW()-2)/45)+1) + 0</f>
        <v>13</v>
      </c>
    </row>
    <row r="1463" spans="1:2" x14ac:dyDescent="0.2">
      <c r="A1463" cm="1">
        <f t="array" ref="A1463">INDEX(Tolls!$C$2:$AU$46,MOD(ROW()-2,45)+1,_xlfn.FLOOR.MATH((ROW()-2)/45)+1) + 0</f>
        <v>22.5</v>
      </c>
      <c r="B1463" cm="1">
        <f t="array" ref="B1463">INDEX('EZ-Pass'!$C$2:$AU$46,MOD(ROW()-2,45)+1,_xlfn.FLOOR.MATH((ROW()-2)/45)+1) + 0</f>
        <v>10.9</v>
      </c>
    </row>
    <row r="1464" spans="1:2" x14ac:dyDescent="0.2">
      <c r="A1464" cm="1">
        <f t="array" ref="A1464">INDEX(Tolls!$C$2:$AU$46,MOD(ROW()-2,45)+1,_xlfn.FLOOR.MATH((ROW()-2)/45)+1) + 0</f>
        <v>19.399999999999999</v>
      </c>
      <c r="B1464" cm="1">
        <f t="array" ref="B1464">INDEX('EZ-Pass'!$C$2:$AU$46,MOD(ROW()-2,45)+1,_xlfn.FLOOR.MATH((ROW()-2)/45)+1) + 0</f>
        <v>9.4</v>
      </c>
    </row>
    <row r="1465" spans="1:2" x14ac:dyDescent="0.2">
      <c r="A1465" cm="1">
        <f t="array" ref="A1465">INDEX(Tolls!$C$2:$AU$46,MOD(ROW()-2,45)+1,_xlfn.FLOOR.MATH((ROW()-2)/45)+1) + 0</f>
        <v>16.2</v>
      </c>
      <c r="B1465" cm="1">
        <f t="array" ref="B1465">INDEX('EZ-Pass'!$C$2:$AU$46,MOD(ROW()-2,45)+1,_xlfn.FLOOR.MATH((ROW()-2)/45)+1) + 0</f>
        <v>7.9</v>
      </c>
    </row>
    <row r="1466" spans="1:2" x14ac:dyDescent="0.2">
      <c r="A1466" cm="1">
        <f t="array" ref="A1466">INDEX(Tolls!$C$2:$AU$46,MOD(ROW()-2,45)+1,_xlfn.FLOOR.MATH((ROW()-2)/45)+1) + 0</f>
        <v>14</v>
      </c>
      <c r="B1466" cm="1">
        <f t="array" ref="B1466">INDEX('EZ-Pass'!$C$2:$AU$46,MOD(ROW()-2,45)+1,_xlfn.FLOOR.MATH((ROW()-2)/45)+1) + 0</f>
        <v>6.7</v>
      </c>
    </row>
    <row r="1467" spans="1:2" x14ac:dyDescent="0.2">
      <c r="A1467" cm="1">
        <f t="array" ref="A1467">INDEX(Tolls!$C$2:$AU$46,MOD(ROW()-2,45)+1,_xlfn.FLOOR.MATH((ROW()-2)/45)+1) + 0</f>
        <v>12</v>
      </c>
      <c r="B1467" cm="1">
        <f t="array" ref="B1467">INDEX('EZ-Pass'!$C$2:$AU$46,MOD(ROW()-2,45)+1,_xlfn.FLOOR.MATH((ROW()-2)/45)+1) + 0</f>
        <v>5.9</v>
      </c>
    </row>
    <row r="1468" spans="1:2" x14ac:dyDescent="0.2">
      <c r="A1468" cm="1">
        <f t="array" ref="A1468">INDEX(Tolls!$C$2:$AU$46,MOD(ROW()-2,45)+1,_xlfn.FLOOR.MATH((ROW()-2)/45)+1) + 0</f>
        <v>10</v>
      </c>
      <c r="B1468" cm="1">
        <f t="array" ref="B1468">INDEX('EZ-Pass'!$C$2:$AU$46,MOD(ROW()-2,45)+1,_xlfn.FLOOR.MATH((ROW()-2)/45)+1) + 0</f>
        <v>4.8</v>
      </c>
    </row>
    <row r="1469" spans="1:2" x14ac:dyDescent="0.2">
      <c r="A1469" cm="1">
        <f t="array" ref="A1469">INDEX(Tolls!$C$2:$AU$46,MOD(ROW()-2,45)+1,_xlfn.FLOOR.MATH((ROW()-2)/45)+1) + 0</f>
        <v>8</v>
      </c>
      <c r="B1469" cm="1">
        <f t="array" ref="B1469">INDEX('EZ-Pass'!$C$2:$AU$46,MOD(ROW()-2,45)+1,_xlfn.FLOOR.MATH((ROW()-2)/45)+1) + 0</f>
        <v>3.8</v>
      </c>
    </row>
    <row r="1470" spans="1:2" x14ac:dyDescent="0.2">
      <c r="A1470" t="e" cm="1">
        <f t="array" ref="A1470">INDEX(Tolls!$C$2:$AU$46,MOD(ROW()-2,45)+1,_xlfn.FLOOR.MATH((ROW()-2)/45)+1) + 0</f>
        <v>#VALUE!</v>
      </c>
      <c r="B1470" t="e" cm="1">
        <f t="array" ref="B1470">INDEX('EZ-Pass'!$C$2:$AU$46,MOD(ROW()-2,45)+1,_xlfn.FLOOR.MATH((ROW()-2)/45)+1) + 0</f>
        <v>#VALUE!</v>
      </c>
    </row>
    <row r="1471" spans="1:2" x14ac:dyDescent="0.2">
      <c r="A1471" cm="1">
        <f t="array" ref="A1471">INDEX(Tolls!$C$2:$AU$46,MOD(ROW()-2,45)+1,_xlfn.FLOOR.MATH((ROW()-2)/45)+1) + 0</f>
        <v>6.8</v>
      </c>
      <c r="B1471" cm="1">
        <f t="array" ref="B1471">INDEX('EZ-Pass'!$C$2:$AU$46,MOD(ROW()-2,45)+1,_xlfn.FLOOR.MATH((ROW()-2)/45)+1) + 0</f>
        <v>3.2</v>
      </c>
    </row>
    <row r="1472" spans="1:2" x14ac:dyDescent="0.2">
      <c r="A1472" cm="1">
        <f t="array" ref="A1472">INDEX(Tolls!$C$2:$AU$46,MOD(ROW()-2,45)+1,_xlfn.FLOOR.MATH((ROW()-2)/45)+1) + 0</f>
        <v>4.7</v>
      </c>
      <c r="B1472" cm="1">
        <f t="array" ref="B1472">INDEX('EZ-Pass'!$C$2:$AU$46,MOD(ROW()-2,45)+1,_xlfn.FLOOR.MATH((ROW()-2)/45)+1) + 0</f>
        <v>2.2999999999999998</v>
      </c>
    </row>
    <row r="1473" spans="1:2" x14ac:dyDescent="0.2">
      <c r="A1473" cm="1">
        <f t="array" ref="A1473">INDEX(Tolls!$C$2:$AU$46,MOD(ROW()-2,45)+1,_xlfn.FLOOR.MATH((ROW()-2)/45)+1) + 0</f>
        <v>4.2</v>
      </c>
      <c r="B1473" cm="1">
        <f t="array" ref="B1473">INDEX('EZ-Pass'!$C$2:$AU$46,MOD(ROW()-2,45)+1,_xlfn.FLOOR.MATH((ROW()-2)/45)+1) + 0</f>
        <v>2</v>
      </c>
    </row>
    <row r="1474" spans="1:2" x14ac:dyDescent="0.2">
      <c r="A1474" t="e" cm="1">
        <f t="array" ref="A1474">INDEX(Tolls!$C$2:$AU$46,MOD(ROW()-2,45)+1,_xlfn.FLOOR.MATH((ROW()-2)/45)+1) + 0</f>
        <v>#VALUE!</v>
      </c>
      <c r="B1474" t="e" cm="1">
        <f t="array" ref="B1474">INDEX('EZ-Pass'!$C$2:$AU$46,MOD(ROW()-2,45)+1,_xlfn.FLOOR.MATH((ROW()-2)/45)+1) + 0</f>
        <v>#VALUE!</v>
      </c>
    </row>
    <row r="1475" spans="1:2" x14ac:dyDescent="0.2">
      <c r="A1475" cm="1">
        <f t="array" ref="A1475">INDEX(Tolls!$C$2:$AU$46,MOD(ROW()-2,45)+1,_xlfn.FLOOR.MATH((ROW()-2)/45)+1) + 0</f>
        <v>8.1999999999999993</v>
      </c>
      <c r="B1475" cm="1">
        <f t="array" ref="B1475">INDEX('EZ-Pass'!$C$2:$AU$46,MOD(ROW()-2,45)+1,_xlfn.FLOOR.MATH((ROW()-2)/45)+1) + 0</f>
        <v>6.1</v>
      </c>
    </row>
    <row r="1476" spans="1:2" x14ac:dyDescent="0.2">
      <c r="A1476" cm="1">
        <f t="array" ref="A1476">INDEX(Tolls!$C$2:$AU$46,MOD(ROW()-2,45)+1,_xlfn.FLOOR.MATH((ROW()-2)/45)+1) + 0</f>
        <v>10</v>
      </c>
      <c r="B1476" cm="1">
        <f t="array" ref="B1476">INDEX('EZ-Pass'!$C$2:$AU$46,MOD(ROW()-2,45)+1,_xlfn.FLOOR.MATH((ROW()-2)/45)+1) + 0</f>
        <v>4.8</v>
      </c>
    </row>
    <row r="1477" spans="1:2" x14ac:dyDescent="0.2">
      <c r="A1477" cm="1">
        <f t="array" ref="A1477">INDEX(Tolls!$C$2:$AU$46,MOD(ROW()-2,45)+1,_xlfn.FLOOR.MATH((ROW()-2)/45)+1) + 0</f>
        <v>12</v>
      </c>
      <c r="B1477" cm="1">
        <f t="array" ref="B1477">INDEX('EZ-Pass'!$C$2:$AU$46,MOD(ROW()-2,45)+1,_xlfn.FLOOR.MATH((ROW()-2)/45)+1) + 0</f>
        <v>5.9</v>
      </c>
    </row>
    <row r="1478" spans="1:2" x14ac:dyDescent="0.2">
      <c r="A1478" cm="1">
        <f t="array" ref="A1478">INDEX(Tolls!$C$2:$AU$46,MOD(ROW()-2,45)+1,_xlfn.FLOOR.MATH((ROW()-2)/45)+1) + 0</f>
        <v>15.3</v>
      </c>
      <c r="B1478" cm="1">
        <f t="array" ref="B1478">INDEX('EZ-Pass'!$C$2:$AU$46,MOD(ROW()-2,45)+1,_xlfn.FLOOR.MATH((ROW()-2)/45)+1) + 0</f>
        <v>7.3</v>
      </c>
    </row>
    <row r="1479" spans="1:2" x14ac:dyDescent="0.2">
      <c r="A1479" cm="1">
        <f t="array" ref="A1479">INDEX(Tolls!$C$2:$AU$46,MOD(ROW()-2,45)+1,_xlfn.FLOOR.MATH((ROW()-2)/45)+1) + 0</f>
        <v>17.3</v>
      </c>
      <c r="B1479" cm="1">
        <f t="array" ref="B1479">INDEX('EZ-Pass'!$C$2:$AU$46,MOD(ROW()-2,45)+1,_xlfn.FLOOR.MATH((ROW()-2)/45)+1) + 0</f>
        <v>8.4</v>
      </c>
    </row>
    <row r="1480" spans="1:2" x14ac:dyDescent="0.2">
      <c r="A1480" cm="1">
        <f t="array" ref="A1480">INDEX(Tolls!$C$2:$AU$46,MOD(ROW()-2,45)+1,_xlfn.FLOOR.MATH((ROW()-2)/45)+1) + 0</f>
        <v>22.5</v>
      </c>
      <c r="B1480" cm="1">
        <f t="array" ref="B1480">INDEX('EZ-Pass'!$C$2:$AU$46,MOD(ROW()-2,45)+1,_xlfn.FLOOR.MATH((ROW()-2)/45)+1) + 0</f>
        <v>10.9</v>
      </c>
    </row>
    <row r="1481" spans="1:2" x14ac:dyDescent="0.2">
      <c r="A1481" cm="1">
        <f t="array" ref="A1481">INDEX(Tolls!$C$2:$AU$46,MOD(ROW()-2,45)+1,_xlfn.FLOOR.MATH((ROW()-2)/45)+1) + 0</f>
        <v>25.3</v>
      </c>
      <c r="B1481" cm="1">
        <f t="array" ref="B1481">INDEX('EZ-Pass'!$C$2:$AU$46,MOD(ROW()-2,45)+1,_xlfn.FLOOR.MATH((ROW()-2)/45)+1) + 0</f>
        <v>12.2</v>
      </c>
    </row>
    <row r="1482" spans="1:2" x14ac:dyDescent="0.2">
      <c r="A1482" cm="1">
        <f t="array" ref="A1482">INDEX(Tolls!$C$2:$AU$46,MOD(ROW()-2,45)+1,_xlfn.FLOOR.MATH((ROW()-2)/45)+1) + 0</f>
        <v>26.6</v>
      </c>
      <c r="B1482" cm="1">
        <f t="array" ref="B1482">INDEX('EZ-Pass'!$C$2:$AU$46,MOD(ROW()-2,45)+1,_xlfn.FLOOR.MATH((ROW()-2)/45)+1) + 0</f>
        <v>13</v>
      </c>
    </row>
    <row r="1483" spans="1:2" x14ac:dyDescent="0.2">
      <c r="A1483" cm="1">
        <f t="array" ref="A1483">INDEX(Tolls!$C$2:$AU$46,MOD(ROW()-2,45)+1,_xlfn.FLOOR.MATH((ROW()-2)/45)+1) + 0</f>
        <v>28.6</v>
      </c>
      <c r="B1483" cm="1">
        <f t="array" ref="B1483">INDEX('EZ-Pass'!$C$2:$AU$46,MOD(ROW()-2,45)+1,_xlfn.FLOOR.MATH((ROW()-2)/45)+1) + 0</f>
        <v>14</v>
      </c>
    </row>
    <row r="1484" spans="1:2" x14ac:dyDescent="0.2">
      <c r="A1484" cm="1">
        <f t="array" ref="A1484">INDEX(Tolls!$C$2:$AU$46,MOD(ROW()-2,45)+1,_xlfn.FLOOR.MATH((ROW()-2)/45)+1) + 0</f>
        <v>29.7</v>
      </c>
      <c r="B1484" cm="1">
        <f t="array" ref="B1484">INDEX('EZ-Pass'!$C$2:$AU$46,MOD(ROW()-2,45)+1,_xlfn.FLOOR.MATH((ROW()-2)/45)+1) + 0</f>
        <v>14.5</v>
      </c>
    </row>
    <row r="1485" spans="1:2" x14ac:dyDescent="0.2">
      <c r="A1485" cm="1">
        <f t="array" ref="A1485">INDEX(Tolls!$C$2:$AU$46,MOD(ROW()-2,45)+1,_xlfn.FLOOR.MATH((ROW()-2)/45)+1) + 0</f>
        <v>32.299999999999997</v>
      </c>
      <c r="B1485" cm="1">
        <f t="array" ref="B1485">INDEX('EZ-Pass'!$C$2:$AU$46,MOD(ROW()-2,45)+1,_xlfn.FLOOR.MATH((ROW()-2)/45)+1) + 0</f>
        <v>15.7</v>
      </c>
    </row>
    <row r="1486" spans="1:2" x14ac:dyDescent="0.2">
      <c r="A1486" cm="1">
        <f t="array" ref="A1486">INDEX(Tolls!$C$2:$AU$46,MOD(ROW()-2,45)+1,_xlfn.FLOOR.MATH((ROW()-2)/45)+1) + 0</f>
        <v>34.9</v>
      </c>
      <c r="B1486" cm="1">
        <f t="array" ref="B1486">INDEX('EZ-Pass'!$C$2:$AU$46,MOD(ROW()-2,45)+1,_xlfn.FLOOR.MATH((ROW()-2)/45)+1) + 0</f>
        <v>16.899999999999999</v>
      </c>
    </row>
    <row r="1487" spans="1:2" x14ac:dyDescent="0.2">
      <c r="A1487" cm="1">
        <f t="array" ref="A1487">INDEX(Tolls!$C$2:$AU$46,MOD(ROW()-2,45)+1,_xlfn.FLOOR.MATH((ROW()-2)/45)+1) + 0</f>
        <v>95.3</v>
      </c>
      <c r="B1487" cm="1">
        <f t="array" ref="B1487">INDEX('EZ-Pass'!$C$2:$AU$46,MOD(ROW()-2,45)+1,_xlfn.FLOOR.MATH((ROW()-2)/45)+1) + 0</f>
        <v>47</v>
      </c>
    </row>
    <row r="1488" spans="1:2" x14ac:dyDescent="0.2">
      <c r="A1488" cm="1">
        <f t="array" ref="A1488">INDEX(Tolls!$C$2:$AU$46,MOD(ROW()-2,45)+1,_xlfn.FLOOR.MATH((ROW()-2)/45)+1) + 0</f>
        <v>82.3</v>
      </c>
      <c r="B1488" cm="1">
        <f t="array" ref="B1488">INDEX('EZ-Pass'!$C$2:$AU$46,MOD(ROW()-2,45)+1,_xlfn.FLOOR.MATH((ROW()-2)/45)+1) + 0</f>
        <v>40.700000000000003</v>
      </c>
    </row>
    <row r="1489" spans="1:2" x14ac:dyDescent="0.2">
      <c r="A1489" cm="1">
        <f t="array" ref="A1489">INDEX(Tolls!$C$2:$AU$46,MOD(ROW()-2,45)+1,_xlfn.FLOOR.MATH((ROW()-2)/45)+1) + 0</f>
        <v>82.3</v>
      </c>
      <c r="B1489" cm="1">
        <f t="array" ref="B1489">INDEX('EZ-Pass'!$C$2:$AU$46,MOD(ROW()-2,45)+1,_xlfn.FLOOR.MATH((ROW()-2)/45)+1) + 0</f>
        <v>40.700000000000003</v>
      </c>
    </row>
    <row r="1490" spans="1:2" x14ac:dyDescent="0.2">
      <c r="A1490" cm="1">
        <f t="array" ref="A1490">INDEX(Tolls!$C$2:$AU$46,MOD(ROW()-2,45)+1,_xlfn.FLOOR.MATH((ROW()-2)/45)+1) + 0</f>
        <v>82.3</v>
      </c>
      <c r="B1490" cm="1">
        <f t="array" ref="B1490">INDEX('EZ-Pass'!$C$2:$AU$46,MOD(ROW()-2,45)+1,_xlfn.FLOOR.MATH((ROW()-2)/45)+1) + 0</f>
        <v>40.700000000000003</v>
      </c>
    </row>
    <row r="1491" spans="1:2" x14ac:dyDescent="0.2">
      <c r="A1491" cm="1">
        <f t="array" ref="A1491">INDEX(Tolls!$C$2:$AU$46,MOD(ROW()-2,45)+1,_xlfn.FLOOR.MATH((ROW()-2)/45)+1) + 0</f>
        <v>79.400000000000006</v>
      </c>
      <c r="B1491" cm="1">
        <f t="array" ref="B1491">INDEX('EZ-Pass'!$C$2:$AU$46,MOD(ROW()-2,45)+1,_xlfn.FLOOR.MATH((ROW()-2)/45)+1) + 0</f>
        <v>39.200000000000003</v>
      </c>
    </row>
    <row r="1492" spans="1:2" x14ac:dyDescent="0.2">
      <c r="A1492" cm="1">
        <f t="array" ref="A1492">INDEX(Tolls!$C$2:$AU$46,MOD(ROW()-2,45)+1,_xlfn.FLOOR.MATH((ROW()-2)/45)+1) + 0</f>
        <v>76.599999999999994</v>
      </c>
      <c r="B1492" cm="1">
        <f t="array" ref="B1492">INDEX('EZ-Pass'!$C$2:$AU$46,MOD(ROW()-2,45)+1,_xlfn.FLOOR.MATH((ROW()-2)/45)+1) + 0</f>
        <v>37.6</v>
      </c>
    </row>
    <row r="1493" spans="1:2" x14ac:dyDescent="0.2">
      <c r="A1493" cm="1">
        <f t="array" ref="A1493">INDEX(Tolls!$C$2:$AU$46,MOD(ROW()-2,45)+1,_xlfn.FLOOR.MATH((ROW()-2)/45)+1) + 0</f>
        <v>75.400000000000006</v>
      </c>
      <c r="B1493" cm="1">
        <f t="array" ref="B1493">INDEX('EZ-Pass'!$C$2:$AU$46,MOD(ROW()-2,45)+1,_xlfn.FLOOR.MATH((ROW()-2)/45)+1) + 0</f>
        <v>37.1</v>
      </c>
    </row>
    <row r="1494" spans="1:2" x14ac:dyDescent="0.2">
      <c r="A1494" cm="1">
        <f t="array" ref="A1494">INDEX(Tolls!$C$2:$AU$46,MOD(ROW()-2,45)+1,_xlfn.FLOOR.MATH((ROW()-2)/45)+1) + 0</f>
        <v>72.099999999999994</v>
      </c>
      <c r="B1494" cm="1">
        <f t="array" ref="B1494">INDEX('EZ-Pass'!$C$2:$AU$46,MOD(ROW()-2,45)+1,_xlfn.FLOOR.MATH((ROW()-2)/45)+1) + 0</f>
        <v>35.6</v>
      </c>
    </row>
    <row r="1495" spans="1:2" x14ac:dyDescent="0.2">
      <c r="A1495" cm="1">
        <f t="array" ref="A1495">INDEX(Tolls!$C$2:$AU$46,MOD(ROW()-2,45)+1,_xlfn.FLOOR.MATH((ROW()-2)/45)+1) + 0</f>
        <v>70.099999999999994</v>
      </c>
      <c r="B1495" cm="1">
        <f t="array" ref="B1495">INDEX('EZ-Pass'!$C$2:$AU$46,MOD(ROW()-2,45)+1,_xlfn.FLOOR.MATH((ROW()-2)/45)+1) + 0</f>
        <v>34.6</v>
      </c>
    </row>
    <row r="1496" spans="1:2" x14ac:dyDescent="0.2">
      <c r="A1496" cm="1">
        <f t="array" ref="A1496">INDEX(Tolls!$C$2:$AU$46,MOD(ROW()-2,45)+1,_xlfn.FLOOR.MATH((ROW()-2)/45)+1) + 0</f>
        <v>66</v>
      </c>
      <c r="B1496" cm="1">
        <f t="array" ref="B1496">INDEX('EZ-Pass'!$C$2:$AU$46,MOD(ROW()-2,45)+1,_xlfn.FLOOR.MATH((ROW()-2)/45)+1) + 0</f>
        <v>32.6</v>
      </c>
    </row>
    <row r="1497" spans="1:2" x14ac:dyDescent="0.2">
      <c r="A1497" cm="1">
        <f t="array" ref="A1497">INDEX(Tolls!$C$2:$AU$46,MOD(ROW()-2,45)+1,_xlfn.FLOOR.MATH((ROW()-2)/45)+1) + 0</f>
        <v>61.5</v>
      </c>
      <c r="B1497" cm="1">
        <f t="array" ref="B1497">INDEX('EZ-Pass'!$C$2:$AU$46,MOD(ROW()-2,45)+1,_xlfn.FLOOR.MATH((ROW()-2)/45)+1) + 0</f>
        <v>30.5</v>
      </c>
    </row>
    <row r="1498" spans="1:2" x14ac:dyDescent="0.2">
      <c r="A1498" cm="1">
        <f t="array" ref="A1498">INDEX(Tolls!$C$2:$AU$46,MOD(ROW()-2,45)+1,_xlfn.FLOOR.MATH((ROW()-2)/45)+1) + 0</f>
        <v>53.4</v>
      </c>
      <c r="B1498" cm="1">
        <f t="array" ref="B1498">INDEX('EZ-Pass'!$C$2:$AU$46,MOD(ROW()-2,45)+1,_xlfn.FLOOR.MATH((ROW()-2)/45)+1) + 0</f>
        <v>26.3</v>
      </c>
    </row>
    <row r="1499" spans="1:2" x14ac:dyDescent="0.2">
      <c r="A1499" cm="1">
        <f t="array" ref="A1499">INDEX(Tolls!$C$2:$AU$46,MOD(ROW()-2,45)+1,_xlfn.FLOOR.MATH((ROW()-2)/45)+1) + 0</f>
        <v>49.5</v>
      </c>
      <c r="B1499" cm="1">
        <f t="array" ref="B1499">INDEX('EZ-Pass'!$C$2:$AU$46,MOD(ROW()-2,45)+1,_xlfn.FLOOR.MATH((ROW()-2)/45)+1) + 0</f>
        <v>24.2</v>
      </c>
    </row>
    <row r="1500" spans="1:2" x14ac:dyDescent="0.2">
      <c r="A1500" cm="1">
        <f t="array" ref="A1500">INDEX(Tolls!$C$2:$AU$46,MOD(ROW()-2,45)+1,_xlfn.FLOOR.MATH((ROW()-2)/45)+1) + 0</f>
        <v>46.3</v>
      </c>
      <c r="B1500" cm="1">
        <f t="array" ref="B1500">INDEX('EZ-Pass'!$C$2:$AU$46,MOD(ROW()-2,45)+1,_xlfn.FLOOR.MATH((ROW()-2)/45)+1) + 0</f>
        <v>22.8</v>
      </c>
    </row>
    <row r="1501" spans="1:2" x14ac:dyDescent="0.2">
      <c r="A1501" cm="1">
        <f t="array" ref="A1501">INDEX(Tolls!$C$2:$AU$46,MOD(ROW()-2,45)+1,_xlfn.FLOOR.MATH((ROW()-2)/45)+1) + 0</f>
        <v>41.1</v>
      </c>
      <c r="B1501" cm="1">
        <f t="array" ref="B1501">INDEX('EZ-Pass'!$C$2:$AU$46,MOD(ROW()-2,45)+1,_xlfn.FLOOR.MATH((ROW()-2)/45)+1) + 0</f>
        <v>21.2</v>
      </c>
    </row>
    <row r="1502" spans="1:2" x14ac:dyDescent="0.2">
      <c r="A1502" cm="1">
        <f t="array" ref="A1502">INDEX(Tolls!$C$2:$AU$46,MOD(ROW()-2,45)+1,_xlfn.FLOOR.MATH((ROW()-2)/45)+1) + 0</f>
        <v>38.9</v>
      </c>
      <c r="B1502" cm="1">
        <f t="array" ref="B1502">INDEX('EZ-Pass'!$C$2:$AU$46,MOD(ROW()-2,45)+1,_xlfn.FLOOR.MATH((ROW()-2)/45)+1) + 0</f>
        <v>19.2</v>
      </c>
    </row>
    <row r="1503" spans="1:2" x14ac:dyDescent="0.2">
      <c r="A1503" cm="1">
        <f t="array" ref="A1503">INDEX(Tolls!$C$2:$AU$46,MOD(ROW()-2,45)+1,_xlfn.FLOOR.MATH((ROW()-2)/45)+1) + 0</f>
        <v>33.700000000000003</v>
      </c>
      <c r="B1503" cm="1">
        <f t="array" ref="B1503">INDEX('EZ-Pass'!$C$2:$AU$46,MOD(ROW()-2,45)+1,_xlfn.FLOOR.MATH((ROW()-2)/45)+1) + 0</f>
        <v>16.600000000000001</v>
      </c>
    </row>
    <row r="1504" spans="1:2" x14ac:dyDescent="0.2">
      <c r="A1504" cm="1">
        <f t="array" ref="A1504">INDEX(Tolls!$C$2:$AU$46,MOD(ROW()-2,45)+1,_xlfn.FLOOR.MATH((ROW()-2)/45)+1) + 0</f>
        <v>32.5</v>
      </c>
      <c r="B1504" cm="1">
        <f t="array" ref="B1504">INDEX('EZ-Pass'!$C$2:$AU$46,MOD(ROW()-2,45)+1,_xlfn.FLOOR.MATH((ROW()-2)/45)+1) + 0</f>
        <v>16.100000000000001</v>
      </c>
    </row>
    <row r="1505" spans="1:2" x14ac:dyDescent="0.2">
      <c r="A1505" cm="1">
        <f t="array" ref="A1505">INDEX(Tolls!$C$2:$AU$46,MOD(ROW()-2,45)+1,_xlfn.FLOOR.MATH((ROW()-2)/45)+1) + 0</f>
        <v>30.8</v>
      </c>
      <c r="B1505" cm="1">
        <f t="array" ref="B1505">INDEX('EZ-Pass'!$C$2:$AU$46,MOD(ROW()-2,45)+1,_xlfn.FLOOR.MATH((ROW()-2)/45)+1) + 0</f>
        <v>15</v>
      </c>
    </row>
    <row r="1506" spans="1:2" x14ac:dyDescent="0.2">
      <c r="A1506" cm="1">
        <f t="array" ref="A1506">INDEX(Tolls!$C$2:$AU$46,MOD(ROW()-2,45)+1,_xlfn.FLOOR.MATH((ROW()-2)/45)+1) + 0</f>
        <v>29.7</v>
      </c>
      <c r="B1506" cm="1">
        <f t="array" ref="B1506">INDEX('EZ-Pass'!$C$2:$AU$46,MOD(ROW()-2,45)+1,_xlfn.FLOOR.MATH((ROW()-2)/45)+1) + 0</f>
        <v>14.5</v>
      </c>
    </row>
    <row r="1507" spans="1:2" x14ac:dyDescent="0.2">
      <c r="A1507" cm="1">
        <f t="array" ref="A1507">INDEX(Tolls!$C$2:$AU$46,MOD(ROW()-2,45)+1,_xlfn.FLOOR.MATH((ROW()-2)/45)+1) + 0</f>
        <v>26.6</v>
      </c>
      <c r="B1507" cm="1">
        <f t="array" ref="B1507">INDEX('EZ-Pass'!$C$2:$AU$46,MOD(ROW()-2,45)+1,_xlfn.FLOOR.MATH((ROW()-2)/45)+1) + 0</f>
        <v>13</v>
      </c>
    </row>
    <row r="1508" spans="1:2" x14ac:dyDescent="0.2">
      <c r="A1508" cm="1">
        <f t="array" ref="A1508">INDEX(Tolls!$C$2:$AU$46,MOD(ROW()-2,45)+1,_xlfn.FLOOR.MATH((ROW()-2)/45)+1) + 0</f>
        <v>22.5</v>
      </c>
      <c r="B1508" cm="1">
        <f t="array" ref="B1508">INDEX('EZ-Pass'!$C$2:$AU$46,MOD(ROW()-2,45)+1,_xlfn.FLOOR.MATH((ROW()-2)/45)+1) + 0</f>
        <v>10.9</v>
      </c>
    </row>
    <row r="1509" spans="1:2" x14ac:dyDescent="0.2">
      <c r="A1509" cm="1">
        <f t="array" ref="A1509">INDEX(Tolls!$C$2:$AU$46,MOD(ROW()-2,45)+1,_xlfn.FLOOR.MATH((ROW()-2)/45)+1) + 0</f>
        <v>19.399999999999999</v>
      </c>
      <c r="B1509" cm="1">
        <f t="array" ref="B1509">INDEX('EZ-Pass'!$C$2:$AU$46,MOD(ROW()-2,45)+1,_xlfn.FLOOR.MATH((ROW()-2)/45)+1) + 0</f>
        <v>9.4</v>
      </c>
    </row>
    <row r="1510" spans="1:2" x14ac:dyDescent="0.2">
      <c r="A1510" cm="1">
        <f t="array" ref="A1510">INDEX(Tolls!$C$2:$AU$46,MOD(ROW()-2,45)+1,_xlfn.FLOOR.MATH((ROW()-2)/45)+1) + 0</f>
        <v>16.2</v>
      </c>
      <c r="B1510" cm="1">
        <f t="array" ref="B1510">INDEX('EZ-Pass'!$C$2:$AU$46,MOD(ROW()-2,45)+1,_xlfn.FLOOR.MATH((ROW()-2)/45)+1) + 0</f>
        <v>7.9</v>
      </c>
    </row>
    <row r="1511" spans="1:2" x14ac:dyDescent="0.2">
      <c r="A1511" cm="1">
        <f t="array" ref="A1511">INDEX(Tolls!$C$2:$AU$46,MOD(ROW()-2,45)+1,_xlfn.FLOOR.MATH((ROW()-2)/45)+1) + 0</f>
        <v>14</v>
      </c>
      <c r="B1511" cm="1">
        <f t="array" ref="B1511">INDEX('EZ-Pass'!$C$2:$AU$46,MOD(ROW()-2,45)+1,_xlfn.FLOOR.MATH((ROW()-2)/45)+1) + 0</f>
        <v>6.7</v>
      </c>
    </row>
    <row r="1512" spans="1:2" x14ac:dyDescent="0.2">
      <c r="A1512" cm="1">
        <f t="array" ref="A1512">INDEX(Tolls!$C$2:$AU$46,MOD(ROW()-2,45)+1,_xlfn.FLOOR.MATH((ROW()-2)/45)+1) + 0</f>
        <v>12</v>
      </c>
      <c r="B1512" cm="1">
        <f t="array" ref="B1512">INDEX('EZ-Pass'!$C$2:$AU$46,MOD(ROW()-2,45)+1,_xlfn.FLOOR.MATH((ROW()-2)/45)+1) + 0</f>
        <v>5.9</v>
      </c>
    </row>
    <row r="1513" spans="1:2" x14ac:dyDescent="0.2">
      <c r="A1513" cm="1">
        <f t="array" ref="A1513">INDEX(Tolls!$C$2:$AU$46,MOD(ROW()-2,45)+1,_xlfn.FLOOR.MATH((ROW()-2)/45)+1) + 0</f>
        <v>10</v>
      </c>
      <c r="B1513" cm="1">
        <f t="array" ref="B1513">INDEX('EZ-Pass'!$C$2:$AU$46,MOD(ROW()-2,45)+1,_xlfn.FLOOR.MATH((ROW()-2)/45)+1) + 0</f>
        <v>4.8</v>
      </c>
    </row>
    <row r="1514" spans="1:2" x14ac:dyDescent="0.2">
      <c r="A1514" cm="1">
        <f t="array" ref="A1514">INDEX(Tolls!$C$2:$AU$46,MOD(ROW()-2,45)+1,_xlfn.FLOOR.MATH((ROW()-2)/45)+1) + 0</f>
        <v>8</v>
      </c>
      <c r="B1514" cm="1">
        <f t="array" ref="B1514">INDEX('EZ-Pass'!$C$2:$AU$46,MOD(ROW()-2,45)+1,_xlfn.FLOOR.MATH((ROW()-2)/45)+1) + 0</f>
        <v>3.8</v>
      </c>
    </row>
    <row r="1515" spans="1:2" x14ac:dyDescent="0.2">
      <c r="A1515" t="e" cm="1">
        <f t="array" ref="A1515">INDEX(Tolls!$C$2:$AU$46,MOD(ROW()-2,45)+1,_xlfn.FLOOR.MATH((ROW()-2)/45)+1) + 0</f>
        <v>#VALUE!</v>
      </c>
      <c r="B1515" t="e" cm="1">
        <f t="array" ref="B1515">INDEX('EZ-Pass'!$C$2:$AU$46,MOD(ROW()-2,45)+1,_xlfn.FLOOR.MATH((ROW()-2)/45)+1) + 0</f>
        <v>#VALUE!</v>
      </c>
    </row>
    <row r="1516" spans="1:2" x14ac:dyDescent="0.2">
      <c r="A1516" cm="1">
        <f t="array" ref="A1516">INDEX(Tolls!$C$2:$AU$46,MOD(ROW()-2,45)+1,_xlfn.FLOOR.MATH((ROW()-2)/45)+1) + 0</f>
        <v>6.8</v>
      </c>
      <c r="B1516" cm="1">
        <f t="array" ref="B1516">INDEX('EZ-Pass'!$C$2:$AU$46,MOD(ROW()-2,45)+1,_xlfn.FLOOR.MATH((ROW()-2)/45)+1) + 0</f>
        <v>3.2</v>
      </c>
    </row>
    <row r="1517" spans="1:2" x14ac:dyDescent="0.2">
      <c r="A1517" cm="1">
        <f t="array" ref="A1517">INDEX(Tolls!$C$2:$AU$46,MOD(ROW()-2,45)+1,_xlfn.FLOOR.MATH((ROW()-2)/45)+1) + 0</f>
        <v>4.7</v>
      </c>
      <c r="B1517" cm="1">
        <f t="array" ref="B1517">INDEX('EZ-Pass'!$C$2:$AU$46,MOD(ROW()-2,45)+1,_xlfn.FLOOR.MATH((ROW()-2)/45)+1) + 0</f>
        <v>2.2999999999999998</v>
      </c>
    </row>
    <row r="1518" spans="1:2" x14ac:dyDescent="0.2">
      <c r="A1518" cm="1">
        <f t="array" ref="A1518">INDEX(Tolls!$C$2:$AU$46,MOD(ROW()-2,45)+1,_xlfn.FLOOR.MATH((ROW()-2)/45)+1) + 0</f>
        <v>4.2</v>
      </c>
      <c r="B1518" cm="1">
        <f t="array" ref="B1518">INDEX('EZ-Pass'!$C$2:$AU$46,MOD(ROW()-2,45)+1,_xlfn.FLOOR.MATH((ROW()-2)/45)+1) + 0</f>
        <v>2</v>
      </c>
    </row>
    <row r="1519" spans="1:2" x14ac:dyDescent="0.2">
      <c r="A1519" cm="1">
        <f t="array" ref="A1519">INDEX(Tolls!$C$2:$AU$46,MOD(ROW()-2,45)+1,_xlfn.FLOOR.MATH((ROW()-2)/45)+1) + 0</f>
        <v>0</v>
      </c>
      <c r="B1519" cm="1">
        <f t="array" ref="B1519">INDEX('EZ-Pass'!$C$2:$AU$46,MOD(ROW()-2,45)+1,_xlfn.FLOOR.MATH((ROW()-2)/45)+1) + 0</f>
        <v>0</v>
      </c>
    </row>
    <row r="1520" spans="1:2" x14ac:dyDescent="0.2">
      <c r="A1520" t="e" cm="1">
        <f t="array" ref="A1520">INDEX(Tolls!$C$2:$AU$46,MOD(ROW()-2,45)+1,_xlfn.FLOOR.MATH((ROW()-2)/45)+1) + 0</f>
        <v>#VALUE!</v>
      </c>
      <c r="B1520" t="e" cm="1">
        <f t="array" ref="B1520">INDEX('EZ-Pass'!$C$2:$AU$46,MOD(ROW()-2,45)+1,_xlfn.FLOOR.MATH((ROW()-2)/45)+1) + 0</f>
        <v>#VALUE!</v>
      </c>
    </row>
    <row r="1521" spans="1:2" x14ac:dyDescent="0.2">
      <c r="A1521" cm="1">
        <f t="array" ref="A1521">INDEX(Tolls!$C$2:$AU$46,MOD(ROW()-2,45)+1,_xlfn.FLOOR.MATH((ROW()-2)/45)+1) + 0</f>
        <v>10</v>
      </c>
      <c r="B1521" cm="1">
        <f t="array" ref="B1521">INDEX('EZ-Pass'!$C$2:$AU$46,MOD(ROW()-2,45)+1,_xlfn.FLOOR.MATH((ROW()-2)/45)+1) + 0</f>
        <v>4.8</v>
      </c>
    </row>
    <row r="1522" spans="1:2" x14ac:dyDescent="0.2">
      <c r="A1522" cm="1">
        <f t="array" ref="A1522">INDEX(Tolls!$C$2:$AU$46,MOD(ROW()-2,45)+1,_xlfn.FLOOR.MATH((ROW()-2)/45)+1) + 0</f>
        <v>12</v>
      </c>
      <c r="B1522" cm="1">
        <f t="array" ref="B1522">INDEX('EZ-Pass'!$C$2:$AU$46,MOD(ROW()-2,45)+1,_xlfn.FLOOR.MATH((ROW()-2)/45)+1) + 0</f>
        <v>5.9</v>
      </c>
    </row>
    <row r="1523" spans="1:2" x14ac:dyDescent="0.2">
      <c r="A1523" cm="1">
        <f t="array" ref="A1523">INDEX(Tolls!$C$2:$AU$46,MOD(ROW()-2,45)+1,_xlfn.FLOOR.MATH((ROW()-2)/45)+1) + 0</f>
        <v>15.3</v>
      </c>
      <c r="B1523" cm="1">
        <f t="array" ref="B1523">INDEX('EZ-Pass'!$C$2:$AU$46,MOD(ROW()-2,45)+1,_xlfn.FLOOR.MATH((ROW()-2)/45)+1) + 0</f>
        <v>7.3</v>
      </c>
    </row>
    <row r="1524" spans="1:2" x14ac:dyDescent="0.2">
      <c r="A1524" cm="1">
        <f t="array" ref="A1524">INDEX(Tolls!$C$2:$AU$46,MOD(ROW()-2,45)+1,_xlfn.FLOOR.MATH((ROW()-2)/45)+1) + 0</f>
        <v>17.3</v>
      </c>
      <c r="B1524" cm="1">
        <f t="array" ref="B1524">INDEX('EZ-Pass'!$C$2:$AU$46,MOD(ROW()-2,45)+1,_xlfn.FLOOR.MATH((ROW()-2)/45)+1) + 0</f>
        <v>8.4</v>
      </c>
    </row>
    <row r="1525" spans="1:2" x14ac:dyDescent="0.2">
      <c r="A1525" cm="1">
        <f t="array" ref="A1525">INDEX(Tolls!$C$2:$AU$46,MOD(ROW()-2,45)+1,_xlfn.FLOOR.MATH((ROW()-2)/45)+1) + 0</f>
        <v>22.5</v>
      </c>
      <c r="B1525" cm="1">
        <f t="array" ref="B1525">INDEX('EZ-Pass'!$C$2:$AU$46,MOD(ROW()-2,45)+1,_xlfn.FLOOR.MATH((ROW()-2)/45)+1) + 0</f>
        <v>10.9</v>
      </c>
    </row>
    <row r="1526" spans="1:2" x14ac:dyDescent="0.2">
      <c r="A1526" cm="1">
        <f t="array" ref="A1526">INDEX(Tolls!$C$2:$AU$46,MOD(ROW()-2,45)+1,_xlfn.FLOOR.MATH((ROW()-2)/45)+1) + 0</f>
        <v>25.3</v>
      </c>
      <c r="B1526" cm="1">
        <f t="array" ref="B1526">INDEX('EZ-Pass'!$C$2:$AU$46,MOD(ROW()-2,45)+1,_xlfn.FLOOR.MATH((ROW()-2)/45)+1) + 0</f>
        <v>12.2</v>
      </c>
    </row>
    <row r="1527" spans="1:2" x14ac:dyDescent="0.2">
      <c r="A1527" cm="1">
        <f t="array" ref="A1527">INDEX(Tolls!$C$2:$AU$46,MOD(ROW()-2,45)+1,_xlfn.FLOOR.MATH((ROW()-2)/45)+1) + 0</f>
        <v>26.6</v>
      </c>
      <c r="B1527" cm="1">
        <f t="array" ref="B1527">INDEX('EZ-Pass'!$C$2:$AU$46,MOD(ROW()-2,45)+1,_xlfn.FLOOR.MATH((ROW()-2)/45)+1) + 0</f>
        <v>13</v>
      </c>
    </row>
    <row r="1528" spans="1:2" x14ac:dyDescent="0.2">
      <c r="A1528" cm="1">
        <f t="array" ref="A1528">INDEX(Tolls!$C$2:$AU$46,MOD(ROW()-2,45)+1,_xlfn.FLOOR.MATH((ROW()-2)/45)+1) + 0</f>
        <v>28.6</v>
      </c>
      <c r="B1528" cm="1">
        <f t="array" ref="B1528">INDEX('EZ-Pass'!$C$2:$AU$46,MOD(ROW()-2,45)+1,_xlfn.FLOOR.MATH((ROW()-2)/45)+1) + 0</f>
        <v>14</v>
      </c>
    </row>
    <row r="1529" spans="1:2" x14ac:dyDescent="0.2">
      <c r="A1529" cm="1">
        <f t="array" ref="A1529">INDEX(Tolls!$C$2:$AU$46,MOD(ROW()-2,45)+1,_xlfn.FLOOR.MATH((ROW()-2)/45)+1) + 0</f>
        <v>29.7</v>
      </c>
      <c r="B1529" cm="1">
        <f t="array" ref="B1529">INDEX('EZ-Pass'!$C$2:$AU$46,MOD(ROW()-2,45)+1,_xlfn.FLOOR.MATH((ROW()-2)/45)+1) + 0</f>
        <v>14.5</v>
      </c>
    </row>
    <row r="1530" spans="1:2" x14ac:dyDescent="0.2">
      <c r="A1530" cm="1">
        <f t="array" ref="A1530">INDEX(Tolls!$C$2:$AU$46,MOD(ROW()-2,45)+1,_xlfn.FLOOR.MATH((ROW()-2)/45)+1) + 0</f>
        <v>32.299999999999997</v>
      </c>
      <c r="B1530" cm="1">
        <f t="array" ref="B1530">INDEX('EZ-Pass'!$C$2:$AU$46,MOD(ROW()-2,45)+1,_xlfn.FLOOR.MATH((ROW()-2)/45)+1) + 0</f>
        <v>15.7</v>
      </c>
    </row>
    <row r="1531" spans="1:2" x14ac:dyDescent="0.2">
      <c r="A1531" cm="1">
        <f t="array" ref="A1531">INDEX(Tolls!$C$2:$AU$46,MOD(ROW()-2,45)+1,_xlfn.FLOOR.MATH((ROW()-2)/45)+1) + 0</f>
        <v>34.9</v>
      </c>
      <c r="B1531" cm="1">
        <f t="array" ref="B1531">INDEX('EZ-Pass'!$C$2:$AU$46,MOD(ROW()-2,45)+1,_xlfn.FLOOR.MATH((ROW()-2)/45)+1) + 0</f>
        <v>16.899999999999999</v>
      </c>
    </row>
    <row r="1532" spans="1:2" x14ac:dyDescent="0.2">
      <c r="A1532" t="e" cm="1">
        <f t="array" ref="A1532">INDEX(Tolls!$C$2:$AU$46,MOD(ROW()-2,45)+1,_xlfn.FLOOR.MATH((ROW()-2)/45)+1) + 0</f>
        <v>#VALUE!</v>
      </c>
      <c r="B1532" t="e" cm="1">
        <f t="array" ref="B1532">INDEX('EZ-Pass'!$C$2:$AU$46,MOD(ROW()-2,45)+1,_xlfn.FLOOR.MATH((ROW()-2)/45)+1) + 0</f>
        <v>#VALUE!</v>
      </c>
    </row>
    <row r="1533" spans="1:2" x14ac:dyDescent="0.2">
      <c r="A1533" t="e" cm="1">
        <f t="array" ref="A1533">INDEX(Tolls!$C$2:$AU$46,MOD(ROW()-2,45)+1,_xlfn.FLOOR.MATH((ROW()-2)/45)+1) + 0</f>
        <v>#VALUE!</v>
      </c>
      <c r="B1533" t="e" cm="1">
        <f t="array" ref="B1533">INDEX('EZ-Pass'!$C$2:$AU$46,MOD(ROW()-2,45)+1,_xlfn.FLOOR.MATH((ROW()-2)/45)+1) + 0</f>
        <v>#VALUE!</v>
      </c>
    </row>
    <row r="1534" spans="1:2" x14ac:dyDescent="0.2">
      <c r="A1534" t="e" cm="1">
        <f t="array" ref="A1534">INDEX(Tolls!$C$2:$AU$46,MOD(ROW()-2,45)+1,_xlfn.FLOOR.MATH((ROW()-2)/45)+1) + 0</f>
        <v>#VALUE!</v>
      </c>
      <c r="B1534" t="e" cm="1">
        <f t="array" ref="B1534">INDEX('EZ-Pass'!$C$2:$AU$46,MOD(ROW()-2,45)+1,_xlfn.FLOOR.MATH((ROW()-2)/45)+1) + 0</f>
        <v>#VALUE!</v>
      </c>
    </row>
    <row r="1535" spans="1:2" x14ac:dyDescent="0.2">
      <c r="A1535" t="e" cm="1">
        <f t="array" ref="A1535">INDEX(Tolls!$C$2:$AU$46,MOD(ROW()-2,45)+1,_xlfn.FLOOR.MATH((ROW()-2)/45)+1) + 0</f>
        <v>#VALUE!</v>
      </c>
      <c r="B1535" t="e" cm="1">
        <f t="array" ref="B1535">INDEX('EZ-Pass'!$C$2:$AU$46,MOD(ROW()-2,45)+1,_xlfn.FLOOR.MATH((ROW()-2)/45)+1) + 0</f>
        <v>#VALUE!</v>
      </c>
    </row>
    <row r="1536" spans="1:2" x14ac:dyDescent="0.2">
      <c r="A1536" t="e" cm="1">
        <f t="array" ref="A1536">INDEX(Tolls!$C$2:$AU$46,MOD(ROW()-2,45)+1,_xlfn.FLOOR.MATH((ROW()-2)/45)+1) + 0</f>
        <v>#VALUE!</v>
      </c>
      <c r="B1536" t="e" cm="1">
        <f t="array" ref="B1536">INDEX('EZ-Pass'!$C$2:$AU$46,MOD(ROW()-2,45)+1,_xlfn.FLOOR.MATH((ROW()-2)/45)+1) + 0</f>
        <v>#VALUE!</v>
      </c>
    </row>
    <row r="1537" spans="1:2" x14ac:dyDescent="0.2">
      <c r="A1537" t="e" cm="1">
        <f t="array" ref="A1537">INDEX(Tolls!$C$2:$AU$46,MOD(ROW()-2,45)+1,_xlfn.FLOOR.MATH((ROW()-2)/45)+1) + 0</f>
        <v>#VALUE!</v>
      </c>
      <c r="B1537" t="e" cm="1">
        <f t="array" ref="B1537">INDEX('EZ-Pass'!$C$2:$AU$46,MOD(ROW()-2,45)+1,_xlfn.FLOOR.MATH((ROW()-2)/45)+1) + 0</f>
        <v>#VALUE!</v>
      </c>
    </row>
    <row r="1538" spans="1:2" x14ac:dyDescent="0.2">
      <c r="A1538" t="e" cm="1">
        <f t="array" ref="A1538">INDEX(Tolls!$C$2:$AU$46,MOD(ROW()-2,45)+1,_xlfn.FLOOR.MATH((ROW()-2)/45)+1) + 0</f>
        <v>#VALUE!</v>
      </c>
      <c r="B1538" t="e" cm="1">
        <f t="array" ref="B1538">INDEX('EZ-Pass'!$C$2:$AU$46,MOD(ROW()-2,45)+1,_xlfn.FLOOR.MATH((ROW()-2)/45)+1) + 0</f>
        <v>#VALUE!</v>
      </c>
    </row>
    <row r="1539" spans="1:2" x14ac:dyDescent="0.2">
      <c r="A1539" t="e" cm="1">
        <f t="array" ref="A1539">INDEX(Tolls!$C$2:$AU$46,MOD(ROW()-2,45)+1,_xlfn.FLOOR.MATH((ROW()-2)/45)+1) + 0</f>
        <v>#VALUE!</v>
      </c>
      <c r="B1539" t="e" cm="1">
        <f t="array" ref="B1539">INDEX('EZ-Pass'!$C$2:$AU$46,MOD(ROW()-2,45)+1,_xlfn.FLOOR.MATH((ROW()-2)/45)+1) + 0</f>
        <v>#VALUE!</v>
      </c>
    </row>
    <row r="1540" spans="1:2" x14ac:dyDescent="0.2">
      <c r="A1540" t="e" cm="1">
        <f t="array" ref="A1540">INDEX(Tolls!$C$2:$AU$46,MOD(ROW()-2,45)+1,_xlfn.FLOOR.MATH((ROW()-2)/45)+1) + 0</f>
        <v>#VALUE!</v>
      </c>
      <c r="B1540" t="e" cm="1">
        <f t="array" ref="B1540">INDEX('EZ-Pass'!$C$2:$AU$46,MOD(ROW()-2,45)+1,_xlfn.FLOOR.MATH((ROW()-2)/45)+1) + 0</f>
        <v>#VALUE!</v>
      </c>
    </row>
    <row r="1541" spans="1:2" x14ac:dyDescent="0.2">
      <c r="A1541" t="e" cm="1">
        <f t="array" ref="A1541">INDEX(Tolls!$C$2:$AU$46,MOD(ROW()-2,45)+1,_xlfn.FLOOR.MATH((ROW()-2)/45)+1) + 0</f>
        <v>#VALUE!</v>
      </c>
      <c r="B1541" t="e" cm="1">
        <f t="array" ref="B1541">INDEX('EZ-Pass'!$C$2:$AU$46,MOD(ROW()-2,45)+1,_xlfn.FLOOR.MATH((ROW()-2)/45)+1) + 0</f>
        <v>#VALUE!</v>
      </c>
    </row>
    <row r="1542" spans="1:2" x14ac:dyDescent="0.2">
      <c r="A1542" t="e" cm="1">
        <f t="array" ref="A1542">INDEX(Tolls!$C$2:$AU$46,MOD(ROW()-2,45)+1,_xlfn.FLOOR.MATH((ROW()-2)/45)+1) + 0</f>
        <v>#VALUE!</v>
      </c>
      <c r="B1542" t="e" cm="1">
        <f t="array" ref="B1542">INDEX('EZ-Pass'!$C$2:$AU$46,MOD(ROW()-2,45)+1,_xlfn.FLOOR.MATH((ROW()-2)/45)+1) + 0</f>
        <v>#VALUE!</v>
      </c>
    </row>
    <row r="1543" spans="1:2" x14ac:dyDescent="0.2">
      <c r="A1543" t="e" cm="1">
        <f t="array" ref="A1543">INDEX(Tolls!$C$2:$AU$46,MOD(ROW()-2,45)+1,_xlfn.FLOOR.MATH((ROW()-2)/45)+1) + 0</f>
        <v>#VALUE!</v>
      </c>
      <c r="B1543" t="e" cm="1">
        <f t="array" ref="B1543">INDEX('EZ-Pass'!$C$2:$AU$46,MOD(ROW()-2,45)+1,_xlfn.FLOOR.MATH((ROW()-2)/45)+1) + 0</f>
        <v>#VALUE!</v>
      </c>
    </row>
    <row r="1544" spans="1:2" x14ac:dyDescent="0.2">
      <c r="A1544" t="e" cm="1">
        <f t="array" ref="A1544">INDEX(Tolls!$C$2:$AU$46,MOD(ROW()-2,45)+1,_xlfn.FLOOR.MATH((ROW()-2)/45)+1) + 0</f>
        <v>#VALUE!</v>
      </c>
      <c r="B1544" t="e" cm="1">
        <f t="array" ref="B1544">INDEX('EZ-Pass'!$C$2:$AU$46,MOD(ROW()-2,45)+1,_xlfn.FLOOR.MATH((ROW()-2)/45)+1) + 0</f>
        <v>#VALUE!</v>
      </c>
    </row>
    <row r="1545" spans="1:2" x14ac:dyDescent="0.2">
      <c r="A1545" t="e" cm="1">
        <f t="array" ref="A1545">INDEX(Tolls!$C$2:$AU$46,MOD(ROW()-2,45)+1,_xlfn.FLOOR.MATH((ROW()-2)/45)+1) + 0</f>
        <v>#VALUE!</v>
      </c>
      <c r="B1545" t="e" cm="1">
        <f t="array" ref="B1545">INDEX('EZ-Pass'!$C$2:$AU$46,MOD(ROW()-2,45)+1,_xlfn.FLOOR.MATH((ROW()-2)/45)+1) + 0</f>
        <v>#VALUE!</v>
      </c>
    </row>
    <row r="1546" spans="1:2" x14ac:dyDescent="0.2">
      <c r="A1546" t="e" cm="1">
        <f t="array" ref="A1546">INDEX(Tolls!$C$2:$AU$46,MOD(ROW()-2,45)+1,_xlfn.FLOOR.MATH((ROW()-2)/45)+1) + 0</f>
        <v>#VALUE!</v>
      </c>
      <c r="B1546" t="e" cm="1">
        <f t="array" ref="B1546">INDEX('EZ-Pass'!$C$2:$AU$46,MOD(ROW()-2,45)+1,_xlfn.FLOOR.MATH((ROW()-2)/45)+1) + 0</f>
        <v>#VALUE!</v>
      </c>
    </row>
    <row r="1547" spans="1:2" x14ac:dyDescent="0.2">
      <c r="A1547" t="e" cm="1">
        <f t="array" ref="A1547">INDEX(Tolls!$C$2:$AU$46,MOD(ROW()-2,45)+1,_xlfn.FLOOR.MATH((ROW()-2)/45)+1) + 0</f>
        <v>#VALUE!</v>
      </c>
      <c r="B1547" t="e" cm="1">
        <f t="array" ref="B1547">INDEX('EZ-Pass'!$C$2:$AU$46,MOD(ROW()-2,45)+1,_xlfn.FLOOR.MATH((ROW()-2)/45)+1) + 0</f>
        <v>#VALUE!</v>
      </c>
    </row>
    <row r="1548" spans="1:2" x14ac:dyDescent="0.2">
      <c r="A1548" t="e" cm="1">
        <f t="array" ref="A1548">INDEX(Tolls!$C$2:$AU$46,MOD(ROW()-2,45)+1,_xlfn.FLOOR.MATH((ROW()-2)/45)+1) + 0</f>
        <v>#VALUE!</v>
      </c>
      <c r="B1548" t="e" cm="1">
        <f t="array" ref="B1548">INDEX('EZ-Pass'!$C$2:$AU$46,MOD(ROW()-2,45)+1,_xlfn.FLOOR.MATH((ROW()-2)/45)+1) + 0</f>
        <v>#VALUE!</v>
      </c>
    </row>
    <row r="1549" spans="1:2" x14ac:dyDescent="0.2">
      <c r="A1549" t="e" cm="1">
        <f t="array" ref="A1549">INDEX(Tolls!$C$2:$AU$46,MOD(ROW()-2,45)+1,_xlfn.FLOOR.MATH((ROW()-2)/45)+1) + 0</f>
        <v>#VALUE!</v>
      </c>
      <c r="B1549" t="e" cm="1">
        <f t="array" ref="B1549">INDEX('EZ-Pass'!$C$2:$AU$46,MOD(ROW()-2,45)+1,_xlfn.FLOOR.MATH((ROW()-2)/45)+1) + 0</f>
        <v>#VALUE!</v>
      </c>
    </row>
    <row r="1550" spans="1:2" x14ac:dyDescent="0.2">
      <c r="A1550" t="e" cm="1">
        <f t="array" ref="A1550">INDEX(Tolls!$C$2:$AU$46,MOD(ROW()-2,45)+1,_xlfn.FLOOR.MATH((ROW()-2)/45)+1) + 0</f>
        <v>#VALUE!</v>
      </c>
      <c r="B1550" t="e" cm="1">
        <f t="array" ref="B1550">INDEX('EZ-Pass'!$C$2:$AU$46,MOD(ROW()-2,45)+1,_xlfn.FLOOR.MATH((ROW()-2)/45)+1) + 0</f>
        <v>#VALUE!</v>
      </c>
    </row>
    <row r="1551" spans="1:2" x14ac:dyDescent="0.2">
      <c r="A1551" t="e" cm="1">
        <f t="array" ref="A1551">INDEX(Tolls!$C$2:$AU$46,MOD(ROW()-2,45)+1,_xlfn.FLOOR.MATH((ROW()-2)/45)+1) + 0</f>
        <v>#VALUE!</v>
      </c>
      <c r="B1551" t="e" cm="1">
        <f t="array" ref="B1551">INDEX('EZ-Pass'!$C$2:$AU$46,MOD(ROW()-2,45)+1,_xlfn.FLOOR.MATH((ROW()-2)/45)+1) + 0</f>
        <v>#VALUE!</v>
      </c>
    </row>
    <row r="1552" spans="1:2" x14ac:dyDescent="0.2">
      <c r="A1552" t="e" cm="1">
        <f t="array" ref="A1552">INDEX(Tolls!$C$2:$AU$46,MOD(ROW()-2,45)+1,_xlfn.FLOOR.MATH((ROW()-2)/45)+1) + 0</f>
        <v>#VALUE!</v>
      </c>
      <c r="B1552" t="e" cm="1">
        <f t="array" ref="B1552">INDEX('EZ-Pass'!$C$2:$AU$46,MOD(ROW()-2,45)+1,_xlfn.FLOOR.MATH((ROW()-2)/45)+1) + 0</f>
        <v>#VALUE!</v>
      </c>
    </row>
    <row r="1553" spans="1:2" x14ac:dyDescent="0.2">
      <c r="A1553" t="e" cm="1">
        <f t="array" ref="A1553">INDEX(Tolls!$C$2:$AU$46,MOD(ROW()-2,45)+1,_xlfn.FLOOR.MATH((ROW()-2)/45)+1) + 0</f>
        <v>#VALUE!</v>
      </c>
      <c r="B1553" t="e" cm="1">
        <f t="array" ref="B1553">INDEX('EZ-Pass'!$C$2:$AU$46,MOD(ROW()-2,45)+1,_xlfn.FLOOR.MATH((ROW()-2)/45)+1) + 0</f>
        <v>#VALUE!</v>
      </c>
    </row>
    <row r="1554" spans="1:2" x14ac:dyDescent="0.2">
      <c r="A1554" t="e" cm="1">
        <f t="array" ref="A1554">INDEX(Tolls!$C$2:$AU$46,MOD(ROW()-2,45)+1,_xlfn.FLOOR.MATH((ROW()-2)/45)+1) + 0</f>
        <v>#VALUE!</v>
      </c>
      <c r="B1554" t="e" cm="1">
        <f t="array" ref="B1554">INDEX('EZ-Pass'!$C$2:$AU$46,MOD(ROW()-2,45)+1,_xlfn.FLOOR.MATH((ROW()-2)/45)+1) + 0</f>
        <v>#VALUE!</v>
      </c>
    </row>
    <row r="1555" spans="1:2" x14ac:dyDescent="0.2">
      <c r="A1555" t="e" cm="1">
        <f t="array" ref="A1555">INDEX(Tolls!$C$2:$AU$46,MOD(ROW()-2,45)+1,_xlfn.FLOOR.MATH((ROW()-2)/45)+1) + 0</f>
        <v>#VALUE!</v>
      </c>
      <c r="B1555" t="e" cm="1">
        <f t="array" ref="B1555">INDEX('EZ-Pass'!$C$2:$AU$46,MOD(ROW()-2,45)+1,_xlfn.FLOOR.MATH((ROW()-2)/45)+1) + 0</f>
        <v>#VALUE!</v>
      </c>
    </row>
    <row r="1556" spans="1:2" x14ac:dyDescent="0.2">
      <c r="A1556" t="e" cm="1">
        <f t="array" ref="A1556">INDEX(Tolls!$C$2:$AU$46,MOD(ROW()-2,45)+1,_xlfn.FLOOR.MATH((ROW()-2)/45)+1) + 0</f>
        <v>#VALUE!</v>
      </c>
      <c r="B1556" t="e" cm="1">
        <f t="array" ref="B1556">INDEX('EZ-Pass'!$C$2:$AU$46,MOD(ROW()-2,45)+1,_xlfn.FLOOR.MATH((ROW()-2)/45)+1) + 0</f>
        <v>#VALUE!</v>
      </c>
    </row>
    <row r="1557" spans="1:2" x14ac:dyDescent="0.2">
      <c r="A1557" t="e" cm="1">
        <f t="array" ref="A1557">INDEX(Tolls!$C$2:$AU$46,MOD(ROW()-2,45)+1,_xlfn.FLOOR.MATH((ROW()-2)/45)+1) + 0</f>
        <v>#VALUE!</v>
      </c>
      <c r="B1557" t="e" cm="1">
        <f t="array" ref="B1557">INDEX('EZ-Pass'!$C$2:$AU$46,MOD(ROW()-2,45)+1,_xlfn.FLOOR.MATH((ROW()-2)/45)+1) + 0</f>
        <v>#VALUE!</v>
      </c>
    </row>
    <row r="1558" spans="1:2" x14ac:dyDescent="0.2">
      <c r="A1558" t="e" cm="1">
        <f t="array" ref="A1558">INDEX(Tolls!$C$2:$AU$46,MOD(ROW()-2,45)+1,_xlfn.FLOOR.MATH((ROW()-2)/45)+1) + 0</f>
        <v>#VALUE!</v>
      </c>
      <c r="B1558" t="e" cm="1">
        <f t="array" ref="B1558">INDEX('EZ-Pass'!$C$2:$AU$46,MOD(ROW()-2,45)+1,_xlfn.FLOOR.MATH((ROW()-2)/45)+1) + 0</f>
        <v>#VALUE!</v>
      </c>
    </row>
    <row r="1559" spans="1:2" x14ac:dyDescent="0.2">
      <c r="A1559" cm="1">
        <f t="array" ref="A1559">INDEX(Tolls!$C$2:$AU$46,MOD(ROW()-2,45)+1,_xlfn.FLOOR.MATH((ROW()-2)/45)+1) + 0</f>
        <v>3.9</v>
      </c>
      <c r="B1559" cm="1">
        <f t="array" ref="B1559">INDEX('EZ-Pass'!$C$2:$AU$46,MOD(ROW()-2,45)+1,_xlfn.FLOOR.MATH((ROW()-2)/45)+1) + 0</f>
        <v>1.6</v>
      </c>
    </row>
    <row r="1560" spans="1:2" x14ac:dyDescent="0.2">
      <c r="A1560" cm="1">
        <f t="array" ref="A1560">INDEX(Tolls!$C$2:$AU$46,MOD(ROW()-2,45)+1,_xlfn.FLOOR.MATH((ROW()-2)/45)+1) + 0</f>
        <v>4</v>
      </c>
      <c r="B1560" cm="1">
        <f t="array" ref="B1560">INDEX('EZ-Pass'!$C$2:$AU$46,MOD(ROW()-2,45)+1,_xlfn.FLOOR.MATH((ROW()-2)/45)+1) + 0</f>
        <v>1.7</v>
      </c>
    </row>
    <row r="1561" spans="1:2" x14ac:dyDescent="0.2">
      <c r="A1561" cm="1">
        <f t="array" ref="A1561">INDEX(Tolls!$C$2:$AU$46,MOD(ROW()-2,45)+1,_xlfn.FLOOR.MATH((ROW()-2)/45)+1) + 0</f>
        <v>4.7</v>
      </c>
      <c r="B1561" cm="1">
        <f t="array" ref="B1561">INDEX('EZ-Pass'!$C$2:$AU$46,MOD(ROW()-2,45)+1,_xlfn.FLOOR.MATH((ROW()-2)/45)+1) + 0</f>
        <v>2.2999999999999998</v>
      </c>
    </row>
    <row r="1562" spans="1:2" x14ac:dyDescent="0.2">
      <c r="A1562" cm="1">
        <f t="array" ref="A1562">INDEX(Tolls!$C$2:$AU$46,MOD(ROW()-2,45)+1,_xlfn.FLOOR.MATH((ROW()-2)/45)+1) + 0</f>
        <v>6.8</v>
      </c>
      <c r="B1562" cm="1">
        <f t="array" ref="B1562">INDEX('EZ-Pass'!$C$2:$AU$46,MOD(ROW()-2,45)+1,_xlfn.FLOOR.MATH((ROW()-2)/45)+1) + 0</f>
        <v>3.2</v>
      </c>
    </row>
    <row r="1563" spans="1:2" x14ac:dyDescent="0.2">
      <c r="A1563" t="e" cm="1">
        <f t="array" ref="A1563">INDEX(Tolls!$C$2:$AU$46,MOD(ROW()-2,45)+1,_xlfn.FLOOR.MATH((ROW()-2)/45)+1) + 0</f>
        <v>#VALUE!</v>
      </c>
      <c r="B1563" t="e" cm="1">
        <f t="array" ref="B1563">INDEX('EZ-Pass'!$C$2:$AU$46,MOD(ROW()-2,45)+1,_xlfn.FLOOR.MATH((ROW()-2)/45)+1) + 0</f>
        <v>#VALUE!</v>
      </c>
    </row>
    <row r="1564" spans="1:2" x14ac:dyDescent="0.2">
      <c r="A1564" cm="1">
        <f t="array" ref="A1564">INDEX(Tolls!$C$2:$AU$46,MOD(ROW()-2,45)+1,_xlfn.FLOOR.MATH((ROW()-2)/45)+1) + 0</f>
        <v>10</v>
      </c>
      <c r="B1564" cm="1">
        <f t="array" ref="B1564">INDEX('EZ-Pass'!$C$2:$AU$46,MOD(ROW()-2,45)+1,_xlfn.FLOOR.MATH((ROW()-2)/45)+1) + 0</f>
        <v>4.8</v>
      </c>
    </row>
    <row r="1565" spans="1:2" x14ac:dyDescent="0.2">
      <c r="A1565" cm="1">
        <f t="array" ref="A1565">INDEX(Tolls!$C$2:$AU$46,MOD(ROW()-2,45)+1,_xlfn.FLOOR.MATH((ROW()-2)/45)+1) + 0</f>
        <v>18.2</v>
      </c>
      <c r="B1565" cm="1">
        <f t="array" ref="B1565">INDEX('EZ-Pass'!$C$2:$AU$46,MOD(ROW()-2,45)+1,_xlfn.FLOOR.MATH((ROW()-2)/45)+1) + 0</f>
        <v>10.899999999999999</v>
      </c>
    </row>
    <row r="1566" spans="1:2" x14ac:dyDescent="0.2">
      <c r="A1566" t="e" cm="1">
        <f t="array" ref="A1566">INDEX(Tolls!$C$2:$AU$46,MOD(ROW()-2,45)+1,_xlfn.FLOOR.MATH((ROW()-2)/45)+1) + 0</f>
        <v>#VALUE!</v>
      </c>
      <c r="B1566" t="e" cm="1">
        <f t="array" ref="B1566">INDEX('EZ-Pass'!$C$2:$AU$46,MOD(ROW()-2,45)+1,_xlfn.FLOOR.MATH((ROW()-2)/45)+1) + 0</f>
        <v>#VALUE!</v>
      </c>
    </row>
    <row r="1567" spans="1:2" x14ac:dyDescent="0.2">
      <c r="A1567" cm="1">
        <f t="array" ref="A1567">INDEX(Tolls!$C$2:$AU$46,MOD(ROW()-2,45)+1,_xlfn.FLOOR.MATH((ROW()-2)/45)+1) + 0</f>
        <v>3.9</v>
      </c>
      <c r="B1567" cm="1">
        <f t="array" ref="B1567">INDEX('EZ-Pass'!$C$2:$AU$46,MOD(ROW()-2,45)+1,_xlfn.FLOOR.MATH((ROW()-2)/45)+1) + 0</f>
        <v>1.6</v>
      </c>
    </row>
    <row r="1568" spans="1:2" x14ac:dyDescent="0.2">
      <c r="A1568" cm="1">
        <f t="array" ref="A1568">INDEX(Tolls!$C$2:$AU$46,MOD(ROW()-2,45)+1,_xlfn.FLOOR.MATH((ROW()-2)/45)+1) + 0</f>
        <v>6.8</v>
      </c>
      <c r="B1568" cm="1">
        <f t="array" ref="B1568">INDEX('EZ-Pass'!$C$2:$AU$46,MOD(ROW()-2,45)+1,_xlfn.FLOOR.MATH((ROW()-2)/45)+1) + 0</f>
        <v>3.2</v>
      </c>
    </row>
    <row r="1569" spans="1:2" x14ac:dyDescent="0.2">
      <c r="A1569" cm="1">
        <f t="array" ref="A1569">INDEX(Tolls!$C$2:$AU$46,MOD(ROW()-2,45)+1,_xlfn.FLOOR.MATH((ROW()-2)/45)+1) + 0</f>
        <v>10</v>
      </c>
      <c r="B1569" cm="1">
        <f t="array" ref="B1569">INDEX('EZ-Pass'!$C$2:$AU$46,MOD(ROW()-2,45)+1,_xlfn.FLOOR.MATH((ROW()-2)/45)+1) + 0</f>
        <v>4.8</v>
      </c>
    </row>
    <row r="1570" spans="1:2" x14ac:dyDescent="0.2">
      <c r="A1570" cm="1">
        <f t="array" ref="A1570">INDEX(Tolls!$C$2:$AU$46,MOD(ROW()-2,45)+1,_xlfn.FLOOR.MATH((ROW()-2)/45)+1) + 0</f>
        <v>14.3</v>
      </c>
      <c r="B1570" cm="1">
        <f t="array" ref="B1570">INDEX('EZ-Pass'!$C$2:$AU$46,MOD(ROW()-2,45)+1,_xlfn.FLOOR.MATH((ROW()-2)/45)+1) + 0</f>
        <v>6.8</v>
      </c>
    </row>
    <row r="1571" spans="1:2" x14ac:dyDescent="0.2">
      <c r="A1571" cm="1">
        <f t="array" ref="A1571">INDEX(Tolls!$C$2:$AU$46,MOD(ROW()-2,45)+1,_xlfn.FLOOR.MATH((ROW()-2)/45)+1) + 0</f>
        <v>16.3</v>
      </c>
      <c r="B1571" cm="1">
        <f t="array" ref="B1571">INDEX('EZ-Pass'!$C$2:$AU$46,MOD(ROW()-2,45)+1,_xlfn.FLOOR.MATH((ROW()-2)/45)+1) + 0</f>
        <v>7.9</v>
      </c>
    </row>
    <row r="1572" spans="1:2" x14ac:dyDescent="0.2">
      <c r="A1572" cm="1">
        <f t="array" ref="A1572">INDEX(Tolls!$C$2:$AU$46,MOD(ROW()-2,45)+1,_xlfn.FLOOR.MATH((ROW()-2)/45)+1) + 0</f>
        <v>17.3</v>
      </c>
      <c r="B1572" cm="1">
        <f t="array" ref="B1572">INDEX('EZ-Pass'!$C$2:$AU$46,MOD(ROW()-2,45)+1,_xlfn.FLOOR.MATH((ROW()-2)/45)+1) + 0</f>
        <v>8.4</v>
      </c>
    </row>
    <row r="1573" spans="1:2" x14ac:dyDescent="0.2">
      <c r="A1573" cm="1">
        <f t="array" ref="A1573">INDEX(Tolls!$C$2:$AU$46,MOD(ROW()-2,45)+1,_xlfn.FLOOR.MATH((ROW()-2)/45)+1) + 0</f>
        <v>20.3</v>
      </c>
      <c r="B1573" cm="1">
        <f t="array" ref="B1573">INDEX('EZ-Pass'!$C$2:$AU$46,MOD(ROW()-2,45)+1,_xlfn.FLOOR.MATH((ROW()-2)/45)+1) + 0</f>
        <v>9.9</v>
      </c>
    </row>
    <row r="1574" spans="1:2" x14ac:dyDescent="0.2">
      <c r="A1574" cm="1">
        <f t="array" ref="A1574">INDEX(Tolls!$C$2:$AU$46,MOD(ROW()-2,45)+1,_xlfn.FLOOR.MATH((ROW()-2)/45)+1) + 0</f>
        <v>22.5</v>
      </c>
      <c r="B1574" cm="1">
        <f t="array" ref="B1574">INDEX('EZ-Pass'!$C$2:$AU$46,MOD(ROW()-2,45)+1,_xlfn.FLOOR.MATH((ROW()-2)/45)+1) + 0</f>
        <v>10.9</v>
      </c>
    </row>
    <row r="1575" spans="1:2" x14ac:dyDescent="0.2">
      <c r="A1575" cm="1">
        <f t="array" ref="A1575">INDEX(Tolls!$C$2:$AU$46,MOD(ROW()-2,45)+1,_xlfn.FLOOR.MATH((ROW()-2)/45)+1) + 0</f>
        <v>25.1</v>
      </c>
      <c r="B1575" cm="1">
        <f t="array" ref="B1575">INDEX('EZ-Pass'!$C$2:$AU$46,MOD(ROW()-2,45)+1,_xlfn.FLOOR.MATH((ROW()-2)/45)+1) + 0</f>
        <v>12.1</v>
      </c>
    </row>
    <row r="1576" spans="1:2" x14ac:dyDescent="0.2">
      <c r="A1576" cm="1">
        <f t="array" ref="A1576">INDEX(Tolls!$C$2:$AU$46,MOD(ROW()-2,45)+1,_xlfn.FLOOR.MATH((ROW()-2)/45)+1) + 0</f>
        <v>27.700000000000003</v>
      </c>
      <c r="B1576" cm="1">
        <f t="array" ref="B1576">INDEX('EZ-Pass'!$C$2:$AU$46,MOD(ROW()-2,45)+1,_xlfn.FLOOR.MATH((ROW()-2)/45)+1) + 0</f>
        <v>13.299999999999999</v>
      </c>
    </row>
    <row r="1577" spans="1:2" x14ac:dyDescent="0.2">
      <c r="A1577" cm="1">
        <f t="array" ref="A1577">INDEX(Tolls!$C$2:$AU$46,MOD(ROW()-2,45)+1,_xlfn.FLOOR.MATH((ROW()-2)/45)+1) + 0</f>
        <v>89.6</v>
      </c>
      <c r="B1577" cm="1">
        <f t="array" ref="B1577">INDEX('EZ-Pass'!$C$2:$AU$46,MOD(ROW()-2,45)+1,_xlfn.FLOOR.MATH((ROW()-2)/45)+1) + 0</f>
        <v>43.9</v>
      </c>
    </row>
    <row r="1578" spans="1:2" x14ac:dyDescent="0.2">
      <c r="A1578" cm="1">
        <f t="array" ref="A1578">INDEX(Tolls!$C$2:$AU$46,MOD(ROW()-2,45)+1,_xlfn.FLOOR.MATH((ROW()-2)/45)+1) + 0</f>
        <v>76.599999999999994</v>
      </c>
      <c r="B1578" cm="1">
        <f t="array" ref="B1578">INDEX('EZ-Pass'!$C$2:$AU$46,MOD(ROW()-2,45)+1,_xlfn.FLOOR.MATH((ROW()-2)/45)+1) + 0</f>
        <v>37.6</v>
      </c>
    </row>
    <row r="1579" spans="1:2" x14ac:dyDescent="0.2">
      <c r="A1579" cm="1">
        <f t="array" ref="A1579">INDEX(Tolls!$C$2:$AU$46,MOD(ROW()-2,45)+1,_xlfn.FLOOR.MATH((ROW()-2)/45)+1) + 0</f>
        <v>76.599999999999994</v>
      </c>
      <c r="B1579" cm="1">
        <f t="array" ref="B1579">INDEX('EZ-Pass'!$C$2:$AU$46,MOD(ROW()-2,45)+1,_xlfn.FLOOR.MATH((ROW()-2)/45)+1) + 0</f>
        <v>37.6</v>
      </c>
    </row>
    <row r="1580" spans="1:2" x14ac:dyDescent="0.2">
      <c r="A1580" cm="1">
        <f t="array" ref="A1580">INDEX(Tolls!$C$2:$AU$46,MOD(ROW()-2,45)+1,_xlfn.FLOOR.MATH((ROW()-2)/45)+1) + 0</f>
        <v>76.599999999999994</v>
      </c>
      <c r="B1580" cm="1">
        <f t="array" ref="B1580">INDEX('EZ-Pass'!$C$2:$AU$46,MOD(ROW()-2,45)+1,_xlfn.FLOOR.MATH((ROW()-2)/45)+1) + 0</f>
        <v>37.6</v>
      </c>
    </row>
    <row r="1581" spans="1:2" x14ac:dyDescent="0.2">
      <c r="A1581" cm="1">
        <f t="array" ref="A1581">INDEX(Tolls!$C$2:$AU$46,MOD(ROW()-2,45)+1,_xlfn.FLOOR.MATH((ROW()-2)/45)+1) + 0</f>
        <v>74.400000000000006</v>
      </c>
      <c r="B1581" cm="1">
        <f t="array" ref="B1581">INDEX('EZ-Pass'!$C$2:$AU$46,MOD(ROW()-2,45)+1,_xlfn.FLOOR.MATH((ROW()-2)/45)+1) + 0</f>
        <v>36.6</v>
      </c>
    </row>
    <row r="1582" spans="1:2" x14ac:dyDescent="0.2">
      <c r="A1582" cm="1">
        <f t="array" ref="A1582">INDEX(Tolls!$C$2:$AU$46,MOD(ROW()-2,45)+1,_xlfn.FLOOR.MATH((ROW()-2)/45)+1) + 0</f>
        <v>71.2</v>
      </c>
      <c r="B1582" cm="1">
        <f t="array" ref="B1582">INDEX('EZ-Pass'!$C$2:$AU$46,MOD(ROW()-2,45)+1,_xlfn.FLOOR.MATH((ROW()-2)/45)+1) + 0</f>
        <v>35</v>
      </c>
    </row>
    <row r="1583" spans="1:2" x14ac:dyDescent="0.2">
      <c r="A1583" cm="1">
        <f t="array" ref="A1583">INDEX(Tolls!$C$2:$AU$46,MOD(ROW()-2,45)+1,_xlfn.FLOOR.MATH((ROW()-2)/45)+1) + 0</f>
        <v>69.2</v>
      </c>
      <c r="B1583" cm="1">
        <f t="array" ref="B1583">INDEX('EZ-Pass'!$C$2:$AU$46,MOD(ROW()-2,45)+1,_xlfn.FLOOR.MATH((ROW()-2)/45)+1) + 0</f>
        <v>34.1</v>
      </c>
    </row>
    <row r="1584" spans="1:2" x14ac:dyDescent="0.2">
      <c r="A1584" cm="1">
        <f t="array" ref="A1584">INDEX(Tolls!$C$2:$AU$46,MOD(ROW()-2,45)+1,_xlfn.FLOOR.MATH((ROW()-2)/45)+1) + 0</f>
        <v>66</v>
      </c>
      <c r="B1584" cm="1">
        <f t="array" ref="B1584">INDEX('EZ-Pass'!$C$2:$AU$46,MOD(ROW()-2,45)+1,_xlfn.FLOOR.MATH((ROW()-2)/45)+1) + 0</f>
        <v>32.6</v>
      </c>
    </row>
    <row r="1585" spans="1:2" x14ac:dyDescent="0.2">
      <c r="A1585" cm="1">
        <f t="array" ref="A1585">INDEX(Tolls!$C$2:$AU$46,MOD(ROW()-2,45)+1,_xlfn.FLOOR.MATH((ROW()-2)/45)+1) + 0</f>
        <v>64.099999999999994</v>
      </c>
      <c r="B1585" cm="1">
        <f t="array" ref="B1585">INDEX('EZ-Pass'!$C$2:$AU$46,MOD(ROW()-2,45)+1,_xlfn.FLOOR.MATH((ROW()-2)/45)+1) + 0</f>
        <v>31.4</v>
      </c>
    </row>
    <row r="1586" spans="1:2" x14ac:dyDescent="0.2">
      <c r="A1586" cm="1">
        <f t="array" ref="A1586">INDEX(Tolls!$C$2:$AU$46,MOD(ROW()-2,45)+1,_xlfn.FLOOR.MATH((ROW()-2)/45)+1) + 0</f>
        <v>60.9</v>
      </c>
      <c r="B1586" cm="1">
        <f t="array" ref="B1586">INDEX('EZ-Pass'!$C$2:$AU$46,MOD(ROW()-2,45)+1,_xlfn.FLOOR.MATH((ROW()-2)/45)+1) + 0</f>
        <v>29.9</v>
      </c>
    </row>
    <row r="1587" spans="1:2" x14ac:dyDescent="0.2">
      <c r="A1587" cm="1">
        <f t="array" ref="A1587">INDEX(Tolls!$C$2:$AU$46,MOD(ROW()-2,45)+1,_xlfn.FLOOR.MATH((ROW()-2)/45)+1) + 0</f>
        <v>56.6</v>
      </c>
      <c r="B1587" cm="1">
        <f t="array" ref="B1587">INDEX('EZ-Pass'!$C$2:$AU$46,MOD(ROW()-2,45)+1,_xlfn.FLOOR.MATH((ROW()-2)/45)+1) + 0</f>
        <v>27.8</v>
      </c>
    </row>
    <row r="1588" spans="1:2" x14ac:dyDescent="0.2">
      <c r="A1588" cm="1">
        <f t="array" ref="A1588">INDEX(Tolls!$C$2:$AU$46,MOD(ROW()-2,45)+1,_xlfn.FLOOR.MATH((ROW()-2)/45)+1) + 0</f>
        <v>47.5</v>
      </c>
      <c r="B1588" cm="1">
        <f t="array" ref="B1588">INDEX('EZ-Pass'!$C$2:$AU$46,MOD(ROW()-2,45)+1,_xlfn.FLOOR.MATH((ROW()-2)/45)+1) + 0</f>
        <v>23.3</v>
      </c>
    </row>
    <row r="1589" spans="1:2" x14ac:dyDescent="0.2">
      <c r="A1589" cm="1">
        <f t="array" ref="A1589">INDEX(Tolls!$C$2:$AU$46,MOD(ROW()-2,45)+1,_xlfn.FLOOR.MATH((ROW()-2)/45)+1) + 0</f>
        <v>44.3</v>
      </c>
      <c r="B1589" cm="1">
        <f t="array" ref="B1589">INDEX('EZ-Pass'!$C$2:$AU$46,MOD(ROW()-2,45)+1,_xlfn.FLOOR.MATH((ROW()-2)/45)+1) + 0</f>
        <v>21.8</v>
      </c>
    </row>
    <row r="1590" spans="1:2" x14ac:dyDescent="0.2">
      <c r="A1590" cm="1">
        <f t="array" ref="A1590">INDEX(Tolls!$C$2:$AU$46,MOD(ROW()-2,45)+1,_xlfn.FLOOR.MATH((ROW()-2)/45)+1) + 0</f>
        <v>40.200000000000003</v>
      </c>
      <c r="B1590" cm="1">
        <f t="array" ref="B1590">INDEX('EZ-Pass'!$C$2:$AU$46,MOD(ROW()-2,45)+1,_xlfn.FLOOR.MATH((ROW()-2)/45)+1) + 0</f>
        <v>19.8</v>
      </c>
    </row>
    <row r="1591" spans="1:2" x14ac:dyDescent="0.2">
      <c r="A1591" cm="1">
        <f t="array" ref="A1591">INDEX(Tolls!$C$2:$AU$46,MOD(ROW()-2,45)+1,_xlfn.FLOOR.MATH((ROW()-2)/45)+1) + 0</f>
        <v>36</v>
      </c>
      <c r="B1591" cm="1">
        <f t="array" ref="B1591">INDEX('EZ-Pass'!$C$2:$AU$46,MOD(ROW()-2,45)+1,_xlfn.FLOOR.MATH((ROW()-2)/45)+1) + 0</f>
        <v>18.600000000000001</v>
      </c>
    </row>
    <row r="1592" spans="1:2" x14ac:dyDescent="0.2">
      <c r="A1592" cm="1">
        <f t="array" ref="A1592">INDEX(Tolls!$C$2:$AU$46,MOD(ROW()-2,45)+1,_xlfn.FLOOR.MATH((ROW()-2)/45)+1) + 0</f>
        <v>32.5</v>
      </c>
      <c r="B1592" cm="1">
        <f t="array" ref="B1592">INDEX('EZ-Pass'!$C$2:$AU$46,MOD(ROW()-2,45)+1,_xlfn.FLOOR.MATH((ROW()-2)/45)+1) + 0</f>
        <v>16.100000000000001</v>
      </c>
    </row>
    <row r="1593" spans="1:2" x14ac:dyDescent="0.2">
      <c r="A1593" cm="1">
        <f t="array" ref="A1593">INDEX(Tolls!$C$2:$AU$46,MOD(ROW()-2,45)+1,_xlfn.FLOOR.MATH((ROW()-2)/45)+1) + 0</f>
        <v>28.6</v>
      </c>
      <c r="B1593" cm="1">
        <f t="array" ref="B1593">INDEX('EZ-Pass'!$C$2:$AU$46,MOD(ROW()-2,45)+1,_xlfn.FLOOR.MATH((ROW()-2)/45)+1) + 0</f>
        <v>14</v>
      </c>
    </row>
    <row r="1594" spans="1:2" x14ac:dyDescent="0.2">
      <c r="A1594" cm="1">
        <f t="array" ref="A1594">INDEX(Tolls!$C$2:$AU$46,MOD(ROW()-2,45)+1,_xlfn.FLOOR.MATH((ROW()-2)/45)+1) + 0</f>
        <v>26.6</v>
      </c>
      <c r="B1594" cm="1">
        <f t="array" ref="B1594">INDEX('EZ-Pass'!$C$2:$AU$46,MOD(ROW()-2,45)+1,_xlfn.FLOOR.MATH((ROW()-2)/45)+1) + 0</f>
        <v>13</v>
      </c>
    </row>
    <row r="1595" spans="1:2" x14ac:dyDescent="0.2">
      <c r="A1595" cm="1">
        <f t="array" ref="A1595">INDEX(Tolls!$C$2:$AU$46,MOD(ROW()-2,45)+1,_xlfn.FLOOR.MATH((ROW()-2)/45)+1) + 0</f>
        <v>25.6</v>
      </c>
      <c r="B1595" cm="1">
        <f t="array" ref="B1595">INDEX('EZ-Pass'!$C$2:$AU$46,MOD(ROW()-2,45)+1,_xlfn.FLOOR.MATH((ROW()-2)/45)+1) + 0</f>
        <v>12.4</v>
      </c>
    </row>
    <row r="1596" spans="1:2" x14ac:dyDescent="0.2">
      <c r="A1596" cm="1">
        <f t="array" ref="A1596">INDEX(Tolls!$C$2:$AU$46,MOD(ROW()-2,45)+1,_xlfn.FLOOR.MATH((ROW()-2)/45)+1) + 0</f>
        <v>24.5</v>
      </c>
      <c r="B1596" cm="1">
        <f t="array" ref="B1596">INDEX('EZ-Pass'!$C$2:$AU$46,MOD(ROW()-2,45)+1,_xlfn.FLOOR.MATH((ROW()-2)/45)+1) + 0</f>
        <v>12</v>
      </c>
    </row>
    <row r="1597" spans="1:2" x14ac:dyDescent="0.2">
      <c r="A1597" cm="1">
        <f t="array" ref="A1597">INDEX(Tolls!$C$2:$AU$46,MOD(ROW()-2,45)+1,_xlfn.FLOOR.MATH((ROW()-2)/45)+1) + 0</f>
        <v>20.3</v>
      </c>
      <c r="B1597" cm="1">
        <f t="array" ref="B1597">INDEX('EZ-Pass'!$C$2:$AU$46,MOD(ROW()-2,45)+1,_xlfn.FLOOR.MATH((ROW()-2)/45)+1) + 0</f>
        <v>9.9</v>
      </c>
    </row>
    <row r="1598" spans="1:2" x14ac:dyDescent="0.2">
      <c r="A1598" cm="1">
        <f t="array" ref="A1598">INDEX(Tolls!$C$2:$AU$46,MOD(ROW()-2,45)+1,_xlfn.FLOOR.MATH((ROW()-2)/45)+1) + 0</f>
        <v>16.2</v>
      </c>
      <c r="B1598" cm="1">
        <f t="array" ref="B1598">INDEX('EZ-Pass'!$C$2:$AU$46,MOD(ROW()-2,45)+1,_xlfn.FLOOR.MATH((ROW()-2)/45)+1) + 0</f>
        <v>7.9</v>
      </c>
    </row>
    <row r="1599" spans="1:2" x14ac:dyDescent="0.2">
      <c r="A1599" cm="1">
        <f t="array" ref="A1599">INDEX(Tolls!$C$2:$AU$46,MOD(ROW()-2,45)+1,_xlfn.FLOOR.MATH((ROW()-2)/45)+1) + 0</f>
        <v>14.3</v>
      </c>
      <c r="B1599" cm="1">
        <f t="array" ref="B1599">INDEX('EZ-Pass'!$C$2:$AU$46,MOD(ROW()-2,45)+1,_xlfn.FLOOR.MATH((ROW()-2)/45)+1) + 0</f>
        <v>6.8</v>
      </c>
    </row>
    <row r="1600" spans="1:2" x14ac:dyDescent="0.2">
      <c r="A1600" cm="1">
        <f t="array" ref="A1600">INDEX(Tolls!$C$2:$AU$46,MOD(ROW()-2,45)+1,_xlfn.FLOOR.MATH((ROW()-2)/45)+1) + 0</f>
        <v>11</v>
      </c>
      <c r="B1600" cm="1">
        <f t="array" ref="B1600">INDEX('EZ-Pass'!$C$2:$AU$46,MOD(ROW()-2,45)+1,_xlfn.FLOOR.MATH((ROW()-2)/45)+1) + 0</f>
        <v>5.2</v>
      </c>
    </row>
    <row r="1601" spans="1:2" x14ac:dyDescent="0.2">
      <c r="A1601" cm="1">
        <f t="array" ref="A1601">INDEX(Tolls!$C$2:$AU$46,MOD(ROW()-2,45)+1,_xlfn.FLOOR.MATH((ROW()-2)/45)+1) + 0</f>
        <v>8.8000000000000007</v>
      </c>
      <c r="B1601" cm="1">
        <f t="array" ref="B1601">INDEX('EZ-Pass'!$C$2:$AU$46,MOD(ROW()-2,45)+1,_xlfn.FLOOR.MATH((ROW()-2)/45)+1) + 0</f>
        <v>4.2</v>
      </c>
    </row>
    <row r="1602" spans="1:2" x14ac:dyDescent="0.2">
      <c r="A1602" cm="1">
        <f t="array" ref="A1602">INDEX(Tolls!$C$2:$AU$46,MOD(ROW()-2,45)+1,_xlfn.FLOOR.MATH((ROW()-2)/45)+1) + 0</f>
        <v>6.8</v>
      </c>
      <c r="B1602" cm="1">
        <f t="array" ref="B1602">INDEX('EZ-Pass'!$C$2:$AU$46,MOD(ROW()-2,45)+1,_xlfn.FLOOR.MATH((ROW()-2)/45)+1) + 0</f>
        <v>3.2</v>
      </c>
    </row>
    <row r="1603" spans="1:2" x14ac:dyDescent="0.2">
      <c r="A1603" cm="1">
        <f t="array" ref="A1603">INDEX(Tolls!$C$2:$AU$46,MOD(ROW()-2,45)+1,_xlfn.FLOOR.MATH((ROW()-2)/45)+1) + 0</f>
        <v>3.9</v>
      </c>
      <c r="B1603" cm="1">
        <f t="array" ref="B1603">INDEX('EZ-Pass'!$C$2:$AU$46,MOD(ROW()-2,45)+1,_xlfn.FLOOR.MATH((ROW()-2)/45)+1) + 0</f>
        <v>1.6</v>
      </c>
    </row>
    <row r="1604" spans="1:2" x14ac:dyDescent="0.2">
      <c r="A1604" cm="1">
        <f t="array" ref="A1604">INDEX(Tolls!$C$2:$AU$46,MOD(ROW()-2,45)+1,_xlfn.FLOOR.MATH((ROW()-2)/45)+1) + 0</f>
        <v>4.7</v>
      </c>
      <c r="B1604" cm="1">
        <f t="array" ref="B1604">INDEX('EZ-Pass'!$C$2:$AU$46,MOD(ROW()-2,45)+1,_xlfn.FLOOR.MATH((ROW()-2)/45)+1) + 0</f>
        <v>2.2999999999999998</v>
      </c>
    </row>
    <row r="1605" spans="1:2" x14ac:dyDescent="0.2">
      <c r="A1605" cm="1">
        <f t="array" ref="A1605">INDEX(Tolls!$C$2:$AU$46,MOD(ROW()-2,45)+1,_xlfn.FLOOR.MATH((ROW()-2)/45)+1) + 0</f>
        <v>5.3</v>
      </c>
      <c r="B1605" cm="1">
        <f t="array" ref="B1605">INDEX('EZ-Pass'!$C$2:$AU$46,MOD(ROW()-2,45)+1,_xlfn.FLOOR.MATH((ROW()-2)/45)+1) + 0</f>
        <v>2.5</v>
      </c>
    </row>
    <row r="1606" spans="1:2" x14ac:dyDescent="0.2">
      <c r="A1606" cm="1">
        <f t="array" ref="A1606">INDEX(Tolls!$C$2:$AU$46,MOD(ROW()-2,45)+1,_xlfn.FLOOR.MATH((ROW()-2)/45)+1) + 0</f>
        <v>6.8</v>
      </c>
      <c r="B1606" cm="1">
        <f t="array" ref="B1606">INDEX('EZ-Pass'!$C$2:$AU$46,MOD(ROW()-2,45)+1,_xlfn.FLOOR.MATH((ROW()-2)/45)+1) + 0</f>
        <v>3.2</v>
      </c>
    </row>
    <row r="1607" spans="1:2" x14ac:dyDescent="0.2">
      <c r="A1607" cm="1">
        <f t="array" ref="A1607">INDEX(Tolls!$C$2:$AU$46,MOD(ROW()-2,45)+1,_xlfn.FLOOR.MATH((ROW()-2)/45)+1) + 0</f>
        <v>10</v>
      </c>
      <c r="B1607" cm="1">
        <f t="array" ref="B1607">INDEX('EZ-Pass'!$C$2:$AU$46,MOD(ROW()-2,45)+1,_xlfn.FLOOR.MATH((ROW()-2)/45)+1) + 0</f>
        <v>4.8</v>
      </c>
    </row>
    <row r="1608" spans="1:2" x14ac:dyDescent="0.2">
      <c r="A1608" t="e" cm="1">
        <f t="array" ref="A1608">INDEX(Tolls!$C$2:$AU$46,MOD(ROW()-2,45)+1,_xlfn.FLOOR.MATH((ROW()-2)/45)+1) + 0</f>
        <v>#VALUE!</v>
      </c>
      <c r="B1608" t="e" cm="1">
        <f t="array" ref="B1608">INDEX('EZ-Pass'!$C$2:$AU$46,MOD(ROW()-2,45)+1,_xlfn.FLOOR.MATH((ROW()-2)/45)+1) + 0</f>
        <v>#VALUE!</v>
      </c>
    </row>
    <row r="1609" spans="1:2" x14ac:dyDescent="0.2">
      <c r="A1609" cm="1">
        <f t="array" ref="A1609">INDEX(Tolls!$C$2:$AU$46,MOD(ROW()-2,45)+1,_xlfn.FLOOR.MATH((ROW()-2)/45)+1) + 0</f>
        <v>12</v>
      </c>
      <c r="B1609" cm="1">
        <f t="array" ref="B1609">INDEX('EZ-Pass'!$C$2:$AU$46,MOD(ROW()-2,45)+1,_xlfn.FLOOR.MATH((ROW()-2)/45)+1) + 0</f>
        <v>5.9</v>
      </c>
    </row>
    <row r="1610" spans="1:2" x14ac:dyDescent="0.2">
      <c r="A1610" cm="1">
        <f t="array" ref="A1610">INDEX(Tolls!$C$2:$AU$46,MOD(ROW()-2,45)+1,_xlfn.FLOOR.MATH((ROW()-2)/45)+1) + 0</f>
        <v>20.2</v>
      </c>
      <c r="B1610" cm="1">
        <f t="array" ref="B1610">INDEX('EZ-Pass'!$C$2:$AU$46,MOD(ROW()-2,45)+1,_xlfn.FLOOR.MATH((ROW()-2)/45)+1) + 0</f>
        <v>12</v>
      </c>
    </row>
    <row r="1611" spans="1:2" x14ac:dyDescent="0.2">
      <c r="A1611" cm="1">
        <f t="array" ref="A1611">INDEX(Tolls!$C$2:$AU$46,MOD(ROW()-2,45)+1,_xlfn.FLOOR.MATH((ROW()-2)/45)+1) + 0</f>
        <v>3.9</v>
      </c>
      <c r="B1611" cm="1">
        <f t="array" ref="B1611">INDEX('EZ-Pass'!$C$2:$AU$46,MOD(ROW()-2,45)+1,_xlfn.FLOOR.MATH((ROW()-2)/45)+1) + 0</f>
        <v>1.6</v>
      </c>
    </row>
    <row r="1612" spans="1:2" x14ac:dyDescent="0.2">
      <c r="A1612" t="e" cm="1">
        <f t="array" ref="A1612">INDEX(Tolls!$C$2:$AU$46,MOD(ROW()-2,45)+1,_xlfn.FLOOR.MATH((ROW()-2)/45)+1) + 0</f>
        <v>#VALUE!</v>
      </c>
      <c r="B1612" t="e" cm="1">
        <f t="array" ref="B1612">INDEX('EZ-Pass'!$C$2:$AU$46,MOD(ROW()-2,45)+1,_xlfn.FLOOR.MATH((ROW()-2)/45)+1) + 0</f>
        <v>#VALUE!</v>
      </c>
    </row>
    <row r="1613" spans="1:2" x14ac:dyDescent="0.2">
      <c r="A1613" cm="1">
        <f t="array" ref="A1613">INDEX(Tolls!$C$2:$AU$46,MOD(ROW()-2,45)+1,_xlfn.FLOOR.MATH((ROW()-2)/45)+1) + 0</f>
        <v>3.9</v>
      </c>
      <c r="B1613" cm="1">
        <f t="array" ref="B1613">INDEX('EZ-Pass'!$C$2:$AU$46,MOD(ROW()-2,45)+1,_xlfn.FLOOR.MATH((ROW()-2)/45)+1) + 0</f>
        <v>1.6</v>
      </c>
    </row>
    <row r="1614" spans="1:2" x14ac:dyDescent="0.2">
      <c r="A1614" cm="1">
        <f t="array" ref="A1614">INDEX(Tolls!$C$2:$AU$46,MOD(ROW()-2,45)+1,_xlfn.FLOOR.MATH((ROW()-2)/45)+1) + 0</f>
        <v>6.8</v>
      </c>
      <c r="B1614" cm="1">
        <f t="array" ref="B1614">INDEX('EZ-Pass'!$C$2:$AU$46,MOD(ROW()-2,45)+1,_xlfn.FLOOR.MATH((ROW()-2)/45)+1) + 0</f>
        <v>3.2</v>
      </c>
    </row>
    <row r="1615" spans="1:2" x14ac:dyDescent="0.2">
      <c r="A1615" cm="1">
        <f t="array" ref="A1615">INDEX(Tolls!$C$2:$AU$46,MOD(ROW()-2,45)+1,_xlfn.FLOOR.MATH((ROW()-2)/45)+1) + 0</f>
        <v>11</v>
      </c>
      <c r="B1615" cm="1">
        <f t="array" ref="B1615">INDEX('EZ-Pass'!$C$2:$AU$46,MOD(ROW()-2,45)+1,_xlfn.FLOOR.MATH((ROW()-2)/45)+1) + 0</f>
        <v>5.2</v>
      </c>
    </row>
    <row r="1616" spans="1:2" x14ac:dyDescent="0.2">
      <c r="A1616" cm="1">
        <f t="array" ref="A1616">INDEX(Tolls!$C$2:$AU$46,MOD(ROW()-2,45)+1,_xlfn.FLOOR.MATH((ROW()-2)/45)+1) + 0</f>
        <v>13.6</v>
      </c>
      <c r="B1616" cm="1">
        <f t="array" ref="B1616">INDEX('EZ-Pass'!$C$2:$AU$46,MOD(ROW()-2,45)+1,_xlfn.FLOOR.MATH((ROW()-2)/45)+1) + 0</f>
        <v>6.5</v>
      </c>
    </row>
    <row r="1617" spans="1:2" x14ac:dyDescent="0.2">
      <c r="A1617" cm="1">
        <f t="array" ref="A1617">INDEX(Tolls!$C$2:$AU$46,MOD(ROW()-2,45)+1,_xlfn.FLOOR.MATH((ROW()-2)/45)+1) + 0</f>
        <v>15.3</v>
      </c>
      <c r="B1617" cm="1">
        <f t="array" ref="B1617">INDEX('EZ-Pass'!$C$2:$AU$46,MOD(ROW()-2,45)+1,_xlfn.FLOOR.MATH((ROW()-2)/45)+1) + 0</f>
        <v>7.3</v>
      </c>
    </row>
    <row r="1618" spans="1:2" x14ac:dyDescent="0.2">
      <c r="A1618" cm="1">
        <f t="array" ref="A1618">INDEX(Tolls!$C$2:$AU$46,MOD(ROW()-2,45)+1,_xlfn.FLOOR.MATH((ROW()-2)/45)+1) + 0</f>
        <v>17.3</v>
      </c>
      <c r="B1618" cm="1">
        <f t="array" ref="B1618">INDEX('EZ-Pass'!$C$2:$AU$46,MOD(ROW()-2,45)+1,_xlfn.FLOOR.MATH((ROW()-2)/45)+1) + 0</f>
        <v>8.4</v>
      </c>
    </row>
    <row r="1619" spans="1:2" x14ac:dyDescent="0.2">
      <c r="A1619" cm="1">
        <f t="array" ref="A1619">INDEX(Tolls!$C$2:$AU$46,MOD(ROW()-2,45)+1,_xlfn.FLOOR.MATH((ROW()-2)/45)+1) + 0</f>
        <v>19.399999999999999</v>
      </c>
      <c r="B1619" cm="1">
        <f t="array" ref="B1619">INDEX('EZ-Pass'!$C$2:$AU$46,MOD(ROW()-2,45)+1,_xlfn.FLOOR.MATH((ROW()-2)/45)+1) + 0</f>
        <v>9.4</v>
      </c>
    </row>
    <row r="1620" spans="1:2" x14ac:dyDescent="0.2">
      <c r="A1620" cm="1">
        <f t="array" ref="A1620">INDEX(Tolls!$C$2:$AU$46,MOD(ROW()-2,45)+1,_xlfn.FLOOR.MATH((ROW()-2)/45)+1) + 0</f>
        <v>22</v>
      </c>
      <c r="B1620" cm="1">
        <f t="array" ref="B1620">INDEX('EZ-Pass'!$C$2:$AU$46,MOD(ROW()-2,45)+1,_xlfn.FLOOR.MATH((ROW()-2)/45)+1) + 0</f>
        <v>10.6</v>
      </c>
    </row>
    <row r="1621" spans="1:2" x14ac:dyDescent="0.2">
      <c r="A1621" cm="1">
        <f t="array" ref="A1621">INDEX(Tolls!$C$2:$AU$46,MOD(ROW()-2,45)+1,_xlfn.FLOOR.MATH((ROW()-2)/45)+1) + 0</f>
        <v>24.6</v>
      </c>
      <c r="B1621" cm="1">
        <f t="array" ref="B1621">INDEX('EZ-Pass'!$C$2:$AU$46,MOD(ROW()-2,45)+1,_xlfn.FLOOR.MATH((ROW()-2)/45)+1) + 0</f>
        <v>11.799999999999999</v>
      </c>
    </row>
    <row r="1622" spans="1:2" x14ac:dyDescent="0.2">
      <c r="A1622" cm="1">
        <f t="array" ref="A1622">INDEX(Tolls!$C$2:$AU$46,MOD(ROW()-2,45)+1,_xlfn.FLOOR.MATH((ROW()-2)/45)+1) + 0</f>
        <v>92.4</v>
      </c>
      <c r="B1622" cm="1">
        <f t="array" ref="B1622">INDEX('EZ-Pass'!$C$2:$AU$46,MOD(ROW()-2,45)+1,_xlfn.FLOOR.MATH((ROW()-2)/45)+1) + 0</f>
        <v>45.5</v>
      </c>
    </row>
    <row r="1623" spans="1:2" x14ac:dyDescent="0.2">
      <c r="A1623" cm="1">
        <f t="array" ref="A1623">INDEX(Tolls!$C$2:$AU$46,MOD(ROW()-2,45)+1,_xlfn.FLOOR.MATH((ROW()-2)/45)+1) + 0</f>
        <v>79.400000000000006</v>
      </c>
      <c r="B1623" cm="1">
        <f t="array" ref="B1623">INDEX('EZ-Pass'!$C$2:$AU$46,MOD(ROW()-2,45)+1,_xlfn.FLOOR.MATH((ROW()-2)/45)+1) + 0</f>
        <v>39.200000000000003</v>
      </c>
    </row>
    <row r="1624" spans="1:2" x14ac:dyDescent="0.2">
      <c r="A1624" cm="1">
        <f t="array" ref="A1624">INDEX(Tolls!$C$2:$AU$46,MOD(ROW()-2,45)+1,_xlfn.FLOOR.MATH((ROW()-2)/45)+1) + 0</f>
        <v>79.400000000000006</v>
      </c>
      <c r="B1624" cm="1">
        <f t="array" ref="B1624">INDEX('EZ-Pass'!$C$2:$AU$46,MOD(ROW()-2,45)+1,_xlfn.FLOOR.MATH((ROW()-2)/45)+1) + 0</f>
        <v>39.200000000000003</v>
      </c>
    </row>
    <row r="1625" spans="1:2" x14ac:dyDescent="0.2">
      <c r="A1625" cm="1">
        <f t="array" ref="A1625">INDEX(Tolls!$C$2:$AU$46,MOD(ROW()-2,45)+1,_xlfn.FLOOR.MATH((ROW()-2)/45)+1) + 0</f>
        <v>79.400000000000006</v>
      </c>
      <c r="B1625" cm="1">
        <f t="array" ref="B1625">INDEX('EZ-Pass'!$C$2:$AU$46,MOD(ROW()-2,45)+1,_xlfn.FLOOR.MATH((ROW()-2)/45)+1) + 0</f>
        <v>39.200000000000003</v>
      </c>
    </row>
    <row r="1626" spans="1:2" x14ac:dyDescent="0.2">
      <c r="A1626" cm="1">
        <f t="array" ref="A1626">INDEX(Tolls!$C$2:$AU$46,MOD(ROW()-2,45)+1,_xlfn.FLOOR.MATH((ROW()-2)/45)+1) + 0</f>
        <v>76.599999999999994</v>
      </c>
      <c r="B1626" cm="1">
        <f t="array" ref="B1626">INDEX('EZ-Pass'!$C$2:$AU$46,MOD(ROW()-2,45)+1,_xlfn.FLOOR.MATH((ROW()-2)/45)+1) + 0</f>
        <v>37.6</v>
      </c>
    </row>
    <row r="1627" spans="1:2" x14ac:dyDescent="0.2">
      <c r="A1627" cm="1">
        <f t="array" ref="A1627">INDEX(Tolls!$C$2:$AU$46,MOD(ROW()-2,45)+1,_xlfn.FLOOR.MATH((ROW()-2)/45)+1) + 0</f>
        <v>74.400000000000006</v>
      </c>
      <c r="B1627" cm="1">
        <f t="array" ref="B1627">INDEX('EZ-Pass'!$C$2:$AU$46,MOD(ROW()-2,45)+1,_xlfn.FLOOR.MATH((ROW()-2)/45)+1) + 0</f>
        <v>36.6</v>
      </c>
    </row>
    <row r="1628" spans="1:2" x14ac:dyDescent="0.2">
      <c r="A1628" cm="1">
        <f t="array" ref="A1628">INDEX(Tolls!$C$2:$AU$46,MOD(ROW()-2,45)+1,_xlfn.FLOOR.MATH((ROW()-2)/45)+1) + 0</f>
        <v>72.099999999999994</v>
      </c>
      <c r="B1628" cm="1">
        <f t="array" ref="B1628">INDEX('EZ-Pass'!$C$2:$AU$46,MOD(ROW()-2,45)+1,_xlfn.FLOOR.MATH((ROW()-2)/45)+1) + 0</f>
        <v>35.6</v>
      </c>
    </row>
    <row r="1629" spans="1:2" x14ac:dyDescent="0.2">
      <c r="A1629" cm="1">
        <f t="array" ref="A1629">INDEX(Tolls!$C$2:$AU$46,MOD(ROW()-2,45)+1,_xlfn.FLOOR.MATH((ROW()-2)/45)+1) + 0</f>
        <v>69.2</v>
      </c>
      <c r="B1629" cm="1">
        <f t="array" ref="B1629">INDEX('EZ-Pass'!$C$2:$AU$46,MOD(ROW()-2,45)+1,_xlfn.FLOOR.MATH((ROW()-2)/45)+1) + 0</f>
        <v>34.1</v>
      </c>
    </row>
    <row r="1630" spans="1:2" x14ac:dyDescent="0.2">
      <c r="A1630" cm="1">
        <f t="array" ref="A1630">INDEX(Tolls!$C$2:$AU$46,MOD(ROW()-2,45)+1,_xlfn.FLOOR.MATH((ROW()-2)/45)+1) + 0</f>
        <v>68.3</v>
      </c>
      <c r="B1630" cm="1">
        <f t="array" ref="B1630">INDEX('EZ-Pass'!$C$2:$AU$46,MOD(ROW()-2,45)+1,_xlfn.FLOOR.MATH((ROW()-2)/45)+1) + 0</f>
        <v>33.5</v>
      </c>
    </row>
    <row r="1631" spans="1:2" x14ac:dyDescent="0.2">
      <c r="A1631" cm="1">
        <f t="array" ref="A1631">INDEX(Tolls!$C$2:$AU$46,MOD(ROW()-2,45)+1,_xlfn.FLOOR.MATH((ROW()-2)/45)+1) + 0</f>
        <v>64.099999999999994</v>
      </c>
      <c r="B1631" cm="1">
        <f t="array" ref="B1631">INDEX('EZ-Pass'!$C$2:$AU$46,MOD(ROW()-2,45)+1,_xlfn.FLOOR.MATH((ROW()-2)/45)+1) + 0</f>
        <v>31.4</v>
      </c>
    </row>
    <row r="1632" spans="1:2" x14ac:dyDescent="0.2">
      <c r="A1632" cm="1">
        <f t="array" ref="A1632">INDEX(Tolls!$C$2:$AU$46,MOD(ROW()-2,45)+1,_xlfn.FLOOR.MATH((ROW()-2)/45)+1) + 0</f>
        <v>58.6</v>
      </c>
      <c r="B1632" cm="1">
        <f t="array" ref="B1632">INDEX('EZ-Pass'!$C$2:$AU$46,MOD(ROW()-2,45)+1,_xlfn.FLOOR.MATH((ROW()-2)/45)+1) + 0</f>
        <v>29</v>
      </c>
    </row>
    <row r="1633" spans="1:2" x14ac:dyDescent="0.2">
      <c r="A1633" cm="1">
        <f t="array" ref="A1633">INDEX(Tolls!$C$2:$AU$46,MOD(ROW()-2,45)+1,_xlfn.FLOOR.MATH((ROW()-2)/45)+1) + 0</f>
        <v>50.3</v>
      </c>
      <c r="B1633" cm="1">
        <f t="array" ref="B1633">INDEX('EZ-Pass'!$C$2:$AU$46,MOD(ROW()-2,45)+1,_xlfn.FLOOR.MATH((ROW()-2)/45)+1) + 0</f>
        <v>24.8</v>
      </c>
    </row>
    <row r="1634" spans="1:2" x14ac:dyDescent="0.2">
      <c r="A1634" cm="1">
        <f t="array" ref="A1634">INDEX(Tolls!$C$2:$AU$46,MOD(ROW()-2,45)+1,_xlfn.FLOOR.MATH((ROW()-2)/45)+1) + 0</f>
        <v>46.3</v>
      </c>
      <c r="B1634" cm="1">
        <f t="array" ref="B1634">INDEX('EZ-Pass'!$C$2:$AU$46,MOD(ROW()-2,45)+1,_xlfn.FLOOR.MATH((ROW()-2)/45)+1) + 0</f>
        <v>22.8</v>
      </c>
    </row>
    <row r="1635" spans="1:2" x14ac:dyDescent="0.2">
      <c r="A1635" cm="1">
        <f t="array" ref="A1635">INDEX(Tolls!$C$2:$AU$46,MOD(ROW()-2,45)+1,_xlfn.FLOOR.MATH((ROW()-2)/45)+1) + 0</f>
        <v>43.2</v>
      </c>
      <c r="B1635" cm="1">
        <f t="array" ref="B1635">INDEX('EZ-Pass'!$C$2:$AU$46,MOD(ROW()-2,45)+1,_xlfn.FLOOR.MATH((ROW()-2)/45)+1) + 0</f>
        <v>21.2</v>
      </c>
    </row>
    <row r="1636" spans="1:2" x14ac:dyDescent="0.2">
      <c r="A1636" cm="1">
        <f t="array" ref="A1636">INDEX(Tolls!$C$2:$AU$46,MOD(ROW()-2,45)+1,_xlfn.FLOOR.MATH((ROW()-2)/45)+1) + 0</f>
        <v>39.1</v>
      </c>
      <c r="B1636" cm="1">
        <f t="array" ref="B1636">INDEX('EZ-Pass'!$C$2:$AU$46,MOD(ROW()-2,45)+1,_xlfn.FLOOR.MATH((ROW()-2)/45)+1) + 0</f>
        <v>20.2</v>
      </c>
    </row>
    <row r="1637" spans="1:2" x14ac:dyDescent="0.2">
      <c r="A1637" cm="1">
        <f t="array" ref="A1637">INDEX(Tolls!$C$2:$AU$46,MOD(ROW()-2,45)+1,_xlfn.FLOOR.MATH((ROW()-2)/45)+1) + 0</f>
        <v>36</v>
      </c>
      <c r="B1637" cm="1">
        <f t="array" ref="B1637">INDEX('EZ-Pass'!$C$2:$AU$46,MOD(ROW()-2,45)+1,_xlfn.FLOOR.MATH((ROW()-2)/45)+1) + 0</f>
        <v>17.600000000000001</v>
      </c>
    </row>
    <row r="1638" spans="1:2" x14ac:dyDescent="0.2">
      <c r="A1638" cm="1">
        <f t="array" ref="A1638">INDEX(Tolls!$C$2:$AU$46,MOD(ROW()-2,45)+1,_xlfn.FLOOR.MATH((ROW()-2)/45)+1) + 0</f>
        <v>31.9</v>
      </c>
      <c r="B1638" cm="1">
        <f t="array" ref="B1638">INDEX('EZ-Pass'!$C$2:$AU$46,MOD(ROW()-2,45)+1,_xlfn.FLOOR.MATH((ROW()-2)/45)+1) + 0</f>
        <v>15.6</v>
      </c>
    </row>
    <row r="1639" spans="1:2" x14ac:dyDescent="0.2">
      <c r="A1639" cm="1">
        <f t="array" ref="A1639">INDEX(Tolls!$C$2:$AU$46,MOD(ROW()-2,45)+1,_xlfn.FLOOR.MATH((ROW()-2)/45)+1) + 0</f>
        <v>29.7</v>
      </c>
      <c r="B1639" cm="1">
        <f t="array" ref="B1639">INDEX('EZ-Pass'!$C$2:$AU$46,MOD(ROW()-2,45)+1,_xlfn.FLOOR.MATH((ROW()-2)/45)+1) + 0</f>
        <v>14.5</v>
      </c>
    </row>
    <row r="1640" spans="1:2" x14ac:dyDescent="0.2">
      <c r="A1640" cm="1">
        <f t="array" ref="A1640">INDEX(Tolls!$C$2:$AU$46,MOD(ROW()-2,45)+1,_xlfn.FLOOR.MATH((ROW()-2)/45)+1) + 0</f>
        <v>28.6</v>
      </c>
      <c r="B1640" cm="1">
        <f t="array" ref="B1640">INDEX('EZ-Pass'!$C$2:$AU$46,MOD(ROW()-2,45)+1,_xlfn.FLOOR.MATH((ROW()-2)/45)+1) + 0</f>
        <v>14</v>
      </c>
    </row>
    <row r="1641" spans="1:2" x14ac:dyDescent="0.2">
      <c r="A1641" cm="1">
        <f t="array" ref="A1641">INDEX(Tolls!$C$2:$AU$46,MOD(ROW()-2,45)+1,_xlfn.FLOOR.MATH((ROW()-2)/45)+1) + 0</f>
        <v>27.6</v>
      </c>
      <c r="B1641" cm="1">
        <f t="array" ref="B1641">INDEX('EZ-Pass'!$C$2:$AU$46,MOD(ROW()-2,45)+1,_xlfn.FLOOR.MATH((ROW()-2)/45)+1) + 0</f>
        <v>13.5</v>
      </c>
    </row>
    <row r="1642" spans="1:2" x14ac:dyDescent="0.2">
      <c r="A1642" cm="1">
        <f t="array" ref="A1642">INDEX(Tolls!$C$2:$AU$46,MOD(ROW()-2,45)+1,_xlfn.FLOOR.MATH((ROW()-2)/45)+1) + 0</f>
        <v>23.6</v>
      </c>
      <c r="B1642" cm="1">
        <f t="array" ref="B1642">INDEX('EZ-Pass'!$C$2:$AU$46,MOD(ROW()-2,45)+1,_xlfn.FLOOR.MATH((ROW()-2)/45)+1) + 0</f>
        <v>11.5</v>
      </c>
    </row>
    <row r="1643" spans="1:2" x14ac:dyDescent="0.2">
      <c r="A1643" cm="1">
        <f t="array" ref="A1643">INDEX(Tolls!$C$2:$AU$46,MOD(ROW()-2,45)+1,_xlfn.FLOOR.MATH((ROW()-2)/45)+1) + 0</f>
        <v>19.399999999999999</v>
      </c>
      <c r="B1643" cm="1">
        <f t="array" ref="B1643">INDEX('EZ-Pass'!$C$2:$AU$46,MOD(ROW()-2,45)+1,_xlfn.FLOOR.MATH((ROW()-2)/45)+1) + 0</f>
        <v>9.4</v>
      </c>
    </row>
    <row r="1644" spans="1:2" x14ac:dyDescent="0.2">
      <c r="A1644" cm="1">
        <f t="array" ref="A1644">INDEX(Tolls!$C$2:$AU$46,MOD(ROW()-2,45)+1,_xlfn.FLOOR.MATH((ROW()-2)/45)+1) + 0</f>
        <v>17.3</v>
      </c>
      <c r="B1644" cm="1">
        <f t="array" ref="B1644">INDEX('EZ-Pass'!$C$2:$AU$46,MOD(ROW()-2,45)+1,_xlfn.FLOOR.MATH((ROW()-2)/45)+1) + 0</f>
        <v>8.4</v>
      </c>
    </row>
    <row r="1645" spans="1:2" x14ac:dyDescent="0.2">
      <c r="A1645" cm="1">
        <f t="array" ref="A1645">INDEX(Tolls!$C$2:$AU$46,MOD(ROW()-2,45)+1,_xlfn.FLOOR.MATH((ROW()-2)/45)+1) + 0</f>
        <v>14.3</v>
      </c>
      <c r="B1645" cm="1">
        <f t="array" ref="B1645">INDEX('EZ-Pass'!$C$2:$AU$46,MOD(ROW()-2,45)+1,_xlfn.FLOOR.MATH((ROW()-2)/45)+1) + 0</f>
        <v>6.8</v>
      </c>
    </row>
    <row r="1646" spans="1:2" x14ac:dyDescent="0.2">
      <c r="A1646" cm="1">
        <f t="array" ref="A1646">INDEX(Tolls!$C$2:$AU$46,MOD(ROW()-2,45)+1,_xlfn.FLOOR.MATH((ROW()-2)/45)+1) + 0</f>
        <v>12</v>
      </c>
      <c r="B1646" cm="1">
        <f t="array" ref="B1646">INDEX('EZ-Pass'!$C$2:$AU$46,MOD(ROW()-2,45)+1,_xlfn.FLOOR.MATH((ROW()-2)/45)+1) + 0</f>
        <v>5.6</v>
      </c>
    </row>
    <row r="1647" spans="1:2" x14ac:dyDescent="0.2">
      <c r="A1647" cm="1">
        <f t="array" ref="A1647">INDEX(Tolls!$C$2:$AU$46,MOD(ROW()-2,45)+1,_xlfn.FLOOR.MATH((ROW()-2)/45)+1) + 0</f>
        <v>10</v>
      </c>
      <c r="B1647" cm="1">
        <f t="array" ref="B1647">INDEX('EZ-Pass'!$C$2:$AU$46,MOD(ROW()-2,45)+1,_xlfn.FLOOR.MATH((ROW()-2)/45)+1) + 0</f>
        <v>4.8</v>
      </c>
    </row>
    <row r="1648" spans="1:2" x14ac:dyDescent="0.2">
      <c r="A1648" cm="1">
        <f t="array" ref="A1648">INDEX(Tolls!$C$2:$AU$46,MOD(ROW()-2,45)+1,_xlfn.FLOOR.MATH((ROW()-2)/45)+1) + 0</f>
        <v>6.8</v>
      </c>
      <c r="B1648" cm="1">
        <f t="array" ref="B1648">INDEX('EZ-Pass'!$C$2:$AU$46,MOD(ROW()-2,45)+1,_xlfn.FLOOR.MATH((ROW()-2)/45)+1) + 0</f>
        <v>3.2</v>
      </c>
    </row>
    <row r="1649" spans="1:2" x14ac:dyDescent="0.2">
      <c r="A1649" cm="1">
        <f t="array" ref="A1649">INDEX(Tolls!$C$2:$AU$46,MOD(ROW()-2,45)+1,_xlfn.FLOOR.MATH((ROW()-2)/45)+1) + 0</f>
        <v>8</v>
      </c>
      <c r="B1649" cm="1">
        <f t="array" ref="B1649">INDEX('EZ-Pass'!$C$2:$AU$46,MOD(ROW()-2,45)+1,_xlfn.FLOOR.MATH((ROW()-2)/45)+1) + 0</f>
        <v>3.8</v>
      </c>
    </row>
    <row r="1650" spans="1:2" x14ac:dyDescent="0.2">
      <c r="A1650" cm="1">
        <f t="array" ref="A1650">INDEX(Tolls!$C$2:$AU$46,MOD(ROW()-2,45)+1,_xlfn.FLOOR.MATH((ROW()-2)/45)+1) + 0</f>
        <v>8.6999999999999993</v>
      </c>
      <c r="B1650" cm="1">
        <f t="array" ref="B1650">INDEX('EZ-Pass'!$C$2:$AU$46,MOD(ROW()-2,45)+1,_xlfn.FLOOR.MATH((ROW()-2)/45)+1) + 0</f>
        <v>4.0999999999999996</v>
      </c>
    </row>
    <row r="1651" spans="1:2" x14ac:dyDescent="0.2">
      <c r="A1651" cm="1">
        <f t="array" ref="A1651">INDEX(Tolls!$C$2:$AU$46,MOD(ROW()-2,45)+1,_xlfn.FLOOR.MATH((ROW()-2)/45)+1) + 0</f>
        <v>10</v>
      </c>
      <c r="B1651" cm="1">
        <f t="array" ref="B1651">INDEX('EZ-Pass'!$C$2:$AU$46,MOD(ROW()-2,45)+1,_xlfn.FLOOR.MATH((ROW()-2)/45)+1) + 0</f>
        <v>4.8</v>
      </c>
    </row>
    <row r="1652" spans="1:2" x14ac:dyDescent="0.2">
      <c r="A1652" cm="1">
        <f t="array" ref="A1652">INDEX(Tolls!$C$2:$AU$46,MOD(ROW()-2,45)+1,_xlfn.FLOOR.MATH((ROW()-2)/45)+1) + 0</f>
        <v>13</v>
      </c>
      <c r="B1652" cm="1">
        <f t="array" ref="B1652">INDEX('EZ-Pass'!$C$2:$AU$46,MOD(ROW()-2,45)+1,_xlfn.FLOOR.MATH((ROW()-2)/45)+1) + 0</f>
        <v>6.3</v>
      </c>
    </row>
    <row r="1653" spans="1:2" x14ac:dyDescent="0.2">
      <c r="A1653" t="e" cm="1">
        <f t="array" ref="A1653">INDEX(Tolls!$C$2:$AU$46,MOD(ROW()-2,45)+1,_xlfn.FLOOR.MATH((ROW()-2)/45)+1) + 0</f>
        <v>#VALUE!</v>
      </c>
      <c r="B1653" t="e" cm="1">
        <f t="array" ref="B1653">INDEX('EZ-Pass'!$C$2:$AU$46,MOD(ROW()-2,45)+1,_xlfn.FLOOR.MATH((ROW()-2)/45)+1) + 0</f>
        <v>#VALUE!</v>
      </c>
    </row>
    <row r="1654" spans="1:2" x14ac:dyDescent="0.2">
      <c r="A1654" cm="1">
        <f t="array" ref="A1654">INDEX(Tolls!$C$2:$AU$46,MOD(ROW()-2,45)+1,_xlfn.FLOOR.MATH((ROW()-2)/45)+1) + 0</f>
        <v>15.3</v>
      </c>
      <c r="B1654" cm="1">
        <f t="array" ref="B1654">INDEX('EZ-Pass'!$C$2:$AU$46,MOD(ROW()-2,45)+1,_xlfn.FLOOR.MATH((ROW()-2)/45)+1) + 0</f>
        <v>7.3</v>
      </c>
    </row>
    <row r="1655" spans="1:2" x14ac:dyDescent="0.2">
      <c r="A1655" cm="1">
        <f t="array" ref="A1655">INDEX(Tolls!$C$2:$AU$46,MOD(ROW()-2,45)+1,_xlfn.FLOOR.MATH((ROW()-2)/45)+1) + 0</f>
        <v>23.5</v>
      </c>
      <c r="B1655" cm="1">
        <f t="array" ref="B1655">INDEX('EZ-Pass'!$C$2:$AU$46,MOD(ROW()-2,45)+1,_xlfn.FLOOR.MATH((ROW()-2)/45)+1) + 0</f>
        <v>13.399999999999999</v>
      </c>
    </row>
    <row r="1656" spans="1:2" x14ac:dyDescent="0.2">
      <c r="A1656" cm="1">
        <f t="array" ref="A1656">INDEX(Tolls!$C$2:$AU$46,MOD(ROW()-2,45)+1,_xlfn.FLOOR.MATH((ROW()-2)/45)+1) + 0</f>
        <v>6.8</v>
      </c>
      <c r="B1656" cm="1">
        <f t="array" ref="B1656">INDEX('EZ-Pass'!$C$2:$AU$46,MOD(ROW()-2,45)+1,_xlfn.FLOOR.MATH((ROW()-2)/45)+1) + 0</f>
        <v>3.2</v>
      </c>
    </row>
    <row r="1657" spans="1:2" x14ac:dyDescent="0.2">
      <c r="A1657" cm="1">
        <f t="array" ref="A1657">INDEX(Tolls!$C$2:$AU$46,MOD(ROW()-2,45)+1,_xlfn.FLOOR.MATH((ROW()-2)/45)+1) + 0</f>
        <v>3.9</v>
      </c>
      <c r="B1657" cm="1">
        <f t="array" ref="B1657">INDEX('EZ-Pass'!$C$2:$AU$46,MOD(ROW()-2,45)+1,_xlfn.FLOOR.MATH((ROW()-2)/45)+1) + 0</f>
        <v>1.6</v>
      </c>
    </row>
    <row r="1658" spans="1:2" x14ac:dyDescent="0.2">
      <c r="A1658" t="e" cm="1">
        <f t="array" ref="A1658">INDEX(Tolls!$C$2:$AU$46,MOD(ROW()-2,45)+1,_xlfn.FLOOR.MATH((ROW()-2)/45)+1) + 0</f>
        <v>#VALUE!</v>
      </c>
      <c r="B1658" t="e" cm="1">
        <f t="array" ref="B1658">INDEX('EZ-Pass'!$C$2:$AU$46,MOD(ROW()-2,45)+1,_xlfn.FLOOR.MATH((ROW()-2)/45)+1) + 0</f>
        <v>#VALUE!</v>
      </c>
    </row>
    <row r="1659" spans="1:2" x14ac:dyDescent="0.2">
      <c r="A1659" cm="1">
        <f t="array" ref="A1659">INDEX(Tolls!$C$2:$AU$46,MOD(ROW()-2,45)+1,_xlfn.FLOOR.MATH((ROW()-2)/45)+1) + 0</f>
        <v>3.9</v>
      </c>
      <c r="B1659" cm="1">
        <f t="array" ref="B1659">INDEX('EZ-Pass'!$C$2:$AU$46,MOD(ROW()-2,45)+1,_xlfn.FLOOR.MATH((ROW()-2)/45)+1) + 0</f>
        <v>1.6</v>
      </c>
    </row>
    <row r="1660" spans="1:2" x14ac:dyDescent="0.2">
      <c r="A1660" cm="1">
        <f t="array" ref="A1660">INDEX(Tolls!$C$2:$AU$46,MOD(ROW()-2,45)+1,_xlfn.FLOOR.MATH((ROW()-2)/45)+1) + 0</f>
        <v>8</v>
      </c>
      <c r="B1660" cm="1">
        <f t="array" ref="B1660">INDEX('EZ-Pass'!$C$2:$AU$46,MOD(ROW()-2,45)+1,_xlfn.FLOOR.MATH((ROW()-2)/45)+1) + 0</f>
        <v>3.8</v>
      </c>
    </row>
    <row r="1661" spans="1:2" x14ac:dyDescent="0.2">
      <c r="A1661" cm="1">
        <f t="array" ref="A1661">INDEX(Tolls!$C$2:$AU$46,MOD(ROW()-2,45)+1,_xlfn.FLOOR.MATH((ROW()-2)/45)+1) + 0</f>
        <v>10.5</v>
      </c>
      <c r="B1661" cm="1">
        <f t="array" ref="B1661">INDEX('EZ-Pass'!$C$2:$AU$46,MOD(ROW()-2,45)+1,_xlfn.FLOOR.MATH((ROW()-2)/45)+1) + 0</f>
        <v>5</v>
      </c>
    </row>
    <row r="1662" spans="1:2" x14ac:dyDescent="0.2">
      <c r="A1662" cm="1">
        <f t="array" ref="A1662">INDEX(Tolls!$C$2:$AU$46,MOD(ROW()-2,45)+1,_xlfn.FLOOR.MATH((ROW()-2)/45)+1) + 0</f>
        <v>12</v>
      </c>
      <c r="B1662" cm="1">
        <f t="array" ref="B1662">INDEX('EZ-Pass'!$C$2:$AU$46,MOD(ROW()-2,45)+1,_xlfn.FLOOR.MATH((ROW()-2)/45)+1) + 0</f>
        <v>5.9</v>
      </c>
    </row>
    <row r="1663" spans="1:2" x14ac:dyDescent="0.2">
      <c r="A1663" cm="1">
        <f t="array" ref="A1663">INDEX(Tolls!$C$2:$AU$46,MOD(ROW()-2,45)+1,_xlfn.FLOOR.MATH((ROW()-2)/45)+1) + 0</f>
        <v>14.3</v>
      </c>
      <c r="B1663" cm="1">
        <f t="array" ref="B1663">INDEX('EZ-Pass'!$C$2:$AU$46,MOD(ROW()-2,45)+1,_xlfn.FLOOR.MATH((ROW()-2)/45)+1) + 0</f>
        <v>6.8</v>
      </c>
    </row>
    <row r="1664" spans="1:2" x14ac:dyDescent="0.2">
      <c r="A1664" cm="1">
        <f t="array" ref="A1664">INDEX(Tolls!$C$2:$AU$46,MOD(ROW()-2,45)+1,_xlfn.FLOOR.MATH((ROW()-2)/45)+1) + 0</f>
        <v>16.2</v>
      </c>
      <c r="B1664" cm="1">
        <f t="array" ref="B1664">INDEX('EZ-Pass'!$C$2:$AU$46,MOD(ROW()-2,45)+1,_xlfn.FLOOR.MATH((ROW()-2)/45)+1) + 0</f>
        <v>7.9</v>
      </c>
    </row>
    <row r="1665" spans="1:2" x14ac:dyDescent="0.2">
      <c r="A1665" cm="1">
        <f t="array" ref="A1665">INDEX(Tolls!$C$2:$AU$46,MOD(ROW()-2,45)+1,_xlfn.FLOOR.MATH((ROW()-2)/45)+1) + 0</f>
        <v>18.8</v>
      </c>
      <c r="B1665" cm="1">
        <f t="array" ref="B1665">INDEX('EZ-Pass'!$C$2:$AU$46,MOD(ROW()-2,45)+1,_xlfn.FLOOR.MATH((ROW()-2)/45)+1) + 0</f>
        <v>9.1</v>
      </c>
    </row>
    <row r="1666" spans="1:2" x14ac:dyDescent="0.2">
      <c r="A1666" cm="1">
        <f t="array" ref="A1666">INDEX(Tolls!$C$2:$AU$46,MOD(ROW()-2,45)+1,_xlfn.FLOOR.MATH((ROW()-2)/45)+1) + 0</f>
        <v>21.400000000000002</v>
      </c>
      <c r="B1666" cm="1">
        <f t="array" ref="B1666">INDEX('EZ-Pass'!$C$2:$AU$46,MOD(ROW()-2,45)+1,_xlfn.FLOOR.MATH((ROW()-2)/45)+1) + 0</f>
        <v>10.299999999999999</v>
      </c>
    </row>
    <row r="1667" spans="1:2" x14ac:dyDescent="0.2">
      <c r="A1667" cm="1">
        <f t="array" ref="A1667">INDEX(Tolls!$C$2:$AU$46,MOD(ROW()-2,45)+1,_xlfn.FLOOR.MATH((ROW()-2)/45)+1) + 0</f>
        <v>94.5</v>
      </c>
      <c r="B1667" cm="1">
        <f t="array" ref="B1667">INDEX('EZ-Pass'!$C$2:$AU$46,MOD(ROW()-2,45)+1,_xlfn.FLOOR.MATH((ROW()-2)/45)+1) + 0</f>
        <v>46.5</v>
      </c>
    </row>
    <row r="1668" spans="1:2" x14ac:dyDescent="0.2">
      <c r="A1668" cm="1">
        <f t="array" ref="A1668">INDEX(Tolls!$C$2:$AU$46,MOD(ROW()-2,45)+1,_xlfn.FLOOR.MATH((ROW()-2)/45)+1) + 0</f>
        <v>81.5</v>
      </c>
      <c r="B1668" cm="1">
        <f t="array" ref="B1668">INDEX('EZ-Pass'!$C$2:$AU$46,MOD(ROW()-2,45)+1,_xlfn.FLOOR.MATH((ROW()-2)/45)+1) + 0</f>
        <v>40.200000000000003</v>
      </c>
    </row>
    <row r="1669" spans="1:2" x14ac:dyDescent="0.2">
      <c r="A1669" cm="1">
        <f t="array" ref="A1669">INDEX(Tolls!$C$2:$AU$46,MOD(ROW()-2,45)+1,_xlfn.FLOOR.MATH((ROW()-2)/45)+1) + 0</f>
        <v>81.5</v>
      </c>
      <c r="B1669" cm="1">
        <f t="array" ref="B1669">INDEX('EZ-Pass'!$C$2:$AU$46,MOD(ROW()-2,45)+1,_xlfn.FLOOR.MATH((ROW()-2)/45)+1) + 0</f>
        <v>40.200000000000003</v>
      </c>
    </row>
    <row r="1670" spans="1:2" x14ac:dyDescent="0.2">
      <c r="A1670" cm="1">
        <f t="array" ref="A1670">INDEX(Tolls!$C$2:$AU$46,MOD(ROW()-2,45)+1,_xlfn.FLOOR.MATH((ROW()-2)/45)+1) + 0</f>
        <v>81.5</v>
      </c>
      <c r="B1670" cm="1">
        <f t="array" ref="B1670">INDEX('EZ-Pass'!$C$2:$AU$46,MOD(ROW()-2,45)+1,_xlfn.FLOOR.MATH((ROW()-2)/45)+1) + 0</f>
        <v>40.200000000000003</v>
      </c>
    </row>
    <row r="1671" spans="1:2" x14ac:dyDescent="0.2">
      <c r="A1671" cm="1">
        <f t="array" ref="A1671">INDEX(Tolls!$C$2:$AU$46,MOD(ROW()-2,45)+1,_xlfn.FLOOR.MATH((ROW()-2)/45)+1) + 0</f>
        <v>79.400000000000006</v>
      </c>
      <c r="B1671" cm="1">
        <f t="array" ref="B1671">INDEX('EZ-Pass'!$C$2:$AU$46,MOD(ROW()-2,45)+1,_xlfn.FLOOR.MATH((ROW()-2)/45)+1) + 0</f>
        <v>39.200000000000003</v>
      </c>
    </row>
    <row r="1672" spans="1:2" x14ac:dyDescent="0.2">
      <c r="A1672" cm="1">
        <f t="array" ref="A1672">INDEX(Tolls!$C$2:$AU$46,MOD(ROW()-2,45)+1,_xlfn.FLOOR.MATH((ROW()-2)/45)+1) + 0</f>
        <v>76.599999999999994</v>
      </c>
      <c r="B1672" cm="1">
        <f t="array" ref="B1672">INDEX('EZ-Pass'!$C$2:$AU$46,MOD(ROW()-2,45)+1,_xlfn.FLOOR.MATH((ROW()-2)/45)+1) + 0</f>
        <v>37.6</v>
      </c>
    </row>
    <row r="1673" spans="1:2" x14ac:dyDescent="0.2">
      <c r="A1673" cm="1">
        <f t="array" ref="A1673">INDEX(Tolls!$C$2:$AU$46,MOD(ROW()-2,45)+1,_xlfn.FLOOR.MATH((ROW()-2)/45)+1) + 0</f>
        <v>74.400000000000006</v>
      </c>
      <c r="B1673" cm="1">
        <f t="array" ref="B1673">INDEX('EZ-Pass'!$C$2:$AU$46,MOD(ROW()-2,45)+1,_xlfn.FLOOR.MATH((ROW()-2)/45)+1) + 0</f>
        <v>36.6</v>
      </c>
    </row>
    <row r="1674" spans="1:2" x14ac:dyDescent="0.2">
      <c r="A1674" cm="1">
        <f t="array" ref="A1674">INDEX(Tolls!$C$2:$AU$46,MOD(ROW()-2,45)+1,_xlfn.FLOOR.MATH((ROW()-2)/45)+1) + 0</f>
        <v>71.2</v>
      </c>
      <c r="B1674" cm="1">
        <f t="array" ref="B1674">INDEX('EZ-Pass'!$C$2:$AU$46,MOD(ROW()-2,45)+1,_xlfn.FLOOR.MATH((ROW()-2)/45)+1) + 0</f>
        <v>35</v>
      </c>
    </row>
    <row r="1675" spans="1:2" x14ac:dyDescent="0.2">
      <c r="A1675" cm="1">
        <f t="array" ref="A1675">INDEX(Tolls!$C$2:$AU$46,MOD(ROW()-2,45)+1,_xlfn.FLOOR.MATH((ROW()-2)/45)+1) + 0</f>
        <v>70.099999999999994</v>
      </c>
      <c r="B1675" cm="1">
        <f t="array" ref="B1675">INDEX('EZ-Pass'!$C$2:$AU$46,MOD(ROW()-2,45)+1,_xlfn.FLOOR.MATH((ROW()-2)/45)+1) + 0</f>
        <v>34.6</v>
      </c>
    </row>
    <row r="1676" spans="1:2" x14ac:dyDescent="0.2">
      <c r="A1676" cm="1">
        <f t="array" ref="A1676">INDEX(Tolls!$C$2:$AU$46,MOD(ROW()-2,45)+1,_xlfn.FLOOR.MATH((ROW()-2)/45)+1) + 0</f>
        <v>66</v>
      </c>
      <c r="B1676" cm="1">
        <f t="array" ref="B1676">INDEX('EZ-Pass'!$C$2:$AU$46,MOD(ROW()-2,45)+1,_xlfn.FLOOR.MATH((ROW()-2)/45)+1) + 0</f>
        <v>32.6</v>
      </c>
    </row>
    <row r="1677" spans="1:2" x14ac:dyDescent="0.2">
      <c r="A1677" cm="1">
        <f t="array" ref="A1677">INDEX(Tolls!$C$2:$AU$46,MOD(ROW()-2,45)+1,_xlfn.FLOOR.MATH((ROW()-2)/45)+1) + 0</f>
        <v>61.5</v>
      </c>
      <c r="B1677" cm="1">
        <f t="array" ref="B1677">INDEX('EZ-Pass'!$C$2:$AU$46,MOD(ROW()-2,45)+1,_xlfn.FLOOR.MATH((ROW()-2)/45)+1) + 0</f>
        <v>30.5</v>
      </c>
    </row>
    <row r="1678" spans="1:2" x14ac:dyDescent="0.2">
      <c r="A1678" cm="1">
        <f t="array" ref="A1678">INDEX(Tolls!$C$2:$AU$46,MOD(ROW()-2,45)+1,_xlfn.FLOOR.MATH((ROW()-2)/45)+1) + 0</f>
        <v>53.4</v>
      </c>
      <c r="B1678" cm="1">
        <f t="array" ref="B1678">INDEX('EZ-Pass'!$C$2:$AU$46,MOD(ROW()-2,45)+1,_xlfn.FLOOR.MATH((ROW()-2)/45)+1) + 0</f>
        <v>26.3</v>
      </c>
    </row>
    <row r="1679" spans="1:2" x14ac:dyDescent="0.2">
      <c r="A1679" cm="1">
        <f t="array" ref="A1679">INDEX(Tolls!$C$2:$AU$46,MOD(ROW()-2,45)+1,_xlfn.FLOOR.MATH((ROW()-2)/45)+1) + 0</f>
        <v>49.5</v>
      </c>
      <c r="B1679" cm="1">
        <f t="array" ref="B1679">INDEX('EZ-Pass'!$C$2:$AU$46,MOD(ROW()-2,45)+1,_xlfn.FLOOR.MATH((ROW()-2)/45)+1) + 0</f>
        <v>24.2</v>
      </c>
    </row>
    <row r="1680" spans="1:2" x14ac:dyDescent="0.2">
      <c r="A1680" cm="1">
        <f t="array" ref="A1680">INDEX(Tolls!$C$2:$AU$46,MOD(ROW()-2,45)+1,_xlfn.FLOOR.MATH((ROW()-2)/45)+1) + 0</f>
        <v>45.2</v>
      </c>
      <c r="B1680" cm="1">
        <f t="array" ref="B1680">INDEX('EZ-Pass'!$C$2:$AU$46,MOD(ROW()-2,45)+1,_xlfn.FLOOR.MATH((ROW()-2)/45)+1) + 0</f>
        <v>22.2</v>
      </c>
    </row>
    <row r="1681" spans="1:2" x14ac:dyDescent="0.2">
      <c r="A1681" cm="1">
        <f t="array" ref="A1681">INDEX(Tolls!$C$2:$AU$46,MOD(ROW()-2,45)+1,_xlfn.FLOOR.MATH((ROW()-2)/45)+1) + 0</f>
        <v>41.1</v>
      </c>
      <c r="B1681" cm="1">
        <f t="array" ref="B1681">INDEX('EZ-Pass'!$C$2:$AU$46,MOD(ROW()-2,45)+1,_xlfn.FLOOR.MATH((ROW()-2)/45)+1) + 0</f>
        <v>21.2</v>
      </c>
    </row>
    <row r="1682" spans="1:2" x14ac:dyDescent="0.2">
      <c r="A1682" cm="1">
        <f t="array" ref="A1682">INDEX(Tolls!$C$2:$AU$46,MOD(ROW()-2,45)+1,_xlfn.FLOOR.MATH((ROW()-2)/45)+1) + 0</f>
        <v>38.9</v>
      </c>
      <c r="B1682" cm="1">
        <f t="array" ref="B1682">INDEX('EZ-Pass'!$C$2:$AU$46,MOD(ROW()-2,45)+1,_xlfn.FLOOR.MATH((ROW()-2)/45)+1) + 0</f>
        <v>19.2</v>
      </c>
    </row>
    <row r="1683" spans="1:2" x14ac:dyDescent="0.2">
      <c r="A1683" cm="1">
        <f t="array" ref="A1683">INDEX(Tolls!$C$2:$AU$46,MOD(ROW()-2,45)+1,_xlfn.FLOOR.MATH((ROW()-2)/45)+1) + 0</f>
        <v>33.700000000000003</v>
      </c>
      <c r="B1683" cm="1">
        <f t="array" ref="B1683">INDEX('EZ-Pass'!$C$2:$AU$46,MOD(ROW()-2,45)+1,_xlfn.FLOOR.MATH((ROW()-2)/45)+1) + 0</f>
        <v>16.600000000000001</v>
      </c>
    </row>
    <row r="1684" spans="1:2" x14ac:dyDescent="0.2">
      <c r="A1684" cm="1">
        <f t="array" ref="A1684">INDEX(Tolls!$C$2:$AU$46,MOD(ROW()-2,45)+1,_xlfn.FLOOR.MATH((ROW()-2)/45)+1) + 0</f>
        <v>31.9</v>
      </c>
      <c r="B1684" cm="1">
        <f t="array" ref="B1684">INDEX('EZ-Pass'!$C$2:$AU$46,MOD(ROW()-2,45)+1,_xlfn.FLOOR.MATH((ROW()-2)/45)+1) + 0</f>
        <v>15.6</v>
      </c>
    </row>
    <row r="1685" spans="1:2" x14ac:dyDescent="0.2">
      <c r="A1685" cm="1">
        <f t="array" ref="A1685">INDEX(Tolls!$C$2:$AU$46,MOD(ROW()-2,45)+1,_xlfn.FLOOR.MATH((ROW()-2)/45)+1) + 0</f>
        <v>30.8</v>
      </c>
      <c r="B1685" cm="1">
        <f t="array" ref="B1685">INDEX('EZ-Pass'!$C$2:$AU$46,MOD(ROW()-2,45)+1,_xlfn.FLOOR.MATH((ROW()-2)/45)+1) + 0</f>
        <v>15</v>
      </c>
    </row>
    <row r="1686" spans="1:2" x14ac:dyDescent="0.2">
      <c r="A1686" cm="1">
        <f t="array" ref="A1686">INDEX(Tolls!$C$2:$AU$46,MOD(ROW()-2,45)+1,_xlfn.FLOOR.MATH((ROW()-2)/45)+1) + 0</f>
        <v>29.7</v>
      </c>
      <c r="B1686" cm="1">
        <f t="array" ref="B1686">INDEX('EZ-Pass'!$C$2:$AU$46,MOD(ROW()-2,45)+1,_xlfn.FLOOR.MATH((ROW()-2)/45)+1) + 0</f>
        <v>14.5</v>
      </c>
    </row>
    <row r="1687" spans="1:2" x14ac:dyDescent="0.2">
      <c r="A1687" cm="1">
        <f t="array" ref="A1687">INDEX(Tolls!$C$2:$AU$46,MOD(ROW()-2,45)+1,_xlfn.FLOOR.MATH((ROW()-2)/45)+1) + 0</f>
        <v>26.6</v>
      </c>
      <c r="B1687" cm="1">
        <f t="array" ref="B1687">INDEX('EZ-Pass'!$C$2:$AU$46,MOD(ROW()-2,45)+1,_xlfn.FLOOR.MATH((ROW()-2)/45)+1) + 0</f>
        <v>13</v>
      </c>
    </row>
    <row r="1688" spans="1:2" x14ac:dyDescent="0.2">
      <c r="A1688" cm="1">
        <f t="array" ref="A1688">INDEX(Tolls!$C$2:$AU$46,MOD(ROW()-2,45)+1,_xlfn.FLOOR.MATH((ROW()-2)/45)+1) + 0</f>
        <v>22.5</v>
      </c>
      <c r="B1688" cm="1">
        <f t="array" ref="B1688">INDEX('EZ-Pass'!$C$2:$AU$46,MOD(ROW()-2,45)+1,_xlfn.FLOOR.MATH((ROW()-2)/45)+1) + 0</f>
        <v>10.9</v>
      </c>
    </row>
    <row r="1689" spans="1:2" x14ac:dyDescent="0.2">
      <c r="A1689" cm="1">
        <f t="array" ref="A1689">INDEX(Tolls!$C$2:$AU$46,MOD(ROW()-2,45)+1,_xlfn.FLOOR.MATH((ROW()-2)/45)+1) + 0</f>
        <v>19.399999999999999</v>
      </c>
      <c r="B1689" cm="1">
        <f t="array" ref="B1689">INDEX('EZ-Pass'!$C$2:$AU$46,MOD(ROW()-2,45)+1,_xlfn.FLOOR.MATH((ROW()-2)/45)+1) + 0</f>
        <v>9.4</v>
      </c>
    </row>
    <row r="1690" spans="1:2" x14ac:dyDescent="0.2">
      <c r="A1690" cm="1">
        <f t="array" ref="A1690">INDEX(Tolls!$C$2:$AU$46,MOD(ROW()-2,45)+1,_xlfn.FLOOR.MATH((ROW()-2)/45)+1) + 0</f>
        <v>16.2</v>
      </c>
      <c r="B1690" cm="1">
        <f t="array" ref="B1690">INDEX('EZ-Pass'!$C$2:$AU$46,MOD(ROW()-2,45)+1,_xlfn.FLOOR.MATH((ROW()-2)/45)+1) + 0</f>
        <v>7.9</v>
      </c>
    </row>
    <row r="1691" spans="1:2" x14ac:dyDescent="0.2">
      <c r="A1691" cm="1">
        <f t="array" ref="A1691">INDEX(Tolls!$C$2:$AU$46,MOD(ROW()-2,45)+1,_xlfn.FLOOR.MATH((ROW()-2)/45)+1) + 0</f>
        <v>14</v>
      </c>
      <c r="B1691" cm="1">
        <f t="array" ref="B1691">INDEX('EZ-Pass'!$C$2:$AU$46,MOD(ROW()-2,45)+1,_xlfn.FLOOR.MATH((ROW()-2)/45)+1) + 0</f>
        <v>6.7</v>
      </c>
    </row>
    <row r="1692" spans="1:2" x14ac:dyDescent="0.2">
      <c r="A1692" cm="1">
        <f t="array" ref="A1692">INDEX(Tolls!$C$2:$AU$46,MOD(ROW()-2,45)+1,_xlfn.FLOOR.MATH((ROW()-2)/45)+1) + 0</f>
        <v>12</v>
      </c>
      <c r="B1692" cm="1">
        <f t="array" ref="B1692">INDEX('EZ-Pass'!$C$2:$AU$46,MOD(ROW()-2,45)+1,_xlfn.FLOOR.MATH((ROW()-2)/45)+1) + 0</f>
        <v>5.9</v>
      </c>
    </row>
    <row r="1693" spans="1:2" x14ac:dyDescent="0.2">
      <c r="A1693" cm="1">
        <f t="array" ref="A1693">INDEX(Tolls!$C$2:$AU$46,MOD(ROW()-2,45)+1,_xlfn.FLOOR.MATH((ROW()-2)/45)+1) + 0</f>
        <v>10</v>
      </c>
      <c r="B1693" cm="1">
        <f t="array" ref="B1693">INDEX('EZ-Pass'!$C$2:$AU$46,MOD(ROW()-2,45)+1,_xlfn.FLOOR.MATH((ROW()-2)/45)+1) + 0</f>
        <v>4.8</v>
      </c>
    </row>
    <row r="1694" spans="1:2" x14ac:dyDescent="0.2">
      <c r="A1694" cm="1">
        <f t="array" ref="A1694">INDEX(Tolls!$C$2:$AU$46,MOD(ROW()-2,45)+1,_xlfn.FLOOR.MATH((ROW()-2)/45)+1) + 0</f>
        <v>11</v>
      </c>
      <c r="B1694" cm="1">
        <f t="array" ref="B1694">INDEX('EZ-Pass'!$C$2:$AU$46,MOD(ROW()-2,45)+1,_xlfn.FLOOR.MATH((ROW()-2)/45)+1) + 0</f>
        <v>5.2</v>
      </c>
    </row>
    <row r="1695" spans="1:2" x14ac:dyDescent="0.2">
      <c r="A1695" cm="1">
        <f t="array" ref="A1695">INDEX(Tolls!$C$2:$AU$46,MOD(ROW()-2,45)+1,_xlfn.FLOOR.MATH((ROW()-2)/45)+1) + 0</f>
        <v>11.3</v>
      </c>
      <c r="B1695" cm="1">
        <f t="array" ref="B1695">INDEX('EZ-Pass'!$C$2:$AU$46,MOD(ROW()-2,45)+1,_xlfn.FLOOR.MATH((ROW()-2)/45)+1) + 0</f>
        <v>5.3</v>
      </c>
    </row>
    <row r="1696" spans="1:2" x14ac:dyDescent="0.2">
      <c r="A1696" cm="1">
        <f t="array" ref="A1696">INDEX(Tolls!$C$2:$AU$46,MOD(ROW()-2,45)+1,_xlfn.FLOOR.MATH((ROW()-2)/45)+1) + 0</f>
        <v>12</v>
      </c>
      <c r="B1696" cm="1">
        <f t="array" ref="B1696">INDEX('EZ-Pass'!$C$2:$AU$46,MOD(ROW()-2,45)+1,_xlfn.FLOOR.MATH((ROW()-2)/45)+1) + 0</f>
        <v>5.9</v>
      </c>
    </row>
    <row r="1697" spans="1:2" x14ac:dyDescent="0.2">
      <c r="A1697" cm="1">
        <f t="array" ref="A1697">INDEX(Tolls!$C$2:$AU$46,MOD(ROW()-2,45)+1,_xlfn.FLOOR.MATH((ROW()-2)/45)+1) + 0</f>
        <v>15.3</v>
      </c>
      <c r="B1697" cm="1">
        <f t="array" ref="B1697">INDEX('EZ-Pass'!$C$2:$AU$46,MOD(ROW()-2,45)+1,_xlfn.FLOOR.MATH((ROW()-2)/45)+1) + 0</f>
        <v>7.3</v>
      </c>
    </row>
    <row r="1698" spans="1:2" x14ac:dyDescent="0.2">
      <c r="A1698" t="e" cm="1">
        <f t="array" ref="A1698">INDEX(Tolls!$C$2:$AU$46,MOD(ROW()-2,45)+1,_xlfn.FLOOR.MATH((ROW()-2)/45)+1) + 0</f>
        <v>#VALUE!</v>
      </c>
      <c r="B1698" t="e" cm="1">
        <f t="array" ref="B1698">INDEX('EZ-Pass'!$C$2:$AU$46,MOD(ROW()-2,45)+1,_xlfn.FLOOR.MATH((ROW()-2)/45)+1) + 0</f>
        <v>#VALUE!</v>
      </c>
    </row>
    <row r="1699" spans="1:2" x14ac:dyDescent="0.2">
      <c r="A1699" cm="1">
        <f t="array" ref="A1699">INDEX(Tolls!$C$2:$AU$46,MOD(ROW()-2,45)+1,_xlfn.FLOOR.MATH((ROW()-2)/45)+1) + 0</f>
        <v>17.3</v>
      </c>
      <c r="B1699" cm="1">
        <f t="array" ref="B1699">INDEX('EZ-Pass'!$C$2:$AU$46,MOD(ROW()-2,45)+1,_xlfn.FLOOR.MATH((ROW()-2)/45)+1) + 0</f>
        <v>8.4</v>
      </c>
    </row>
    <row r="1700" spans="1:2" x14ac:dyDescent="0.2">
      <c r="A1700" cm="1">
        <f t="array" ref="A1700">INDEX(Tolls!$C$2:$AU$46,MOD(ROW()-2,45)+1,_xlfn.FLOOR.MATH((ROW()-2)/45)+1) + 0</f>
        <v>25.5</v>
      </c>
      <c r="B1700" cm="1">
        <f t="array" ref="B1700">INDEX('EZ-Pass'!$C$2:$AU$46,MOD(ROW()-2,45)+1,_xlfn.FLOOR.MATH((ROW()-2)/45)+1) + 0</f>
        <v>14.5</v>
      </c>
    </row>
    <row r="1701" spans="1:2" x14ac:dyDescent="0.2">
      <c r="A1701" cm="1">
        <f t="array" ref="A1701">INDEX(Tolls!$C$2:$AU$46,MOD(ROW()-2,45)+1,_xlfn.FLOOR.MATH((ROW()-2)/45)+1) + 0</f>
        <v>10</v>
      </c>
      <c r="B1701" cm="1">
        <f t="array" ref="B1701">INDEX('EZ-Pass'!$C$2:$AU$46,MOD(ROW()-2,45)+1,_xlfn.FLOOR.MATH((ROW()-2)/45)+1) + 0</f>
        <v>4.8</v>
      </c>
    </row>
    <row r="1702" spans="1:2" x14ac:dyDescent="0.2">
      <c r="A1702" cm="1">
        <f t="array" ref="A1702">INDEX(Tolls!$C$2:$AU$46,MOD(ROW()-2,45)+1,_xlfn.FLOOR.MATH((ROW()-2)/45)+1) + 0</f>
        <v>6.8</v>
      </c>
      <c r="B1702" cm="1">
        <f t="array" ref="B1702">INDEX('EZ-Pass'!$C$2:$AU$46,MOD(ROW()-2,45)+1,_xlfn.FLOOR.MATH((ROW()-2)/45)+1) + 0</f>
        <v>3.2</v>
      </c>
    </row>
    <row r="1703" spans="1:2" x14ac:dyDescent="0.2">
      <c r="A1703" cm="1">
        <f t="array" ref="A1703">INDEX(Tolls!$C$2:$AU$46,MOD(ROW()-2,45)+1,_xlfn.FLOOR.MATH((ROW()-2)/45)+1) + 0</f>
        <v>3.9</v>
      </c>
      <c r="B1703" cm="1">
        <f t="array" ref="B1703">INDEX('EZ-Pass'!$C$2:$AU$46,MOD(ROW()-2,45)+1,_xlfn.FLOOR.MATH((ROW()-2)/45)+1) + 0</f>
        <v>1.6</v>
      </c>
    </row>
    <row r="1704" spans="1:2" x14ac:dyDescent="0.2">
      <c r="A1704" t="e" cm="1">
        <f t="array" ref="A1704">INDEX(Tolls!$C$2:$AU$46,MOD(ROW()-2,45)+1,_xlfn.FLOOR.MATH((ROW()-2)/45)+1) + 0</f>
        <v>#VALUE!</v>
      </c>
      <c r="B1704" t="e" cm="1">
        <f t="array" ref="B1704">INDEX('EZ-Pass'!$C$2:$AU$46,MOD(ROW()-2,45)+1,_xlfn.FLOOR.MATH((ROW()-2)/45)+1) + 0</f>
        <v>#VALUE!</v>
      </c>
    </row>
    <row r="1705" spans="1:2" x14ac:dyDescent="0.2">
      <c r="A1705" cm="1">
        <f t="array" ref="A1705">INDEX(Tolls!$C$2:$AU$46,MOD(ROW()-2,45)+1,_xlfn.FLOOR.MATH((ROW()-2)/45)+1) + 0</f>
        <v>6</v>
      </c>
      <c r="B1705" cm="1">
        <f t="array" ref="B1705">INDEX('EZ-Pass'!$C$2:$AU$46,MOD(ROW()-2,45)+1,_xlfn.FLOOR.MATH((ROW()-2)/45)+1) + 0</f>
        <v>2.7</v>
      </c>
    </row>
    <row r="1706" spans="1:2" x14ac:dyDescent="0.2">
      <c r="A1706" cm="1">
        <f t="array" ref="A1706">INDEX(Tolls!$C$2:$AU$46,MOD(ROW()-2,45)+1,_xlfn.FLOOR.MATH((ROW()-2)/45)+1) + 0</f>
        <v>8.1999999999999993</v>
      </c>
      <c r="B1706" cm="1">
        <f t="array" ref="B1706">INDEX('EZ-Pass'!$C$2:$AU$46,MOD(ROW()-2,45)+1,_xlfn.FLOOR.MATH((ROW()-2)/45)+1) + 0</f>
        <v>3.9</v>
      </c>
    </row>
    <row r="1707" spans="1:2" x14ac:dyDescent="0.2">
      <c r="A1707" cm="1">
        <f t="array" ref="A1707">INDEX(Tolls!$C$2:$AU$46,MOD(ROW()-2,45)+1,_xlfn.FLOOR.MATH((ROW()-2)/45)+1) + 0</f>
        <v>9</v>
      </c>
      <c r="B1707" cm="1">
        <f t="array" ref="B1707">INDEX('EZ-Pass'!$C$2:$AU$46,MOD(ROW()-2,45)+1,_xlfn.FLOOR.MATH((ROW()-2)/45)+1) + 0</f>
        <v>4.3</v>
      </c>
    </row>
    <row r="1708" spans="1:2" x14ac:dyDescent="0.2">
      <c r="A1708" cm="1">
        <f t="array" ref="A1708">INDEX(Tolls!$C$2:$AU$46,MOD(ROW()-2,45)+1,_xlfn.FLOOR.MATH((ROW()-2)/45)+1) + 0</f>
        <v>11</v>
      </c>
      <c r="B1708" cm="1">
        <f t="array" ref="B1708">INDEX('EZ-Pass'!$C$2:$AU$46,MOD(ROW()-2,45)+1,_xlfn.FLOOR.MATH((ROW()-2)/45)+1) + 0</f>
        <v>5.2</v>
      </c>
    </row>
    <row r="1709" spans="1:2" x14ac:dyDescent="0.2">
      <c r="A1709" cm="1">
        <f t="array" ref="A1709">INDEX(Tolls!$C$2:$AU$46,MOD(ROW()-2,45)+1,_xlfn.FLOOR.MATH((ROW()-2)/45)+1) + 0</f>
        <v>14.3</v>
      </c>
      <c r="B1709" cm="1">
        <f t="array" ref="B1709">INDEX('EZ-Pass'!$C$2:$AU$46,MOD(ROW()-2,45)+1,_xlfn.FLOOR.MATH((ROW()-2)/45)+1) + 0</f>
        <v>6.8</v>
      </c>
    </row>
    <row r="1710" spans="1:2" x14ac:dyDescent="0.2">
      <c r="A1710" cm="1">
        <f t="array" ref="A1710">INDEX(Tolls!$C$2:$AU$46,MOD(ROW()-2,45)+1,_xlfn.FLOOR.MATH((ROW()-2)/45)+1) + 0</f>
        <v>16.900000000000002</v>
      </c>
      <c r="B1710" cm="1">
        <f t="array" ref="B1710">INDEX('EZ-Pass'!$C$2:$AU$46,MOD(ROW()-2,45)+1,_xlfn.FLOOR.MATH((ROW()-2)/45)+1) + 0</f>
        <v>8</v>
      </c>
    </row>
    <row r="1711" spans="1:2" x14ac:dyDescent="0.2">
      <c r="A1711" cm="1">
        <f t="array" ref="A1711">INDEX(Tolls!$C$2:$AU$46,MOD(ROW()-2,45)+1,_xlfn.FLOOR.MATH((ROW()-2)/45)+1) + 0</f>
        <v>19.500000000000004</v>
      </c>
      <c r="B1711" cm="1">
        <f t="array" ref="B1711">INDEX('EZ-Pass'!$C$2:$AU$46,MOD(ROW()-2,45)+1,_xlfn.FLOOR.MATH((ROW()-2)/45)+1) + 0</f>
        <v>9.1999999999999993</v>
      </c>
    </row>
    <row r="1712" spans="1:2" x14ac:dyDescent="0.2">
      <c r="A1712" cm="1">
        <f t="array" ref="A1712">INDEX(Tolls!$C$2:$AU$46,MOD(ROW()-2,45)+1,_xlfn.FLOOR.MATH((ROW()-2)/45)+1) + 0</f>
        <v>99.6</v>
      </c>
      <c r="B1712" cm="1">
        <f t="array" ref="B1712">INDEX('EZ-Pass'!$C$2:$AU$46,MOD(ROW()-2,45)+1,_xlfn.FLOOR.MATH((ROW()-2)/45)+1) + 0</f>
        <v>49.099999999999994</v>
      </c>
    </row>
    <row r="1713" spans="1:2" x14ac:dyDescent="0.2">
      <c r="A1713" cm="1">
        <f t="array" ref="A1713">INDEX(Tolls!$C$2:$AU$46,MOD(ROW()-2,45)+1,_xlfn.FLOOR.MATH((ROW()-2)/45)+1) + 0</f>
        <v>86.6</v>
      </c>
      <c r="B1713" cm="1">
        <f t="array" ref="B1713">INDEX('EZ-Pass'!$C$2:$AU$46,MOD(ROW()-2,45)+1,_xlfn.FLOOR.MATH((ROW()-2)/45)+1) + 0</f>
        <v>42.8</v>
      </c>
    </row>
    <row r="1714" spans="1:2" x14ac:dyDescent="0.2">
      <c r="A1714" cm="1">
        <f t="array" ref="A1714">INDEX(Tolls!$C$2:$AU$46,MOD(ROW()-2,45)+1,_xlfn.FLOOR.MATH((ROW()-2)/45)+1) + 0</f>
        <v>86.6</v>
      </c>
      <c r="B1714" cm="1">
        <f t="array" ref="B1714">INDEX('EZ-Pass'!$C$2:$AU$46,MOD(ROW()-2,45)+1,_xlfn.FLOOR.MATH((ROW()-2)/45)+1) + 0</f>
        <v>42.8</v>
      </c>
    </row>
    <row r="1715" spans="1:2" x14ac:dyDescent="0.2">
      <c r="A1715" cm="1">
        <f t="array" ref="A1715">INDEX(Tolls!$C$2:$AU$46,MOD(ROW()-2,45)+1,_xlfn.FLOOR.MATH((ROW()-2)/45)+1) + 0</f>
        <v>86.6</v>
      </c>
      <c r="B1715" cm="1">
        <f t="array" ref="B1715">INDEX('EZ-Pass'!$C$2:$AU$46,MOD(ROW()-2,45)+1,_xlfn.FLOOR.MATH((ROW()-2)/45)+1) + 0</f>
        <v>42.8</v>
      </c>
    </row>
    <row r="1716" spans="1:2" x14ac:dyDescent="0.2">
      <c r="A1716" cm="1">
        <f t="array" ref="A1716">INDEX(Tolls!$C$2:$AU$46,MOD(ROW()-2,45)+1,_xlfn.FLOOR.MATH((ROW()-2)/45)+1) + 0</f>
        <v>83.5</v>
      </c>
      <c r="B1716" cm="1">
        <f t="array" ref="B1716">INDEX('EZ-Pass'!$C$2:$AU$46,MOD(ROW()-2,45)+1,_xlfn.FLOOR.MATH((ROW()-2)/45)+1) + 0</f>
        <v>41.2</v>
      </c>
    </row>
    <row r="1717" spans="1:2" x14ac:dyDescent="0.2">
      <c r="A1717" cm="1">
        <f t="array" ref="A1717">INDEX(Tolls!$C$2:$AU$46,MOD(ROW()-2,45)+1,_xlfn.FLOOR.MATH((ROW()-2)/45)+1) + 0</f>
        <v>80.599999999999994</v>
      </c>
      <c r="B1717" cm="1">
        <f t="array" ref="B1717">INDEX('EZ-Pass'!$C$2:$AU$46,MOD(ROW()-2,45)+1,_xlfn.FLOOR.MATH((ROW()-2)/45)+1) + 0</f>
        <v>39.700000000000003</v>
      </c>
    </row>
    <row r="1718" spans="1:2" x14ac:dyDescent="0.2">
      <c r="A1718" cm="1">
        <f t="array" ref="A1718">INDEX(Tolls!$C$2:$AU$46,MOD(ROW()-2,45)+1,_xlfn.FLOOR.MATH((ROW()-2)/45)+1) + 0</f>
        <v>79.400000000000006</v>
      </c>
      <c r="B1718" cm="1">
        <f t="array" ref="B1718">INDEX('EZ-Pass'!$C$2:$AU$46,MOD(ROW()-2,45)+1,_xlfn.FLOOR.MATH((ROW()-2)/45)+1) + 0</f>
        <v>39.200000000000003</v>
      </c>
    </row>
    <row r="1719" spans="1:2" x14ac:dyDescent="0.2">
      <c r="A1719" cm="1">
        <f t="array" ref="A1719">INDEX(Tolls!$C$2:$AU$46,MOD(ROW()-2,45)+1,_xlfn.FLOOR.MATH((ROW()-2)/45)+1) + 0</f>
        <v>76.599999999999994</v>
      </c>
      <c r="B1719" cm="1">
        <f t="array" ref="B1719">INDEX('EZ-Pass'!$C$2:$AU$46,MOD(ROW()-2,45)+1,_xlfn.FLOOR.MATH((ROW()-2)/45)+1) + 0</f>
        <v>37.6</v>
      </c>
    </row>
    <row r="1720" spans="1:2" x14ac:dyDescent="0.2">
      <c r="A1720" cm="1">
        <f t="array" ref="A1720">INDEX(Tolls!$C$2:$AU$46,MOD(ROW()-2,45)+1,_xlfn.FLOOR.MATH((ROW()-2)/45)+1) + 0</f>
        <v>74.400000000000006</v>
      </c>
      <c r="B1720" cm="1">
        <f t="array" ref="B1720">INDEX('EZ-Pass'!$C$2:$AU$46,MOD(ROW()-2,45)+1,_xlfn.FLOOR.MATH((ROW()-2)/45)+1) + 0</f>
        <v>36.6</v>
      </c>
    </row>
    <row r="1721" spans="1:2" x14ac:dyDescent="0.2">
      <c r="A1721" cm="1">
        <f t="array" ref="A1721">INDEX(Tolls!$C$2:$AU$46,MOD(ROW()-2,45)+1,_xlfn.FLOOR.MATH((ROW()-2)/45)+1) + 0</f>
        <v>71.2</v>
      </c>
      <c r="B1721" cm="1">
        <f t="array" ref="B1721">INDEX('EZ-Pass'!$C$2:$AU$46,MOD(ROW()-2,45)+1,_xlfn.FLOOR.MATH((ROW()-2)/45)+1) + 0</f>
        <v>35</v>
      </c>
    </row>
    <row r="1722" spans="1:2" x14ac:dyDescent="0.2">
      <c r="A1722" cm="1">
        <f t="array" ref="A1722">INDEX(Tolls!$C$2:$AU$46,MOD(ROW()-2,45)+1,_xlfn.FLOOR.MATH((ROW()-2)/45)+1) + 0</f>
        <v>66</v>
      </c>
      <c r="B1722" cm="1">
        <f t="array" ref="B1722">INDEX('EZ-Pass'!$C$2:$AU$46,MOD(ROW()-2,45)+1,_xlfn.FLOOR.MATH((ROW()-2)/45)+1) + 0</f>
        <v>32.6</v>
      </c>
    </row>
    <row r="1723" spans="1:2" x14ac:dyDescent="0.2">
      <c r="A1723" cm="1">
        <f t="array" ref="A1723">INDEX(Tolls!$C$2:$AU$46,MOD(ROW()-2,45)+1,_xlfn.FLOOR.MATH((ROW()-2)/45)+1) + 0</f>
        <v>57.8</v>
      </c>
      <c r="B1723" cm="1">
        <f t="array" ref="B1723">INDEX('EZ-Pass'!$C$2:$AU$46,MOD(ROW()-2,45)+1,_xlfn.FLOOR.MATH((ROW()-2)/45)+1) + 0</f>
        <v>28.5</v>
      </c>
    </row>
    <row r="1724" spans="1:2" x14ac:dyDescent="0.2">
      <c r="A1724" cm="1">
        <f t="array" ref="A1724">INDEX(Tolls!$C$2:$AU$46,MOD(ROW()-2,45)+1,_xlfn.FLOOR.MATH((ROW()-2)/45)+1) + 0</f>
        <v>53.4</v>
      </c>
      <c r="B1724" cm="1">
        <f t="array" ref="B1724">INDEX('EZ-Pass'!$C$2:$AU$46,MOD(ROW()-2,45)+1,_xlfn.FLOOR.MATH((ROW()-2)/45)+1) + 0</f>
        <v>26.3</v>
      </c>
    </row>
    <row r="1725" spans="1:2" x14ac:dyDescent="0.2">
      <c r="A1725" cm="1">
        <f t="array" ref="A1725">INDEX(Tolls!$C$2:$AU$46,MOD(ROW()-2,45)+1,_xlfn.FLOOR.MATH((ROW()-2)/45)+1) + 0</f>
        <v>50.3</v>
      </c>
      <c r="B1725" cm="1">
        <f t="array" ref="B1725">INDEX('EZ-Pass'!$C$2:$AU$46,MOD(ROW()-2,45)+1,_xlfn.FLOOR.MATH((ROW()-2)/45)+1) + 0</f>
        <v>24.8</v>
      </c>
    </row>
    <row r="1726" spans="1:2" x14ac:dyDescent="0.2">
      <c r="A1726" cm="1">
        <f t="array" ref="A1726">INDEX(Tolls!$C$2:$AU$46,MOD(ROW()-2,45)+1,_xlfn.FLOOR.MATH((ROW()-2)/45)+1) + 0</f>
        <v>45.1</v>
      </c>
      <c r="B1726" cm="1">
        <f t="array" ref="B1726">INDEX('EZ-Pass'!$C$2:$AU$46,MOD(ROW()-2,45)+1,_xlfn.FLOOR.MATH((ROW()-2)/45)+1) + 0</f>
        <v>23.3</v>
      </c>
    </row>
    <row r="1727" spans="1:2" x14ac:dyDescent="0.2">
      <c r="A1727" cm="1">
        <f t="array" ref="A1727">INDEX(Tolls!$C$2:$AU$46,MOD(ROW()-2,45)+1,_xlfn.FLOOR.MATH((ROW()-2)/45)+1) + 0</f>
        <v>44.3</v>
      </c>
      <c r="B1727" cm="1">
        <f t="array" ref="B1727">INDEX('EZ-Pass'!$C$2:$AU$46,MOD(ROW()-2,45)+1,_xlfn.FLOOR.MATH((ROW()-2)/45)+1) + 0</f>
        <v>21.8</v>
      </c>
    </row>
    <row r="1728" spans="1:2" x14ac:dyDescent="0.2">
      <c r="A1728" cm="1">
        <f t="array" ref="A1728">INDEX(Tolls!$C$2:$AU$46,MOD(ROW()-2,45)+1,_xlfn.FLOOR.MATH((ROW()-2)/45)+1) + 0</f>
        <v>38.9</v>
      </c>
      <c r="B1728" cm="1">
        <f t="array" ref="B1728">INDEX('EZ-Pass'!$C$2:$AU$46,MOD(ROW()-2,45)+1,_xlfn.FLOOR.MATH((ROW()-2)/45)+1) + 0</f>
        <v>19.2</v>
      </c>
    </row>
    <row r="1729" spans="1:2" x14ac:dyDescent="0.2">
      <c r="A1729" cm="1">
        <f t="array" ref="A1729">INDEX(Tolls!$C$2:$AU$46,MOD(ROW()-2,45)+1,_xlfn.FLOOR.MATH((ROW()-2)/45)+1) + 0</f>
        <v>36.9</v>
      </c>
      <c r="B1729" cm="1">
        <f t="array" ref="B1729">INDEX('EZ-Pass'!$C$2:$AU$46,MOD(ROW()-2,45)+1,_xlfn.FLOOR.MATH((ROW()-2)/45)+1) + 0</f>
        <v>18.2</v>
      </c>
    </row>
    <row r="1730" spans="1:2" x14ac:dyDescent="0.2">
      <c r="A1730" cm="1">
        <f t="array" ref="A1730">INDEX(Tolls!$C$2:$AU$46,MOD(ROW()-2,45)+1,_xlfn.FLOOR.MATH((ROW()-2)/45)+1) + 0</f>
        <v>36</v>
      </c>
      <c r="B1730" cm="1">
        <f t="array" ref="B1730">INDEX('EZ-Pass'!$C$2:$AU$46,MOD(ROW()-2,45)+1,_xlfn.FLOOR.MATH((ROW()-2)/45)+1) + 0</f>
        <v>17.600000000000001</v>
      </c>
    </row>
    <row r="1731" spans="1:2" x14ac:dyDescent="0.2">
      <c r="A1731" cm="1">
        <f t="array" ref="A1731">INDEX(Tolls!$C$2:$AU$46,MOD(ROW()-2,45)+1,_xlfn.FLOOR.MATH((ROW()-2)/45)+1) + 0</f>
        <v>34.9</v>
      </c>
      <c r="B1731" cm="1">
        <f t="array" ref="B1731">INDEX('EZ-Pass'!$C$2:$AU$46,MOD(ROW()-2,45)+1,_xlfn.FLOOR.MATH((ROW()-2)/45)+1) + 0</f>
        <v>17.100000000000001</v>
      </c>
    </row>
    <row r="1732" spans="1:2" x14ac:dyDescent="0.2">
      <c r="A1732" cm="1">
        <f t="array" ref="A1732">INDEX(Tolls!$C$2:$AU$46,MOD(ROW()-2,45)+1,_xlfn.FLOOR.MATH((ROW()-2)/45)+1) + 0</f>
        <v>30.8</v>
      </c>
      <c r="B1732" cm="1">
        <f t="array" ref="B1732">INDEX('EZ-Pass'!$C$2:$AU$46,MOD(ROW()-2,45)+1,_xlfn.FLOOR.MATH((ROW()-2)/45)+1) + 0</f>
        <v>15</v>
      </c>
    </row>
    <row r="1733" spans="1:2" x14ac:dyDescent="0.2">
      <c r="A1733" cm="1">
        <f t="array" ref="A1733">INDEX(Tolls!$C$2:$AU$46,MOD(ROW()-2,45)+1,_xlfn.FLOOR.MATH((ROW()-2)/45)+1) + 0</f>
        <v>26.6</v>
      </c>
      <c r="B1733" cm="1">
        <f t="array" ref="B1733">INDEX('EZ-Pass'!$C$2:$AU$46,MOD(ROW()-2,45)+1,_xlfn.FLOOR.MATH((ROW()-2)/45)+1) + 0</f>
        <v>13</v>
      </c>
    </row>
    <row r="1734" spans="1:2" x14ac:dyDescent="0.2">
      <c r="A1734" cm="1">
        <f t="array" ref="A1734">INDEX(Tolls!$C$2:$AU$46,MOD(ROW()-2,45)+1,_xlfn.FLOOR.MATH((ROW()-2)/45)+1) + 0</f>
        <v>24.5</v>
      </c>
      <c r="B1734" cm="1">
        <f t="array" ref="B1734">INDEX('EZ-Pass'!$C$2:$AU$46,MOD(ROW()-2,45)+1,_xlfn.FLOOR.MATH((ROW()-2)/45)+1) + 0</f>
        <v>12</v>
      </c>
    </row>
    <row r="1735" spans="1:2" x14ac:dyDescent="0.2">
      <c r="A1735" cm="1">
        <f t="array" ref="A1735">INDEX(Tolls!$C$2:$AU$46,MOD(ROW()-2,45)+1,_xlfn.FLOOR.MATH((ROW()-2)/45)+1) + 0</f>
        <v>21.3</v>
      </c>
      <c r="B1735" cm="1">
        <f t="array" ref="B1735">INDEX('EZ-Pass'!$C$2:$AU$46,MOD(ROW()-2,45)+1,_xlfn.FLOOR.MATH((ROW()-2)/45)+1) + 0</f>
        <v>10.4</v>
      </c>
    </row>
    <row r="1736" spans="1:2" x14ac:dyDescent="0.2">
      <c r="A1736" cm="1">
        <f t="array" ref="A1736">INDEX(Tolls!$C$2:$AU$46,MOD(ROW()-2,45)+1,_xlfn.FLOOR.MATH((ROW()-2)/45)+1) + 0</f>
        <v>18.3</v>
      </c>
      <c r="B1736" cm="1">
        <f t="array" ref="B1736">INDEX('EZ-Pass'!$C$2:$AU$46,MOD(ROW()-2,45)+1,_xlfn.FLOOR.MATH((ROW()-2)/45)+1) + 0</f>
        <v>8.9</v>
      </c>
    </row>
    <row r="1737" spans="1:2" x14ac:dyDescent="0.2">
      <c r="A1737" cm="1">
        <f t="array" ref="A1737">INDEX(Tolls!$C$2:$AU$46,MOD(ROW()-2,45)+1,_xlfn.FLOOR.MATH((ROW()-2)/45)+1) + 0</f>
        <v>16.2</v>
      </c>
      <c r="B1737" cm="1">
        <f t="array" ref="B1737">INDEX('EZ-Pass'!$C$2:$AU$46,MOD(ROW()-2,45)+1,_xlfn.FLOOR.MATH((ROW()-2)/45)+1) + 0</f>
        <v>7.9</v>
      </c>
    </row>
    <row r="1738" spans="1:2" x14ac:dyDescent="0.2">
      <c r="A1738" cm="1">
        <f t="array" ref="A1738">INDEX(Tolls!$C$2:$AU$46,MOD(ROW()-2,45)+1,_xlfn.FLOOR.MATH((ROW()-2)/45)+1) + 0</f>
        <v>14.3</v>
      </c>
      <c r="B1738" cm="1">
        <f t="array" ref="B1738">INDEX('EZ-Pass'!$C$2:$AU$46,MOD(ROW()-2,45)+1,_xlfn.FLOOR.MATH((ROW()-2)/45)+1) + 0</f>
        <v>6.8</v>
      </c>
    </row>
    <row r="1739" spans="1:2" x14ac:dyDescent="0.2">
      <c r="A1739" cm="1">
        <f t="array" ref="A1739">INDEX(Tolls!$C$2:$AU$46,MOD(ROW()-2,45)+1,_xlfn.FLOOR.MATH((ROW()-2)/45)+1) + 0</f>
        <v>15.3</v>
      </c>
      <c r="B1739" cm="1">
        <f t="array" ref="B1739">INDEX('EZ-Pass'!$C$2:$AU$46,MOD(ROW()-2,45)+1,_xlfn.FLOOR.MATH((ROW()-2)/45)+1) + 0</f>
        <v>7.3</v>
      </c>
    </row>
    <row r="1740" spans="1:2" x14ac:dyDescent="0.2">
      <c r="A1740" cm="1">
        <f t="array" ref="A1740">INDEX(Tolls!$C$2:$AU$46,MOD(ROW()-2,45)+1,_xlfn.FLOOR.MATH((ROW()-2)/45)+1) + 0</f>
        <v>15.7</v>
      </c>
      <c r="B1740" cm="1">
        <f t="array" ref="B1740">INDEX('EZ-Pass'!$C$2:$AU$46,MOD(ROW()-2,45)+1,_xlfn.FLOOR.MATH((ROW()-2)/45)+1) + 0</f>
        <v>7.5</v>
      </c>
    </row>
    <row r="1741" spans="1:2" x14ac:dyDescent="0.2">
      <c r="A1741" cm="1">
        <f t="array" ref="A1741">INDEX(Tolls!$C$2:$AU$46,MOD(ROW()-2,45)+1,_xlfn.FLOOR.MATH((ROW()-2)/45)+1) + 0</f>
        <v>16.2</v>
      </c>
      <c r="B1741" cm="1">
        <f t="array" ref="B1741">INDEX('EZ-Pass'!$C$2:$AU$46,MOD(ROW()-2,45)+1,_xlfn.FLOOR.MATH((ROW()-2)/45)+1) + 0</f>
        <v>7.9</v>
      </c>
    </row>
    <row r="1742" spans="1:2" x14ac:dyDescent="0.2">
      <c r="A1742" cm="1">
        <f t="array" ref="A1742">INDEX(Tolls!$C$2:$AU$46,MOD(ROW()-2,45)+1,_xlfn.FLOOR.MATH((ROW()-2)/45)+1) + 0</f>
        <v>20.3</v>
      </c>
      <c r="B1742" cm="1">
        <f t="array" ref="B1742">INDEX('EZ-Pass'!$C$2:$AU$46,MOD(ROW()-2,45)+1,_xlfn.FLOOR.MATH((ROW()-2)/45)+1) + 0</f>
        <v>9.9</v>
      </c>
    </row>
    <row r="1743" spans="1:2" x14ac:dyDescent="0.2">
      <c r="A1743" t="e" cm="1">
        <f t="array" ref="A1743">INDEX(Tolls!$C$2:$AU$46,MOD(ROW()-2,45)+1,_xlfn.FLOOR.MATH((ROW()-2)/45)+1) + 0</f>
        <v>#VALUE!</v>
      </c>
      <c r="B1743" t="e" cm="1">
        <f t="array" ref="B1743">INDEX('EZ-Pass'!$C$2:$AU$46,MOD(ROW()-2,45)+1,_xlfn.FLOOR.MATH((ROW()-2)/45)+1) + 0</f>
        <v>#VALUE!</v>
      </c>
    </row>
    <row r="1744" spans="1:2" x14ac:dyDescent="0.2">
      <c r="A1744" cm="1">
        <f t="array" ref="A1744">INDEX(Tolls!$C$2:$AU$46,MOD(ROW()-2,45)+1,_xlfn.FLOOR.MATH((ROW()-2)/45)+1) + 0</f>
        <v>22.5</v>
      </c>
      <c r="B1744" cm="1">
        <f t="array" ref="B1744">INDEX('EZ-Pass'!$C$2:$AU$46,MOD(ROW()-2,45)+1,_xlfn.FLOOR.MATH((ROW()-2)/45)+1) + 0</f>
        <v>10.9</v>
      </c>
    </row>
    <row r="1745" spans="1:2" x14ac:dyDescent="0.2">
      <c r="A1745" cm="1">
        <f t="array" ref="A1745">INDEX(Tolls!$C$2:$AU$46,MOD(ROW()-2,45)+1,_xlfn.FLOOR.MATH((ROW()-2)/45)+1) + 0</f>
        <v>30.7</v>
      </c>
      <c r="B1745" cm="1">
        <f t="array" ref="B1745">INDEX('EZ-Pass'!$C$2:$AU$46,MOD(ROW()-2,45)+1,_xlfn.FLOOR.MATH((ROW()-2)/45)+1) + 0</f>
        <v>17</v>
      </c>
    </row>
    <row r="1746" spans="1:2" x14ac:dyDescent="0.2">
      <c r="A1746" cm="1">
        <f t="array" ref="A1746">INDEX(Tolls!$C$2:$AU$46,MOD(ROW()-2,45)+1,_xlfn.FLOOR.MATH((ROW()-2)/45)+1) + 0</f>
        <v>14.3</v>
      </c>
      <c r="B1746" cm="1">
        <f t="array" ref="B1746">INDEX('EZ-Pass'!$C$2:$AU$46,MOD(ROW()-2,45)+1,_xlfn.FLOOR.MATH((ROW()-2)/45)+1) + 0</f>
        <v>6.8</v>
      </c>
    </row>
    <row r="1747" spans="1:2" x14ac:dyDescent="0.2">
      <c r="A1747" cm="1">
        <f t="array" ref="A1747">INDEX(Tolls!$C$2:$AU$46,MOD(ROW()-2,45)+1,_xlfn.FLOOR.MATH((ROW()-2)/45)+1) + 0</f>
        <v>11</v>
      </c>
      <c r="B1747" cm="1">
        <f t="array" ref="B1747">INDEX('EZ-Pass'!$C$2:$AU$46,MOD(ROW()-2,45)+1,_xlfn.FLOOR.MATH((ROW()-2)/45)+1) + 0</f>
        <v>5.2</v>
      </c>
    </row>
    <row r="1748" spans="1:2" x14ac:dyDescent="0.2">
      <c r="A1748" cm="1">
        <f t="array" ref="A1748">INDEX(Tolls!$C$2:$AU$46,MOD(ROW()-2,45)+1,_xlfn.FLOOR.MATH((ROW()-2)/45)+1) + 0</f>
        <v>8</v>
      </c>
      <c r="B1748" cm="1">
        <f t="array" ref="B1748">INDEX('EZ-Pass'!$C$2:$AU$46,MOD(ROW()-2,45)+1,_xlfn.FLOOR.MATH((ROW()-2)/45)+1) + 0</f>
        <v>3.8</v>
      </c>
    </row>
    <row r="1749" spans="1:2" x14ac:dyDescent="0.2">
      <c r="A1749" cm="1">
        <f t="array" ref="A1749">INDEX(Tolls!$C$2:$AU$46,MOD(ROW()-2,45)+1,_xlfn.FLOOR.MATH((ROW()-2)/45)+1) + 0</f>
        <v>6</v>
      </c>
      <c r="B1749" cm="1">
        <f t="array" ref="B1749">INDEX('EZ-Pass'!$C$2:$AU$46,MOD(ROW()-2,45)+1,_xlfn.FLOOR.MATH((ROW()-2)/45)+1) + 0</f>
        <v>2.7</v>
      </c>
    </row>
    <row r="1750" spans="1:2" x14ac:dyDescent="0.2">
      <c r="A1750" t="e" cm="1">
        <f t="array" ref="A1750">INDEX(Tolls!$C$2:$AU$46,MOD(ROW()-2,45)+1,_xlfn.FLOOR.MATH((ROW()-2)/45)+1) + 0</f>
        <v>#VALUE!</v>
      </c>
      <c r="B1750" t="e" cm="1">
        <f t="array" ref="B1750">INDEX('EZ-Pass'!$C$2:$AU$46,MOD(ROW()-2,45)+1,_xlfn.FLOOR.MATH((ROW()-2)/45)+1) + 0</f>
        <v>#VALUE!</v>
      </c>
    </row>
    <row r="1751" spans="1:2" x14ac:dyDescent="0.2">
      <c r="A1751" cm="1">
        <f t="array" ref="A1751">INDEX(Tolls!$C$2:$AU$46,MOD(ROW()-2,45)+1,_xlfn.FLOOR.MATH((ROW()-2)/45)+1) + 0</f>
        <v>3.7</v>
      </c>
      <c r="B1751" cm="1">
        <f t="array" ref="B1751">INDEX('EZ-Pass'!$C$2:$AU$46,MOD(ROW()-2,45)+1,_xlfn.FLOOR.MATH((ROW()-2)/45)+1) + 0</f>
        <v>1.6</v>
      </c>
    </row>
    <row r="1752" spans="1:2" x14ac:dyDescent="0.2">
      <c r="A1752" cm="1">
        <f t="array" ref="A1752">INDEX(Tolls!$C$2:$AU$46,MOD(ROW()-2,45)+1,_xlfn.FLOOR.MATH((ROW()-2)/45)+1) + 0</f>
        <v>6</v>
      </c>
      <c r="B1752" cm="1">
        <f t="array" ref="B1752">INDEX('EZ-Pass'!$C$2:$AU$46,MOD(ROW()-2,45)+1,_xlfn.FLOOR.MATH((ROW()-2)/45)+1) + 0</f>
        <v>2.7</v>
      </c>
    </row>
    <row r="1753" spans="1:2" x14ac:dyDescent="0.2">
      <c r="A1753" cm="1">
        <f t="array" ref="A1753">INDEX(Tolls!$C$2:$AU$46,MOD(ROW()-2,45)+1,_xlfn.FLOOR.MATH((ROW()-2)/45)+1) + 0</f>
        <v>8</v>
      </c>
      <c r="B1753" cm="1">
        <f t="array" ref="B1753">INDEX('EZ-Pass'!$C$2:$AU$46,MOD(ROW()-2,45)+1,_xlfn.FLOOR.MATH((ROW()-2)/45)+1) + 0</f>
        <v>3.8</v>
      </c>
    </row>
    <row r="1754" spans="1:2" x14ac:dyDescent="0.2">
      <c r="A1754" cm="1">
        <f t="array" ref="A1754">INDEX(Tolls!$C$2:$AU$46,MOD(ROW()-2,45)+1,_xlfn.FLOOR.MATH((ROW()-2)/45)+1) + 0</f>
        <v>10</v>
      </c>
      <c r="B1754" cm="1">
        <f t="array" ref="B1754">INDEX('EZ-Pass'!$C$2:$AU$46,MOD(ROW()-2,45)+1,_xlfn.FLOOR.MATH((ROW()-2)/45)+1) + 0</f>
        <v>4.8</v>
      </c>
    </row>
    <row r="1755" spans="1:2" x14ac:dyDescent="0.2">
      <c r="A1755" cm="1">
        <f t="array" ref="A1755">INDEX(Tolls!$C$2:$AU$46,MOD(ROW()-2,45)+1,_xlfn.FLOOR.MATH((ROW()-2)/45)+1) + 0</f>
        <v>12.6</v>
      </c>
      <c r="B1755" cm="1">
        <f t="array" ref="B1755">INDEX('EZ-Pass'!$C$2:$AU$46,MOD(ROW()-2,45)+1,_xlfn.FLOOR.MATH((ROW()-2)/45)+1) + 0</f>
        <v>6</v>
      </c>
    </row>
    <row r="1756" spans="1:2" x14ac:dyDescent="0.2">
      <c r="A1756" cm="1">
        <f t="array" ref="A1756">INDEX(Tolls!$C$2:$AU$46,MOD(ROW()-2,45)+1,_xlfn.FLOOR.MATH((ROW()-2)/45)+1) + 0</f>
        <v>15.2</v>
      </c>
      <c r="B1756" cm="1">
        <f t="array" ref="B1756">INDEX('EZ-Pass'!$C$2:$AU$46,MOD(ROW()-2,45)+1,_xlfn.FLOOR.MATH((ROW()-2)/45)+1) + 0</f>
        <v>7.2</v>
      </c>
    </row>
    <row r="1757" spans="1:2" x14ac:dyDescent="0.2">
      <c r="A1757" cm="1">
        <f t="array" ref="A1757">INDEX(Tolls!$C$2:$AU$46,MOD(ROW()-2,45)+1,_xlfn.FLOOR.MATH((ROW()-2)/45)+1) + 0</f>
        <v>101.7</v>
      </c>
      <c r="B1757" cm="1">
        <f t="array" ref="B1757">INDEX('EZ-Pass'!$C$2:$AU$46,MOD(ROW()-2,45)+1,_xlfn.FLOOR.MATH((ROW()-2)/45)+1) + 0</f>
        <v>50.099999999999994</v>
      </c>
    </row>
    <row r="1758" spans="1:2" x14ac:dyDescent="0.2">
      <c r="A1758" cm="1">
        <f t="array" ref="A1758">INDEX(Tolls!$C$2:$AU$46,MOD(ROW()-2,45)+1,_xlfn.FLOOR.MATH((ROW()-2)/45)+1) + 0</f>
        <v>88.7</v>
      </c>
      <c r="B1758" cm="1">
        <f t="array" ref="B1758">INDEX('EZ-Pass'!$C$2:$AU$46,MOD(ROW()-2,45)+1,_xlfn.FLOOR.MATH((ROW()-2)/45)+1) + 0</f>
        <v>43.8</v>
      </c>
    </row>
    <row r="1759" spans="1:2" x14ac:dyDescent="0.2">
      <c r="A1759" cm="1">
        <f t="array" ref="A1759">INDEX(Tolls!$C$2:$AU$46,MOD(ROW()-2,45)+1,_xlfn.FLOOR.MATH((ROW()-2)/45)+1) + 0</f>
        <v>88.7</v>
      </c>
      <c r="B1759" cm="1">
        <f t="array" ref="B1759">INDEX('EZ-Pass'!$C$2:$AU$46,MOD(ROW()-2,45)+1,_xlfn.FLOOR.MATH((ROW()-2)/45)+1) + 0</f>
        <v>43.8</v>
      </c>
    </row>
    <row r="1760" spans="1:2" x14ac:dyDescent="0.2">
      <c r="A1760" cm="1">
        <f t="array" ref="A1760">INDEX(Tolls!$C$2:$AU$46,MOD(ROW()-2,45)+1,_xlfn.FLOOR.MATH((ROW()-2)/45)+1) + 0</f>
        <v>88.7</v>
      </c>
      <c r="B1760" cm="1">
        <f t="array" ref="B1760">INDEX('EZ-Pass'!$C$2:$AU$46,MOD(ROW()-2,45)+1,_xlfn.FLOOR.MATH((ROW()-2)/45)+1) + 0</f>
        <v>43.8</v>
      </c>
    </row>
    <row r="1761" spans="1:2" x14ac:dyDescent="0.2">
      <c r="A1761" cm="1">
        <f t="array" ref="A1761">INDEX(Tolls!$C$2:$AU$46,MOD(ROW()-2,45)+1,_xlfn.FLOOR.MATH((ROW()-2)/45)+1) + 0</f>
        <v>85.5</v>
      </c>
      <c r="B1761" cm="1">
        <f t="array" ref="B1761">INDEX('EZ-Pass'!$C$2:$AU$46,MOD(ROW()-2,45)+1,_xlfn.FLOOR.MATH((ROW()-2)/45)+1) + 0</f>
        <v>42.2</v>
      </c>
    </row>
    <row r="1762" spans="1:2" x14ac:dyDescent="0.2">
      <c r="A1762" cm="1">
        <f t="array" ref="A1762">INDEX(Tolls!$C$2:$AU$46,MOD(ROW()-2,45)+1,_xlfn.FLOOR.MATH((ROW()-2)/45)+1) + 0</f>
        <v>83.2</v>
      </c>
      <c r="B1762" cm="1">
        <f t="array" ref="B1762">INDEX('EZ-Pass'!$C$2:$AU$46,MOD(ROW()-2,45)+1,_xlfn.FLOOR.MATH((ROW()-2)/45)+1) + 0</f>
        <v>41</v>
      </c>
    </row>
    <row r="1763" spans="1:2" x14ac:dyDescent="0.2">
      <c r="A1763" cm="1">
        <f t="array" ref="A1763">INDEX(Tolls!$C$2:$AU$46,MOD(ROW()-2,45)+1,_xlfn.FLOOR.MATH((ROW()-2)/45)+1) + 0</f>
        <v>81.400000000000006</v>
      </c>
      <c r="B1763" cm="1">
        <f t="array" ref="B1763">INDEX('EZ-Pass'!$C$2:$AU$46,MOD(ROW()-2,45)+1,_xlfn.FLOOR.MATH((ROW()-2)/45)+1) + 0</f>
        <v>40.200000000000003</v>
      </c>
    </row>
    <row r="1764" spans="1:2" x14ac:dyDescent="0.2">
      <c r="A1764" cm="1">
        <f t="array" ref="A1764">INDEX(Tolls!$C$2:$AU$46,MOD(ROW()-2,45)+1,_xlfn.FLOOR.MATH((ROW()-2)/45)+1) + 0</f>
        <v>78.900000000000006</v>
      </c>
      <c r="B1764" cm="1">
        <f t="array" ref="B1764">INDEX('EZ-Pass'!$C$2:$AU$46,MOD(ROW()-2,45)+1,_xlfn.FLOOR.MATH((ROW()-2)/45)+1) + 0</f>
        <v>38.799999999999997</v>
      </c>
    </row>
    <row r="1765" spans="1:2" x14ac:dyDescent="0.2">
      <c r="A1765" cm="1">
        <f t="array" ref="A1765">INDEX(Tolls!$C$2:$AU$46,MOD(ROW()-2,45)+1,_xlfn.FLOOR.MATH((ROW()-2)/45)+1) + 0</f>
        <v>77</v>
      </c>
      <c r="B1765" cm="1">
        <f t="array" ref="B1765">INDEX('EZ-Pass'!$C$2:$AU$46,MOD(ROW()-2,45)+1,_xlfn.FLOOR.MATH((ROW()-2)/45)+1) + 0</f>
        <v>37.9</v>
      </c>
    </row>
    <row r="1766" spans="1:2" x14ac:dyDescent="0.2">
      <c r="A1766" cm="1">
        <f t="array" ref="A1766">INDEX(Tolls!$C$2:$AU$46,MOD(ROW()-2,45)+1,_xlfn.FLOOR.MATH((ROW()-2)/45)+1) + 0</f>
        <v>73.2</v>
      </c>
      <c r="B1766" cm="1">
        <f t="array" ref="B1766">INDEX('EZ-Pass'!$C$2:$AU$46,MOD(ROW()-2,45)+1,_xlfn.FLOOR.MATH((ROW()-2)/45)+1) + 0</f>
        <v>36.1</v>
      </c>
    </row>
    <row r="1767" spans="1:2" x14ac:dyDescent="0.2">
      <c r="A1767" cm="1">
        <f t="array" ref="A1767">INDEX(Tolls!$C$2:$AU$46,MOD(ROW()-2,45)+1,_xlfn.FLOOR.MATH((ROW()-2)/45)+1) + 0</f>
        <v>68.599999999999994</v>
      </c>
      <c r="B1767" cm="1">
        <f t="array" ref="B1767">INDEX('EZ-Pass'!$C$2:$AU$46,MOD(ROW()-2,45)+1,_xlfn.FLOOR.MATH((ROW()-2)/45)+1) + 0</f>
        <v>33.799999999999997</v>
      </c>
    </row>
    <row r="1768" spans="1:2" x14ac:dyDescent="0.2">
      <c r="A1768" cm="1">
        <f t="array" ref="A1768">INDEX(Tolls!$C$2:$AU$46,MOD(ROW()-2,45)+1,_xlfn.FLOOR.MATH((ROW()-2)/45)+1) + 0</f>
        <v>60.1</v>
      </c>
      <c r="B1768" cm="1">
        <f t="array" ref="B1768">INDEX('EZ-Pass'!$C$2:$AU$46,MOD(ROW()-2,45)+1,_xlfn.FLOOR.MATH((ROW()-2)/45)+1) + 0</f>
        <v>29.6</v>
      </c>
    </row>
    <row r="1769" spans="1:2" x14ac:dyDescent="0.2">
      <c r="A1769" cm="1">
        <f t="array" ref="A1769">INDEX(Tolls!$C$2:$AU$46,MOD(ROW()-2,45)+1,_xlfn.FLOOR.MATH((ROW()-2)/45)+1) + 0</f>
        <v>56.1</v>
      </c>
      <c r="B1769" cm="1">
        <f t="array" ref="B1769">INDEX('EZ-Pass'!$C$2:$AU$46,MOD(ROW()-2,45)+1,_xlfn.FLOOR.MATH((ROW()-2)/45)+1) + 0</f>
        <v>27.6</v>
      </c>
    </row>
    <row r="1770" spans="1:2" x14ac:dyDescent="0.2">
      <c r="A1770" cm="1">
        <f t="array" ref="A1770">INDEX(Tolls!$C$2:$AU$46,MOD(ROW()-2,45)+1,_xlfn.FLOOR.MATH((ROW()-2)/45)+1) + 0</f>
        <v>52.5</v>
      </c>
      <c r="B1770" cm="1">
        <f t="array" ref="B1770">INDEX('EZ-Pass'!$C$2:$AU$46,MOD(ROW()-2,45)+1,_xlfn.FLOOR.MATH((ROW()-2)/45)+1) + 0</f>
        <v>25.8</v>
      </c>
    </row>
    <row r="1771" spans="1:2" x14ac:dyDescent="0.2">
      <c r="A1771" cm="1">
        <f t="array" ref="A1771">INDEX(Tolls!$C$2:$AU$46,MOD(ROW()-2,45)+1,_xlfn.FLOOR.MATH((ROW()-2)/45)+1) + 0</f>
        <v>47.4</v>
      </c>
      <c r="B1771" cm="1">
        <f t="array" ref="B1771">INDEX('EZ-Pass'!$C$2:$AU$46,MOD(ROW()-2,45)+1,_xlfn.FLOOR.MATH((ROW()-2)/45)+1) + 0</f>
        <v>24.4</v>
      </c>
    </row>
    <row r="1772" spans="1:2" x14ac:dyDescent="0.2">
      <c r="A1772" cm="1">
        <f t="array" ref="A1772">INDEX(Tolls!$C$2:$AU$46,MOD(ROW()-2,45)+1,_xlfn.FLOOR.MATH((ROW()-2)/45)+1) + 0</f>
        <v>46.3</v>
      </c>
      <c r="B1772" cm="1">
        <f t="array" ref="B1772">INDEX('EZ-Pass'!$C$2:$AU$46,MOD(ROW()-2,45)+1,_xlfn.FLOOR.MATH((ROW()-2)/45)+1) + 0</f>
        <v>22.7</v>
      </c>
    </row>
    <row r="1773" spans="1:2" x14ac:dyDescent="0.2">
      <c r="A1773" cm="1">
        <f t="array" ref="A1773">INDEX(Tolls!$C$2:$AU$46,MOD(ROW()-2,45)+1,_xlfn.FLOOR.MATH((ROW()-2)/45)+1) + 0</f>
        <v>41.2</v>
      </c>
      <c r="B1773" cm="1">
        <f t="array" ref="B1773">INDEX('EZ-Pass'!$C$2:$AU$46,MOD(ROW()-2,45)+1,_xlfn.FLOOR.MATH((ROW()-2)/45)+1) + 0</f>
        <v>20.2</v>
      </c>
    </row>
    <row r="1774" spans="1:2" x14ac:dyDescent="0.2">
      <c r="A1774" cm="1">
        <f t="array" ref="A1774">INDEX(Tolls!$C$2:$AU$46,MOD(ROW()-2,45)+1,_xlfn.FLOOR.MATH((ROW()-2)/45)+1) + 0</f>
        <v>39.5</v>
      </c>
      <c r="B1774" cm="1">
        <f t="array" ref="B1774">INDEX('EZ-Pass'!$C$2:$AU$46,MOD(ROW()-2,45)+1,_xlfn.FLOOR.MATH((ROW()-2)/45)+1) + 0</f>
        <v>19.399999999999999</v>
      </c>
    </row>
    <row r="1775" spans="1:2" x14ac:dyDescent="0.2">
      <c r="A1775" cm="1">
        <f t="array" ref="A1775">INDEX(Tolls!$C$2:$AU$46,MOD(ROW()-2,45)+1,_xlfn.FLOOR.MATH((ROW()-2)/45)+1) + 0</f>
        <v>38</v>
      </c>
      <c r="B1775" cm="1">
        <f t="array" ref="B1775">INDEX('EZ-Pass'!$C$2:$AU$46,MOD(ROW()-2,45)+1,_xlfn.FLOOR.MATH((ROW()-2)/45)+1) + 0</f>
        <v>18.600000000000001</v>
      </c>
    </row>
    <row r="1776" spans="1:2" x14ac:dyDescent="0.2">
      <c r="A1776" cm="1">
        <f t="array" ref="A1776">INDEX(Tolls!$C$2:$AU$46,MOD(ROW()-2,45)+1,_xlfn.FLOOR.MATH((ROW()-2)/45)+1) + 0</f>
        <v>37.1</v>
      </c>
      <c r="B1776" cm="1">
        <f t="array" ref="B1776">INDEX('EZ-Pass'!$C$2:$AU$46,MOD(ROW()-2,45)+1,_xlfn.FLOOR.MATH((ROW()-2)/45)+1) + 0</f>
        <v>18.100000000000001</v>
      </c>
    </row>
    <row r="1777" spans="1:2" x14ac:dyDescent="0.2">
      <c r="A1777" cm="1">
        <f t="array" ref="A1777">INDEX(Tolls!$C$2:$AU$46,MOD(ROW()-2,45)+1,_xlfn.FLOOR.MATH((ROW()-2)/45)+1) + 0</f>
        <v>33.6</v>
      </c>
      <c r="B1777" cm="1">
        <f t="array" ref="B1777">INDEX('EZ-Pass'!$C$2:$AU$46,MOD(ROW()-2,45)+1,_xlfn.FLOOR.MATH((ROW()-2)/45)+1) + 0</f>
        <v>16.3</v>
      </c>
    </row>
    <row r="1778" spans="1:2" x14ac:dyDescent="0.2">
      <c r="A1778" cm="1">
        <f t="array" ref="A1778">INDEX(Tolls!$C$2:$AU$46,MOD(ROW()-2,45)+1,_xlfn.FLOOR.MATH((ROW()-2)/45)+1) + 0</f>
        <v>28.6</v>
      </c>
      <c r="B1778" cm="1">
        <f t="array" ref="B1778">INDEX('EZ-Pass'!$C$2:$AU$46,MOD(ROW()-2,45)+1,_xlfn.FLOOR.MATH((ROW()-2)/45)+1) + 0</f>
        <v>14</v>
      </c>
    </row>
    <row r="1779" spans="1:2" x14ac:dyDescent="0.2">
      <c r="A1779" cm="1">
        <f t="array" ref="A1779">INDEX(Tolls!$C$2:$AU$46,MOD(ROW()-2,45)+1,_xlfn.FLOOR.MATH((ROW()-2)/45)+1) + 0</f>
        <v>26.6</v>
      </c>
      <c r="B1779" cm="1">
        <f t="array" ref="B1779">INDEX('EZ-Pass'!$C$2:$AU$46,MOD(ROW()-2,45)+1,_xlfn.FLOOR.MATH((ROW()-2)/45)+1) + 0</f>
        <v>13</v>
      </c>
    </row>
    <row r="1780" spans="1:2" x14ac:dyDescent="0.2">
      <c r="A1780" cm="1">
        <f t="array" ref="A1780">INDEX(Tolls!$C$2:$AU$46,MOD(ROW()-2,45)+1,_xlfn.FLOOR.MATH((ROW()-2)/45)+1) + 0</f>
        <v>23.9</v>
      </c>
      <c r="B1780" cm="1">
        <f t="array" ref="B1780">INDEX('EZ-Pass'!$C$2:$AU$46,MOD(ROW()-2,45)+1,_xlfn.FLOOR.MATH((ROW()-2)/45)+1) + 0</f>
        <v>11.7</v>
      </c>
    </row>
    <row r="1781" spans="1:2" x14ac:dyDescent="0.2">
      <c r="A1781" cm="1">
        <f t="array" ref="A1781">INDEX(Tolls!$C$2:$AU$46,MOD(ROW()-2,45)+1,_xlfn.FLOOR.MATH((ROW()-2)/45)+1) + 0</f>
        <v>21.7</v>
      </c>
      <c r="B1781" cm="1">
        <f t="array" ref="B1781">INDEX('EZ-Pass'!$C$2:$AU$46,MOD(ROW()-2,45)+1,_xlfn.FLOOR.MATH((ROW()-2)/45)+1) + 0</f>
        <v>10.199999999999999</v>
      </c>
    </row>
    <row r="1782" spans="1:2" x14ac:dyDescent="0.2">
      <c r="A1782" cm="1">
        <f t="array" ref="A1782">INDEX(Tolls!$C$2:$AU$46,MOD(ROW()-2,45)+1,_xlfn.FLOOR.MATH((ROW()-2)/45)+1) + 0</f>
        <v>18.8</v>
      </c>
      <c r="B1782" cm="1">
        <f t="array" ref="B1782">INDEX('EZ-Pass'!$C$2:$AU$46,MOD(ROW()-2,45)+1,_xlfn.FLOOR.MATH((ROW()-2)/45)+1) + 0</f>
        <v>9.1</v>
      </c>
    </row>
    <row r="1783" spans="1:2" x14ac:dyDescent="0.2">
      <c r="A1783" cm="1">
        <f t="array" ref="A1783">INDEX(Tolls!$C$2:$AU$46,MOD(ROW()-2,45)+1,_xlfn.FLOOR.MATH((ROW()-2)/45)+1) + 0</f>
        <v>16.3</v>
      </c>
      <c r="B1783" cm="1">
        <f t="array" ref="B1783">INDEX('EZ-Pass'!$C$2:$AU$46,MOD(ROW()-2,45)+1,_xlfn.FLOOR.MATH((ROW()-2)/45)+1) + 0</f>
        <v>7.9</v>
      </c>
    </row>
    <row r="1784" spans="1:2" x14ac:dyDescent="0.2">
      <c r="A1784" cm="1">
        <f t="array" ref="A1784">INDEX(Tolls!$C$2:$AU$46,MOD(ROW()-2,45)+1,_xlfn.FLOOR.MATH((ROW()-2)/45)+1) + 0</f>
        <v>17.899999999999999</v>
      </c>
      <c r="B1784" cm="1">
        <f t="array" ref="B1784">INDEX('EZ-Pass'!$C$2:$AU$46,MOD(ROW()-2,45)+1,_xlfn.FLOOR.MATH((ROW()-2)/45)+1) + 0</f>
        <v>8.6</v>
      </c>
    </row>
    <row r="1785" spans="1:2" x14ac:dyDescent="0.2">
      <c r="A1785" cm="1">
        <f t="array" ref="A1785">INDEX(Tolls!$C$2:$AU$46,MOD(ROW()-2,45)+1,_xlfn.FLOOR.MATH((ROW()-2)/45)+1) + 0</f>
        <v>19.100000000000001</v>
      </c>
      <c r="B1785" cm="1">
        <f t="array" ref="B1785">INDEX('EZ-Pass'!$C$2:$AU$46,MOD(ROW()-2,45)+1,_xlfn.FLOOR.MATH((ROW()-2)/45)+1) + 0</f>
        <v>8.6999999999999993</v>
      </c>
    </row>
    <row r="1786" spans="1:2" x14ac:dyDescent="0.2">
      <c r="A1786" cm="1">
        <f t="array" ref="A1786">INDEX(Tolls!$C$2:$AU$46,MOD(ROW()-2,45)+1,_xlfn.FLOOR.MATH((ROW()-2)/45)+1) + 0</f>
        <v>18.8</v>
      </c>
      <c r="B1786" cm="1">
        <f t="array" ref="B1786">INDEX('EZ-Pass'!$C$2:$AU$46,MOD(ROW()-2,45)+1,_xlfn.FLOOR.MATH((ROW()-2)/45)+1) + 0</f>
        <v>9.1</v>
      </c>
    </row>
    <row r="1787" spans="1:2" x14ac:dyDescent="0.2">
      <c r="A1787" cm="1">
        <f t="array" ref="A1787">INDEX(Tolls!$C$2:$AU$46,MOD(ROW()-2,45)+1,_xlfn.FLOOR.MATH((ROW()-2)/45)+1) + 0</f>
        <v>22.6</v>
      </c>
      <c r="B1787" cm="1">
        <f t="array" ref="B1787">INDEX('EZ-Pass'!$C$2:$AU$46,MOD(ROW()-2,45)+1,_xlfn.FLOOR.MATH((ROW()-2)/45)+1) + 0</f>
        <v>11</v>
      </c>
    </row>
    <row r="1788" spans="1:2" x14ac:dyDescent="0.2">
      <c r="A1788" t="e" cm="1">
        <f t="array" ref="A1788">INDEX(Tolls!$C$2:$AU$46,MOD(ROW()-2,45)+1,_xlfn.FLOOR.MATH((ROW()-2)/45)+1) + 0</f>
        <v>#VALUE!</v>
      </c>
      <c r="B1788" t="e" cm="1">
        <f t="array" ref="B1788">INDEX('EZ-Pass'!$C$2:$AU$46,MOD(ROW()-2,45)+1,_xlfn.FLOOR.MATH((ROW()-2)/45)+1) + 0</f>
        <v>#VALUE!</v>
      </c>
    </row>
    <row r="1789" spans="1:2" x14ac:dyDescent="0.2">
      <c r="A1789" cm="1">
        <f t="array" ref="A1789">INDEX(Tolls!$C$2:$AU$46,MOD(ROW()-2,45)+1,_xlfn.FLOOR.MATH((ROW()-2)/45)+1) + 0</f>
        <v>25.3</v>
      </c>
      <c r="B1789" cm="1">
        <f t="array" ref="B1789">INDEX('EZ-Pass'!$C$2:$AU$46,MOD(ROW()-2,45)+1,_xlfn.FLOOR.MATH((ROW()-2)/45)+1) + 0</f>
        <v>12.2</v>
      </c>
    </row>
    <row r="1790" spans="1:2" x14ac:dyDescent="0.2">
      <c r="A1790" cm="1">
        <f t="array" ref="A1790">INDEX(Tolls!$C$2:$AU$46,MOD(ROW()-2,45)+1,_xlfn.FLOOR.MATH((ROW()-2)/45)+1) + 0</f>
        <v>33.5</v>
      </c>
      <c r="B1790" cm="1">
        <f t="array" ref="B1790">INDEX('EZ-Pass'!$C$2:$AU$46,MOD(ROW()-2,45)+1,_xlfn.FLOOR.MATH((ROW()-2)/45)+1) + 0</f>
        <v>18.299999999999997</v>
      </c>
    </row>
    <row r="1791" spans="1:2" x14ac:dyDescent="0.2">
      <c r="A1791" cm="1">
        <f t="array" ref="A1791">INDEX(Tolls!$C$2:$AU$46,MOD(ROW()-2,45)+1,_xlfn.FLOOR.MATH((ROW()-2)/45)+1) + 0</f>
        <v>16.3</v>
      </c>
      <c r="B1791" cm="1">
        <f t="array" ref="B1791">INDEX('EZ-Pass'!$C$2:$AU$46,MOD(ROW()-2,45)+1,_xlfn.FLOOR.MATH((ROW()-2)/45)+1) + 0</f>
        <v>7.9</v>
      </c>
    </row>
    <row r="1792" spans="1:2" x14ac:dyDescent="0.2">
      <c r="A1792" cm="1">
        <f t="array" ref="A1792">INDEX(Tolls!$C$2:$AU$46,MOD(ROW()-2,45)+1,_xlfn.FLOOR.MATH((ROW()-2)/45)+1) + 0</f>
        <v>13.6</v>
      </c>
      <c r="B1792" cm="1">
        <f t="array" ref="B1792">INDEX('EZ-Pass'!$C$2:$AU$46,MOD(ROW()-2,45)+1,_xlfn.FLOOR.MATH((ROW()-2)/45)+1) + 0</f>
        <v>6.5</v>
      </c>
    </row>
    <row r="1793" spans="1:2" x14ac:dyDescent="0.2">
      <c r="A1793" cm="1">
        <f t="array" ref="A1793">INDEX(Tolls!$C$2:$AU$46,MOD(ROW()-2,45)+1,_xlfn.FLOOR.MATH((ROW()-2)/45)+1) + 0</f>
        <v>10.5</v>
      </c>
      <c r="B1793" cm="1">
        <f t="array" ref="B1793">INDEX('EZ-Pass'!$C$2:$AU$46,MOD(ROW()-2,45)+1,_xlfn.FLOOR.MATH((ROW()-2)/45)+1) + 0</f>
        <v>5</v>
      </c>
    </row>
    <row r="1794" spans="1:2" x14ac:dyDescent="0.2">
      <c r="A1794" cm="1">
        <f t="array" ref="A1794">INDEX(Tolls!$C$2:$AU$46,MOD(ROW()-2,45)+1,_xlfn.FLOOR.MATH((ROW()-2)/45)+1) + 0</f>
        <v>8.1999999999999993</v>
      </c>
      <c r="B1794" cm="1">
        <f t="array" ref="B1794">INDEX('EZ-Pass'!$C$2:$AU$46,MOD(ROW()-2,45)+1,_xlfn.FLOOR.MATH((ROW()-2)/45)+1) + 0</f>
        <v>3.9</v>
      </c>
    </row>
    <row r="1795" spans="1:2" x14ac:dyDescent="0.2">
      <c r="A1795" cm="1">
        <f t="array" ref="A1795">INDEX(Tolls!$C$2:$AU$46,MOD(ROW()-2,45)+1,_xlfn.FLOOR.MATH((ROW()-2)/45)+1) + 0</f>
        <v>3.7</v>
      </c>
      <c r="B1795" cm="1">
        <f t="array" ref="B1795">INDEX('EZ-Pass'!$C$2:$AU$46,MOD(ROW()-2,45)+1,_xlfn.FLOOR.MATH((ROW()-2)/45)+1) + 0</f>
        <v>1.6</v>
      </c>
    </row>
    <row r="1796" spans="1:2" x14ac:dyDescent="0.2">
      <c r="A1796" t="e" cm="1">
        <f t="array" ref="A1796">INDEX(Tolls!$C$2:$AU$46,MOD(ROW()-2,45)+1,_xlfn.FLOOR.MATH((ROW()-2)/45)+1) + 0</f>
        <v>#VALUE!</v>
      </c>
      <c r="B1796" t="e" cm="1">
        <f t="array" ref="B1796">INDEX('EZ-Pass'!$C$2:$AU$46,MOD(ROW()-2,45)+1,_xlfn.FLOOR.MATH((ROW()-2)/45)+1) + 0</f>
        <v>#VALUE!</v>
      </c>
    </row>
    <row r="1797" spans="1:2" x14ac:dyDescent="0.2">
      <c r="A1797" cm="1">
        <f t="array" ref="A1797">INDEX(Tolls!$C$2:$AU$46,MOD(ROW()-2,45)+1,_xlfn.FLOOR.MATH((ROW()-2)/45)+1) + 0</f>
        <v>2.8</v>
      </c>
      <c r="B1797" cm="1">
        <f t="array" ref="B1797">INDEX('EZ-Pass'!$C$2:$AU$46,MOD(ROW()-2,45)+1,_xlfn.FLOOR.MATH((ROW()-2)/45)+1) + 0</f>
        <v>1.6</v>
      </c>
    </row>
    <row r="1798" spans="1:2" x14ac:dyDescent="0.2">
      <c r="A1798" cm="1">
        <f t="array" ref="A1798">INDEX(Tolls!$C$2:$AU$46,MOD(ROW()-2,45)+1,_xlfn.FLOOR.MATH((ROW()-2)/45)+1) + 0</f>
        <v>5.9</v>
      </c>
      <c r="B1798" cm="1">
        <f t="array" ref="B1798">INDEX('EZ-Pass'!$C$2:$AU$46,MOD(ROW()-2,45)+1,_xlfn.FLOOR.MATH((ROW()-2)/45)+1) + 0</f>
        <v>2.6</v>
      </c>
    </row>
    <row r="1799" spans="1:2" x14ac:dyDescent="0.2">
      <c r="A1799" cm="1">
        <f t="array" ref="A1799">INDEX(Tolls!$C$2:$AU$46,MOD(ROW()-2,45)+1,_xlfn.FLOOR.MATH((ROW()-2)/45)+1) + 0</f>
        <v>8.1999999999999993</v>
      </c>
      <c r="B1799" cm="1">
        <f t="array" ref="B1799">INDEX('EZ-Pass'!$C$2:$AU$46,MOD(ROW()-2,45)+1,_xlfn.FLOOR.MATH((ROW()-2)/45)+1) + 0</f>
        <v>3.5</v>
      </c>
    </row>
    <row r="1800" spans="1:2" x14ac:dyDescent="0.2">
      <c r="A1800" cm="1">
        <f t="array" ref="A1800">INDEX(Tolls!$C$2:$AU$46,MOD(ROW()-2,45)+1,_xlfn.FLOOR.MATH((ROW()-2)/45)+1) + 0</f>
        <v>10.799999999999999</v>
      </c>
      <c r="B1800" cm="1">
        <f t="array" ref="B1800">INDEX('EZ-Pass'!$C$2:$AU$46,MOD(ROW()-2,45)+1,_xlfn.FLOOR.MATH((ROW()-2)/45)+1) + 0</f>
        <v>4.7</v>
      </c>
    </row>
    <row r="1801" spans="1:2" x14ac:dyDescent="0.2">
      <c r="A1801" cm="1">
        <f t="array" ref="A1801">INDEX(Tolls!$C$2:$AU$46,MOD(ROW()-2,45)+1,_xlfn.FLOOR.MATH((ROW()-2)/45)+1) + 0</f>
        <v>13.399999999999999</v>
      </c>
      <c r="B1801" cm="1">
        <f t="array" ref="B1801">INDEX('EZ-Pass'!$C$2:$AU$46,MOD(ROW()-2,45)+1,_xlfn.FLOOR.MATH((ROW()-2)/45)+1) + 0</f>
        <v>5.9</v>
      </c>
    </row>
    <row r="1802" spans="1:2" x14ac:dyDescent="0.2">
      <c r="A1802" cm="1">
        <f t="array" ref="A1802">INDEX(Tolls!$C$2:$AU$46,MOD(ROW()-2,45)+1,_xlfn.FLOOR.MATH((ROW()-2)/45)+1) + 0</f>
        <v>103.1</v>
      </c>
      <c r="B1802" cm="1">
        <f t="array" ref="B1802">INDEX('EZ-Pass'!$C$2:$AU$46,MOD(ROW()-2,45)+1,_xlfn.FLOOR.MATH((ROW()-2)/45)+1) + 0</f>
        <v>50.699999999999996</v>
      </c>
    </row>
    <row r="1803" spans="1:2" x14ac:dyDescent="0.2">
      <c r="A1803" cm="1">
        <f t="array" ref="A1803">INDEX(Tolls!$C$2:$AU$46,MOD(ROW()-2,45)+1,_xlfn.FLOOR.MATH((ROW()-2)/45)+1) + 0</f>
        <v>90.1</v>
      </c>
      <c r="B1803" cm="1">
        <f t="array" ref="B1803">INDEX('EZ-Pass'!$C$2:$AU$46,MOD(ROW()-2,45)+1,_xlfn.FLOOR.MATH((ROW()-2)/45)+1) + 0</f>
        <v>44.4</v>
      </c>
    </row>
    <row r="1804" spans="1:2" x14ac:dyDescent="0.2">
      <c r="A1804" cm="1">
        <f t="array" ref="A1804">INDEX(Tolls!$C$2:$AU$46,MOD(ROW()-2,45)+1,_xlfn.FLOOR.MATH((ROW()-2)/45)+1) + 0</f>
        <v>90.1</v>
      </c>
      <c r="B1804" cm="1">
        <f t="array" ref="B1804">INDEX('EZ-Pass'!$C$2:$AU$46,MOD(ROW()-2,45)+1,_xlfn.FLOOR.MATH((ROW()-2)/45)+1) + 0</f>
        <v>44.4</v>
      </c>
    </row>
    <row r="1805" spans="1:2" x14ac:dyDescent="0.2">
      <c r="A1805" cm="1">
        <f t="array" ref="A1805">INDEX(Tolls!$C$2:$AU$46,MOD(ROW()-2,45)+1,_xlfn.FLOOR.MATH((ROW()-2)/45)+1) + 0</f>
        <v>90.1</v>
      </c>
      <c r="B1805" cm="1">
        <f t="array" ref="B1805">INDEX('EZ-Pass'!$C$2:$AU$46,MOD(ROW()-2,45)+1,_xlfn.FLOOR.MATH((ROW()-2)/45)+1) + 0</f>
        <v>44.4</v>
      </c>
    </row>
    <row r="1806" spans="1:2" x14ac:dyDescent="0.2">
      <c r="A1806" cm="1">
        <f t="array" ref="A1806">INDEX(Tolls!$C$2:$AU$46,MOD(ROW()-2,45)+1,_xlfn.FLOOR.MATH((ROW()-2)/45)+1) + 0</f>
        <v>86.6</v>
      </c>
      <c r="B1806" cm="1">
        <f t="array" ref="B1806">INDEX('EZ-Pass'!$C$2:$AU$46,MOD(ROW()-2,45)+1,_xlfn.FLOOR.MATH((ROW()-2)/45)+1) + 0</f>
        <v>42.8</v>
      </c>
    </row>
    <row r="1807" spans="1:2" x14ac:dyDescent="0.2">
      <c r="A1807" cm="1">
        <f t="array" ref="A1807">INDEX(Tolls!$C$2:$AU$46,MOD(ROW()-2,45)+1,_xlfn.FLOOR.MATH((ROW()-2)/45)+1) + 0</f>
        <v>84.9</v>
      </c>
      <c r="B1807" cm="1">
        <f t="array" ref="B1807">INDEX('EZ-Pass'!$C$2:$AU$46,MOD(ROW()-2,45)+1,_xlfn.FLOOR.MATH((ROW()-2)/45)+1) + 0</f>
        <v>41.8</v>
      </c>
    </row>
    <row r="1808" spans="1:2" x14ac:dyDescent="0.2">
      <c r="A1808" cm="1">
        <f t="array" ref="A1808">INDEX(Tolls!$C$2:$AU$46,MOD(ROW()-2,45)+1,_xlfn.FLOOR.MATH((ROW()-2)/45)+1) + 0</f>
        <v>82.3</v>
      </c>
      <c r="B1808" cm="1">
        <f t="array" ref="B1808">INDEX('EZ-Pass'!$C$2:$AU$46,MOD(ROW()-2,45)+1,_xlfn.FLOOR.MATH((ROW()-2)/45)+1) + 0</f>
        <v>40.700000000000003</v>
      </c>
    </row>
    <row r="1809" spans="1:2" x14ac:dyDescent="0.2">
      <c r="A1809" cm="1">
        <f t="array" ref="A1809">INDEX(Tolls!$C$2:$AU$46,MOD(ROW()-2,45)+1,_xlfn.FLOOR.MATH((ROW()-2)/45)+1) + 0</f>
        <v>80.599999999999994</v>
      </c>
      <c r="B1809" cm="1">
        <f t="array" ref="B1809">INDEX('EZ-Pass'!$C$2:$AU$46,MOD(ROW()-2,45)+1,_xlfn.FLOOR.MATH((ROW()-2)/45)+1) + 0</f>
        <v>39.700000000000003</v>
      </c>
    </row>
    <row r="1810" spans="1:2" x14ac:dyDescent="0.2">
      <c r="A1810" cm="1">
        <f t="array" ref="A1810">INDEX(Tolls!$C$2:$AU$46,MOD(ROW()-2,45)+1,_xlfn.FLOOR.MATH((ROW()-2)/45)+1) + 0</f>
        <v>78.400000000000006</v>
      </c>
      <c r="B1810" cm="1">
        <f t="array" ref="B1810">INDEX('EZ-Pass'!$C$2:$AU$46,MOD(ROW()-2,45)+1,_xlfn.FLOOR.MATH((ROW()-2)/45)+1) + 0</f>
        <v>38.6</v>
      </c>
    </row>
    <row r="1811" spans="1:2" x14ac:dyDescent="0.2">
      <c r="A1811" cm="1">
        <f t="array" ref="A1811">INDEX(Tolls!$C$2:$AU$46,MOD(ROW()-2,45)+1,_xlfn.FLOOR.MATH((ROW()-2)/45)+1) + 0</f>
        <v>74.400000000000006</v>
      </c>
      <c r="B1811" cm="1">
        <f t="array" ref="B1811">INDEX('EZ-Pass'!$C$2:$AU$46,MOD(ROW()-2,45)+1,_xlfn.FLOOR.MATH((ROW()-2)/45)+1) + 0</f>
        <v>36.6</v>
      </c>
    </row>
    <row r="1812" spans="1:2" x14ac:dyDescent="0.2">
      <c r="A1812" cm="1">
        <f t="array" ref="A1812">INDEX(Tolls!$C$2:$AU$46,MOD(ROW()-2,45)+1,_xlfn.FLOOR.MATH((ROW()-2)/45)+1) + 0</f>
        <v>70.099999999999994</v>
      </c>
      <c r="B1812" cm="1">
        <f t="array" ref="B1812">INDEX('EZ-Pass'!$C$2:$AU$46,MOD(ROW()-2,45)+1,_xlfn.FLOOR.MATH((ROW()-2)/45)+1) + 0</f>
        <v>34.6</v>
      </c>
    </row>
    <row r="1813" spans="1:2" x14ac:dyDescent="0.2">
      <c r="A1813" cm="1">
        <f t="array" ref="A1813">INDEX(Tolls!$C$2:$AU$46,MOD(ROW()-2,45)+1,_xlfn.FLOOR.MATH((ROW()-2)/45)+1) + 0</f>
        <v>61.5</v>
      </c>
      <c r="B1813" cm="1">
        <f t="array" ref="B1813">INDEX('EZ-Pass'!$C$2:$AU$46,MOD(ROW()-2,45)+1,_xlfn.FLOOR.MATH((ROW()-2)/45)+1) + 0</f>
        <v>30.5</v>
      </c>
    </row>
    <row r="1814" spans="1:2" x14ac:dyDescent="0.2">
      <c r="A1814" cm="1">
        <f t="array" ref="A1814">INDEX(Tolls!$C$2:$AU$46,MOD(ROW()-2,45)+1,_xlfn.FLOOR.MATH((ROW()-2)/45)+1) + 0</f>
        <v>57.8</v>
      </c>
      <c r="B1814" cm="1">
        <f t="array" ref="B1814">INDEX('EZ-Pass'!$C$2:$AU$46,MOD(ROW()-2,45)+1,_xlfn.FLOOR.MATH((ROW()-2)/45)+1) + 0</f>
        <v>28.5</v>
      </c>
    </row>
    <row r="1815" spans="1:2" x14ac:dyDescent="0.2">
      <c r="A1815" cm="1">
        <f t="array" ref="A1815">INDEX(Tolls!$C$2:$AU$46,MOD(ROW()-2,45)+1,_xlfn.FLOOR.MATH((ROW()-2)/45)+1) + 0</f>
        <v>53.4</v>
      </c>
      <c r="B1815" cm="1">
        <f t="array" ref="B1815">INDEX('EZ-Pass'!$C$2:$AU$46,MOD(ROW()-2,45)+1,_xlfn.FLOOR.MATH((ROW()-2)/45)+1) + 0</f>
        <v>26.3</v>
      </c>
    </row>
    <row r="1816" spans="1:2" x14ac:dyDescent="0.2">
      <c r="A1816" cm="1">
        <f t="array" ref="A1816">INDEX(Tolls!$C$2:$AU$46,MOD(ROW()-2,45)+1,_xlfn.FLOOR.MATH((ROW()-2)/45)+1) + 0</f>
        <v>48.6</v>
      </c>
      <c r="B1816" cm="1">
        <f t="array" ref="B1816">INDEX('EZ-Pass'!$C$2:$AU$46,MOD(ROW()-2,45)+1,_xlfn.FLOOR.MATH((ROW()-2)/45)+1) + 0</f>
        <v>25.3</v>
      </c>
    </row>
    <row r="1817" spans="1:2" x14ac:dyDescent="0.2">
      <c r="A1817" cm="1">
        <f t="array" ref="A1817">INDEX(Tolls!$C$2:$AU$46,MOD(ROW()-2,45)+1,_xlfn.FLOOR.MATH((ROW()-2)/45)+1) + 0</f>
        <v>47.5</v>
      </c>
      <c r="B1817" cm="1">
        <f t="array" ref="B1817">INDEX('EZ-Pass'!$C$2:$AU$46,MOD(ROW()-2,45)+1,_xlfn.FLOOR.MATH((ROW()-2)/45)+1) + 0</f>
        <v>23.3</v>
      </c>
    </row>
    <row r="1818" spans="1:2" x14ac:dyDescent="0.2">
      <c r="A1818" cm="1">
        <f t="array" ref="A1818">INDEX(Tolls!$C$2:$AU$46,MOD(ROW()-2,45)+1,_xlfn.FLOOR.MATH((ROW()-2)/45)+1) + 0</f>
        <v>42.2</v>
      </c>
      <c r="B1818" cm="1">
        <f t="array" ref="B1818">INDEX('EZ-Pass'!$C$2:$AU$46,MOD(ROW()-2,45)+1,_xlfn.FLOOR.MATH((ROW()-2)/45)+1) + 0</f>
        <v>20.7</v>
      </c>
    </row>
    <row r="1819" spans="1:2" x14ac:dyDescent="0.2">
      <c r="A1819" cm="1">
        <f t="array" ref="A1819">INDEX(Tolls!$C$2:$AU$46,MOD(ROW()-2,45)+1,_xlfn.FLOOR.MATH((ROW()-2)/45)+1) + 0</f>
        <v>41.2</v>
      </c>
      <c r="B1819" cm="1">
        <f t="array" ref="B1819">INDEX('EZ-Pass'!$C$2:$AU$46,MOD(ROW()-2,45)+1,_xlfn.FLOOR.MATH((ROW()-2)/45)+1) + 0</f>
        <v>20.2</v>
      </c>
    </row>
    <row r="1820" spans="1:2" x14ac:dyDescent="0.2">
      <c r="A1820" cm="1">
        <f t="array" ref="A1820">INDEX(Tolls!$C$2:$AU$46,MOD(ROW()-2,45)+1,_xlfn.FLOOR.MATH((ROW()-2)/45)+1) + 0</f>
        <v>38.9</v>
      </c>
      <c r="B1820" cm="1">
        <f t="array" ref="B1820">INDEX('EZ-Pass'!$C$2:$AU$46,MOD(ROW()-2,45)+1,_xlfn.FLOOR.MATH((ROW()-2)/45)+1) + 0</f>
        <v>19.2</v>
      </c>
    </row>
    <row r="1821" spans="1:2" x14ac:dyDescent="0.2">
      <c r="A1821" cm="1">
        <f t="array" ref="A1821">INDEX(Tolls!$C$2:$AU$46,MOD(ROW()-2,45)+1,_xlfn.FLOOR.MATH((ROW()-2)/45)+1) + 0</f>
        <v>38</v>
      </c>
      <c r="B1821" cm="1">
        <f t="array" ref="B1821">INDEX('EZ-Pass'!$C$2:$AU$46,MOD(ROW()-2,45)+1,_xlfn.FLOOR.MATH((ROW()-2)/45)+1) + 0</f>
        <v>18.600000000000001</v>
      </c>
    </row>
    <row r="1822" spans="1:2" x14ac:dyDescent="0.2">
      <c r="A1822" cm="1">
        <f t="array" ref="A1822">INDEX(Tolls!$C$2:$AU$46,MOD(ROW()-2,45)+1,_xlfn.FLOOR.MATH((ROW()-2)/45)+1) + 0</f>
        <v>34.9</v>
      </c>
      <c r="B1822" cm="1">
        <f t="array" ref="B1822">INDEX('EZ-Pass'!$C$2:$AU$46,MOD(ROW()-2,45)+1,_xlfn.FLOOR.MATH((ROW()-2)/45)+1) + 0</f>
        <v>17.100000000000001</v>
      </c>
    </row>
    <row r="1823" spans="1:2" x14ac:dyDescent="0.2">
      <c r="A1823" cm="1">
        <f t="array" ref="A1823">INDEX(Tolls!$C$2:$AU$46,MOD(ROW()-2,45)+1,_xlfn.FLOOR.MATH((ROW()-2)/45)+1) + 0</f>
        <v>29.7</v>
      </c>
      <c r="B1823" cm="1">
        <f t="array" ref="B1823">INDEX('EZ-Pass'!$C$2:$AU$46,MOD(ROW()-2,45)+1,_xlfn.FLOOR.MATH((ROW()-2)/45)+1) + 0</f>
        <v>14.5</v>
      </c>
    </row>
    <row r="1824" spans="1:2" x14ac:dyDescent="0.2">
      <c r="A1824" cm="1">
        <f t="array" ref="A1824">INDEX(Tolls!$C$2:$AU$46,MOD(ROW()-2,45)+1,_xlfn.FLOOR.MATH((ROW()-2)/45)+1) + 0</f>
        <v>27.6</v>
      </c>
      <c r="B1824" cm="1">
        <f t="array" ref="B1824">INDEX('EZ-Pass'!$C$2:$AU$46,MOD(ROW()-2,45)+1,_xlfn.FLOOR.MATH((ROW()-2)/45)+1) + 0</f>
        <v>13.5</v>
      </c>
    </row>
    <row r="1825" spans="1:2" x14ac:dyDescent="0.2">
      <c r="A1825" cm="1">
        <f t="array" ref="A1825">INDEX(Tolls!$C$2:$AU$46,MOD(ROW()-2,45)+1,_xlfn.FLOOR.MATH((ROW()-2)/45)+1) + 0</f>
        <v>25.6</v>
      </c>
      <c r="B1825" cm="1">
        <f t="array" ref="B1825">INDEX('EZ-Pass'!$C$2:$AU$46,MOD(ROW()-2,45)+1,_xlfn.FLOOR.MATH((ROW()-2)/45)+1) + 0</f>
        <v>12.4</v>
      </c>
    </row>
    <row r="1826" spans="1:2" x14ac:dyDescent="0.2">
      <c r="A1826" cm="1">
        <f t="array" ref="A1826">INDEX(Tolls!$C$2:$AU$46,MOD(ROW()-2,45)+1,_xlfn.FLOOR.MATH((ROW()-2)/45)+1) + 0</f>
        <v>22.6</v>
      </c>
      <c r="B1826" cm="1">
        <f t="array" ref="B1826">INDEX('EZ-Pass'!$C$2:$AU$46,MOD(ROW()-2,45)+1,_xlfn.FLOOR.MATH((ROW()-2)/45)+1) + 0</f>
        <v>11</v>
      </c>
    </row>
    <row r="1827" spans="1:2" x14ac:dyDescent="0.2">
      <c r="A1827" cm="1">
        <f t="array" ref="A1827">INDEX(Tolls!$C$2:$AU$46,MOD(ROW()-2,45)+1,_xlfn.FLOOR.MATH((ROW()-2)/45)+1) + 0</f>
        <v>20.3</v>
      </c>
      <c r="B1827" cm="1">
        <f t="array" ref="B1827">INDEX('EZ-Pass'!$C$2:$AU$46,MOD(ROW()-2,45)+1,_xlfn.FLOOR.MATH((ROW()-2)/45)+1) + 0</f>
        <v>9.9</v>
      </c>
    </row>
    <row r="1828" spans="1:2" x14ac:dyDescent="0.2">
      <c r="A1828" cm="1">
        <f t="array" ref="A1828">INDEX(Tolls!$C$2:$AU$46,MOD(ROW()-2,45)+1,_xlfn.FLOOR.MATH((ROW()-2)/45)+1) + 0</f>
        <v>17.3</v>
      </c>
      <c r="B1828" cm="1">
        <f t="array" ref="B1828">INDEX('EZ-Pass'!$C$2:$AU$46,MOD(ROW()-2,45)+1,_xlfn.FLOOR.MATH((ROW()-2)/45)+1) + 0</f>
        <v>8.4</v>
      </c>
    </row>
    <row r="1829" spans="1:2" x14ac:dyDescent="0.2">
      <c r="A1829" cm="1">
        <f t="array" ref="A1829">INDEX(Tolls!$C$2:$AU$46,MOD(ROW()-2,45)+1,_xlfn.FLOOR.MATH((ROW()-2)/45)+1) + 0</f>
        <v>19.399999999999999</v>
      </c>
      <c r="B1829" cm="1">
        <f t="array" ref="B1829">INDEX('EZ-Pass'!$C$2:$AU$46,MOD(ROW()-2,45)+1,_xlfn.FLOOR.MATH((ROW()-2)/45)+1) + 0</f>
        <v>9.4</v>
      </c>
    </row>
    <row r="1830" spans="1:2" x14ac:dyDescent="0.2">
      <c r="A1830" cm="1">
        <f t="array" ref="A1830">INDEX(Tolls!$C$2:$AU$46,MOD(ROW()-2,45)+1,_xlfn.FLOOR.MATH((ROW()-2)/45)+1) + 0</f>
        <v>19.600000000000001</v>
      </c>
      <c r="B1830" cm="1">
        <f t="array" ref="B1830">INDEX('EZ-Pass'!$C$2:$AU$46,MOD(ROW()-2,45)+1,_xlfn.FLOOR.MATH((ROW()-2)/45)+1) + 0</f>
        <v>9.5</v>
      </c>
    </row>
    <row r="1831" spans="1:2" x14ac:dyDescent="0.2">
      <c r="A1831" cm="1">
        <f t="array" ref="A1831">INDEX(Tolls!$C$2:$AU$46,MOD(ROW()-2,45)+1,_xlfn.FLOOR.MATH((ROW()-2)/45)+1) + 0</f>
        <v>20.3</v>
      </c>
      <c r="B1831" cm="1">
        <f t="array" ref="B1831">INDEX('EZ-Pass'!$C$2:$AU$46,MOD(ROW()-2,45)+1,_xlfn.FLOOR.MATH((ROW()-2)/45)+1) + 0</f>
        <v>9.9</v>
      </c>
    </row>
    <row r="1832" spans="1:2" x14ac:dyDescent="0.2">
      <c r="A1832" cm="1">
        <f t="array" ref="A1832">INDEX(Tolls!$C$2:$AU$46,MOD(ROW()-2,45)+1,_xlfn.FLOOR.MATH((ROW()-2)/45)+1) + 0</f>
        <v>23.6</v>
      </c>
      <c r="B1832" cm="1">
        <f t="array" ref="B1832">INDEX('EZ-Pass'!$C$2:$AU$46,MOD(ROW()-2,45)+1,_xlfn.FLOOR.MATH((ROW()-2)/45)+1) + 0</f>
        <v>11.5</v>
      </c>
    </row>
    <row r="1833" spans="1:2" x14ac:dyDescent="0.2">
      <c r="A1833" t="e" cm="1">
        <f t="array" ref="A1833">INDEX(Tolls!$C$2:$AU$46,MOD(ROW()-2,45)+1,_xlfn.FLOOR.MATH((ROW()-2)/45)+1) + 0</f>
        <v>#VALUE!</v>
      </c>
      <c r="B1833" t="e" cm="1">
        <f t="array" ref="B1833">INDEX('EZ-Pass'!$C$2:$AU$46,MOD(ROW()-2,45)+1,_xlfn.FLOOR.MATH((ROW()-2)/45)+1) + 0</f>
        <v>#VALUE!</v>
      </c>
    </row>
    <row r="1834" spans="1:2" x14ac:dyDescent="0.2">
      <c r="A1834" cm="1">
        <f t="array" ref="A1834">INDEX(Tolls!$C$2:$AU$46,MOD(ROW()-2,45)+1,_xlfn.FLOOR.MATH((ROW()-2)/45)+1) + 0</f>
        <v>26.6</v>
      </c>
      <c r="B1834" cm="1">
        <f t="array" ref="B1834">INDEX('EZ-Pass'!$C$2:$AU$46,MOD(ROW()-2,45)+1,_xlfn.FLOOR.MATH((ROW()-2)/45)+1) + 0</f>
        <v>13</v>
      </c>
    </row>
    <row r="1835" spans="1:2" x14ac:dyDescent="0.2">
      <c r="A1835" cm="1">
        <f t="array" ref="A1835">INDEX(Tolls!$C$2:$AU$46,MOD(ROW()-2,45)+1,_xlfn.FLOOR.MATH((ROW()-2)/45)+1) + 0</f>
        <v>34.799999999999997</v>
      </c>
      <c r="B1835" cm="1">
        <f t="array" ref="B1835">INDEX('EZ-Pass'!$C$2:$AU$46,MOD(ROW()-2,45)+1,_xlfn.FLOOR.MATH((ROW()-2)/45)+1) + 0</f>
        <v>19.100000000000001</v>
      </c>
    </row>
    <row r="1836" spans="1:2" x14ac:dyDescent="0.2">
      <c r="A1836" cm="1">
        <f t="array" ref="A1836">INDEX(Tolls!$C$2:$AU$46,MOD(ROW()-2,45)+1,_xlfn.FLOOR.MATH((ROW()-2)/45)+1) + 0</f>
        <v>17.3</v>
      </c>
      <c r="B1836" cm="1">
        <f t="array" ref="B1836">INDEX('EZ-Pass'!$C$2:$AU$46,MOD(ROW()-2,45)+1,_xlfn.FLOOR.MATH((ROW()-2)/45)+1) + 0</f>
        <v>8.4</v>
      </c>
    </row>
    <row r="1837" spans="1:2" x14ac:dyDescent="0.2">
      <c r="A1837" cm="1">
        <f t="array" ref="A1837">INDEX(Tolls!$C$2:$AU$46,MOD(ROW()-2,45)+1,_xlfn.FLOOR.MATH((ROW()-2)/45)+1) + 0</f>
        <v>15.3</v>
      </c>
      <c r="B1837" cm="1">
        <f t="array" ref="B1837">INDEX('EZ-Pass'!$C$2:$AU$46,MOD(ROW()-2,45)+1,_xlfn.FLOOR.MATH((ROW()-2)/45)+1) + 0</f>
        <v>7.3</v>
      </c>
    </row>
    <row r="1838" spans="1:2" x14ac:dyDescent="0.2">
      <c r="A1838" cm="1">
        <f t="array" ref="A1838">INDEX(Tolls!$C$2:$AU$46,MOD(ROW()-2,45)+1,_xlfn.FLOOR.MATH((ROW()-2)/45)+1) + 0</f>
        <v>12</v>
      </c>
      <c r="B1838" cm="1">
        <f t="array" ref="B1838">INDEX('EZ-Pass'!$C$2:$AU$46,MOD(ROW()-2,45)+1,_xlfn.FLOOR.MATH((ROW()-2)/45)+1) + 0</f>
        <v>5.9</v>
      </c>
    </row>
    <row r="1839" spans="1:2" x14ac:dyDescent="0.2">
      <c r="A1839" cm="1">
        <f t="array" ref="A1839">INDEX(Tolls!$C$2:$AU$46,MOD(ROW()-2,45)+1,_xlfn.FLOOR.MATH((ROW()-2)/45)+1) + 0</f>
        <v>9</v>
      </c>
      <c r="B1839" cm="1">
        <f t="array" ref="B1839">INDEX('EZ-Pass'!$C$2:$AU$46,MOD(ROW()-2,45)+1,_xlfn.FLOOR.MATH((ROW()-2)/45)+1) + 0</f>
        <v>4.3</v>
      </c>
    </row>
    <row r="1840" spans="1:2" x14ac:dyDescent="0.2">
      <c r="A1840" cm="1">
        <f t="array" ref="A1840">INDEX(Tolls!$C$2:$AU$46,MOD(ROW()-2,45)+1,_xlfn.FLOOR.MATH((ROW()-2)/45)+1) + 0</f>
        <v>6</v>
      </c>
      <c r="B1840" cm="1">
        <f t="array" ref="B1840">INDEX('EZ-Pass'!$C$2:$AU$46,MOD(ROW()-2,45)+1,_xlfn.FLOOR.MATH((ROW()-2)/45)+1) + 0</f>
        <v>2.7</v>
      </c>
    </row>
    <row r="1841" spans="1:2" x14ac:dyDescent="0.2">
      <c r="A1841" cm="1">
        <f t="array" ref="A1841">INDEX(Tolls!$C$2:$AU$46,MOD(ROW()-2,45)+1,_xlfn.FLOOR.MATH((ROW()-2)/45)+1) + 0</f>
        <v>2.8</v>
      </c>
      <c r="B1841" cm="1">
        <f t="array" ref="B1841">INDEX('EZ-Pass'!$C$2:$AU$46,MOD(ROW()-2,45)+1,_xlfn.FLOOR.MATH((ROW()-2)/45)+1) + 0</f>
        <v>1.6</v>
      </c>
    </row>
    <row r="1842" spans="1:2" x14ac:dyDescent="0.2">
      <c r="A1842" t="e" cm="1">
        <f t="array" ref="A1842">INDEX(Tolls!$C$2:$AU$46,MOD(ROW()-2,45)+1,_xlfn.FLOOR.MATH((ROW()-2)/45)+1) + 0</f>
        <v>#VALUE!</v>
      </c>
      <c r="B1842" t="e" cm="1">
        <f t="array" ref="B1842">INDEX('EZ-Pass'!$C$2:$AU$46,MOD(ROW()-2,45)+1,_xlfn.FLOOR.MATH((ROW()-2)/45)+1) + 0</f>
        <v>#VALUE!</v>
      </c>
    </row>
    <row r="1843" spans="1:2" x14ac:dyDescent="0.2">
      <c r="A1843" cm="1">
        <f t="array" ref="A1843">INDEX(Tolls!$C$2:$AU$46,MOD(ROW()-2,45)+1,_xlfn.FLOOR.MATH((ROW()-2)/45)+1) + 0</f>
        <v>3.9</v>
      </c>
      <c r="B1843" cm="1">
        <f t="array" ref="B1843">INDEX('EZ-Pass'!$C$2:$AU$46,MOD(ROW()-2,45)+1,_xlfn.FLOOR.MATH((ROW()-2)/45)+1) + 0</f>
        <v>1.6</v>
      </c>
    </row>
    <row r="1844" spans="1:2" x14ac:dyDescent="0.2">
      <c r="A1844" cm="1">
        <f t="array" ref="A1844">INDEX(Tolls!$C$2:$AU$46,MOD(ROW()-2,45)+1,_xlfn.FLOOR.MATH((ROW()-2)/45)+1) + 0</f>
        <v>6</v>
      </c>
      <c r="B1844" cm="1">
        <f t="array" ref="B1844">INDEX('EZ-Pass'!$C$2:$AU$46,MOD(ROW()-2,45)+1,_xlfn.FLOOR.MATH((ROW()-2)/45)+1) + 0</f>
        <v>2.7</v>
      </c>
    </row>
    <row r="1845" spans="1:2" x14ac:dyDescent="0.2">
      <c r="A1845" cm="1">
        <f t="array" ref="A1845">INDEX(Tolls!$C$2:$AU$46,MOD(ROW()-2,45)+1,_xlfn.FLOOR.MATH((ROW()-2)/45)+1) + 0</f>
        <v>8.6</v>
      </c>
      <c r="B1845" cm="1">
        <f t="array" ref="B1845">INDEX('EZ-Pass'!$C$2:$AU$46,MOD(ROW()-2,45)+1,_xlfn.FLOOR.MATH((ROW()-2)/45)+1) + 0</f>
        <v>3.9000000000000004</v>
      </c>
    </row>
    <row r="1846" spans="1:2" x14ac:dyDescent="0.2">
      <c r="A1846" cm="1">
        <f t="array" ref="A1846">INDEX(Tolls!$C$2:$AU$46,MOD(ROW()-2,45)+1,_xlfn.FLOOR.MATH((ROW()-2)/45)+1) + 0</f>
        <v>11.2</v>
      </c>
      <c r="B1846" cm="1">
        <f t="array" ref="B1846">INDEX('EZ-Pass'!$C$2:$AU$46,MOD(ROW()-2,45)+1,_xlfn.FLOOR.MATH((ROW()-2)/45)+1) + 0</f>
        <v>5.1000000000000005</v>
      </c>
    </row>
    <row r="1847" spans="1:2" x14ac:dyDescent="0.2">
      <c r="A1847" cm="1">
        <f t="array" ref="A1847">INDEX(Tolls!$C$2:$AU$46,MOD(ROW()-2,45)+1,_xlfn.FLOOR.MATH((ROW()-2)/45)+1) + 0</f>
        <v>106</v>
      </c>
      <c r="B1847" cm="1">
        <f t="array" ref="B1847">INDEX('EZ-Pass'!$C$2:$AU$46,MOD(ROW()-2,45)+1,_xlfn.FLOOR.MATH((ROW()-2)/45)+1) + 0</f>
        <v>52.099999999999994</v>
      </c>
    </row>
    <row r="1848" spans="1:2" x14ac:dyDescent="0.2">
      <c r="A1848" cm="1">
        <f t="array" ref="A1848">INDEX(Tolls!$C$2:$AU$46,MOD(ROW()-2,45)+1,_xlfn.FLOOR.MATH((ROW()-2)/45)+1) + 0</f>
        <v>93</v>
      </c>
      <c r="B1848" cm="1">
        <f t="array" ref="B1848">INDEX('EZ-Pass'!$C$2:$AU$46,MOD(ROW()-2,45)+1,_xlfn.FLOOR.MATH((ROW()-2)/45)+1) + 0</f>
        <v>45.8</v>
      </c>
    </row>
    <row r="1849" spans="1:2" x14ac:dyDescent="0.2">
      <c r="A1849" cm="1">
        <f t="array" ref="A1849">INDEX(Tolls!$C$2:$AU$46,MOD(ROW()-2,45)+1,_xlfn.FLOOR.MATH((ROW()-2)/45)+1) + 0</f>
        <v>93</v>
      </c>
      <c r="B1849" cm="1">
        <f t="array" ref="B1849">INDEX('EZ-Pass'!$C$2:$AU$46,MOD(ROW()-2,45)+1,_xlfn.FLOOR.MATH((ROW()-2)/45)+1) + 0</f>
        <v>45.8</v>
      </c>
    </row>
    <row r="1850" spans="1:2" x14ac:dyDescent="0.2">
      <c r="A1850" cm="1">
        <f t="array" ref="A1850">INDEX(Tolls!$C$2:$AU$46,MOD(ROW()-2,45)+1,_xlfn.FLOOR.MATH((ROW()-2)/45)+1) + 0</f>
        <v>93</v>
      </c>
      <c r="B1850" cm="1">
        <f t="array" ref="B1850">INDEX('EZ-Pass'!$C$2:$AU$46,MOD(ROW()-2,45)+1,_xlfn.FLOOR.MATH((ROW()-2)/45)+1) + 0</f>
        <v>45.8</v>
      </c>
    </row>
    <row r="1851" spans="1:2" x14ac:dyDescent="0.2">
      <c r="A1851" cm="1">
        <f t="array" ref="A1851">INDEX(Tolls!$C$2:$AU$46,MOD(ROW()-2,45)+1,_xlfn.FLOOR.MATH((ROW()-2)/45)+1) + 0</f>
        <v>90.1</v>
      </c>
      <c r="B1851" cm="1">
        <f t="array" ref="B1851">INDEX('EZ-Pass'!$C$2:$AU$46,MOD(ROW()-2,45)+1,_xlfn.FLOOR.MATH((ROW()-2)/45)+1) + 0</f>
        <v>44.4</v>
      </c>
    </row>
    <row r="1852" spans="1:2" x14ac:dyDescent="0.2">
      <c r="A1852" cm="1">
        <f t="array" ref="A1852">INDEX(Tolls!$C$2:$AU$46,MOD(ROW()-2,45)+1,_xlfn.FLOOR.MATH((ROW()-2)/45)+1) + 0</f>
        <v>86.6</v>
      </c>
      <c r="B1852" cm="1">
        <f t="array" ref="B1852">INDEX('EZ-Pass'!$C$2:$AU$46,MOD(ROW()-2,45)+1,_xlfn.FLOOR.MATH((ROW()-2)/45)+1) + 0</f>
        <v>42.8</v>
      </c>
    </row>
    <row r="1853" spans="1:2" x14ac:dyDescent="0.2">
      <c r="A1853" cm="1">
        <f t="array" ref="A1853">INDEX(Tolls!$C$2:$AU$46,MOD(ROW()-2,45)+1,_xlfn.FLOOR.MATH((ROW()-2)/45)+1) + 0</f>
        <v>85.7</v>
      </c>
      <c r="B1853" cm="1">
        <f t="array" ref="B1853">INDEX('EZ-Pass'!$C$2:$AU$46,MOD(ROW()-2,45)+1,_xlfn.FLOOR.MATH((ROW()-2)/45)+1) + 0</f>
        <v>42.2</v>
      </c>
    </row>
    <row r="1854" spans="1:2" x14ac:dyDescent="0.2">
      <c r="A1854" cm="1">
        <f t="array" ref="A1854">INDEX(Tolls!$C$2:$AU$46,MOD(ROW()-2,45)+1,_xlfn.FLOOR.MATH((ROW()-2)/45)+1) + 0</f>
        <v>82.3</v>
      </c>
      <c r="B1854" cm="1">
        <f t="array" ref="B1854">INDEX('EZ-Pass'!$C$2:$AU$46,MOD(ROW()-2,45)+1,_xlfn.FLOOR.MATH((ROW()-2)/45)+1) + 0</f>
        <v>40.700000000000003</v>
      </c>
    </row>
    <row r="1855" spans="1:2" x14ac:dyDescent="0.2">
      <c r="A1855" cm="1">
        <f t="array" ref="A1855">INDEX(Tolls!$C$2:$AU$46,MOD(ROW()-2,45)+1,_xlfn.FLOOR.MATH((ROW()-2)/45)+1) + 0</f>
        <v>80.599999999999994</v>
      </c>
      <c r="B1855" cm="1">
        <f t="array" ref="B1855">INDEX('EZ-Pass'!$C$2:$AU$46,MOD(ROW()-2,45)+1,_xlfn.FLOOR.MATH((ROW()-2)/45)+1) + 0</f>
        <v>39.700000000000003</v>
      </c>
    </row>
    <row r="1856" spans="1:2" x14ac:dyDescent="0.2">
      <c r="A1856" cm="1">
        <f t="array" ref="A1856">INDEX(Tolls!$C$2:$AU$46,MOD(ROW()-2,45)+1,_xlfn.FLOOR.MATH((ROW()-2)/45)+1) + 0</f>
        <v>77.400000000000006</v>
      </c>
      <c r="B1856" cm="1">
        <f t="array" ref="B1856">INDEX('EZ-Pass'!$C$2:$AU$46,MOD(ROW()-2,45)+1,_xlfn.FLOOR.MATH((ROW()-2)/45)+1) + 0</f>
        <v>38.200000000000003</v>
      </c>
    </row>
    <row r="1857" spans="1:2" x14ac:dyDescent="0.2">
      <c r="A1857" cm="1">
        <f t="array" ref="A1857">INDEX(Tolls!$C$2:$AU$46,MOD(ROW()-2,45)+1,_xlfn.FLOOR.MATH((ROW()-2)/45)+1) + 0</f>
        <v>72.099999999999994</v>
      </c>
      <c r="B1857" cm="1">
        <f t="array" ref="B1857">INDEX('EZ-Pass'!$C$2:$AU$46,MOD(ROW()-2,45)+1,_xlfn.FLOOR.MATH((ROW()-2)/45)+1) + 0</f>
        <v>35.6</v>
      </c>
    </row>
    <row r="1858" spans="1:2" x14ac:dyDescent="0.2">
      <c r="A1858" cm="1">
        <f t="array" ref="A1858">INDEX(Tolls!$C$2:$AU$46,MOD(ROW()-2,45)+1,_xlfn.FLOOR.MATH((ROW()-2)/45)+1) + 0</f>
        <v>64.099999999999994</v>
      </c>
      <c r="B1858" cm="1">
        <f t="array" ref="B1858">INDEX('EZ-Pass'!$C$2:$AU$46,MOD(ROW()-2,45)+1,_xlfn.FLOOR.MATH((ROW()-2)/45)+1) + 0</f>
        <v>31.4</v>
      </c>
    </row>
    <row r="1859" spans="1:2" x14ac:dyDescent="0.2">
      <c r="A1859" cm="1">
        <f t="array" ref="A1859">INDEX(Tolls!$C$2:$AU$46,MOD(ROW()-2,45)+1,_xlfn.FLOOR.MATH((ROW()-2)/45)+1) + 0</f>
        <v>59.7</v>
      </c>
      <c r="B1859" cm="1">
        <f t="array" ref="B1859">INDEX('EZ-Pass'!$C$2:$AU$46,MOD(ROW()-2,45)+1,_xlfn.FLOOR.MATH((ROW()-2)/45)+1) + 0</f>
        <v>29.4</v>
      </c>
    </row>
    <row r="1860" spans="1:2" x14ac:dyDescent="0.2">
      <c r="A1860" cm="1">
        <f t="array" ref="A1860">INDEX(Tolls!$C$2:$AU$46,MOD(ROW()-2,45)+1,_xlfn.FLOOR.MATH((ROW()-2)/45)+1) + 0</f>
        <v>56.6</v>
      </c>
      <c r="B1860" cm="1">
        <f t="array" ref="B1860">INDEX('EZ-Pass'!$C$2:$AU$46,MOD(ROW()-2,45)+1,_xlfn.FLOOR.MATH((ROW()-2)/45)+1) + 0</f>
        <v>27.8</v>
      </c>
    </row>
    <row r="1861" spans="1:2" x14ac:dyDescent="0.2">
      <c r="A1861" cm="1">
        <f t="array" ref="A1861">INDEX(Tolls!$C$2:$AU$46,MOD(ROW()-2,45)+1,_xlfn.FLOOR.MATH((ROW()-2)/45)+1) + 0</f>
        <v>50.5</v>
      </c>
      <c r="B1861" cm="1">
        <f t="array" ref="B1861">INDEX('EZ-Pass'!$C$2:$AU$46,MOD(ROW()-2,45)+1,_xlfn.FLOOR.MATH((ROW()-2)/45)+1) + 0</f>
        <v>26.3</v>
      </c>
    </row>
    <row r="1862" spans="1:2" x14ac:dyDescent="0.2">
      <c r="A1862" cm="1">
        <f t="array" ref="A1862">INDEX(Tolls!$C$2:$AU$46,MOD(ROW()-2,45)+1,_xlfn.FLOOR.MATH((ROW()-2)/45)+1) + 0</f>
        <v>49.5</v>
      </c>
      <c r="B1862" cm="1">
        <f t="array" ref="B1862">INDEX('EZ-Pass'!$C$2:$AU$46,MOD(ROW()-2,45)+1,_xlfn.FLOOR.MATH((ROW()-2)/45)+1) + 0</f>
        <v>24.2</v>
      </c>
    </row>
    <row r="1863" spans="1:2" x14ac:dyDescent="0.2">
      <c r="A1863" cm="1">
        <f t="array" ref="A1863">INDEX(Tolls!$C$2:$AU$46,MOD(ROW()-2,45)+1,_xlfn.FLOOR.MATH((ROW()-2)/45)+1) + 0</f>
        <v>44.3</v>
      </c>
      <c r="B1863" cm="1">
        <f t="array" ref="B1863">INDEX('EZ-Pass'!$C$2:$AU$46,MOD(ROW()-2,45)+1,_xlfn.FLOOR.MATH((ROW()-2)/45)+1) + 0</f>
        <v>21.8</v>
      </c>
    </row>
    <row r="1864" spans="1:2" x14ac:dyDescent="0.2">
      <c r="A1864" cm="1">
        <f t="array" ref="A1864">INDEX(Tolls!$C$2:$AU$46,MOD(ROW()-2,45)+1,_xlfn.FLOOR.MATH((ROW()-2)/45)+1) + 0</f>
        <v>43.2</v>
      </c>
      <c r="B1864" cm="1">
        <f t="array" ref="B1864">INDEX('EZ-Pass'!$C$2:$AU$46,MOD(ROW()-2,45)+1,_xlfn.FLOOR.MATH((ROW()-2)/45)+1) + 0</f>
        <v>21.2</v>
      </c>
    </row>
    <row r="1865" spans="1:2" x14ac:dyDescent="0.2">
      <c r="A1865" cm="1">
        <f t="array" ref="A1865">INDEX(Tolls!$C$2:$AU$46,MOD(ROW()-2,45)+1,_xlfn.FLOOR.MATH((ROW()-2)/45)+1) + 0</f>
        <v>42.2</v>
      </c>
      <c r="B1865" cm="1">
        <f t="array" ref="B1865">INDEX('EZ-Pass'!$C$2:$AU$46,MOD(ROW()-2,45)+1,_xlfn.FLOOR.MATH((ROW()-2)/45)+1) + 0</f>
        <v>20.7</v>
      </c>
    </row>
    <row r="1866" spans="1:2" x14ac:dyDescent="0.2">
      <c r="A1866" cm="1">
        <f t="array" ref="A1866">INDEX(Tolls!$C$2:$AU$46,MOD(ROW()-2,45)+1,_xlfn.FLOOR.MATH((ROW()-2)/45)+1) + 0</f>
        <v>41.2</v>
      </c>
      <c r="B1866" cm="1">
        <f t="array" ref="B1866">INDEX('EZ-Pass'!$C$2:$AU$46,MOD(ROW()-2,45)+1,_xlfn.FLOOR.MATH((ROW()-2)/45)+1) + 0</f>
        <v>20.2</v>
      </c>
    </row>
    <row r="1867" spans="1:2" x14ac:dyDescent="0.2">
      <c r="A1867" cm="1">
        <f t="array" ref="A1867">INDEX(Tolls!$C$2:$AU$46,MOD(ROW()-2,45)+1,_xlfn.FLOOR.MATH((ROW()-2)/45)+1) + 0</f>
        <v>36.9</v>
      </c>
      <c r="B1867" cm="1">
        <f t="array" ref="B1867">INDEX('EZ-Pass'!$C$2:$AU$46,MOD(ROW()-2,45)+1,_xlfn.FLOOR.MATH((ROW()-2)/45)+1) + 0</f>
        <v>18.2</v>
      </c>
    </row>
    <row r="1868" spans="1:2" x14ac:dyDescent="0.2">
      <c r="A1868" cm="1">
        <f t="array" ref="A1868">INDEX(Tolls!$C$2:$AU$46,MOD(ROW()-2,45)+1,_xlfn.FLOOR.MATH((ROW()-2)/45)+1) + 0</f>
        <v>32.5</v>
      </c>
      <c r="B1868" cm="1">
        <f t="array" ref="B1868">INDEX('EZ-Pass'!$C$2:$AU$46,MOD(ROW()-2,45)+1,_xlfn.FLOOR.MATH((ROW()-2)/45)+1) + 0</f>
        <v>16.100000000000001</v>
      </c>
    </row>
    <row r="1869" spans="1:2" x14ac:dyDescent="0.2">
      <c r="A1869" cm="1">
        <f t="array" ref="A1869">INDEX(Tolls!$C$2:$AU$46,MOD(ROW()-2,45)+1,_xlfn.FLOOR.MATH((ROW()-2)/45)+1) + 0</f>
        <v>29.7</v>
      </c>
      <c r="B1869" cm="1">
        <f t="array" ref="B1869">INDEX('EZ-Pass'!$C$2:$AU$46,MOD(ROW()-2,45)+1,_xlfn.FLOOR.MATH((ROW()-2)/45)+1) + 0</f>
        <v>14.5</v>
      </c>
    </row>
    <row r="1870" spans="1:2" x14ac:dyDescent="0.2">
      <c r="A1870" cm="1">
        <f t="array" ref="A1870">INDEX(Tolls!$C$2:$AU$46,MOD(ROW()-2,45)+1,_xlfn.FLOOR.MATH((ROW()-2)/45)+1) + 0</f>
        <v>27.6</v>
      </c>
      <c r="B1870" cm="1">
        <f t="array" ref="B1870">INDEX('EZ-Pass'!$C$2:$AU$46,MOD(ROW()-2,45)+1,_xlfn.FLOOR.MATH((ROW()-2)/45)+1) + 0</f>
        <v>13.5</v>
      </c>
    </row>
    <row r="1871" spans="1:2" x14ac:dyDescent="0.2">
      <c r="A1871" cm="1">
        <f t="array" ref="A1871">INDEX(Tolls!$C$2:$AU$46,MOD(ROW()-2,45)+1,_xlfn.FLOOR.MATH((ROW()-2)/45)+1) + 0</f>
        <v>24.9</v>
      </c>
      <c r="B1871" cm="1">
        <f t="array" ref="B1871">INDEX('EZ-Pass'!$C$2:$AU$46,MOD(ROW()-2,45)+1,_xlfn.FLOOR.MATH((ROW()-2)/45)+1) + 0</f>
        <v>12</v>
      </c>
    </row>
    <row r="1872" spans="1:2" x14ac:dyDescent="0.2">
      <c r="A1872" cm="1">
        <f t="array" ref="A1872">INDEX(Tolls!$C$2:$AU$46,MOD(ROW()-2,45)+1,_xlfn.FLOOR.MATH((ROW()-2)/45)+1) + 0</f>
        <v>22.5</v>
      </c>
      <c r="B1872" cm="1">
        <f t="array" ref="B1872">INDEX('EZ-Pass'!$C$2:$AU$46,MOD(ROW()-2,45)+1,_xlfn.FLOOR.MATH((ROW()-2)/45)+1) + 0</f>
        <v>10.9</v>
      </c>
    </row>
    <row r="1873" spans="1:2" x14ac:dyDescent="0.2">
      <c r="A1873" cm="1">
        <f t="array" ref="A1873">INDEX(Tolls!$C$2:$AU$46,MOD(ROW()-2,45)+1,_xlfn.FLOOR.MATH((ROW()-2)/45)+1) + 0</f>
        <v>20.3</v>
      </c>
      <c r="B1873" cm="1">
        <f t="array" ref="B1873">INDEX('EZ-Pass'!$C$2:$AU$46,MOD(ROW()-2,45)+1,_xlfn.FLOOR.MATH((ROW()-2)/45)+1) + 0</f>
        <v>9.9</v>
      </c>
    </row>
    <row r="1874" spans="1:2" x14ac:dyDescent="0.2">
      <c r="A1874" cm="1">
        <f t="array" ref="A1874">INDEX(Tolls!$C$2:$AU$46,MOD(ROW()-2,45)+1,_xlfn.FLOOR.MATH((ROW()-2)/45)+1) + 0</f>
        <v>21.3</v>
      </c>
      <c r="B1874" cm="1">
        <f t="array" ref="B1874">INDEX('EZ-Pass'!$C$2:$AU$46,MOD(ROW()-2,45)+1,_xlfn.FLOOR.MATH((ROW()-2)/45)+1) + 0</f>
        <v>10.4</v>
      </c>
    </row>
    <row r="1875" spans="1:2" x14ac:dyDescent="0.2">
      <c r="A1875" cm="1">
        <f t="array" ref="A1875">INDEX(Tolls!$C$2:$AU$46,MOD(ROW()-2,45)+1,_xlfn.FLOOR.MATH((ROW()-2)/45)+1) + 0</f>
        <v>21.7</v>
      </c>
      <c r="B1875" cm="1">
        <f t="array" ref="B1875">INDEX('EZ-Pass'!$C$2:$AU$46,MOD(ROW()-2,45)+1,_xlfn.FLOOR.MATH((ROW()-2)/45)+1) + 0</f>
        <v>10.5</v>
      </c>
    </row>
    <row r="1876" spans="1:2" x14ac:dyDescent="0.2">
      <c r="A1876" cm="1">
        <f t="array" ref="A1876">INDEX(Tolls!$C$2:$AU$46,MOD(ROW()-2,45)+1,_xlfn.FLOOR.MATH((ROW()-2)/45)+1) + 0</f>
        <v>22.5</v>
      </c>
      <c r="B1876" cm="1">
        <f t="array" ref="B1876">INDEX('EZ-Pass'!$C$2:$AU$46,MOD(ROW()-2,45)+1,_xlfn.FLOOR.MATH((ROW()-2)/45)+1) + 0</f>
        <v>10.9</v>
      </c>
    </row>
    <row r="1877" spans="1:2" x14ac:dyDescent="0.2">
      <c r="A1877" cm="1">
        <f t="array" ref="A1877">INDEX(Tolls!$C$2:$AU$46,MOD(ROW()-2,45)+1,_xlfn.FLOOR.MATH((ROW()-2)/45)+1) + 0</f>
        <v>26.6</v>
      </c>
      <c r="B1877" cm="1">
        <f t="array" ref="B1877">INDEX('EZ-Pass'!$C$2:$AU$46,MOD(ROW()-2,45)+1,_xlfn.FLOOR.MATH((ROW()-2)/45)+1) + 0</f>
        <v>13</v>
      </c>
    </row>
    <row r="1878" spans="1:2" x14ac:dyDescent="0.2">
      <c r="A1878" t="e" cm="1">
        <f t="array" ref="A1878">INDEX(Tolls!$C$2:$AU$46,MOD(ROW()-2,45)+1,_xlfn.FLOOR.MATH((ROW()-2)/45)+1) + 0</f>
        <v>#VALUE!</v>
      </c>
      <c r="B1878" t="e" cm="1">
        <f t="array" ref="B1878">INDEX('EZ-Pass'!$C$2:$AU$46,MOD(ROW()-2,45)+1,_xlfn.FLOOR.MATH((ROW()-2)/45)+1) + 0</f>
        <v>#VALUE!</v>
      </c>
    </row>
    <row r="1879" spans="1:2" x14ac:dyDescent="0.2">
      <c r="A1879" cm="1">
        <f t="array" ref="A1879">INDEX(Tolls!$C$2:$AU$46,MOD(ROW()-2,45)+1,_xlfn.FLOOR.MATH((ROW()-2)/45)+1) + 0</f>
        <v>28.6</v>
      </c>
      <c r="B1879" cm="1">
        <f t="array" ref="B1879">INDEX('EZ-Pass'!$C$2:$AU$46,MOD(ROW()-2,45)+1,_xlfn.FLOOR.MATH((ROW()-2)/45)+1) + 0</f>
        <v>14</v>
      </c>
    </row>
    <row r="1880" spans="1:2" x14ac:dyDescent="0.2">
      <c r="A1880" cm="1">
        <f t="array" ref="A1880">INDEX(Tolls!$C$2:$AU$46,MOD(ROW()-2,45)+1,_xlfn.FLOOR.MATH((ROW()-2)/45)+1) + 0</f>
        <v>36.799999999999997</v>
      </c>
      <c r="B1880" cm="1">
        <f t="array" ref="B1880">INDEX('EZ-Pass'!$C$2:$AU$46,MOD(ROW()-2,45)+1,_xlfn.FLOOR.MATH((ROW()-2)/45)+1) + 0</f>
        <v>20.100000000000001</v>
      </c>
    </row>
    <row r="1881" spans="1:2" x14ac:dyDescent="0.2">
      <c r="A1881" cm="1">
        <f t="array" ref="A1881">INDEX(Tolls!$C$2:$AU$46,MOD(ROW()-2,45)+1,_xlfn.FLOOR.MATH((ROW()-2)/45)+1) + 0</f>
        <v>20.3</v>
      </c>
      <c r="B1881" cm="1">
        <f t="array" ref="B1881">INDEX('EZ-Pass'!$C$2:$AU$46,MOD(ROW()-2,45)+1,_xlfn.FLOOR.MATH((ROW()-2)/45)+1) + 0</f>
        <v>9.9</v>
      </c>
    </row>
    <row r="1882" spans="1:2" x14ac:dyDescent="0.2">
      <c r="A1882" cm="1">
        <f t="array" ref="A1882">INDEX(Tolls!$C$2:$AU$46,MOD(ROW()-2,45)+1,_xlfn.FLOOR.MATH((ROW()-2)/45)+1) + 0</f>
        <v>17.3</v>
      </c>
      <c r="B1882" cm="1">
        <f t="array" ref="B1882">INDEX('EZ-Pass'!$C$2:$AU$46,MOD(ROW()-2,45)+1,_xlfn.FLOOR.MATH((ROW()-2)/45)+1) + 0</f>
        <v>8.4</v>
      </c>
    </row>
    <row r="1883" spans="1:2" x14ac:dyDescent="0.2">
      <c r="A1883" cm="1">
        <f t="array" ref="A1883">INDEX(Tolls!$C$2:$AU$46,MOD(ROW()-2,45)+1,_xlfn.FLOOR.MATH((ROW()-2)/45)+1) + 0</f>
        <v>14.3</v>
      </c>
      <c r="B1883" cm="1">
        <f t="array" ref="B1883">INDEX('EZ-Pass'!$C$2:$AU$46,MOD(ROW()-2,45)+1,_xlfn.FLOOR.MATH((ROW()-2)/45)+1) + 0</f>
        <v>6.8</v>
      </c>
    </row>
    <row r="1884" spans="1:2" x14ac:dyDescent="0.2">
      <c r="A1884" cm="1">
        <f t="array" ref="A1884">INDEX(Tolls!$C$2:$AU$46,MOD(ROW()-2,45)+1,_xlfn.FLOOR.MATH((ROW()-2)/45)+1) + 0</f>
        <v>11</v>
      </c>
      <c r="B1884" cm="1">
        <f t="array" ref="B1884">INDEX('EZ-Pass'!$C$2:$AU$46,MOD(ROW()-2,45)+1,_xlfn.FLOOR.MATH((ROW()-2)/45)+1) + 0</f>
        <v>5.2</v>
      </c>
    </row>
    <row r="1885" spans="1:2" x14ac:dyDescent="0.2">
      <c r="A1885" cm="1">
        <f t="array" ref="A1885">INDEX(Tolls!$C$2:$AU$46,MOD(ROW()-2,45)+1,_xlfn.FLOOR.MATH((ROW()-2)/45)+1) + 0</f>
        <v>8</v>
      </c>
      <c r="B1885" cm="1">
        <f t="array" ref="B1885">INDEX('EZ-Pass'!$C$2:$AU$46,MOD(ROW()-2,45)+1,_xlfn.FLOOR.MATH((ROW()-2)/45)+1) + 0</f>
        <v>3.8</v>
      </c>
    </row>
    <row r="1886" spans="1:2" x14ac:dyDescent="0.2">
      <c r="A1886" cm="1">
        <f t="array" ref="A1886">INDEX(Tolls!$C$2:$AU$46,MOD(ROW()-2,45)+1,_xlfn.FLOOR.MATH((ROW()-2)/45)+1) + 0</f>
        <v>5.9</v>
      </c>
      <c r="B1886" cm="1">
        <f t="array" ref="B1886">INDEX('EZ-Pass'!$C$2:$AU$46,MOD(ROW()-2,45)+1,_xlfn.FLOOR.MATH((ROW()-2)/45)+1) + 0</f>
        <v>2.6</v>
      </c>
    </row>
    <row r="1887" spans="1:2" x14ac:dyDescent="0.2">
      <c r="A1887" cm="1">
        <f t="array" ref="A1887">INDEX(Tolls!$C$2:$AU$46,MOD(ROW()-2,45)+1,_xlfn.FLOOR.MATH((ROW()-2)/45)+1) + 0</f>
        <v>3.9</v>
      </c>
      <c r="B1887" cm="1">
        <f t="array" ref="B1887">INDEX('EZ-Pass'!$C$2:$AU$46,MOD(ROW()-2,45)+1,_xlfn.FLOOR.MATH((ROW()-2)/45)+1) + 0</f>
        <v>1.6</v>
      </c>
    </row>
    <row r="1888" spans="1:2" x14ac:dyDescent="0.2">
      <c r="A1888" t="e" cm="1">
        <f t="array" ref="A1888">INDEX(Tolls!$C$2:$AU$46,MOD(ROW()-2,45)+1,_xlfn.FLOOR.MATH((ROW()-2)/45)+1) + 0</f>
        <v>#VALUE!</v>
      </c>
      <c r="B1888" t="e" cm="1">
        <f t="array" ref="B1888">INDEX('EZ-Pass'!$C$2:$AU$46,MOD(ROW()-2,45)+1,_xlfn.FLOOR.MATH((ROW()-2)/45)+1) + 0</f>
        <v>#VALUE!</v>
      </c>
    </row>
    <row r="1889" spans="1:2" x14ac:dyDescent="0.2">
      <c r="A1889" cm="1">
        <f t="array" ref="A1889">INDEX(Tolls!$C$2:$AU$46,MOD(ROW()-2,45)+1,_xlfn.FLOOR.MATH((ROW()-2)/45)+1) + 0</f>
        <v>3.9</v>
      </c>
      <c r="B1889" cm="1">
        <f t="array" ref="B1889">INDEX('EZ-Pass'!$C$2:$AU$46,MOD(ROW()-2,45)+1,_xlfn.FLOOR.MATH((ROW()-2)/45)+1) + 0</f>
        <v>1.6</v>
      </c>
    </row>
    <row r="1890" spans="1:2" x14ac:dyDescent="0.2">
      <c r="A1890" cm="1">
        <f t="array" ref="A1890">INDEX(Tolls!$C$2:$AU$46,MOD(ROW()-2,45)+1,_xlfn.FLOOR.MATH((ROW()-2)/45)+1) + 0</f>
        <v>6.5</v>
      </c>
      <c r="B1890" cm="1">
        <f t="array" ref="B1890">INDEX('EZ-Pass'!$C$2:$AU$46,MOD(ROW()-2,45)+1,_xlfn.FLOOR.MATH((ROW()-2)/45)+1) + 0</f>
        <v>2.8</v>
      </c>
    </row>
    <row r="1891" spans="1:2" x14ac:dyDescent="0.2">
      <c r="A1891" cm="1">
        <f t="array" ref="A1891">INDEX(Tolls!$C$2:$AU$46,MOD(ROW()-2,45)+1,_xlfn.FLOOR.MATH((ROW()-2)/45)+1) + 0</f>
        <v>9.1</v>
      </c>
      <c r="B1891" cm="1">
        <f t="array" ref="B1891">INDEX('EZ-Pass'!$C$2:$AU$46,MOD(ROW()-2,45)+1,_xlfn.FLOOR.MATH((ROW()-2)/45)+1) + 0</f>
        <v>4</v>
      </c>
    </row>
    <row r="1892" spans="1:2" x14ac:dyDescent="0.2">
      <c r="A1892" cm="1">
        <f t="array" ref="A1892">INDEX(Tolls!$C$2:$AU$46,MOD(ROW()-2,45)+1,_xlfn.FLOOR.MATH((ROW()-2)/45)+1) + 0</f>
        <v>107.7</v>
      </c>
      <c r="B1892" cm="1">
        <f t="array" ref="B1892">INDEX('EZ-Pass'!$C$2:$AU$46,MOD(ROW()-2,45)+1,_xlfn.FLOOR.MATH((ROW()-2)/45)+1) + 0</f>
        <v>53.199999999999996</v>
      </c>
    </row>
    <row r="1893" spans="1:2" x14ac:dyDescent="0.2">
      <c r="A1893" cm="1">
        <f t="array" ref="A1893">INDEX(Tolls!$C$2:$AU$46,MOD(ROW()-2,45)+1,_xlfn.FLOOR.MATH((ROW()-2)/45)+1) + 0</f>
        <v>94.7</v>
      </c>
      <c r="B1893" cm="1">
        <f t="array" ref="B1893">INDEX('EZ-Pass'!$C$2:$AU$46,MOD(ROW()-2,45)+1,_xlfn.FLOOR.MATH((ROW()-2)/45)+1) + 0</f>
        <v>46.9</v>
      </c>
    </row>
    <row r="1894" spans="1:2" x14ac:dyDescent="0.2">
      <c r="A1894" cm="1">
        <f t="array" ref="A1894">INDEX(Tolls!$C$2:$AU$46,MOD(ROW()-2,45)+1,_xlfn.FLOOR.MATH((ROW()-2)/45)+1) + 0</f>
        <v>94.7</v>
      </c>
      <c r="B1894" cm="1">
        <f t="array" ref="B1894">INDEX('EZ-Pass'!$C$2:$AU$46,MOD(ROW()-2,45)+1,_xlfn.FLOOR.MATH((ROW()-2)/45)+1) + 0</f>
        <v>46.9</v>
      </c>
    </row>
    <row r="1895" spans="1:2" x14ac:dyDescent="0.2">
      <c r="A1895" cm="1">
        <f t="array" ref="A1895">INDEX(Tolls!$C$2:$AU$46,MOD(ROW()-2,45)+1,_xlfn.FLOOR.MATH((ROW()-2)/45)+1) + 0</f>
        <v>94.7</v>
      </c>
      <c r="B1895" cm="1">
        <f t="array" ref="B1895">INDEX('EZ-Pass'!$C$2:$AU$46,MOD(ROW()-2,45)+1,_xlfn.FLOOR.MATH((ROW()-2)/45)+1) + 0</f>
        <v>46.9</v>
      </c>
    </row>
    <row r="1896" spans="1:2" x14ac:dyDescent="0.2">
      <c r="A1896" cm="1">
        <f t="array" ref="A1896">INDEX(Tolls!$C$2:$AU$46,MOD(ROW()-2,45)+1,_xlfn.FLOOR.MATH((ROW()-2)/45)+1) + 0</f>
        <v>91.8</v>
      </c>
      <c r="B1896" cm="1">
        <f t="array" ref="B1896">INDEX('EZ-Pass'!$C$2:$AU$46,MOD(ROW()-2,45)+1,_xlfn.FLOOR.MATH((ROW()-2)/45)+1) + 0</f>
        <v>45.4</v>
      </c>
    </row>
    <row r="1897" spans="1:2" x14ac:dyDescent="0.2">
      <c r="A1897" cm="1">
        <f t="array" ref="A1897">INDEX(Tolls!$C$2:$AU$46,MOD(ROW()-2,45)+1,_xlfn.FLOOR.MATH((ROW()-2)/45)+1) + 0</f>
        <v>88.7</v>
      </c>
      <c r="B1897" cm="1">
        <f t="array" ref="B1897">INDEX('EZ-Pass'!$C$2:$AU$46,MOD(ROW()-2,45)+1,_xlfn.FLOOR.MATH((ROW()-2)/45)+1) + 0</f>
        <v>43.8</v>
      </c>
    </row>
    <row r="1898" spans="1:2" x14ac:dyDescent="0.2">
      <c r="A1898" cm="1">
        <f t="array" ref="A1898">INDEX(Tolls!$C$2:$AU$46,MOD(ROW()-2,45)+1,_xlfn.FLOOR.MATH((ROW()-2)/45)+1) + 0</f>
        <v>86.6</v>
      </c>
      <c r="B1898" cm="1">
        <f t="array" ref="B1898">INDEX('EZ-Pass'!$C$2:$AU$46,MOD(ROW()-2,45)+1,_xlfn.FLOOR.MATH((ROW()-2)/45)+1) + 0</f>
        <v>42.8</v>
      </c>
    </row>
    <row r="1899" spans="1:2" x14ac:dyDescent="0.2">
      <c r="A1899" cm="1">
        <f t="array" ref="A1899">INDEX(Tolls!$C$2:$AU$46,MOD(ROW()-2,45)+1,_xlfn.FLOOR.MATH((ROW()-2)/45)+1) + 0</f>
        <v>84.9</v>
      </c>
      <c r="B1899" cm="1">
        <f t="array" ref="B1899">INDEX('EZ-Pass'!$C$2:$AU$46,MOD(ROW()-2,45)+1,_xlfn.FLOOR.MATH((ROW()-2)/45)+1) + 0</f>
        <v>41.8</v>
      </c>
    </row>
    <row r="1900" spans="1:2" x14ac:dyDescent="0.2">
      <c r="A1900" cm="1">
        <f t="array" ref="A1900">INDEX(Tolls!$C$2:$AU$46,MOD(ROW()-2,45)+1,_xlfn.FLOOR.MATH((ROW()-2)/45)+1) + 0</f>
        <v>82.3</v>
      </c>
      <c r="B1900" cm="1">
        <f t="array" ref="B1900">INDEX('EZ-Pass'!$C$2:$AU$46,MOD(ROW()-2,45)+1,_xlfn.FLOOR.MATH((ROW()-2)/45)+1) + 0</f>
        <v>40.700000000000003</v>
      </c>
    </row>
    <row r="1901" spans="1:2" x14ac:dyDescent="0.2">
      <c r="A1901" cm="1">
        <f t="array" ref="A1901">INDEX(Tolls!$C$2:$AU$46,MOD(ROW()-2,45)+1,_xlfn.FLOOR.MATH((ROW()-2)/45)+1) + 0</f>
        <v>79.400000000000006</v>
      </c>
      <c r="B1901" cm="1">
        <f t="array" ref="B1901">INDEX('EZ-Pass'!$C$2:$AU$46,MOD(ROW()-2,45)+1,_xlfn.FLOOR.MATH((ROW()-2)/45)+1) + 0</f>
        <v>39.200000000000003</v>
      </c>
    </row>
    <row r="1902" spans="1:2" x14ac:dyDescent="0.2">
      <c r="A1902" cm="1">
        <f t="array" ref="A1902">INDEX(Tolls!$C$2:$AU$46,MOD(ROW()-2,45)+1,_xlfn.FLOOR.MATH((ROW()-2)/45)+1) + 0</f>
        <v>74.400000000000006</v>
      </c>
      <c r="B1902" cm="1">
        <f t="array" ref="B1902">INDEX('EZ-Pass'!$C$2:$AU$46,MOD(ROW()-2,45)+1,_xlfn.FLOOR.MATH((ROW()-2)/45)+1) + 0</f>
        <v>36.6</v>
      </c>
    </row>
    <row r="1903" spans="1:2" x14ac:dyDescent="0.2">
      <c r="A1903" cm="1">
        <f t="array" ref="A1903">INDEX(Tolls!$C$2:$AU$46,MOD(ROW()-2,45)+1,_xlfn.FLOOR.MATH((ROW()-2)/45)+1) + 0</f>
        <v>66</v>
      </c>
      <c r="B1903" cm="1">
        <f t="array" ref="B1903">INDEX('EZ-Pass'!$C$2:$AU$46,MOD(ROW()-2,45)+1,_xlfn.FLOOR.MATH((ROW()-2)/45)+1) + 0</f>
        <v>32.6</v>
      </c>
    </row>
    <row r="1904" spans="1:2" x14ac:dyDescent="0.2">
      <c r="A1904" cm="1">
        <f t="array" ref="A1904">INDEX(Tolls!$C$2:$AU$46,MOD(ROW()-2,45)+1,_xlfn.FLOOR.MATH((ROW()-2)/45)+1) + 0</f>
        <v>61.5</v>
      </c>
      <c r="B1904" cm="1">
        <f t="array" ref="B1904">INDEX('EZ-Pass'!$C$2:$AU$46,MOD(ROW()-2,45)+1,_xlfn.FLOOR.MATH((ROW()-2)/45)+1) + 0</f>
        <v>30.5</v>
      </c>
    </row>
    <row r="1905" spans="1:2" x14ac:dyDescent="0.2">
      <c r="A1905" cm="1">
        <f t="array" ref="A1905">INDEX(Tolls!$C$2:$AU$46,MOD(ROW()-2,45)+1,_xlfn.FLOOR.MATH((ROW()-2)/45)+1) + 0</f>
        <v>57.8</v>
      </c>
      <c r="B1905" cm="1">
        <f t="array" ref="B1905">INDEX('EZ-Pass'!$C$2:$AU$46,MOD(ROW()-2,45)+1,_xlfn.FLOOR.MATH((ROW()-2)/45)+1) + 0</f>
        <v>28.5</v>
      </c>
    </row>
    <row r="1906" spans="1:2" x14ac:dyDescent="0.2">
      <c r="A1906" cm="1">
        <f t="array" ref="A1906">INDEX(Tolls!$C$2:$AU$46,MOD(ROW()-2,45)+1,_xlfn.FLOOR.MATH((ROW()-2)/45)+1) + 0</f>
        <v>52.9</v>
      </c>
      <c r="B1906" cm="1">
        <f t="array" ref="B1906">INDEX('EZ-Pass'!$C$2:$AU$46,MOD(ROW()-2,45)+1,_xlfn.FLOOR.MATH((ROW()-2)/45)+1) + 0</f>
        <v>27.4</v>
      </c>
    </row>
    <row r="1907" spans="1:2" x14ac:dyDescent="0.2">
      <c r="A1907" cm="1">
        <f t="array" ref="A1907">INDEX(Tolls!$C$2:$AU$46,MOD(ROW()-2,45)+1,_xlfn.FLOOR.MATH((ROW()-2)/45)+1) + 0</f>
        <v>51.4</v>
      </c>
      <c r="B1907" cm="1">
        <f t="array" ref="B1907">INDEX('EZ-Pass'!$C$2:$AU$46,MOD(ROW()-2,45)+1,_xlfn.FLOOR.MATH((ROW()-2)/45)+1) + 0</f>
        <v>25.3</v>
      </c>
    </row>
    <row r="1908" spans="1:2" x14ac:dyDescent="0.2">
      <c r="A1908" cm="1">
        <f t="array" ref="A1908">INDEX(Tolls!$C$2:$AU$46,MOD(ROW()-2,45)+1,_xlfn.FLOOR.MATH((ROW()-2)/45)+1) + 0</f>
        <v>46.3</v>
      </c>
      <c r="B1908" cm="1">
        <f t="array" ref="B1908">INDEX('EZ-Pass'!$C$2:$AU$46,MOD(ROW()-2,45)+1,_xlfn.FLOOR.MATH((ROW()-2)/45)+1) + 0</f>
        <v>22.8</v>
      </c>
    </row>
    <row r="1909" spans="1:2" x14ac:dyDescent="0.2">
      <c r="A1909" cm="1">
        <f t="array" ref="A1909">INDEX(Tolls!$C$2:$AU$46,MOD(ROW()-2,45)+1,_xlfn.FLOOR.MATH((ROW()-2)/45)+1) + 0</f>
        <v>44.3</v>
      </c>
      <c r="B1909" cm="1">
        <f t="array" ref="B1909">INDEX('EZ-Pass'!$C$2:$AU$46,MOD(ROW()-2,45)+1,_xlfn.FLOOR.MATH((ROW()-2)/45)+1) + 0</f>
        <v>21.8</v>
      </c>
    </row>
    <row r="1910" spans="1:2" x14ac:dyDescent="0.2">
      <c r="A1910" cm="1">
        <f t="array" ref="A1910">INDEX(Tolls!$C$2:$AU$46,MOD(ROW()-2,45)+1,_xlfn.FLOOR.MATH((ROW()-2)/45)+1) + 0</f>
        <v>44.3</v>
      </c>
      <c r="B1910" cm="1">
        <f t="array" ref="B1910">INDEX('EZ-Pass'!$C$2:$AU$46,MOD(ROW()-2,45)+1,_xlfn.FLOOR.MATH((ROW()-2)/45)+1) + 0</f>
        <v>21.8</v>
      </c>
    </row>
    <row r="1911" spans="1:2" x14ac:dyDescent="0.2">
      <c r="A1911" cm="1">
        <f t="array" ref="A1911">INDEX(Tolls!$C$2:$AU$46,MOD(ROW()-2,45)+1,_xlfn.FLOOR.MATH((ROW()-2)/45)+1) + 0</f>
        <v>42.2</v>
      </c>
      <c r="B1911" cm="1">
        <f t="array" ref="B1911">INDEX('EZ-Pass'!$C$2:$AU$46,MOD(ROW()-2,45)+1,_xlfn.FLOOR.MATH((ROW()-2)/45)+1) + 0</f>
        <v>20.7</v>
      </c>
    </row>
    <row r="1912" spans="1:2" x14ac:dyDescent="0.2">
      <c r="A1912" cm="1">
        <f t="array" ref="A1912">INDEX(Tolls!$C$2:$AU$46,MOD(ROW()-2,45)+1,_xlfn.FLOOR.MATH((ROW()-2)/45)+1) + 0</f>
        <v>38.9</v>
      </c>
      <c r="B1912" cm="1">
        <f t="array" ref="B1912">INDEX('EZ-Pass'!$C$2:$AU$46,MOD(ROW()-2,45)+1,_xlfn.FLOOR.MATH((ROW()-2)/45)+1) + 0</f>
        <v>19.2</v>
      </c>
    </row>
    <row r="1913" spans="1:2" x14ac:dyDescent="0.2">
      <c r="A1913" cm="1">
        <f t="array" ref="A1913">INDEX(Tolls!$C$2:$AU$46,MOD(ROW()-2,45)+1,_xlfn.FLOOR.MATH((ROW()-2)/45)+1) + 0</f>
        <v>34.9</v>
      </c>
      <c r="B1913" cm="1">
        <f t="array" ref="B1913">INDEX('EZ-Pass'!$C$2:$AU$46,MOD(ROW()-2,45)+1,_xlfn.FLOOR.MATH((ROW()-2)/45)+1) + 0</f>
        <v>17.100000000000001</v>
      </c>
    </row>
    <row r="1914" spans="1:2" x14ac:dyDescent="0.2">
      <c r="A1914" cm="1">
        <f t="array" ref="A1914">INDEX(Tolls!$C$2:$AU$46,MOD(ROW()-2,45)+1,_xlfn.FLOOR.MATH((ROW()-2)/45)+1) + 0</f>
        <v>31.9</v>
      </c>
      <c r="B1914" cm="1">
        <f t="array" ref="B1914">INDEX('EZ-Pass'!$C$2:$AU$46,MOD(ROW()-2,45)+1,_xlfn.FLOOR.MATH((ROW()-2)/45)+1) + 0</f>
        <v>15.6</v>
      </c>
    </row>
    <row r="1915" spans="1:2" x14ac:dyDescent="0.2">
      <c r="A1915" cm="1">
        <f t="array" ref="A1915">INDEX(Tolls!$C$2:$AU$46,MOD(ROW()-2,45)+1,_xlfn.FLOOR.MATH((ROW()-2)/45)+1) + 0</f>
        <v>29.7</v>
      </c>
      <c r="B1915" cm="1">
        <f t="array" ref="B1915">INDEX('EZ-Pass'!$C$2:$AU$46,MOD(ROW()-2,45)+1,_xlfn.FLOOR.MATH((ROW()-2)/45)+1) + 0</f>
        <v>14.5</v>
      </c>
    </row>
    <row r="1916" spans="1:2" x14ac:dyDescent="0.2">
      <c r="A1916" cm="1">
        <f t="array" ref="A1916">INDEX(Tolls!$C$2:$AU$46,MOD(ROW()-2,45)+1,_xlfn.FLOOR.MATH((ROW()-2)/45)+1) + 0</f>
        <v>26.8</v>
      </c>
      <c r="B1916" cm="1">
        <f t="array" ref="B1916">INDEX('EZ-Pass'!$C$2:$AU$46,MOD(ROW()-2,45)+1,_xlfn.FLOOR.MATH((ROW()-2)/45)+1) + 0</f>
        <v>13</v>
      </c>
    </row>
    <row r="1917" spans="1:2" x14ac:dyDescent="0.2">
      <c r="A1917" cm="1">
        <f t="array" ref="A1917">INDEX(Tolls!$C$2:$AU$46,MOD(ROW()-2,45)+1,_xlfn.FLOOR.MATH((ROW()-2)/45)+1) + 0</f>
        <v>24.5</v>
      </c>
      <c r="B1917" cm="1">
        <f t="array" ref="B1917">INDEX('EZ-Pass'!$C$2:$AU$46,MOD(ROW()-2,45)+1,_xlfn.FLOOR.MATH((ROW()-2)/45)+1) + 0</f>
        <v>12</v>
      </c>
    </row>
    <row r="1918" spans="1:2" x14ac:dyDescent="0.2">
      <c r="A1918" cm="1">
        <f t="array" ref="A1918">INDEX(Tolls!$C$2:$AU$46,MOD(ROW()-2,45)+1,_xlfn.FLOOR.MATH((ROW()-2)/45)+1) + 0</f>
        <v>22.5</v>
      </c>
      <c r="B1918" cm="1">
        <f t="array" ref="B1918">INDEX('EZ-Pass'!$C$2:$AU$46,MOD(ROW()-2,45)+1,_xlfn.FLOOR.MATH((ROW()-2)/45)+1) + 0</f>
        <v>10.9</v>
      </c>
    </row>
    <row r="1919" spans="1:2" x14ac:dyDescent="0.2">
      <c r="A1919" cm="1">
        <f t="array" ref="A1919">INDEX(Tolls!$C$2:$AU$46,MOD(ROW()-2,45)+1,_xlfn.FLOOR.MATH((ROW()-2)/45)+1) + 0</f>
        <v>23.6</v>
      </c>
      <c r="B1919" cm="1">
        <f t="array" ref="B1919">INDEX('EZ-Pass'!$C$2:$AU$46,MOD(ROW()-2,45)+1,_xlfn.FLOOR.MATH((ROW()-2)/45)+1) + 0</f>
        <v>11.5</v>
      </c>
    </row>
    <row r="1920" spans="1:2" x14ac:dyDescent="0.2">
      <c r="A1920" cm="1">
        <f t="array" ref="A1920">INDEX(Tolls!$C$2:$AU$46,MOD(ROW()-2,45)+1,_xlfn.FLOOR.MATH((ROW()-2)/45)+1) + 0</f>
        <v>23.9</v>
      </c>
      <c r="B1920" cm="1">
        <f t="array" ref="B1920">INDEX('EZ-Pass'!$C$2:$AU$46,MOD(ROW()-2,45)+1,_xlfn.FLOOR.MATH((ROW()-2)/45)+1) + 0</f>
        <v>11.6</v>
      </c>
    </row>
    <row r="1921" spans="1:2" x14ac:dyDescent="0.2">
      <c r="A1921" cm="1">
        <f t="array" ref="A1921">INDEX(Tolls!$C$2:$AU$46,MOD(ROW()-2,45)+1,_xlfn.FLOOR.MATH((ROW()-2)/45)+1) + 0</f>
        <v>24.5</v>
      </c>
      <c r="B1921" cm="1">
        <f t="array" ref="B1921">INDEX('EZ-Pass'!$C$2:$AU$46,MOD(ROW()-2,45)+1,_xlfn.FLOOR.MATH((ROW()-2)/45)+1) + 0</f>
        <v>12</v>
      </c>
    </row>
    <row r="1922" spans="1:2" x14ac:dyDescent="0.2">
      <c r="A1922" cm="1">
        <f t="array" ref="A1922">INDEX(Tolls!$C$2:$AU$46,MOD(ROW()-2,45)+1,_xlfn.FLOOR.MATH((ROW()-2)/45)+1) + 0</f>
        <v>27.6</v>
      </c>
      <c r="B1922" cm="1">
        <f t="array" ref="B1922">INDEX('EZ-Pass'!$C$2:$AU$46,MOD(ROW()-2,45)+1,_xlfn.FLOOR.MATH((ROW()-2)/45)+1) + 0</f>
        <v>13.5</v>
      </c>
    </row>
    <row r="1923" spans="1:2" x14ac:dyDescent="0.2">
      <c r="A1923" t="e" cm="1">
        <f t="array" ref="A1923">INDEX(Tolls!$C$2:$AU$46,MOD(ROW()-2,45)+1,_xlfn.FLOOR.MATH((ROW()-2)/45)+1) + 0</f>
        <v>#VALUE!</v>
      </c>
      <c r="B1923" t="e" cm="1">
        <f t="array" ref="B1923">INDEX('EZ-Pass'!$C$2:$AU$46,MOD(ROW()-2,45)+1,_xlfn.FLOOR.MATH((ROW()-2)/45)+1) + 0</f>
        <v>#VALUE!</v>
      </c>
    </row>
    <row r="1924" spans="1:2" x14ac:dyDescent="0.2">
      <c r="A1924" cm="1">
        <f t="array" ref="A1924">INDEX(Tolls!$C$2:$AU$46,MOD(ROW()-2,45)+1,_xlfn.FLOOR.MATH((ROW()-2)/45)+1) + 0</f>
        <v>29.7</v>
      </c>
      <c r="B1924" cm="1">
        <f t="array" ref="B1924">INDEX('EZ-Pass'!$C$2:$AU$46,MOD(ROW()-2,45)+1,_xlfn.FLOOR.MATH((ROW()-2)/45)+1) + 0</f>
        <v>14.5</v>
      </c>
    </row>
    <row r="1925" spans="1:2" x14ac:dyDescent="0.2">
      <c r="A1925" cm="1">
        <f t="array" ref="A1925">INDEX(Tolls!$C$2:$AU$46,MOD(ROW()-2,45)+1,_xlfn.FLOOR.MATH((ROW()-2)/45)+1) + 0</f>
        <v>37.9</v>
      </c>
      <c r="B1925" cm="1">
        <f t="array" ref="B1925">INDEX('EZ-Pass'!$C$2:$AU$46,MOD(ROW()-2,45)+1,_xlfn.FLOOR.MATH((ROW()-2)/45)+1) + 0</f>
        <v>20.6</v>
      </c>
    </row>
    <row r="1926" spans="1:2" x14ac:dyDescent="0.2">
      <c r="A1926" cm="1">
        <f t="array" ref="A1926">INDEX(Tolls!$C$2:$AU$46,MOD(ROW()-2,45)+1,_xlfn.FLOOR.MATH((ROW()-2)/45)+1) + 0</f>
        <v>22.5</v>
      </c>
      <c r="B1926" cm="1">
        <f t="array" ref="B1926">INDEX('EZ-Pass'!$C$2:$AU$46,MOD(ROW()-2,45)+1,_xlfn.FLOOR.MATH((ROW()-2)/45)+1) + 0</f>
        <v>10.9</v>
      </c>
    </row>
    <row r="1927" spans="1:2" x14ac:dyDescent="0.2">
      <c r="A1927" cm="1">
        <f t="array" ref="A1927">INDEX(Tolls!$C$2:$AU$46,MOD(ROW()-2,45)+1,_xlfn.FLOOR.MATH((ROW()-2)/45)+1) + 0</f>
        <v>19.399999999999999</v>
      </c>
      <c r="B1927" cm="1">
        <f t="array" ref="B1927">INDEX('EZ-Pass'!$C$2:$AU$46,MOD(ROW()-2,45)+1,_xlfn.FLOOR.MATH((ROW()-2)/45)+1) + 0</f>
        <v>9.4</v>
      </c>
    </row>
    <row r="1928" spans="1:2" x14ac:dyDescent="0.2">
      <c r="A1928" cm="1">
        <f t="array" ref="A1928">INDEX(Tolls!$C$2:$AU$46,MOD(ROW()-2,45)+1,_xlfn.FLOOR.MATH((ROW()-2)/45)+1) + 0</f>
        <v>16.2</v>
      </c>
      <c r="B1928" cm="1">
        <f t="array" ref="B1928">INDEX('EZ-Pass'!$C$2:$AU$46,MOD(ROW()-2,45)+1,_xlfn.FLOOR.MATH((ROW()-2)/45)+1) + 0</f>
        <v>7.9</v>
      </c>
    </row>
    <row r="1929" spans="1:2" x14ac:dyDescent="0.2">
      <c r="A1929" cm="1">
        <f t="array" ref="A1929">INDEX(Tolls!$C$2:$AU$46,MOD(ROW()-2,45)+1,_xlfn.FLOOR.MATH((ROW()-2)/45)+1) + 0</f>
        <v>14.3</v>
      </c>
      <c r="B1929" cm="1">
        <f t="array" ref="B1929">INDEX('EZ-Pass'!$C$2:$AU$46,MOD(ROW()-2,45)+1,_xlfn.FLOOR.MATH((ROW()-2)/45)+1) + 0</f>
        <v>6.8</v>
      </c>
    </row>
    <row r="1930" spans="1:2" x14ac:dyDescent="0.2">
      <c r="A1930" cm="1">
        <f t="array" ref="A1930">INDEX(Tolls!$C$2:$AU$46,MOD(ROW()-2,45)+1,_xlfn.FLOOR.MATH((ROW()-2)/45)+1) + 0</f>
        <v>10</v>
      </c>
      <c r="B1930" cm="1">
        <f t="array" ref="B1930">INDEX('EZ-Pass'!$C$2:$AU$46,MOD(ROW()-2,45)+1,_xlfn.FLOOR.MATH((ROW()-2)/45)+1) + 0</f>
        <v>4.8</v>
      </c>
    </row>
    <row r="1931" spans="1:2" x14ac:dyDescent="0.2">
      <c r="A1931" cm="1">
        <f t="array" ref="A1931">INDEX(Tolls!$C$2:$AU$46,MOD(ROW()-2,45)+1,_xlfn.FLOOR.MATH((ROW()-2)/45)+1) + 0</f>
        <v>8.1999999999999993</v>
      </c>
      <c r="B1931" cm="1">
        <f t="array" ref="B1931">INDEX('EZ-Pass'!$C$2:$AU$46,MOD(ROW()-2,45)+1,_xlfn.FLOOR.MATH((ROW()-2)/45)+1) + 0</f>
        <v>3.5</v>
      </c>
    </row>
    <row r="1932" spans="1:2" x14ac:dyDescent="0.2">
      <c r="A1932" cm="1">
        <f t="array" ref="A1932">INDEX(Tolls!$C$2:$AU$46,MOD(ROW()-2,45)+1,_xlfn.FLOOR.MATH((ROW()-2)/45)+1) + 0</f>
        <v>6</v>
      </c>
      <c r="B1932" cm="1">
        <f t="array" ref="B1932">INDEX('EZ-Pass'!$C$2:$AU$46,MOD(ROW()-2,45)+1,_xlfn.FLOOR.MATH((ROW()-2)/45)+1) + 0</f>
        <v>2.7</v>
      </c>
    </row>
    <row r="1933" spans="1:2" x14ac:dyDescent="0.2">
      <c r="A1933" cm="1">
        <f t="array" ref="A1933">INDEX(Tolls!$C$2:$AU$46,MOD(ROW()-2,45)+1,_xlfn.FLOOR.MATH((ROW()-2)/45)+1) + 0</f>
        <v>3.9</v>
      </c>
      <c r="B1933" cm="1">
        <f t="array" ref="B1933">INDEX('EZ-Pass'!$C$2:$AU$46,MOD(ROW()-2,45)+1,_xlfn.FLOOR.MATH((ROW()-2)/45)+1) + 0</f>
        <v>1.6</v>
      </c>
    </row>
    <row r="1934" spans="1:2" x14ac:dyDescent="0.2">
      <c r="A1934" t="e" cm="1">
        <f t="array" ref="A1934">INDEX(Tolls!$C$2:$AU$46,MOD(ROW()-2,45)+1,_xlfn.FLOOR.MATH((ROW()-2)/45)+1) + 0</f>
        <v>#VALUE!</v>
      </c>
      <c r="B1934" t="e" cm="1">
        <f t="array" ref="B1934">INDEX('EZ-Pass'!$C$2:$AU$46,MOD(ROW()-2,45)+1,_xlfn.FLOOR.MATH((ROW()-2)/45)+1) + 0</f>
        <v>#VALUE!</v>
      </c>
    </row>
    <row r="1935" spans="1:2" x14ac:dyDescent="0.2">
      <c r="A1935" cm="1">
        <f t="array" ref="A1935">INDEX(Tolls!$C$2:$AU$46,MOD(ROW()-2,45)+1,_xlfn.FLOOR.MATH((ROW()-2)/45)+1) + 0</f>
        <v>2.6</v>
      </c>
      <c r="B1935" cm="1">
        <f t="array" ref="B1935">INDEX('EZ-Pass'!$C$2:$AU$46,MOD(ROW()-2,45)+1,_xlfn.FLOOR.MATH((ROW()-2)/45)+1) + 0</f>
        <v>1.2</v>
      </c>
    </row>
    <row r="1936" spans="1:2" x14ac:dyDescent="0.2">
      <c r="A1936" cm="1">
        <f t="array" ref="A1936">INDEX(Tolls!$C$2:$AU$46,MOD(ROW()-2,45)+1,_xlfn.FLOOR.MATH((ROW()-2)/45)+1) + 0</f>
        <v>5.2</v>
      </c>
      <c r="B1936" cm="1">
        <f t="array" ref="B1936">INDEX('EZ-Pass'!$C$2:$AU$46,MOD(ROW()-2,45)+1,_xlfn.FLOOR.MATH((ROW()-2)/45)+1) + 0</f>
        <v>2.4</v>
      </c>
    </row>
    <row r="1937" spans="1:2" x14ac:dyDescent="0.2">
      <c r="A1937" cm="1">
        <f t="array" ref="A1937">INDEX(Tolls!$C$2:$AU$46,MOD(ROW()-2,45)+1,_xlfn.FLOOR.MATH((ROW()-2)/45)+1) + 0</f>
        <v>110.3</v>
      </c>
      <c r="B1937" cm="1">
        <f t="array" ref="B1937">INDEX('EZ-Pass'!$C$2:$AU$46,MOD(ROW()-2,45)+1,_xlfn.FLOOR.MATH((ROW()-2)/45)+1) + 0</f>
        <v>54.4</v>
      </c>
    </row>
    <row r="1938" spans="1:2" x14ac:dyDescent="0.2">
      <c r="A1938" cm="1">
        <f t="array" ref="A1938">INDEX(Tolls!$C$2:$AU$46,MOD(ROW()-2,45)+1,_xlfn.FLOOR.MATH((ROW()-2)/45)+1) + 0</f>
        <v>97.3</v>
      </c>
      <c r="B1938" cm="1">
        <f t="array" ref="B1938">INDEX('EZ-Pass'!$C$2:$AU$46,MOD(ROW()-2,45)+1,_xlfn.FLOOR.MATH((ROW()-2)/45)+1) + 0</f>
        <v>48.1</v>
      </c>
    </row>
    <row r="1939" spans="1:2" x14ac:dyDescent="0.2">
      <c r="A1939" cm="1">
        <f t="array" ref="A1939">INDEX(Tolls!$C$2:$AU$46,MOD(ROW()-2,45)+1,_xlfn.FLOOR.MATH((ROW()-2)/45)+1) + 0</f>
        <v>97.3</v>
      </c>
      <c r="B1939" cm="1">
        <f t="array" ref="B1939">INDEX('EZ-Pass'!$C$2:$AU$46,MOD(ROW()-2,45)+1,_xlfn.FLOOR.MATH((ROW()-2)/45)+1) + 0</f>
        <v>48.1</v>
      </c>
    </row>
    <row r="1940" spans="1:2" x14ac:dyDescent="0.2">
      <c r="A1940" cm="1">
        <f t="array" ref="A1940">INDEX(Tolls!$C$2:$AU$46,MOD(ROW()-2,45)+1,_xlfn.FLOOR.MATH((ROW()-2)/45)+1) + 0</f>
        <v>97.3</v>
      </c>
      <c r="B1940" cm="1">
        <f t="array" ref="B1940">INDEX('EZ-Pass'!$C$2:$AU$46,MOD(ROW()-2,45)+1,_xlfn.FLOOR.MATH((ROW()-2)/45)+1) + 0</f>
        <v>48.1</v>
      </c>
    </row>
    <row r="1941" spans="1:2" x14ac:dyDescent="0.2">
      <c r="A1941" cm="1">
        <f t="array" ref="A1941">INDEX(Tolls!$C$2:$AU$46,MOD(ROW()-2,45)+1,_xlfn.FLOOR.MATH((ROW()-2)/45)+1) + 0</f>
        <v>94.399999999999991</v>
      </c>
      <c r="B1941" cm="1">
        <f t="array" ref="B1941">INDEX('EZ-Pass'!$C$2:$AU$46,MOD(ROW()-2,45)+1,_xlfn.FLOOR.MATH((ROW()-2)/45)+1) + 0</f>
        <v>46.6</v>
      </c>
    </row>
    <row r="1942" spans="1:2" x14ac:dyDescent="0.2">
      <c r="A1942" cm="1">
        <f t="array" ref="A1942">INDEX(Tolls!$C$2:$AU$46,MOD(ROW()-2,45)+1,_xlfn.FLOOR.MATH((ROW()-2)/45)+1) + 0</f>
        <v>91.3</v>
      </c>
      <c r="B1942" cm="1">
        <f t="array" ref="B1942">INDEX('EZ-Pass'!$C$2:$AU$46,MOD(ROW()-2,45)+1,_xlfn.FLOOR.MATH((ROW()-2)/45)+1) + 0</f>
        <v>45</v>
      </c>
    </row>
    <row r="1943" spans="1:2" x14ac:dyDescent="0.2">
      <c r="A1943" cm="1">
        <f t="array" ref="A1943">INDEX(Tolls!$C$2:$AU$46,MOD(ROW()-2,45)+1,_xlfn.FLOOR.MATH((ROW()-2)/45)+1) + 0</f>
        <v>89.199999999999989</v>
      </c>
      <c r="B1943" cm="1">
        <f t="array" ref="B1943">INDEX('EZ-Pass'!$C$2:$AU$46,MOD(ROW()-2,45)+1,_xlfn.FLOOR.MATH((ROW()-2)/45)+1) + 0</f>
        <v>44</v>
      </c>
    </row>
    <row r="1944" spans="1:2" x14ac:dyDescent="0.2">
      <c r="A1944" cm="1">
        <f t="array" ref="A1944">INDEX(Tolls!$C$2:$AU$46,MOD(ROW()-2,45)+1,_xlfn.FLOOR.MATH((ROW()-2)/45)+1) + 0</f>
        <v>87.5</v>
      </c>
      <c r="B1944" cm="1">
        <f t="array" ref="B1944">INDEX('EZ-Pass'!$C$2:$AU$46,MOD(ROW()-2,45)+1,_xlfn.FLOOR.MATH((ROW()-2)/45)+1) + 0</f>
        <v>43</v>
      </c>
    </row>
    <row r="1945" spans="1:2" x14ac:dyDescent="0.2">
      <c r="A1945" cm="1">
        <f t="array" ref="A1945">INDEX(Tolls!$C$2:$AU$46,MOD(ROW()-2,45)+1,_xlfn.FLOOR.MATH((ROW()-2)/45)+1) + 0</f>
        <v>84.899999999999991</v>
      </c>
      <c r="B1945" cm="1">
        <f t="array" ref="B1945">INDEX('EZ-Pass'!$C$2:$AU$46,MOD(ROW()-2,45)+1,_xlfn.FLOOR.MATH((ROW()-2)/45)+1) + 0</f>
        <v>41.900000000000006</v>
      </c>
    </row>
    <row r="1946" spans="1:2" x14ac:dyDescent="0.2">
      <c r="A1946" cm="1">
        <f t="array" ref="A1946">INDEX(Tolls!$C$2:$AU$46,MOD(ROW()-2,45)+1,_xlfn.FLOOR.MATH((ROW()-2)/45)+1) + 0</f>
        <v>82</v>
      </c>
      <c r="B1946" cm="1">
        <f t="array" ref="B1946">INDEX('EZ-Pass'!$C$2:$AU$46,MOD(ROW()-2,45)+1,_xlfn.FLOOR.MATH((ROW()-2)/45)+1) + 0</f>
        <v>40.400000000000006</v>
      </c>
    </row>
    <row r="1947" spans="1:2" x14ac:dyDescent="0.2">
      <c r="A1947" cm="1">
        <f t="array" ref="A1947">INDEX(Tolls!$C$2:$AU$46,MOD(ROW()-2,45)+1,_xlfn.FLOOR.MATH((ROW()-2)/45)+1) + 0</f>
        <v>77</v>
      </c>
      <c r="B1947" cm="1">
        <f t="array" ref="B1947">INDEX('EZ-Pass'!$C$2:$AU$46,MOD(ROW()-2,45)+1,_xlfn.FLOOR.MATH((ROW()-2)/45)+1) + 0</f>
        <v>37.800000000000004</v>
      </c>
    </row>
    <row r="1948" spans="1:2" x14ac:dyDescent="0.2">
      <c r="A1948" cm="1">
        <f t="array" ref="A1948">INDEX(Tolls!$C$2:$AU$46,MOD(ROW()-2,45)+1,_xlfn.FLOOR.MATH((ROW()-2)/45)+1) + 0</f>
        <v>68.599999999999994</v>
      </c>
      <c r="B1948" cm="1">
        <f t="array" ref="B1948">INDEX('EZ-Pass'!$C$2:$AU$46,MOD(ROW()-2,45)+1,_xlfn.FLOOR.MATH((ROW()-2)/45)+1) + 0</f>
        <v>33.800000000000004</v>
      </c>
    </row>
    <row r="1949" spans="1:2" x14ac:dyDescent="0.2">
      <c r="A1949" cm="1">
        <f t="array" ref="A1949">INDEX(Tolls!$C$2:$AU$46,MOD(ROW()-2,45)+1,_xlfn.FLOOR.MATH((ROW()-2)/45)+1) + 0</f>
        <v>64.099999999999994</v>
      </c>
      <c r="B1949" cm="1">
        <f t="array" ref="B1949">INDEX('EZ-Pass'!$C$2:$AU$46,MOD(ROW()-2,45)+1,_xlfn.FLOOR.MATH((ROW()-2)/45)+1) + 0</f>
        <v>31.7</v>
      </c>
    </row>
    <row r="1950" spans="1:2" x14ac:dyDescent="0.2">
      <c r="A1950" cm="1">
        <f t="array" ref="A1950">INDEX(Tolls!$C$2:$AU$46,MOD(ROW()-2,45)+1,_xlfn.FLOOR.MATH((ROW()-2)/45)+1) + 0</f>
        <v>60.4</v>
      </c>
      <c r="B1950" cm="1">
        <f t="array" ref="B1950">INDEX('EZ-Pass'!$C$2:$AU$46,MOD(ROW()-2,45)+1,_xlfn.FLOOR.MATH((ROW()-2)/45)+1) + 0</f>
        <v>29.7</v>
      </c>
    </row>
    <row r="1951" spans="1:2" x14ac:dyDescent="0.2">
      <c r="A1951" cm="1">
        <f t="array" ref="A1951">INDEX(Tolls!$C$2:$AU$46,MOD(ROW()-2,45)+1,_xlfn.FLOOR.MATH((ROW()-2)/45)+1) + 0</f>
        <v>55.5</v>
      </c>
      <c r="B1951" cm="1">
        <f t="array" ref="B1951">INDEX('EZ-Pass'!$C$2:$AU$46,MOD(ROW()-2,45)+1,_xlfn.FLOOR.MATH((ROW()-2)/45)+1) + 0</f>
        <v>28.599999999999998</v>
      </c>
    </row>
    <row r="1952" spans="1:2" x14ac:dyDescent="0.2">
      <c r="A1952" cm="1">
        <f t="array" ref="A1952">INDEX(Tolls!$C$2:$AU$46,MOD(ROW()-2,45)+1,_xlfn.FLOOR.MATH((ROW()-2)/45)+1) + 0</f>
        <v>54</v>
      </c>
      <c r="B1952" cm="1">
        <f t="array" ref="B1952">INDEX('EZ-Pass'!$C$2:$AU$46,MOD(ROW()-2,45)+1,_xlfn.FLOOR.MATH((ROW()-2)/45)+1) + 0</f>
        <v>26.5</v>
      </c>
    </row>
    <row r="1953" spans="1:2" x14ac:dyDescent="0.2">
      <c r="A1953" cm="1">
        <f t="array" ref="A1953">INDEX(Tolls!$C$2:$AU$46,MOD(ROW()-2,45)+1,_xlfn.FLOOR.MATH((ROW()-2)/45)+1) + 0</f>
        <v>48.9</v>
      </c>
      <c r="B1953" cm="1">
        <f t="array" ref="B1953">INDEX('EZ-Pass'!$C$2:$AU$46,MOD(ROW()-2,45)+1,_xlfn.FLOOR.MATH((ROW()-2)/45)+1) + 0</f>
        <v>24</v>
      </c>
    </row>
    <row r="1954" spans="1:2" x14ac:dyDescent="0.2">
      <c r="A1954" cm="1">
        <f t="array" ref="A1954">INDEX(Tolls!$C$2:$AU$46,MOD(ROW()-2,45)+1,_xlfn.FLOOR.MATH((ROW()-2)/45)+1) + 0</f>
        <v>46.9</v>
      </c>
      <c r="B1954" cm="1">
        <f t="array" ref="B1954">INDEX('EZ-Pass'!$C$2:$AU$46,MOD(ROW()-2,45)+1,_xlfn.FLOOR.MATH((ROW()-2)/45)+1) + 0</f>
        <v>23</v>
      </c>
    </row>
    <row r="1955" spans="1:2" x14ac:dyDescent="0.2">
      <c r="A1955" cm="1">
        <f t="array" ref="A1955">INDEX(Tolls!$C$2:$AU$46,MOD(ROW()-2,45)+1,_xlfn.FLOOR.MATH((ROW()-2)/45)+1) + 0</f>
        <v>46.9</v>
      </c>
      <c r="B1955" cm="1">
        <f t="array" ref="B1955">INDEX('EZ-Pass'!$C$2:$AU$46,MOD(ROW()-2,45)+1,_xlfn.FLOOR.MATH((ROW()-2)/45)+1) + 0</f>
        <v>23</v>
      </c>
    </row>
    <row r="1956" spans="1:2" x14ac:dyDescent="0.2">
      <c r="A1956" cm="1">
        <f t="array" ref="A1956">INDEX(Tolls!$C$2:$AU$46,MOD(ROW()-2,45)+1,_xlfn.FLOOR.MATH((ROW()-2)/45)+1) + 0</f>
        <v>44.800000000000004</v>
      </c>
      <c r="B1956" cm="1">
        <f t="array" ref="B1956">INDEX('EZ-Pass'!$C$2:$AU$46,MOD(ROW()-2,45)+1,_xlfn.FLOOR.MATH((ROW()-2)/45)+1) + 0</f>
        <v>21.9</v>
      </c>
    </row>
    <row r="1957" spans="1:2" x14ac:dyDescent="0.2">
      <c r="A1957" cm="1">
        <f t="array" ref="A1957">INDEX(Tolls!$C$2:$AU$46,MOD(ROW()-2,45)+1,_xlfn.FLOOR.MATH((ROW()-2)/45)+1) + 0</f>
        <v>41.5</v>
      </c>
      <c r="B1957" cm="1">
        <f t="array" ref="B1957">INDEX('EZ-Pass'!$C$2:$AU$46,MOD(ROW()-2,45)+1,_xlfn.FLOOR.MATH((ROW()-2)/45)+1) + 0</f>
        <v>20.399999999999999</v>
      </c>
    </row>
    <row r="1958" spans="1:2" x14ac:dyDescent="0.2">
      <c r="A1958" cm="1">
        <f t="array" ref="A1958">INDEX(Tolls!$C$2:$AU$46,MOD(ROW()-2,45)+1,_xlfn.FLOOR.MATH((ROW()-2)/45)+1) + 0</f>
        <v>37.5</v>
      </c>
      <c r="B1958" cm="1">
        <f t="array" ref="B1958">INDEX('EZ-Pass'!$C$2:$AU$46,MOD(ROW()-2,45)+1,_xlfn.FLOOR.MATH((ROW()-2)/45)+1) + 0</f>
        <v>18.3</v>
      </c>
    </row>
    <row r="1959" spans="1:2" x14ac:dyDescent="0.2">
      <c r="A1959" cm="1">
        <f t="array" ref="A1959">INDEX(Tolls!$C$2:$AU$46,MOD(ROW()-2,45)+1,_xlfn.FLOOR.MATH((ROW()-2)/45)+1) + 0</f>
        <v>34.5</v>
      </c>
      <c r="B1959" cm="1">
        <f t="array" ref="B1959">INDEX('EZ-Pass'!$C$2:$AU$46,MOD(ROW()-2,45)+1,_xlfn.FLOOR.MATH((ROW()-2)/45)+1) + 0</f>
        <v>16.8</v>
      </c>
    </row>
    <row r="1960" spans="1:2" x14ac:dyDescent="0.2">
      <c r="A1960" cm="1">
        <f t="array" ref="A1960">INDEX(Tolls!$C$2:$AU$46,MOD(ROW()-2,45)+1,_xlfn.FLOOR.MATH((ROW()-2)/45)+1) + 0</f>
        <v>32.299999999999997</v>
      </c>
      <c r="B1960" cm="1">
        <f t="array" ref="B1960">INDEX('EZ-Pass'!$C$2:$AU$46,MOD(ROW()-2,45)+1,_xlfn.FLOOR.MATH((ROW()-2)/45)+1) + 0</f>
        <v>15.7</v>
      </c>
    </row>
    <row r="1961" spans="1:2" x14ac:dyDescent="0.2">
      <c r="A1961" cm="1">
        <f t="array" ref="A1961">INDEX(Tolls!$C$2:$AU$46,MOD(ROW()-2,45)+1,_xlfn.FLOOR.MATH((ROW()-2)/45)+1) + 0</f>
        <v>29.400000000000002</v>
      </c>
      <c r="B1961" cm="1">
        <f t="array" ref="B1961">INDEX('EZ-Pass'!$C$2:$AU$46,MOD(ROW()-2,45)+1,_xlfn.FLOOR.MATH((ROW()-2)/45)+1) + 0</f>
        <v>14.2</v>
      </c>
    </row>
    <row r="1962" spans="1:2" x14ac:dyDescent="0.2">
      <c r="A1962" cm="1">
        <f t="array" ref="A1962">INDEX(Tolls!$C$2:$AU$46,MOD(ROW()-2,45)+1,_xlfn.FLOOR.MATH((ROW()-2)/45)+1) + 0</f>
        <v>27.1</v>
      </c>
      <c r="B1962" cm="1">
        <f t="array" ref="B1962">INDEX('EZ-Pass'!$C$2:$AU$46,MOD(ROW()-2,45)+1,_xlfn.FLOOR.MATH((ROW()-2)/45)+1) + 0</f>
        <v>13.2</v>
      </c>
    </row>
    <row r="1963" spans="1:2" x14ac:dyDescent="0.2">
      <c r="A1963" cm="1">
        <f t="array" ref="A1963">INDEX(Tolls!$C$2:$AU$46,MOD(ROW()-2,45)+1,_xlfn.FLOOR.MATH((ROW()-2)/45)+1) + 0</f>
        <v>25.1</v>
      </c>
      <c r="B1963" cm="1">
        <f t="array" ref="B1963">INDEX('EZ-Pass'!$C$2:$AU$46,MOD(ROW()-2,45)+1,_xlfn.FLOOR.MATH((ROW()-2)/45)+1) + 0</f>
        <v>12.1</v>
      </c>
    </row>
    <row r="1964" spans="1:2" x14ac:dyDescent="0.2">
      <c r="A1964" cm="1">
        <f t="array" ref="A1964">INDEX(Tolls!$C$2:$AU$46,MOD(ROW()-2,45)+1,_xlfn.FLOOR.MATH((ROW()-2)/45)+1) + 0</f>
        <v>26.200000000000003</v>
      </c>
      <c r="B1964" cm="1">
        <f t="array" ref="B1964">INDEX('EZ-Pass'!$C$2:$AU$46,MOD(ROW()-2,45)+1,_xlfn.FLOOR.MATH((ROW()-2)/45)+1) + 0</f>
        <v>12.7</v>
      </c>
    </row>
    <row r="1965" spans="1:2" x14ac:dyDescent="0.2">
      <c r="A1965" cm="1">
        <f t="array" ref="A1965">INDEX(Tolls!$C$2:$AU$46,MOD(ROW()-2,45)+1,_xlfn.FLOOR.MATH((ROW()-2)/45)+1) + 0</f>
        <v>26.5</v>
      </c>
      <c r="B1965" cm="1">
        <f t="array" ref="B1965">INDEX('EZ-Pass'!$C$2:$AU$46,MOD(ROW()-2,45)+1,_xlfn.FLOOR.MATH((ROW()-2)/45)+1) + 0</f>
        <v>12.799999999999999</v>
      </c>
    </row>
    <row r="1966" spans="1:2" x14ac:dyDescent="0.2">
      <c r="A1966" cm="1">
        <f t="array" ref="A1966">INDEX(Tolls!$C$2:$AU$46,MOD(ROW()-2,45)+1,_xlfn.FLOOR.MATH((ROW()-2)/45)+1) + 0</f>
        <v>27.1</v>
      </c>
      <c r="B1966" cm="1">
        <f t="array" ref="B1966">INDEX('EZ-Pass'!$C$2:$AU$46,MOD(ROW()-2,45)+1,_xlfn.FLOOR.MATH((ROW()-2)/45)+1) + 0</f>
        <v>13.2</v>
      </c>
    </row>
    <row r="1967" spans="1:2" x14ac:dyDescent="0.2">
      <c r="A1967" cm="1">
        <f t="array" ref="A1967">INDEX(Tolls!$C$2:$AU$46,MOD(ROW()-2,45)+1,_xlfn.FLOOR.MATH((ROW()-2)/45)+1) + 0</f>
        <v>30.200000000000003</v>
      </c>
      <c r="B1967" cm="1">
        <f t="array" ref="B1967">INDEX('EZ-Pass'!$C$2:$AU$46,MOD(ROW()-2,45)+1,_xlfn.FLOOR.MATH((ROW()-2)/45)+1) + 0</f>
        <v>14.7</v>
      </c>
    </row>
    <row r="1968" spans="1:2" x14ac:dyDescent="0.2">
      <c r="A1968" t="e" cm="1">
        <f t="array" ref="A1968">INDEX(Tolls!$C$2:$AU$46,MOD(ROW()-2,45)+1,_xlfn.FLOOR.MATH((ROW()-2)/45)+1) + 0</f>
        <v>#VALUE!</v>
      </c>
      <c r="B1968" t="e" cm="1">
        <f t="array" ref="B1968">INDEX('EZ-Pass'!$C$2:$AU$46,MOD(ROW()-2,45)+1,_xlfn.FLOOR.MATH((ROW()-2)/45)+1) + 0</f>
        <v>#VALUE!</v>
      </c>
    </row>
    <row r="1969" spans="1:2" x14ac:dyDescent="0.2">
      <c r="A1969" cm="1">
        <f t="array" ref="A1969">INDEX(Tolls!$C$2:$AU$46,MOD(ROW()-2,45)+1,_xlfn.FLOOR.MATH((ROW()-2)/45)+1) + 0</f>
        <v>32.299999999999997</v>
      </c>
      <c r="B1969" cm="1">
        <f t="array" ref="B1969">INDEX('EZ-Pass'!$C$2:$AU$46,MOD(ROW()-2,45)+1,_xlfn.FLOOR.MATH((ROW()-2)/45)+1) + 0</f>
        <v>15.7</v>
      </c>
    </row>
    <row r="1970" spans="1:2" x14ac:dyDescent="0.2">
      <c r="A1970" cm="1">
        <f t="array" ref="A1970">INDEX(Tolls!$C$2:$AU$46,MOD(ROW()-2,45)+1,_xlfn.FLOOR.MATH((ROW()-2)/45)+1) + 0</f>
        <v>40.5</v>
      </c>
      <c r="B1970" cm="1">
        <f t="array" ref="B1970">INDEX('EZ-Pass'!$C$2:$AU$46,MOD(ROW()-2,45)+1,_xlfn.FLOOR.MATH((ROW()-2)/45)+1) + 0</f>
        <v>21.8</v>
      </c>
    </row>
    <row r="1971" spans="1:2" x14ac:dyDescent="0.2">
      <c r="A1971" cm="1">
        <f t="array" ref="A1971">INDEX(Tolls!$C$2:$AU$46,MOD(ROW()-2,45)+1,_xlfn.FLOOR.MATH((ROW()-2)/45)+1) + 0</f>
        <v>25.1</v>
      </c>
      <c r="B1971" cm="1">
        <f t="array" ref="B1971">INDEX('EZ-Pass'!$C$2:$AU$46,MOD(ROW()-2,45)+1,_xlfn.FLOOR.MATH((ROW()-2)/45)+1) + 0</f>
        <v>12.1</v>
      </c>
    </row>
    <row r="1972" spans="1:2" x14ac:dyDescent="0.2">
      <c r="A1972" cm="1">
        <f t="array" ref="A1972">INDEX(Tolls!$C$2:$AU$46,MOD(ROW()-2,45)+1,_xlfn.FLOOR.MATH((ROW()-2)/45)+1) + 0</f>
        <v>22</v>
      </c>
      <c r="B1972" cm="1">
        <f t="array" ref="B1972">INDEX('EZ-Pass'!$C$2:$AU$46,MOD(ROW()-2,45)+1,_xlfn.FLOOR.MATH((ROW()-2)/45)+1) + 0</f>
        <v>10.6</v>
      </c>
    </row>
    <row r="1973" spans="1:2" x14ac:dyDescent="0.2">
      <c r="A1973" cm="1">
        <f t="array" ref="A1973">INDEX(Tolls!$C$2:$AU$46,MOD(ROW()-2,45)+1,_xlfn.FLOOR.MATH((ROW()-2)/45)+1) + 0</f>
        <v>18.8</v>
      </c>
      <c r="B1973" cm="1">
        <f t="array" ref="B1973">INDEX('EZ-Pass'!$C$2:$AU$46,MOD(ROW()-2,45)+1,_xlfn.FLOOR.MATH((ROW()-2)/45)+1) + 0</f>
        <v>9.1</v>
      </c>
    </row>
    <row r="1974" spans="1:2" x14ac:dyDescent="0.2">
      <c r="A1974" cm="1">
        <f t="array" ref="A1974">INDEX(Tolls!$C$2:$AU$46,MOD(ROW()-2,45)+1,_xlfn.FLOOR.MATH((ROW()-2)/45)+1) + 0</f>
        <v>16.900000000000002</v>
      </c>
      <c r="B1974" cm="1">
        <f t="array" ref="B1974">INDEX('EZ-Pass'!$C$2:$AU$46,MOD(ROW()-2,45)+1,_xlfn.FLOOR.MATH((ROW()-2)/45)+1) + 0</f>
        <v>8</v>
      </c>
    </row>
    <row r="1975" spans="1:2" x14ac:dyDescent="0.2">
      <c r="A1975" cm="1">
        <f t="array" ref="A1975">INDEX(Tolls!$C$2:$AU$46,MOD(ROW()-2,45)+1,_xlfn.FLOOR.MATH((ROW()-2)/45)+1) + 0</f>
        <v>12.6</v>
      </c>
      <c r="B1975" cm="1">
        <f t="array" ref="B1975">INDEX('EZ-Pass'!$C$2:$AU$46,MOD(ROW()-2,45)+1,_xlfn.FLOOR.MATH((ROW()-2)/45)+1) + 0</f>
        <v>6</v>
      </c>
    </row>
    <row r="1976" spans="1:2" x14ac:dyDescent="0.2">
      <c r="A1976" cm="1">
        <f t="array" ref="A1976">INDEX(Tolls!$C$2:$AU$46,MOD(ROW()-2,45)+1,_xlfn.FLOOR.MATH((ROW()-2)/45)+1) + 0</f>
        <v>10.799999999999999</v>
      </c>
      <c r="B1976" cm="1">
        <f t="array" ref="B1976">INDEX('EZ-Pass'!$C$2:$AU$46,MOD(ROW()-2,45)+1,_xlfn.FLOOR.MATH((ROW()-2)/45)+1) + 0</f>
        <v>4.7</v>
      </c>
    </row>
    <row r="1977" spans="1:2" x14ac:dyDescent="0.2">
      <c r="A1977" cm="1">
        <f t="array" ref="A1977">INDEX(Tolls!$C$2:$AU$46,MOD(ROW()-2,45)+1,_xlfn.FLOOR.MATH((ROW()-2)/45)+1) + 0</f>
        <v>8.6</v>
      </c>
      <c r="B1977" cm="1">
        <f t="array" ref="B1977">INDEX('EZ-Pass'!$C$2:$AU$46,MOD(ROW()-2,45)+1,_xlfn.FLOOR.MATH((ROW()-2)/45)+1) + 0</f>
        <v>3.9000000000000004</v>
      </c>
    </row>
    <row r="1978" spans="1:2" x14ac:dyDescent="0.2">
      <c r="A1978" cm="1">
        <f t="array" ref="A1978">INDEX(Tolls!$C$2:$AU$46,MOD(ROW()-2,45)+1,_xlfn.FLOOR.MATH((ROW()-2)/45)+1) + 0</f>
        <v>6.5</v>
      </c>
      <c r="B1978" cm="1">
        <f t="array" ref="B1978">INDEX('EZ-Pass'!$C$2:$AU$46,MOD(ROW()-2,45)+1,_xlfn.FLOOR.MATH((ROW()-2)/45)+1) + 0</f>
        <v>2.8</v>
      </c>
    </row>
    <row r="1979" spans="1:2" x14ac:dyDescent="0.2">
      <c r="A1979" cm="1">
        <f t="array" ref="A1979">INDEX(Tolls!$C$2:$AU$46,MOD(ROW()-2,45)+1,_xlfn.FLOOR.MATH((ROW()-2)/45)+1) + 0</f>
        <v>2.6</v>
      </c>
      <c r="B1979" cm="1">
        <f t="array" ref="B1979">INDEX('EZ-Pass'!$C$2:$AU$46,MOD(ROW()-2,45)+1,_xlfn.FLOOR.MATH((ROW()-2)/45)+1) + 0</f>
        <v>1.2</v>
      </c>
    </row>
    <row r="1980" spans="1:2" x14ac:dyDescent="0.2">
      <c r="A1980" t="e" cm="1">
        <f t="array" ref="A1980">INDEX(Tolls!$C$2:$AU$46,MOD(ROW()-2,45)+1,_xlfn.FLOOR.MATH((ROW()-2)/45)+1) + 0</f>
        <v>#VALUE!</v>
      </c>
      <c r="B1980" t="e" cm="1">
        <f t="array" ref="B1980">INDEX('EZ-Pass'!$C$2:$AU$46,MOD(ROW()-2,45)+1,_xlfn.FLOOR.MATH((ROW()-2)/45)+1) + 0</f>
        <v>#VALUE!</v>
      </c>
    </row>
    <row r="1981" spans="1:2" x14ac:dyDescent="0.2">
      <c r="A1981" cm="1">
        <f t="array" ref="A1981">INDEX(Tolls!$C$2:$AU$46,MOD(ROW()-2,45)+1,_xlfn.FLOOR.MATH((ROW()-2)/45)+1) + 0</f>
        <v>2.6</v>
      </c>
      <c r="B1981" cm="1">
        <f t="array" ref="B1981">INDEX('EZ-Pass'!$C$2:$AU$46,MOD(ROW()-2,45)+1,_xlfn.FLOOR.MATH((ROW()-2)/45)+1) + 0</f>
        <v>1.2</v>
      </c>
    </row>
    <row r="1982" spans="1:2" x14ac:dyDescent="0.2">
      <c r="A1982" cm="1">
        <f t="array" ref="A1982">INDEX(Tolls!$C$2:$AU$46,MOD(ROW()-2,45)+1,_xlfn.FLOOR.MATH((ROW()-2)/45)+1) + 0</f>
        <v>112.89999999999999</v>
      </c>
      <c r="B1982" cm="1">
        <f t="array" ref="B1982">INDEX('EZ-Pass'!$C$2:$AU$46,MOD(ROW()-2,45)+1,_xlfn.FLOOR.MATH((ROW()-2)/45)+1) + 0</f>
        <v>55.6</v>
      </c>
    </row>
    <row r="1983" spans="1:2" x14ac:dyDescent="0.2">
      <c r="A1983" cm="1">
        <f t="array" ref="A1983">INDEX(Tolls!$C$2:$AU$46,MOD(ROW()-2,45)+1,_xlfn.FLOOR.MATH((ROW()-2)/45)+1) + 0</f>
        <v>99.899999999999991</v>
      </c>
      <c r="B1983" cm="1">
        <f t="array" ref="B1983">INDEX('EZ-Pass'!$C$2:$AU$46,MOD(ROW()-2,45)+1,_xlfn.FLOOR.MATH((ROW()-2)/45)+1) + 0</f>
        <v>49.300000000000004</v>
      </c>
    </row>
    <row r="1984" spans="1:2" x14ac:dyDescent="0.2">
      <c r="A1984" cm="1">
        <f t="array" ref="A1984">INDEX(Tolls!$C$2:$AU$46,MOD(ROW()-2,45)+1,_xlfn.FLOOR.MATH((ROW()-2)/45)+1) + 0</f>
        <v>99.899999999999991</v>
      </c>
      <c r="B1984" cm="1">
        <f t="array" ref="B1984">INDEX('EZ-Pass'!$C$2:$AU$46,MOD(ROW()-2,45)+1,_xlfn.FLOOR.MATH((ROW()-2)/45)+1) + 0</f>
        <v>49.300000000000004</v>
      </c>
    </row>
    <row r="1985" spans="1:2" x14ac:dyDescent="0.2">
      <c r="A1985" cm="1">
        <f t="array" ref="A1985">INDEX(Tolls!$C$2:$AU$46,MOD(ROW()-2,45)+1,_xlfn.FLOOR.MATH((ROW()-2)/45)+1) + 0</f>
        <v>99.899999999999991</v>
      </c>
      <c r="B1985" cm="1">
        <f t="array" ref="B1985">INDEX('EZ-Pass'!$C$2:$AU$46,MOD(ROW()-2,45)+1,_xlfn.FLOOR.MATH((ROW()-2)/45)+1) + 0</f>
        <v>49.300000000000004</v>
      </c>
    </row>
    <row r="1986" spans="1:2" x14ac:dyDescent="0.2">
      <c r="A1986" cm="1">
        <f t="array" ref="A1986">INDEX(Tolls!$C$2:$AU$46,MOD(ROW()-2,45)+1,_xlfn.FLOOR.MATH((ROW()-2)/45)+1) + 0</f>
        <v>96.999999999999986</v>
      </c>
      <c r="B1986" cm="1">
        <f t="array" ref="B1986">INDEX('EZ-Pass'!$C$2:$AU$46,MOD(ROW()-2,45)+1,_xlfn.FLOOR.MATH((ROW()-2)/45)+1) + 0</f>
        <v>47.800000000000004</v>
      </c>
    </row>
    <row r="1987" spans="1:2" x14ac:dyDescent="0.2">
      <c r="A1987" cm="1">
        <f t="array" ref="A1987">INDEX(Tolls!$C$2:$AU$46,MOD(ROW()-2,45)+1,_xlfn.FLOOR.MATH((ROW()-2)/45)+1) + 0</f>
        <v>93.899999999999991</v>
      </c>
      <c r="B1987" cm="1">
        <f t="array" ref="B1987">INDEX('EZ-Pass'!$C$2:$AU$46,MOD(ROW()-2,45)+1,_xlfn.FLOOR.MATH((ROW()-2)/45)+1) + 0</f>
        <v>46.2</v>
      </c>
    </row>
    <row r="1988" spans="1:2" x14ac:dyDescent="0.2">
      <c r="A1988" cm="1">
        <f t="array" ref="A1988">INDEX(Tolls!$C$2:$AU$46,MOD(ROW()-2,45)+1,_xlfn.FLOOR.MATH((ROW()-2)/45)+1) + 0</f>
        <v>91.799999999999983</v>
      </c>
      <c r="B1988" cm="1">
        <f t="array" ref="B1988">INDEX('EZ-Pass'!$C$2:$AU$46,MOD(ROW()-2,45)+1,_xlfn.FLOOR.MATH((ROW()-2)/45)+1) + 0</f>
        <v>45.2</v>
      </c>
    </row>
    <row r="1989" spans="1:2" x14ac:dyDescent="0.2">
      <c r="A1989" cm="1">
        <f t="array" ref="A1989">INDEX(Tolls!$C$2:$AU$46,MOD(ROW()-2,45)+1,_xlfn.FLOOR.MATH((ROW()-2)/45)+1) + 0</f>
        <v>90.1</v>
      </c>
      <c r="B1989" cm="1">
        <f t="array" ref="B1989">INDEX('EZ-Pass'!$C$2:$AU$46,MOD(ROW()-2,45)+1,_xlfn.FLOOR.MATH((ROW()-2)/45)+1) + 0</f>
        <v>44.2</v>
      </c>
    </row>
    <row r="1990" spans="1:2" x14ac:dyDescent="0.2">
      <c r="A1990" cm="1">
        <f t="array" ref="A1990">INDEX(Tolls!$C$2:$AU$46,MOD(ROW()-2,45)+1,_xlfn.FLOOR.MATH((ROW()-2)/45)+1) + 0</f>
        <v>87.499999999999986</v>
      </c>
      <c r="B1990" cm="1">
        <f t="array" ref="B1990">INDEX('EZ-Pass'!$C$2:$AU$46,MOD(ROW()-2,45)+1,_xlfn.FLOOR.MATH((ROW()-2)/45)+1) + 0</f>
        <v>43.100000000000009</v>
      </c>
    </row>
    <row r="1991" spans="1:2" x14ac:dyDescent="0.2">
      <c r="A1991" cm="1">
        <f t="array" ref="A1991">INDEX(Tolls!$C$2:$AU$46,MOD(ROW()-2,45)+1,_xlfn.FLOOR.MATH((ROW()-2)/45)+1) + 0</f>
        <v>84.6</v>
      </c>
      <c r="B1991" cm="1">
        <f t="array" ref="B1991">INDEX('EZ-Pass'!$C$2:$AU$46,MOD(ROW()-2,45)+1,_xlfn.FLOOR.MATH((ROW()-2)/45)+1) + 0</f>
        <v>41.600000000000009</v>
      </c>
    </row>
    <row r="1992" spans="1:2" x14ac:dyDescent="0.2">
      <c r="A1992" cm="1">
        <f t="array" ref="A1992">INDEX(Tolls!$C$2:$AU$46,MOD(ROW()-2,45)+1,_xlfn.FLOOR.MATH((ROW()-2)/45)+1) + 0</f>
        <v>79.599999999999994</v>
      </c>
      <c r="B1992" cm="1">
        <f t="array" ref="B1992">INDEX('EZ-Pass'!$C$2:$AU$46,MOD(ROW()-2,45)+1,_xlfn.FLOOR.MATH((ROW()-2)/45)+1) + 0</f>
        <v>39.000000000000007</v>
      </c>
    </row>
    <row r="1993" spans="1:2" x14ac:dyDescent="0.2">
      <c r="A1993" cm="1">
        <f t="array" ref="A1993">INDEX(Tolls!$C$2:$AU$46,MOD(ROW()-2,45)+1,_xlfn.FLOOR.MATH((ROW()-2)/45)+1) + 0</f>
        <v>71.199999999999989</v>
      </c>
      <c r="B1993" cm="1">
        <f t="array" ref="B1993">INDEX('EZ-Pass'!$C$2:$AU$46,MOD(ROW()-2,45)+1,_xlfn.FLOOR.MATH((ROW()-2)/45)+1) + 0</f>
        <v>35.000000000000007</v>
      </c>
    </row>
    <row r="1994" spans="1:2" x14ac:dyDescent="0.2">
      <c r="A1994" cm="1">
        <f t="array" ref="A1994">INDEX(Tolls!$C$2:$AU$46,MOD(ROW()-2,45)+1,_xlfn.FLOOR.MATH((ROW()-2)/45)+1) + 0</f>
        <v>66.699999999999989</v>
      </c>
      <c r="B1994" cm="1">
        <f t="array" ref="B1994">INDEX('EZ-Pass'!$C$2:$AU$46,MOD(ROW()-2,45)+1,_xlfn.FLOOR.MATH((ROW()-2)/45)+1) + 0</f>
        <v>32.9</v>
      </c>
    </row>
    <row r="1995" spans="1:2" x14ac:dyDescent="0.2">
      <c r="A1995" cm="1">
        <f t="array" ref="A1995">INDEX(Tolls!$C$2:$AU$46,MOD(ROW()-2,45)+1,_xlfn.FLOOR.MATH((ROW()-2)/45)+1) + 0</f>
        <v>63</v>
      </c>
      <c r="B1995" cm="1">
        <f t="array" ref="B1995">INDEX('EZ-Pass'!$C$2:$AU$46,MOD(ROW()-2,45)+1,_xlfn.FLOOR.MATH((ROW()-2)/45)+1) + 0</f>
        <v>30.9</v>
      </c>
    </row>
    <row r="1996" spans="1:2" x14ac:dyDescent="0.2">
      <c r="A1996" cm="1">
        <f t="array" ref="A1996">INDEX(Tolls!$C$2:$AU$46,MOD(ROW()-2,45)+1,_xlfn.FLOOR.MATH((ROW()-2)/45)+1) + 0</f>
        <v>58.1</v>
      </c>
      <c r="B1996" cm="1">
        <f t="array" ref="B1996">INDEX('EZ-Pass'!$C$2:$AU$46,MOD(ROW()-2,45)+1,_xlfn.FLOOR.MATH((ROW()-2)/45)+1) + 0</f>
        <v>29.799999999999997</v>
      </c>
    </row>
    <row r="1997" spans="1:2" x14ac:dyDescent="0.2">
      <c r="A1997" cm="1">
        <f t="array" ref="A1997">INDEX(Tolls!$C$2:$AU$46,MOD(ROW()-2,45)+1,_xlfn.FLOOR.MATH((ROW()-2)/45)+1) + 0</f>
        <v>56.6</v>
      </c>
      <c r="B1997" cm="1">
        <f t="array" ref="B1997">INDEX('EZ-Pass'!$C$2:$AU$46,MOD(ROW()-2,45)+1,_xlfn.FLOOR.MATH((ROW()-2)/45)+1) + 0</f>
        <v>27.7</v>
      </c>
    </row>
    <row r="1998" spans="1:2" x14ac:dyDescent="0.2">
      <c r="A1998" cm="1">
        <f t="array" ref="A1998">INDEX(Tolls!$C$2:$AU$46,MOD(ROW()-2,45)+1,_xlfn.FLOOR.MATH((ROW()-2)/45)+1) + 0</f>
        <v>51.5</v>
      </c>
      <c r="B1998" cm="1">
        <f t="array" ref="B1998">INDEX('EZ-Pass'!$C$2:$AU$46,MOD(ROW()-2,45)+1,_xlfn.FLOOR.MATH((ROW()-2)/45)+1) + 0</f>
        <v>25.2</v>
      </c>
    </row>
    <row r="1999" spans="1:2" x14ac:dyDescent="0.2">
      <c r="A1999" cm="1">
        <f t="array" ref="A1999">INDEX(Tolls!$C$2:$AU$46,MOD(ROW()-2,45)+1,_xlfn.FLOOR.MATH((ROW()-2)/45)+1) + 0</f>
        <v>49.5</v>
      </c>
      <c r="B1999" cm="1">
        <f t="array" ref="B1999">INDEX('EZ-Pass'!$C$2:$AU$46,MOD(ROW()-2,45)+1,_xlfn.FLOOR.MATH((ROW()-2)/45)+1) + 0</f>
        <v>24.2</v>
      </c>
    </row>
    <row r="2000" spans="1:2" x14ac:dyDescent="0.2">
      <c r="A2000" cm="1">
        <f t="array" ref="A2000">INDEX(Tolls!$C$2:$AU$46,MOD(ROW()-2,45)+1,_xlfn.FLOOR.MATH((ROW()-2)/45)+1) + 0</f>
        <v>49.5</v>
      </c>
      <c r="B2000" cm="1">
        <f t="array" ref="B2000">INDEX('EZ-Pass'!$C$2:$AU$46,MOD(ROW()-2,45)+1,_xlfn.FLOOR.MATH((ROW()-2)/45)+1) + 0</f>
        <v>24.2</v>
      </c>
    </row>
    <row r="2001" spans="1:2" x14ac:dyDescent="0.2">
      <c r="A2001" cm="1">
        <f t="array" ref="A2001">INDEX(Tolls!$C$2:$AU$46,MOD(ROW()-2,45)+1,_xlfn.FLOOR.MATH((ROW()-2)/45)+1) + 0</f>
        <v>47.400000000000006</v>
      </c>
      <c r="B2001" cm="1">
        <f t="array" ref="B2001">INDEX('EZ-Pass'!$C$2:$AU$46,MOD(ROW()-2,45)+1,_xlfn.FLOOR.MATH((ROW()-2)/45)+1) + 0</f>
        <v>23.099999999999998</v>
      </c>
    </row>
    <row r="2002" spans="1:2" x14ac:dyDescent="0.2">
      <c r="A2002" cm="1">
        <f t="array" ref="A2002">INDEX(Tolls!$C$2:$AU$46,MOD(ROW()-2,45)+1,_xlfn.FLOOR.MATH((ROW()-2)/45)+1) + 0</f>
        <v>44.1</v>
      </c>
      <c r="B2002" cm="1">
        <f t="array" ref="B2002">INDEX('EZ-Pass'!$C$2:$AU$46,MOD(ROW()-2,45)+1,_xlfn.FLOOR.MATH((ROW()-2)/45)+1) + 0</f>
        <v>21.599999999999998</v>
      </c>
    </row>
    <row r="2003" spans="1:2" x14ac:dyDescent="0.2">
      <c r="A2003" cm="1">
        <f t="array" ref="A2003">INDEX(Tolls!$C$2:$AU$46,MOD(ROW()-2,45)+1,_xlfn.FLOOR.MATH((ROW()-2)/45)+1) + 0</f>
        <v>40.1</v>
      </c>
      <c r="B2003" cm="1">
        <f t="array" ref="B2003">INDEX('EZ-Pass'!$C$2:$AU$46,MOD(ROW()-2,45)+1,_xlfn.FLOOR.MATH((ROW()-2)/45)+1) + 0</f>
        <v>19.5</v>
      </c>
    </row>
    <row r="2004" spans="1:2" x14ac:dyDescent="0.2">
      <c r="A2004" cm="1">
        <f t="array" ref="A2004">INDEX(Tolls!$C$2:$AU$46,MOD(ROW()-2,45)+1,_xlfn.FLOOR.MATH((ROW()-2)/45)+1) + 0</f>
        <v>37.1</v>
      </c>
      <c r="B2004" cm="1">
        <f t="array" ref="B2004">INDEX('EZ-Pass'!$C$2:$AU$46,MOD(ROW()-2,45)+1,_xlfn.FLOOR.MATH((ROW()-2)/45)+1) + 0</f>
        <v>18</v>
      </c>
    </row>
    <row r="2005" spans="1:2" x14ac:dyDescent="0.2">
      <c r="A2005" cm="1">
        <f t="array" ref="A2005">INDEX(Tolls!$C$2:$AU$46,MOD(ROW()-2,45)+1,_xlfn.FLOOR.MATH((ROW()-2)/45)+1) + 0</f>
        <v>34.9</v>
      </c>
      <c r="B2005" cm="1">
        <f t="array" ref="B2005">INDEX('EZ-Pass'!$C$2:$AU$46,MOD(ROW()-2,45)+1,_xlfn.FLOOR.MATH((ROW()-2)/45)+1) + 0</f>
        <v>16.899999999999999</v>
      </c>
    </row>
    <row r="2006" spans="1:2" x14ac:dyDescent="0.2">
      <c r="A2006" cm="1">
        <f t="array" ref="A2006">INDEX(Tolls!$C$2:$AU$46,MOD(ROW()-2,45)+1,_xlfn.FLOOR.MATH((ROW()-2)/45)+1) + 0</f>
        <v>32</v>
      </c>
      <c r="B2006" cm="1">
        <f t="array" ref="B2006">INDEX('EZ-Pass'!$C$2:$AU$46,MOD(ROW()-2,45)+1,_xlfn.FLOOR.MATH((ROW()-2)/45)+1) + 0</f>
        <v>15.399999999999999</v>
      </c>
    </row>
    <row r="2007" spans="1:2" x14ac:dyDescent="0.2">
      <c r="A2007" cm="1">
        <f t="array" ref="A2007">INDEX(Tolls!$C$2:$AU$46,MOD(ROW()-2,45)+1,_xlfn.FLOOR.MATH((ROW()-2)/45)+1) + 0</f>
        <v>29.700000000000003</v>
      </c>
      <c r="B2007" cm="1">
        <f t="array" ref="B2007">INDEX('EZ-Pass'!$C$2:$AU$46,MOD(ROW()-2,45)+1,_xlfn.FLOOR.MATH((ROW()-2)/45)+1) + 0</f>
        <v>14.399999999999999</v>
      </c>
    </row>
    <row r="2008" spans="1:2" x14ac:dyDescent="0.2">
      <c r="A2008" cm="1">
        <f t="array" ref="A2008">INDEX(Tolls!$C$2:$AU$46,MOD(ROW()-2,45)+1,_xlfn.FLOOR.MATH((ROW()-2)/45)+1) + 0</f>
        <v>27.700000000000003</v>
      </c>
      <c r="B2008" cm="1">
        <f t="array" ref="B2008">INDEX('EZ-Pass'!$C$2:$AU$46,MOD(ROW()-2,45)+1,_xlfn.FLOOR.MATH((ROW()-2)/45)+1) + 0</f>
        <v>13.299999999999999</v>
      </c>
    </row>
    <row r="2009" spans="1:2" x14ac:dyDescent="0.2">
      <c r="A2009" cm="1">
        <f t="array" ref="A2009">INDEX(Tolls!$C$2:$AU$46,MOD(ROW()-2,45)+1,_xlfn.FLOOR.MATH((ROW()-2)/45)+1) + 0</f>
        <v>28.800000000000004</v>
      </c>
      <c r="B2009" cm="1">
        <f t="array" ref="B2009">INDEX('EZ-Pass'!$C$2:$AU$46,MOD(ROW()-2,45)+1,_xlfn.FLOOR.MATH((ROW()-2)/45)+1) + 0</f>
        <v>13.899999999999999</v>
      </c>
    </row>
    <row r="2010" spans="1:2" x14ac:dyDescent="0.2">
      <c r="A2010" cm="1">
        <f t="array" ref="A2010">INDEX(Tolls!$C$2:$AU$46,MOD(ROW()-2,45)+1,_xlfn.FLOOR.MATH((ROW()-2)/45)+1) + 0</f>
        <v>29.1</v>
      </c>
      <c r="B2010" cm="1">
        <f t="array" ref="B2010">INDEX('EZ-Pass'!$C$2:$AU$46,MOD(ROW()-2,45)+1,_xlfn.FLOOR.MATH((ROW()-2)/45)+1) + 0</f>
        <v>13.999999999999998</v>
      </c>
    </row>
    <row r="2011" spans="1:2" x14ac:dyDescent="0.2">
      <c r="A2011" cm="1">
        <f t="array" ref="A2011">INDEX(Tolls!$C$2:$AU$46,MOD(ROW()-2,45)+1,_xlfn.FLOOR.MATH((ROW()-2)/45)+1) + 0</f>
        <v>29.700000000000003</v>
      </c>
      <c r="B2011" cm="1">
        <f t="array" ref="B2011">INDEX('EZ-Pass'!$C$2:$AU$46,MOD(ROW()-2,45)+1,_xlfn.FLOOR.MATH((ROW()-2)/45)+1) + 0</f>
        <v>14.399999999999999</v>
      </c>
    </row>
    <row r="2012" spans="1:2" x14ac:dyDescent="0.2">
      <c r="A2012" cm="1">
        <f t="array" ref="A2012">INDEX(Tolls!$C$2:$AU$46,MOD(ROW()-2,45)+1,_xlfn.FLOOR.MATH((ROW()-2)/45)+1) + 0</f>
        <v>32.800000000000004</v>
      </c>
      <c r="B2012" cm="1">
        <f t="array" ref="B2012">INDEX('EZ-Pass'!$C$2:$AU$46,MOD(ROW()-2,45)+1,_xlfn.FLOOR.MATH((ROW()-2)/45)+1) + 0</f>
        <v>15.899999999999999</v>
      </c>
    </row>
    <row r="2013" spans="1:2" x14ac:dyDescent="0.2">
      <c r="A2013" t="e" cm="1">
        <f t="array" ref="A2013">INDEX(Tolls!$C$2:$AU$46,MOD(ROW()-2,45)+1,_xlfn.FLOOR.MATH((ROW()-2)/45)+1) + 0</f>
        <v>#VALUE!</v>
      </c>
      <c r="B2013" t="e" cm="1">
        <f t="array" ref="B2013">INDEX('EZ-Pass'!$C$2:$AU$46,MOD(ROW()-2,45)+1,_xlfn.FLOOR.MATH((ROW()-2)/45)+1) + 0</f>
        <v>#VALUE!</v>
      </c>
    </row>
    <row r="2014" spans="1:2" x14ac:dyDescent="0.2">
      <c r="A2014" cm="1">
        <f t="array" ref="A2014">INDEX(Tolls!$C$2:$AU$46,MOD(ROW()-2,45)+1,_xlfn.FLOOR.MATH((ROW()-2)/45)+1) + 0</f>
        <v>34.9</v>
      </c>
      <c r="B2014" cm="1">
        <f t="array" ref="B2014">INDEX('EZ-Pass'!$C$2:$AU$46,MOD(ROW()-2,45)+1,_xlfn.FLOOR.MATH((ROW()-2)/45)+1) + 0</f>
        <v>16.899999999999999</v>
      </c>
    </row>
    <row r="2015" spans="1:2" x14ac:dyDescent="0.2">
      <c r="A2015" cm="1">
        <f t="array" ref="A2015">INDEX(Tolls!$C$2:$AU$46,MOD(ROW()-2,45)+1,_xlfn.FLOOR.MATH((ROW()-2)/45)+1) + 0</f>
        <v>43.1</v>
      </c>
      <c r="B2015" cm="1">
        <f t="array" ref="B2015">INDEX('EZ-Pass'!$C$2:$AU$46,MOD(ROW()-2,45)+1,_xlfn.FLOOR.MATH((ROW()-2)/45)+1) + 0</f>
        <v>23</v>
      </c>
    </row>
    <row r="2016" spans="1:2" x14ac:dyDescent="0.2">
      <c r="A2016" cm="1">
        <f t="array" ref="A2016">INDEX(Tolls!$C$2:$AU$46,MOD(ROW()-2,45)+1,_xlfn.FLOOR.MATH((ROW()-2)/45)+1) + 0</f>
        <v>27.700000000000003</v>
      </c>
      <c r="B2016" cm="1">
        <f t="array" ref="B2016">INDEX('EZ-Pass'!$C$2:$AU$46,MOD(ROW()-2,45)+1,_xlfn.FLOOR.MATH((ROW()-2)/45)+1) + 0</f>
        <v>13.299999999999999</v>
      </c>
    </row>
    <row r="2017" spans="1:2" x14ac:dyDescent="0.2">
      <c r="A2017" cm="1">
        <f t="array" ref="A2017">INDEX(Tolls!$C$2:$AU$46,MOD(ROW()-2,45)+1,_xlfn.FLOOR.MATH((ROW()-2)/45)+1) + 0</f>
        <v>24.6</v>
      </c>
      <c r="B2017" cm="1">
        <f t="array" ref="B2017">INDEX('EZ-Pass'!$C$2:$AU$46,MOD(ROW()-2,45)+1,_xlfn.FLOOR.MATH((ROW()-2)/45)+1) + 0</f>
        <v>11.799999999999999</v>
      </c>
    </row>
    <row r="2018" spans="1:2" x14ac:dyDescent="0.2">
      <c r="A2018" cm="1">
        <f t="array" ref="A2018">INDEX(Tolls!$C$2:$AU$46,MOD(ROW()-2,45)+1,_xlfn.FLOOR.MATH((ROW()-2)/45)+1) + 0</f>
        <v>21.400000000000002</v>
      </c>
      <c r="B2018" cm="1">
        <f t="array" ref="B2018">INDEX('EZ-Pass'!$C$2:$AU$46,MOD(ROW()-2,45)+1,_xlfn.FLOOR.MATH((ROW()-2)/45)+1) + 0</f>
        <v>10.299999999999999</v>
      </c>
    </row>
    <row r="2019" spans="1:2" x14ac:dyDescent="0.2">
      <c r="A2019" cm="1">
        <f t="array" ref="A2019">INDEX(Tolls!$C$2:$AU$46,MOD(ROW()-2,45)+1,_xlfn.FLOOR.MATH((ROW()-2)/45)+1) + 0</f>
        <v>19.500000000000004</v>
      </c>
      <c r="B2019" cm="1">
        <f t="array" ref="B2019">INDEX('EZ-Pass'!$C$2:$AU$46,MOD(ROW()-2,45)+1,_xlfn.FLOOR.MATH((ROW()-2)/45)+1) + 0</f>
        <v>9.1999999999999993</v>
      </c>
    </row>
    <row r="2020" spans="1:2" x14ac:dyDescent="0.2">
      <c r="A2020" cm="1">
        <f t="array" ref="A2020">INDEX(Tolls!$C$2:$AU$46,MOD(ROW()-2,45)+1,_xlfn.FLOOR.MATH((ROW()-2)/45)+1) + 0</f>
        <v>15.2</v>
      </c>
      <c r="B2020" cm="1">
        <f t="array" ref="B2020">INDEX('EZ-Pass'!$C$2:$AU$46,MOD(ROW()-2,45)+1,_xlfn.FLOOR.MATH((ROW()-2)/45)+1) + 0</f>
        <v>7.2</v>
      </c>
    </row>
    <row r="2021" spans="1:2" x14ac:dyDescent="0.2">
      <c r="A2021" cm="1">
        <f t="array" ref="A2021">INDEX(Tolls!$C$2:$AU$46,MOD(ROW()-2,45)+1,_xlfn.FLOOR.MATH((ROW()-2)/45)+1) + 0</f>
        <v>13.399999999999999</v>
      </c>
      <c r="B2021" cm="1">
        <f t="array" ref="B2021">INDEX('EZ-Pass'!$C$2:$AU$46,MOD(ROW()-2,45)+1,_xlfn.FLOOR.MATH((ROW()-2)/45)+1) + 0</f>
        <v>5.9</v>
      </c>
    </row>
    <row r="2022" spans="1:2" x14ac:dyDescent="0.2">
      <c r="A2022" cm="1">
        <f t="array" ref="A2022">INDEX(Tolls!$C$2:$AU$46,MOD(ROW()-2,45)+1,_xlfn.FLOOR.MATH((ROW()-2)/45)+1) + 0</f>
        <v>11.2</v>
      </c>
      <c r="B2022" cm="1">
        <f t="array" ref="B2022">INDEX('EZ-Pass'!$C$2:$AU$46,MOD(ROW()-2,45)+1,_xlfn.FLOOR.MATH((ROW()-2)/45)+1) + 0</f>
        <v>5.1000000000000005</v>
      </c>
    </row>
    <row r="2023" spans="1:2" x14ac:dyDescent="0.2">
      <c r="A2023" cm="1">
        <f t="array" ref="A2023">INDEX(Tolls!$C$2:$AU$46,MOD(ROW()-2,45)+1,_xlfn.FLOOR.MATH((ROW()-2)/45)+1) + 0</f>
        <v>9.1</v>
      </c>
      <c r="B2023" cm="1">
        <f t="array" ref="B2023">INDEX('EZ-Pass'!$C$2:$AU$46,MOD(ROW()-2,45)+1,_xlfn.FLOOR.MATH((ROW()-2)/45)+1) + 0</f>
        <v>4</v>
      </c>
    </row>
    <row r="2024" spans="1:2" x14ac:dyDescent="0.2">
      <c r="A2024" cm="1">
        <f t="array" ref="A2024">INDEX(Tolls!$C$2:$AU$46,MOD(ROW()-2,45)+1,_xlfn.FLOOR.MATH((ROW()-2)/45)+1) + 0</f>
        <v>5.2</v>
      </c>
      <c r="B2024" cm="1">
        <f t="array" ref="B2024">INDEX('EZ-Pass'!$C$2:$AU$46,MOD(ROW()-2,45)+1,_xlfn.FLOOR.MATH((ROW()-2)/45)+1) + 0</f>
        <v>2.4</v>
      </c>
    </row>
    <row r="2025" spans="1:2" x14ac:dyDescent="0.2">
      <c r="A2025" cm="1">
        <f t="array" ref="A2025">INDEX(Tolls!$C$2:$AU$46,MOD(ROW()-2,45)+1,_xlfn.FLOOR.MATH((ROW()-2)/45)+1) + 0</f>
        <v>2.6</v>
      </c>
      <c r="B2025" cm="1">
        <f t="array" ref="B2025">INDEX('EZ-Pass'!$C$2:$AU$46,MOD(ROW()-2,45)+1,_xlfn.FLOOR.MATH((ROW()-2)/45)+1) + 0</f>
        <v>1.2</v>
      </c>
    </row>
    <row r="2026" spans="1:2" x14ac:dyDescent="0.2">
      <c r="A2026" t="e" cm="1">
        <f t="array" ref="A2026">INDEX(Tolls!$C$2:$AU$46,MOD(ROW()-2,45)+1,_xlfn.FLOOR.MATH((ROW()-2)/45)+1) + 0</f>
        <v>#VALUE!</v>
      </c>
      <c r="B2026" t="e" cm="1">
        <f t="array" ref="B2026">INDEX('EZ-Pass'!$C$2:$AU$46,MOD(ROW()-2,45)+1,_xlfn.FLOOR.MATH((ROW()-2)/45)+1) + 0</f>
        <v>#VALUE!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148C-387D-684C-9F95-F9BCF9B9F335}">
  <dimension ref="A2:P19"/>
  <sheetViews>
    <sheetView workbookViewId="0">
      <selection activeCell="O1" sqref="O1"/>
    </sheetView>
  </sheetViews>
  <sheetFormatPr baseColWidth="10" defaultRowHeight="16" x14ac:dyDescent="0.2"/>
  <cols>
    <col min="1" max="1" width="5.1640625" customWidth="1"/>
    <col min="2" max="2" width="24.1640625" customWidth="1"/>
    <col min="3" max="9" width="5.1640625" customWidth="1"/>
    <col min="10" max="10" width="20.5" customWidth="1"/>
    <col min="11" max="15" width="5.1640625" customWidth="1"/>
  </cols>
  <sheetData>
    <row r="2" spans="1:15" ht="16" customHeight="1" x14ac:dyDescent="0.2">
      <c r="C2" cm="1">
        <f t="array" ref="C2:H2">TRANSPOSE(A3:A8)</f>
        <v>15</v>
      </c>
      <c r="D2">
        <v>17</v>
      </c>
      <c r="E2">
        <v>20</v>
      </c>
      <c r="F2">
        <v>26</v>
      </c>
      <c r="G2">
        <v>29</v>
      </c>
      <c r="H2">
        <v>31</v>
      </c>
    </row>
    <row r="3" spans="1:15" x14ac:dyDescent="0.2">
      <c r="A3">
        <v>15</v>
      </c>
      <c r="B3" t="s">
        <v>118</v>
      </c>
      <c r="C3" t="s">
        <v>108</v>
      </c>
      <c r="D3">
        <v>2.9</v>
      </c>
      <c r="E3">
        <v>4.5999999999999996</v>
      </c>
      <c r="F3">
        <f>E3</f>
        <v>4.5999999999999996</v>
      </c>
      <c r="G3">
        <f>F3+2.9</f>
        <v>7.5</v>
      </c>
      <c r="H3">
        <f>G3</f>
        <v>7.5</v>
      </c>
      <c r="I3" s="76" t="s">
        <v>113</v>
      </c>
    </row>
    <row r="4" spans="1:15" x14ac:dyDescent="0.2">
      <c r="A4">
        <v>17</v>
      </c>
      <c r="B4" t="s">
        <v>119</v>
      </c>
      <c r="C4">
        <v>1.2</v>
      </c>
      <c r="D4" t="s">
        <v>108</v>
      </c>
      <c r="E4">
        <v>4.5999999999999996</v>
      </c>
      <c r="F4">
        <f>E4</f>
        <v>4.5999999999999996</v>
      </c>
      <c r="G4">
        <f>F4+2.9</f>
        <v>7.5</v>
      </c>
      <c r="H4">
        <f>G4</f>
        <v>7.5</v>
      </c>
      <c r="I4" s="76"/>
    </row>
    <row r="5" spans="1:15" x14ac:dyDescent="0.2">
      <c r="A5">
        <v>20</v>
      </c>
      <c r="B5" t="s">
        <v>120</v>
      </c>
      <c r="C5">
        <v>2.2999999999999998</v>
      </c>
      <c r="D5">
        <f>C5</f>
        <v>2.2999999999999998</v>
      </c>
      <c r="E5" t="s">
        <v>108</v>
      </c>
      <c r="F5">
        <v>2.9</v>
      </c>
      <c r="G5">
        <f>F5+2.9</f>
        <v>5.8</v>
      </c>
      <c r="H5">
        <f>G5</f>
        <v>5.8</v>
      </c>
      <c r="I5" s="76"/>
    </row>
    <row r="6" spans="1:15" x14ac:dyDescent="0.2">
      <c r="A6">
        <v>26</v>
      </c>
      <c r="B6" t="s">
        <v>121</v>
      </c>
      <c r="C6">
        <f>C5</f>
        <v>2.2999999999999998</v>
      </c>
      <c r="D6">
        <f t="shared" ref="D6:D8" si="0">C6</f>
        <v>2.2999999999999998</v>
      </c>
      <c r="E6">
        <v>1.2</v>
      </c>
      <c r="F6" t="s">
        <v>108</v>
      </c>
      <c r="G6">
        <v>2.9</v>
      </c>
      <c r="H6">
        <f>G6</f>
        <v>2.9</v>
      </c>
      <c r="I6" s="76"/>
    </row>
    <row r="7" spans="1:15" x14ac:dyDescent="0.2">
      <c r="A7">
        <v>29</v>
      </c>
      <c r="B7" t="s">
        <v>122</v>
      </c>
      <c r="C7">
        <f>C6+1.2</f>
        <v>3.5</v>
      </c>
      <c r="D7">
        <f t="shared" si="0"/>
        <v>3.5</v>
      </c>
      <c r="E7">
        <f>E6+1.2</f>
        <v>2.4</v>
      </c>
      <c r="F7">
        <v>1.2</v>
      </c>
      <c r="G7" t="s">
        <v>108</v>
      </c>
      <c r="H7">
        <v>2.9</v>
      </c>
      <c r="I7" s="76"/>
    </row>
    <row r="8" spans="1:15" x14ac:dyDescent="0.2">
      <c r="A8">
        <v>31</v>
      </c>
      <c r="B8" t="s">
        <v>123</v>
      </c>
      <c r="C8">
        <f>C7+1.2</f>
        <v>4.7</v>
      </c>
      <c r="D8">
        <f t="shared" si="0"/>
        <v>4.7</v>
      </c>
      <c r="E8">
        <f>E7</f>
        <v>2.4</v>
      </c>
      <c r="F8">
        <v>1.2</v>
      </c>
      <c r="G8">
        <v>1.2</v>
      </c>
      <c r="H8" t="s">
        <v>108</v>
      </c>
      <c r="I8" s="76"/>
    </row>
    <row r="9" spans="1:15" x14ac:dyDescent="0.2">
      <c r="C9" s="71" t="s">
        <v>114</v>
      </c>
      <c r="D9" s="71"/>
      <c r="E9" s="71"/>
      <c r="F9" s="71"/>
      <c r="G9" s="71"/>
      <c r="H9" s="71"/>
    </row>
    <row r="10" spans="1:15" x14ac:dyDescent="0.2">
      <c r="K10" t="s">
        <v>128</v>
      </c>
      <c r="L10" t="s">
        <v>129</v>
      </c>
      <c r="M10" t="s">
        <v>131</v>
      </c>
      <c r="N10" t="s">
        <v>130</v>
      </c>
    </row>
    <row r="11" spans="1:15" x14ac:dyDescent="0.2">
      <c r="I11" t="s">
        <v>128</v>
      </c>
      <c r="J11" t="s">
        <v>124</v>
      </c>
      <c r="K11" t="s">
        <v>108</v>
      </c>
      <c r="L11">
        <v>0</v>
      </c>
      <c r="M11">
        <v>1.8</v>
      </c>
      <c r="N11">
        <v>1.8</v>
      </c>
      <c r="O11" s="76" t="s">
        <v>113</v>
      </c>
    </row>
    <row r="12" spans="1:15" x14ac:dyDescent="0.2">
      <c r="I12" t="s">
        <v>129</v>
      </c>
      <c r="J12" t="s">
        <v>125</v>
      </c>
      <c r="K12">
        <v>0</v>
      </c>
      <c r="L12" t="s">
        <v>108</v>
      </c>
      <c r="M12">
        <v>1.8</v>
      </c>
      <c r="N12">
        <v>1.8</v>
      </c>
      <c r="O12" s="76"/>
    </row>
    <row r="13" spans="1:15" x14ac:dyDescent="0.2">
      <c r="I13" t="s">
        <v>131</v>
      </c>
      <c r="J13" t="s">
        <v>126</v>
      </c>
      <c r="K13">
        <v>1.3</v>
      </c>
      <c r="L13">
        <v>1.3</v>
      </c>
      <c r="M13" t="s">
        <v>108</v>
      </c>
      <c r="N13">
        <v>0</v>
      </c>
      <c r="O13" s="76"/>
    </row>
    <row r="14" spans="1:15" x14ac:dyDescent="0.2">
      <c r="I14" t="s">
        <v>130</v>
      </c>
      <c r="J14" t="s">
        <v>127</v>
      </c>
      <c r="K14">
        <v>1.3</v>
      </c>
      <c r="L14">
        <v>1.3</v>
      </c>
      <c r="M14">
        <v>0</v>
      </c>
      <c r="N14" t="s">
        <v>108</v>
      </c>
      <c r="O14" s="76"/>
    </row>
    <row r="15" spans="1:15" x14ac:dyDescent="0.2">
      <c r="K15" s="71" t="s">
        <v>114</v>
      </c>
      <c r="L15" s="71"/>
      <c r="M15" s="71"/>
      <c r="N15" s="71"/>
    </row>
    <row r="17" spans="15:16" x14ac:dyDescent="0.2">
      <c r="O17" t="s">
        <v>134</v>
      </c>
      <c r="P17" t="s">
        <v>132</v>
      </c>
    </row>
    <row r="18" spans="15:16" x14ac:dyDescent="0.2">
      <c r="O18" t="s">
        <v>135</v>
      </c>
    </row>
    <row r="19" spans="15:16" x14ac:dyDescent="0.2">
      <c r="O19" t="s">
        <v>136</v>
      </c>
      <c r="P19" t="s">
        <v>133</v>
      </c>
    </row>
  </sheetData>
  <mergeCells count="4">
    <mergeCell ref="K15:N15"/>
    <mergeCell ref="O11:O14"/>
    <mergeCell ref="I3:I8"/>
    <mergeCell ref="C9:H9"/>
  </mergeCells>
  <conditionalFormatting sqref="C3:H8">
    <cfRule type="containsText" dxfId="1" priority="3" operator="containsText" text="N/A">
      <formula>NOT(ISERROR(SEARCH("N/A",C3)))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1:N14">
    <cfRule type="containsText" dxfId="0" priority="1" operator="containsText" text="N/A">
      <formula>NOT(ISERROR(SEARCH("N/A",K11)))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Calendar</vt:lpstr>
      <vt:lpstr>Tolls</vt:lpstr>
      <vt:lpstr>OH-NJ</vt:lpstr>
      <vt:lpstr>OH-Scranton</vt:lpstr>
      <vt:lpstr>Scranton-NJ</vt:lpstr>
      <vt:lpstr>EZ-Pass</vt:lpstr>
      <vt:lpstr>OH-NJ EZ</vt:lpstr>
      <vt:lpstr>OH-Scranton EZ</vt:lpstr>
      <vt:lpstr>Scranton-NJ EZ</vt:lpstr>
      <vt:lpstr>Sheet6</vt:lpstr>
      <vt:lpstr>Sheet10</vt:lpstr>
      <vt:lpstr>'EZ-Pass'!PA_Turnpike</vt:lpstr>
      <vt:lpstr>'OH-NJ'!PA_Turnpike_1</vt:lpstr>
      <vt:lpstr>'OH-NJ EZ'!PA_Turnpike_1</vt:lpstr>
      <vt:lpstr>'OH-Scranton'!PA_Turnpike_1</vt:lpstr>
      <vt:lpstr>'OH-Scranton EZ'!PA_Turnpike_1</vt:lpstr>
      <vt:lpstr>'Scranton-NJ'!PA_Turnpike_1</vt:lpstr>
      <vt:lpstr>'Scranton-NJ EZ'!PA_Turnpike_1</vt:lpstr>
      <vt:lpstr>Tolls!PA_Turnpike_1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Sherman, Jackson Jude</dc:creator>
  <cp:lastModifiedBy>Sherman, Jackson Jude</cp:lastModifiedBy>
  <dcterms:created xsi:type="dcterms:W3CDTF">2021-05-17T04:04:04Z</dcterms:created>
  <dcterms:modified xsi:type="dcterms:W3CDTF">2021-06-16T23:48:01Z</dcterms:modified>
</cp:coreProperties>
</file>