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3" windowWidth="13600" windowHeight="5130"/>
  </bookViews>
  <sheets>
    <sheet name="Dados" sheetId="1" r:id="rId1"/>
    <sheet name="Gráfico Acertos" sheetId="2" r:id="rId2"/>
    <sheet name="Planilha3" sheetId="3" r:id="rId3"/>
    <sheet name="Correlação" sheetId="4" r:id="rId4"/>
    <sheet name="Pareto" sheetId="5" r:id="rId5"/>
  </sheets>
  <definedNames>
    <definedName name="_xlnm.Print_Area" localSheetId="0">#REF!</definedName>
    <definedName name="_xlnm.Sheet_Title" localSheetId="0">"Dados"</definedName>
    <definedName name="_xlnm.Print_Area" localSheetId="1">#REF!</definedName>
    <definedName name="_xlnm.Sheet_Title" localSheetId="1">"Gráfico Acertos"</definedName>
    <definedName name="_xlnm.Print_Area" localSheetId="2">#REF!</definedName>
    <definedName name="_xlnm.Sheet_Title" localSheetId="2">"Planilha3"</definedName>
    <definedName name="_xlnm.Print_Area" localSheetId="3">#REF!</definedName>
    <definedName name="_xlnm.Sheet_Title" localSheetId="3">"Correlação"</definedName>
    <definedName name="_xlnm.Print_Area" localSheetId="4">#REF!</definedName>
    <definedName name="_xlnm.Sheet_Title" localSheetId="4">"Pareto"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<sst xmlns="http://schemas.openxmlformats.org/spreadsheetml/2006/main" uniqueCount="13" count="13">
  <si>
    <t>M1</t>
  </si>
  <si>
    <t>Aluno</t>
  </si>
  <si>
    <t>Acertos</t>
  </si>
  <si>
    <t>Num Sessões</t>
  </si>
  <si>
    <t>Tam sessão</t>
  </si>
  <si>
    <t>Dias de Atividade</t>
  </si>
  <si>
    <t>Tempo total</t>
  </si>
  <si>
    <t>Questões por sessão</t>
  </si>
  <si>
    <t>Focos</t>
  </si>
  <si>
    <t>Tempo médio focado</t>
  </si>
  <si>
    <t>Tempo total focado</t>
  </si>
  <si>
    <t>Falta de foco</t>
  </si>
  <si>
    <t>Nota Final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</si>
</sst>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0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center" wrapText="0" shrinkToFit="0" textRotation="0" indent="0"/>
    </xf>
    <xf applyAlignment="1" applyBorder="1" applyFont="1" applyFill="1" applyNumberFormat="1" fontId="1" fillId="0" borderId="0" numFmtId="2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  <xf applyAlignment="1" applyBorder="1" applyFont="1" applyFill="1" applyNumberFormat="1" fontId="0" fillId="0" borderId="0" numFmtId="1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2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7" Type="http://schemas.openxmlformats.org/officeDocument/2006/relationships/styles" Target="styles.xml"/>
  <Relationship Id="rId6" Type="http://schemas.openxmlformats.org/officeDocument/2006/relationships/sharedStrings" Target="sharedStrings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marker"/>
        <c:varyColors val="0"/>
        <c:ser>
          <c:idx val="0"/>
          <c:order val="0"/>
          <c:spPr>
            <a:ln>
              <a:noFill/>
            </a:ln>
            <a:extLst>
              <a:ext uri="http://www.gnumeric.org/ext/spreadsheetml">
                <gnmx:gostyle dashType="auto"/>
              </a:ext>
            </a:extLst>
          </c:spPr>
          <c:marker>
            <c:symbol val="auto"/>
            <c:size val="5"/>
          </c:marker>
          <c:xVal>
            <c:numRef>
              <c:f>'Gráfico Acertos'!$B$3:$B$54</c:f>
            </c:numRef>
          </c:xVal>
          <c:yVal>
            <c:numRef>
              <c:f>'Gráfico Acertos'!$C$3:$C$54</c:f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numFmt sourceLinked="1" formatCode="General"/>
        <c:majorTickMark val="out"/>
        <c:minorTickMark val="none"/>
        <c:spPr/>
        <c:crossAx val="2"/>
        <c:crosses val="min"/>
      </c:valAx>
      <c:valAx>
        <c:axId val="2"/>
        <c:scaling>
          <c:orientation val="minMax"/>
        </c:scaling>
        <c:delete val="0"/>
        <c:axPos val="l"/>
        <c:numFmt sourceLinked="1" formatCode="General"/>
        <c:majorTickMark val="out"/>
        <c:minorTickMark val="none"/>
        <c:spPr/>
        <c:crossAx val="1"/>
        <c:crosses val="min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</c:chart>
  <c:spPr>
    <a:extLst>
      <a:ext uri="http://www.gnumeric.org/ext/spreadsheetml">
        <gnmx:gostyle pattern="solid" auto-pattern="1"/>
      </a:ext>
    </a:extLst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cat>
            <c:strRef>
              <c:f>Pareto!$B$3:$B$55</c:f>
            </c:strRef>
          </c:cat>
          <c:val>
            <c:numRef>
              <c:f>Pareto!$C$3:$C$55</c:f>
            </c:numRef>
          </c:val>
        </c:ser>
        <c:gapWidth val="150"/>
        <c:overlap val="0"/>
        <c:axId val="3"/>
        <c:axId val="4"/>
      </c:barChart>
      <c:lineChart>
        <c:grouping val="standard"/>
        <c:varyColors val="0"/>
        <c:ser>
          <c:idx val="1"/>
          <c:order val="1"/>
          <c:spPr>
            <a:ln>
              <a:solidFill>
                <a:srgbClr val="ff00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circle"/>
            <c:size val="4"/>
          </c:marker>
          <c:val>
            <c:numRef>
              <c:f>Pareto!$D$3:$D$55</c:f>
            </c:numRef>
          </c:val>
          <c:smooth val="0"/>
        </c:ser>
        <c:marker val="1"/>
        <c:axId val="3"/>
        <c:axId val="4"/>
      </c:lineChart>
      <c:catAx>
        <c:axId val="3"/>
        <c:scaling>
          <c:orientation val="minMax"/>
        </c:scaling>
        <c:delete val="0"/>
        <c:axPos val="b"/>
        <c:numFmt sourceLinked="1" formatCode="General"/>
        <c:majorTickMark val="out"/>
        <c:minorTickMark val="none"/>
        <c:spPr/>
        <c:crossAx val="4"/>
        <c:crosses val="min"/>
      </c:catAx>
      <c:valAx>
        <c:axId val="4"/>
        <c:scaling>
          <c:orientation val="minMax"/>
          <c:max val="110"/>
        </c:scaling>
        <c:delete val="0"/>
        <c:axPos val="l"/>
        <c:numFmt sourceLinked="1" formatCode="General"/>
        <c:majorTickMark val="out"/>
        <c:minorTickMark val="none"/>
        <c:spPr/>
        <c:crossAx val="3"/>
        <c:crosses val="min"/>
      </c:valAx>
      <c:spPr>
        <a:noFill/>
      </c:spPr>
    </c:plotArea>
  </c:chart>
  <c:spPr>
    <a:extLst>
      <a:ext uri="http://www.gnumeric.org/ext/spreadsheetml">
        <gnmx:gostyle pattern="solid" auto-pattern="1"/>
      </a:ext>
    </a:extLst>
  </c:spPr>
</c:chartSpace>
</file>

<file path=xl/drawings/_rels/drawing1.xml.rels><?xml version="1.0" encoding="UTF-8"?>
<Relationships xmlns="http://schemas.openxmlformats.org/package/2006/relationships">
  <Relationship Id="rId1" Type="http://schemas.openxmlformats.org/officeDocument/2006/relationships/chart" Target="../charts/chart1.xml"/>
</Relationships>

</file>

<file path=xl/drawings/_rels/drawing2.xml.rels><?xml version="1.0" encoding="UTF-8"?>
<Relationships xmlns="http://schemas.openxmlformats.org/package/2006/relationships">
  <Relationship Id="rId1" Type="http://schemas.openxmlformats.org/officeDocument/2006/relationships/chart" Target="../charts/chart2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oneCellAnchor>
    <xdr:from>
      <xdr:col>4</xdr:col>
      <xdr:colOff>44268</xdr:colOff>
      <xdr:row>3</xdr:row>
      <xdr:rowOff>76266</xdr:rowOff>
    </xdr:from>
    <xdr:ext cx="3708400" cy="2616200"/>
    <xdr:graphicFrame macro="">
      <xdr:nvGraphicFramePr>
        <xdr:cNvPr id="1" name="Chart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oneCellAnchor>
    <xdr:from>
      <xdr:col>4</xdr:col>
      <xdr:colOff>708302</xdr:colOff>
      <xdr:row>26</xdr:row>
      <xdr:rowOff>19107</xdr:rowOff>
    </xdr:from>
    <xdr:ext cx="5689600" cy="2311400"/>
    <xdr:graphicFrame macro="">
      <xdr:nvGraphicFramePr>
        <xdr:cNvPr id="1" name="Chart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oneCellAnchor>
</xdr:wsDr>
</file>

<file path=xl/worksheets/_rels/sheet2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5.xml.rels><?xml version="1.0" encoding="UTF-8"?>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59"/>
  <sheetViews>
    <sheetView topLeftCell="B1" workbookViewId="0">
      <selection activeCell="N14" sqref="N14"/>
    </sheetView>
  </sheetViews>
  <sheetFormatPr defaultRowHeight="12.75"/>
  <cols>
    <col min="1" max="1" style="1" width="6.428185096153847" bestFit="1" customWidth="1"/>
    <col min="2" max="2" style="1" width="2.999819711538462" bestFit="1" customWidth="1"/>
    <col min="3" max="3" style="1" width="8.71376201923077" bestFit="1" customWidth="1"/>
    <col min="4" max="4" style="1" width="14.856250000000001" bestFit="1" customWidth="1"/>
    <col min="5" max="5" style="1" width="12.99921875" bestFit="1" customWidth="1"/>
    <col min="6" max="6" style="1" width="18.998858173076925" bestFit="1" customWidth="1"/>
    <col min="7" max="7" style="1" width="13.14206730769231" bestFit="1" customWidth="1"/>
    <col min="8" max="8" style="1" width="22.70339743589744" bestFit="1" customWidth="1"/>
    <col min="9" max="9" style="1" width="6.713882211538462" bestFit="1" customWidth="1"/>
    <col min="10" max="10" style="1" width="22.57007211538462" bestFit="1" customWidth="1"/>
    <col min="11" max="11" style="1" width="20.989214743589745" bestFit="1" customWidth="1"/>
    <col min="12" max="12" style="1" width="14.42770432692308" bestFit="1" customWidth="1"/>
    <col min="13" max="13" style="1" width="11.85643028846154" customWidth="1"/>
    <col min="14" max="256" style="1" width="9.142307692307693"/>
  </cols>
  <sheetData>
    <row r="1" spans="1:13">
      <c r="A1" s="2"/>
      <c r="B1" s="2"/>
      <c r="C1" s="3" t="s">
        <v>0</v>
      </c>
      <c r="D1" s="4" t="inlineStr">
        <is>
          <t>M2</t>
        </is>
      </c>
      <c r="E1" s="4"/>
      <c r="F1" s="4"/>
      <c r="G1" s="4"/>
      <c r="H1" s="4"/>
      <c r="I1" s="4" t="inlineStr">
        <is>
          <t>M3</t>
        </is>
      </c>
      <c r="J1" s="4"/>
      <c r="K1" s="4"/>
      <c r="L1" s="4"/>
    </row>
    <row r="2" spans="1:13">
      <c r="A2" s="4" t="s">
        <v>1</v>
      </c>
      <c r="B2" s="4"/>
      <c r="C2" s="2" t="s">
        <v>2</v>
      </c>
      <c r="D2" s="2" t="s">
        <v>3</v>
      </c>
      <c r="E2" s="5" t="s">
        <v>4</v>
      </c>
      <c r="F2" s="2" t="s">
        <v>5</v>
      </c>
      <c r="G2" s="5" t="s">
        <v>6</v>
      </c>
      <c r="H2" s="5" t="s">
        <v>7</v>
      </c>
      <c r="I2" s="2" t="s">
        <v>8</v>
      </c>
      <c r="J2" s="5" t="s">
        <v>9</v>
      </c>
      <c r="K2" s="5" t="s">
        <v>10</v>
      </c>
      <c r="L2" s="2" t="s">
        <v>11</v>
      </c>
      <c r="M2" s="2" t="s">
        <v>12</v>
      </c>
    </row>
    <row r="3" spans="1:13">
      <c r="A3">
        <v>14732</v>
      </c>
      <c r="B3">
        <v>1</v>
      </c>
      <c r="C3">
        <v>178</v>
      </c>
      <c r="D3">
        <v>62</v>
      </c>
      <c r="E3" s="6">
        <v>18.925000000000001</v>
      </c>
      <c r="F3">
        <v>0.22</v>
      </c>
      <c r="G3" s="6">
        <v>2200.9333333333302</v>
      </c>
      <c r="H3" s="6">
        <v>2.87096774193548</v>
      </c>
      <c r="I3" s="7">
        <v>164</v>
      </c>
      <c r="J3" s="6">
        <v>21.617784552845499</v>
      </c>
      <c r="K3" s="6">
        <v>3545.3166666666698</v>
      </c>
      <c r="L3">
        <v>19</v>
      </c>
      <c r="M3">
        <v>81</v>
      </c>
    </row>
    <row r="4" spans="1:13">
      <c r="A4">
        <v>14823</v>
      </c>
      <c r="B4">
        <v>2</v>
      </c>
      <c r="C4">
        <v>50</v>
      </c>
      <c r="D4">
        <v>52</v>
      </c>
      <c r="E4" s="6">
        <v>7.8333333333333304</v>
      </c>
      <c r="F4">
        <v>0.20000000000000001</v>
      </c>
      <c r="G4" s="6">
        <v>1106.8333333333301</v>
      </c>
      <c r="H4" s="6">
        <v>0.96153846153846201</v>
      </c>
      <c r="I4" s="7">
        <v>32</v>
      </c>
      <c r="J4" s="6">
        <v>3.6343749999999999</v>
      </c>
      <c r="K4" s="6">
        <v>116.3</v>
      </c>
      <c r="L4">
        <v>24</v>
      </c>
      <c r="M4">
        <v>0</v>
      </c>
    </row>
    <row r="5" spans="1:13">
      <c r="A5">
        <v>20805</v>
      </c>
      <c r="B5">
        <v>3</v>
      </c>
      <c r="C5">
        <v>73</v>
      </c>
      <c r="D5">
        <v>70</v>
      </c>
      <c r="E5" s="6">
        <v>1.88333333333333</v>
      </c>
      <c r="F5">
        <v>0.29999999999999999</v>
      </c>
      <c r="G5" s="6">
        <v>1072.56666666667</v>
      </c>
      <c r="H5" s="6">
        <v>1.04285714285714</v>
      </c>
      <c r="I5" s="7">
        <v>58</v>
      </c>
      <c r="J5" s="6">
        <v>16.8471264367816</v>
      </c>
      <c r="K5" s="6">
        <v>977.13333333333298</v>
      </c>
      <c r="L5">
        <v>19</v>
      </c>
      <c r="M5">
        <v>0</v>
      </c>
    </row>
    <row r="6" spans="1:13">
      <c r="A6">
        <v>25681</v>
      </c>
      <c r="B6">
        <v>4</v>
      </c>
      <c r="C6">
        <v>79</v>
      </c>
      <c r="D6">
        <v>51</v>
      </c>
      <c r="E6" s="6">
        <v>17.6666666666667</v>
      </c>
      <c r="F6">
        <v>0.27000000000000002</v>
      </c>
      <c r="G6" s="6">
        <v>1552.3</v>
      </c>
      <c r="H6" s="6">
        <v>1.54901960784314</v>
      </c>
      <c r="I6" s="7">
        <v>66</v>
      </c>
      <c r="J6" s="6">
        <v>60.243939393939399</v>
      </c>
      <c r="K6" s="6">
        <v>3976.0999999999999</v>
      </c>
      <c r="L6">
        <v>17</v>
      </c>
      <c r="M6">
        <v>0</v>
      </c>
    </row>
    <row r="7" spans="1:13">
      <c r="A7">
        <v>25779</v>
      </c>
      <c r="B7">
        <v>5</v>
      </c>
      <c r="C7">
        <v>173</v>
      </c>
      <c r="D7">
        <v>80</v>
      </c>
      <c r="E7" s="6">
        <v>13.258333333333301</v>
      </c>
      <c r="F7">
        <v>0.34000000000000002</v>
      </c>
      <c r="G7" s="6">
        <v>2326.9666666666699</v>
      </c>
      <c r="H7" s="6">
        <v>2.1625000000000001</v>
      </c>
      <c r="I7" s="7">
        <v>140</v>
      </c>
      <c r="J7" s="6">
        <v>22.489523809523799</v>
      </c>
      <c r="K7" s="6">
        <v>3148.5333333333301</v>
      </c>
      <c r="L7">
        <v>36</v>
      </c>
      <c r="M7">
        <v>54</v>
      </c>
    </row>
    <row r="8" spans="1:13">
      <c r="A8">
        <v>25781</v>
      </c>
      <c r="B8">
        <v>6</v>
      </c>
      <c r="C8">
        <v>160</v>
      </c>
      <c r="D8">
        <v>97</v>
      </c>
      <c r="E8" s="6">
        <v>11.300000000000001</v>
      </c>
      <c r="F8">
        <v>0.33000000000000002</v>
      </c>
      <c r="G8" s="6">
        <v>2429.25</v>
      </c>
      <c r="H8" s="6">
        <v>1.6494845360824699</v>
      </c>
      <c r="I8" s="7">
        <v>137</v>
      </c>
      <c r="J8" s="6">
        <v>23.812043795620401</v>
      </c>
      <c r="K8" s="6">
        <v>3262.25</v>
      </c>
      <c r="L8">
        <v>29</v>
      </c>
      <c r="M8">
        <v>45</v>
      </c>
    </row>
    <row r="9" spans="1:13">
      <c r="A9">
        <v>25783</v>
      </c>
      <c r="B9">
        <v>7</v>
      </c>
      <c r="C9">
        <v>178</v>
      </c>
      <c r="D9">
        <v>73</v>
      </c>
      <c r="E9" s="6">
        <v>13.733333333333301</v>
      </c>
      <c r="F9">
        <v>0.28000000000000003</v>
      </c>
      <c r="G9" s="6">
        <v>1834.38333333333</v>
      </c>
      <c r="H9" s="6">
        <v>2.4383561643835598</v>
      </c>
      <c r="I9" s="7">
        <v>160</v>
      </c>
      <c r="J9" s="6">
        <v>28.2129166666667</v>
      </c>
      <c r="K9" s="6">
        <v>4514.0666666666702</v>
      </c>
      <c r="L9">
        <v>18</v>
      </c>
      <c r="M9">
        <v>68</v>
      </c>
    </row>
    <row r="10" spans="1:13">
      <c r="A10">
        <v>25786</v>
      </c>
      <c r="B10">
        <v>8</v>
      </c>
      <c r="C10">
        <v>27</v>
      </c>
      <c r="D10">
        <v>33</v>
      </c>
      <c r="E10" s="6">
        <v>12.116666666666699</v>
      </c>
      <c r="F10">
        <v>0.12</v>
      </c>
      <c r="G10" s="6">
        <v>603.66666666666697</v>
      </c>
      <c r="H10" s="6">
        <v>0.81818181818181801</v>
      </c>
      <c r="I10" s="7">
        <v>25</v>
      </c>
      <c r="J10" s="6">
        <v>182.04466666666701</v>
      </c>
      <c r="K10" s="6">
        <v>4551.1166666666704</v>
      </c>
      <c r="L10">
        <v>2</v>
      </c>
      <c r="M10">
        <v>0</v>
      </c>
    </row>
    <row r="11" spans="1:13">
      <c r="A11">
        <v>25788</v>
      </c>
      <c r="B11">
        <v>9</v>
      </c>
      <c r="C11">
        <v>157</v>
      </c>
      <c r="D11">
        <v>91</v>
      </c>
      <c r="E11" s="6">
        <v>8.2333333333333307</v>
      </c>
      <c r="F11">
        <v>0.29999999999999999</v>
      </c>
      <c r="G11" s="6">
        <v>2342.8166666666698</v>
      </c>
      <c r="H11" s="6">
        <v>1.72527472527473</v>
      </c>
      <c r="I11" s="7">
        <v>134</v>
      </c>
      <c r="J11" s="6">
        <v>5.1583333333333297</v>
      </c>
      <c r="K11" s="6">
        <v>691.21666666666704</v>
      </c>
      <c r="L11">
        <v>27</v>
      </c>
      <c r="M11">
        <v>79</v>
      </c>
    </row>
    <row r="12" spans="1:13">
      <c r="A12">
        <v>25793</v>
      </c>
      <c r="B12">
        <v>10</v>
      </c>
      <c r="C12">
        <v>164</v>
      </c>
      <c r="D12">
        <v>38</v>
      </c>
      <c r="E12" s="6">
        <v>48.733333333333299</v>
      </c>
      <c r="F12">
        <v>0.16</v>
      </c>
      <c r="G12" s="6">
        <v>1764.6666666666699</v>
      </c>
      <c r="H12" s="6">
        <v>4.3421052631579</v>
      </c>
      <c r="I12" s="7">
        <v>157</v>
      </c>
      <c r="J12" s="6">
        <v>6.2654989384288804</v>
      </c>
      <c r="K12" s="6">
        <v>983.68333333333305</v>
      </c>
      <c r="L12">
        <v>13</v>
      </c>
      <c r="M12">
        <v>78</v>
      </c>
    </row>
    <row r="13" spans="1:13">
      <c r="A13">
        <v>25800</v>
      </c>
      <c r="B13">
        <v>11</v>
      </c>
      <c r="C13">
        <v>178</v>
      </c>
      <c r="D13">
        <v>104</v>
      </c>
      <c r="E13" s="6">
        <v>8.8000000000000007</v>
      </c>
      <c r="F13">
        <v>0.37</v>
      </c>
      <c r="G13" s="6">
        <v>2411.6666666666702</v>
      </c>
      <c r="H13" s="6">
        <v>1.7115384615384599</v>
      </c>
      <c r="I13" s="7">
        <v>158</v>
      </c>
      <c r="J13" s="6">
        <v>31.4277426160338</v>
      </c>
      <c r="K13" s="6">
        <v>4965.5833333333303</v>
      </c>
      <c r="L13">
        <v>23</v>
      </c>
      <c r="M13">
        <v>79</v>
      </c>
    </row>
    <row r="14" spans="1:13">
      <c r="A14">
        <v>25809</v>
      </c>
      <c r="B14">
        <v>12</v>
      </c>
      <c r="C14">
        <v>140</v>
      </c>
      <c r="D14">
        <v>59</v>
      </c>
      <c r="E14" s="6">
        <v>28.983333333333299</v>
      </c>
      <c r="F14">
        <v>0.20000000000000001</v>
      </c>
      <c r="G14" s="6">
        <v>2571.8499999999999</v>
      </c>
      <c r="H14" s="6">
        <v>2.3898305084745801</v>
      </c>
      <c r="I14" s="7">
        <v>112</v>
      </c>
      <c r="J14" s="6">
        <v>14.9270833333333</v>
      </c>
      <c r="K14" s="6">
        <v>1671.8333333333301</v>
      </c>
      <c r="L14">
        <v>34</v>
      </c>
      <c r="M14">
        <v>29</v>
      </c>
    </row>
    <row r="15" spans="1:13">
      <c r="A15">
        <v>25812</v>
      </c>
      <c r="B15">
        <v>13</v>
      </c>
      <c r="C15">
        <v>184</v>
      </c>
      <c r="D15">
        <v>90</v>
      </c>
      <c r="E15" s="6">
        <v>5.1500000000000004</v>
      </c>
      <c r="F15">
        <v>0.31</v>
      </c>
      <c r="G15" s="6">
        <v>2057.5666666666698</v>
      </c>
      <c r="H15" s="6">
        <v>2.0444444444444398</v>
      </c>
      <c r="I15" s="7">
        <v>175</v>
      </c>
      <c r="J15" s="6">
        <v>12.2594285714286</v>
      </c>
      <c r="K15" s="6">
        <v>2145.4000000000001</v>
      </c>
      <c r="L15">
        <v>9</v>
      </c>
      <c r="M15">
        <v>92</v>
      </c>
    </row>
    <row r="16" spans="1:13">
      <c r="A16">
        <v>25813</v>
      </c>
      <c r="B16">
        <v>14</v>
      </c>
      <c r="C16">
        <v>173</v>
      </c>
      <c r="D16">
        <v>90</v>
      </c>
      <c r="E16" s="6">
        <v>17.800000000000001</v>
      </c>
      <c r="F16">
        <v>0.34000000000000002</v>
      </c>
      <c r="G16" s="6">
        <v>3147.2666666666701</v>
      </c>
      <c r="H16" s="6">
        <v>1.9222222222222201</v>
      </c>
      <c r="I16" s="7">
        <v>127</v>
      </c>
      <c r="J16" s="6">
        <v>7.8709973753280797</v>
      </c>
      <c r="K16" s="6">
        <v>999.61666666666702</v>
      </c>
      <c r="L16">
        <v>52</v>
      </c>
      <c r="M16">
        <v>94</v>
      </c>
    </row>
    <row r="17" spans="1:13">
      <c r="A17">
        <v>25814</v>
      </c>
      <c r="B17">
        <v>15</v>
      </c>
      <c r="C17">
        <v>171</v>
      </c>
      <c r="D17">
        <v>74</v>
      </c>
      <c r="E17" s="6">
        <v>15.5583333333333</v>
      </c>
      <c r="F17">
        <v>0.26000000000000001</v>
      </c>
      <c r="G17" s="6">
        <v>2665.61666666667</v>
      </c>
      <c r="H17" s="6">
        <v>2.3108108108108101</v>
      </c>
      <c r="I17" s="7">
        <v>145</v>
      </c>
      <c r="J17" s="6">
        <v>19.724252873563199</v>
      </c>
      <c r="K17" s="6">
        <v>2860.0166666666701</v>
      </c>
      <c r="L17">
        <v>30</v>
      </c>
      <c r="M17">
        <v>88</v>
      </c>
    </row>
    <row r="18" spans="1:13">
      <c r="A18">
        <v>25815</v>
      </c>
      <c r="B18">
        <v>16</v>
      </c>
      <c r="C18">
        <v>97</v>
      </c>
      <c r="D18">
        <v>32</v>
      </c>
      <c r="E18" s="6">
        <v>23.383333333333301</v>
      </c>
      <c r="F18">
        <v>0.14999999999999999</v>
      </c>
      <c r="G18" s="6">
        <v>1120.3</v>
      </c>
      <c r="H18" s="6">
        <v>3.03125</v>
      </c>
      <c r="I18" s="7">
        <v>79</v>
      </c>
      <c r="J18" s="6">
        <v>0.74156118143459904</v>
      </c>
      <c r="K18" s="6">
        <v>58.5833333333333</v>
      </c>
      <c r="L18">
        <v>32</v>
      </c>
      <c r="M18">
        <v>11</v>
      </c>
    </row>
    <row r="19" spans="1:13">
      <c r="A19">
        <v>25816</v>
      </c>
      <c r="B19">
        <v>17</v>
      </c>
      <c r="C19">
        <v>176</v>
      </c>
      <c r="D19">
        <v>91</v>
      </c>
      <c r="E19" s="6">
        <v>21.983333333333299</v>
      </c>
      <c r="F19">
        <v>0.28000000000000003</v>
      </c>
      <c r="G19" s="6">
        <v>2736.0999999999999</v>
      </c>
      <c r="H19" s="6">
        <v>1.9450549450549499</v>
      </c>
      <c r="I19" s="7">
        <v>149</v>
      </c>
      <c r="J19" s="6">
        <v>8.67058165548098</v>
      </c>
      <c r="K19" s="6">
        <v>1291.9166666666699</v>
      </c>
      <c r="L19">
        <v>28</v>
      </c>
      <c r="M19">
        <v>89</v>
      </c>
    </row>
    <row r="20" spans="1:13">
      <c r="A20">
        <v>25817</v>
      </c>
      <c r="B20">
        <v>18</v>
      </c>
      <c r="C20">
        <v>169</v>
      </c>
      <c r="D20">
        <v>81</v>
      </c>
      <c r="E20" s="6">
        <v>25.550000000000001</v>
      </c>
      <c r="F20">
        <v>0.31</v>
      </c>
      <c r="G20" s="6">
        <v>3257.61666666667</v>
      </c>
      <c r="H20" s="6">
        <v>2.0864197530864201</v>
      </c>
      <c r="I20" s="7">
        <v>142</v>
      </c>
      <c r="J20" s="6">
        <v>22.5242957746479</v>
      </c>
      <c r="K20" s="6">
        <v>3198.4499999999998</v>
      </c>
      <c r="L20">
        <v>38</v>
      </c>
      <c r="M20">
        <v>91</v>
      </c>
    </row>
    <row r="21" spans="1:13">
      <c r="A21">
        <v>25818</v>
      </c>
      <c r="B21">
        <v>19</v>
      </c>
      <c r="C21">
        <v>175</v>
      </c>
      <c r="D21">
        <v>113</v>
      </c>
      <c r="E21" s="6">
        <v>11.383333333333301</v>
      </c>
      <c r="F21">
        <v>0.33000000000000002</v>
      </c>
      <c r="G21" s="6">
        <v>2478.2166666666699</v>
      </c>
      <c r="H21" s="6">
        <v>1.54867256637168</v>
      </c>
      <c r="I21" s="7">
        <v>138</v>
      </c>
      <c r="J21" s="6">
        <v>13.8842995169082</v>
      </c>
      <c r="K21" s="6">
        <v>1916.0333333333299</v>
      </c>
      <c r="L21">
        <v>43</v>
      </c>
      <c r="M21">
        <v>92</v>
      </c>
    </row>
    <row r="22" spans="1:13">
      <c r="A22">
        <v>25819</v>
      </c>
      <c r="B22">
        <v>20</v>
      </c>
      <c r="C22">
        <v>183</v>
      </c>
      <c r="D22">
        <v>120</v>
      </c>
      <c r="E22" s="6">
        <v>14.091666666666701</v>
      </c>
      <c r="F22">
        <v>0.32000000000000001</v>
      </c>
      <c r="G22" s="6">
        <v>2655.25</v>
      </c>
      <c r="H22" s="6">
        <v>1.5249999999999999</v>
      </c>
      <c r="I22" s="7">
        <v>161</v>
      </c>
      <c r="J22" s="6">
        <v>25.2388198757764</v>
      </c>
      <c r="K22" s="6">
        <v>4063.4499999999998</v>
      </c>
      <c r="L22">
        <v>23</v>
      </c>
      <c r="M22">
        <v>95</v>
      </c>
    </row>
    <row r="23" spans="1:13">
      <c r="A23">
        <v>25820</v>
      </c>
      <c r="B23">
        <v>21</v>
      </c>
      <c r="C23">
        <v>156</v>
      </c>
      <c r="D23">
        <v>94</v>
      </c>
      <c r="E23" s="6">
        <v>4</v>
      </c>
      <c r="F23">
        <v>0.35999999999999999</v>
      </c>
      <c r="G23" s="6">
        <v>2134.5500000000002</v>
      </c>
      <c r="H23" s="6">
        <v>1.6595744680851101</v>
      </c>
      <c r="I23" s="7">
        <v>131</v>
      </c>
      <c r="J23" s="6">
        <v>27.442366412213701</v>
      </c>
      <c r="K23" s="6">
        <v>3594.9499999999998</v>
      </c>
      <c r="L23">
        <v>30</v>
      </c>
      <c r="M23">
        <v>25</v>
      </c>
    </row>
    <row r="24" spans="1:13">
      <c r="A24">
        <v>25821</v>
      </c>
      <c r="B24">
        <v>22</v>
      </c>
      <c r="C24">
        <v>172</v>
      </c>
      <c r="D24">
        <v>90</v>
      </c>
      <c r="E24" s="6">
        <v>10.383333333333301</v>
      </c>
      <c r="F24">
        <v>0.28000000000000003</v>
      </c>
      <c r="G24" s="6">
        <v>2491.88333333333</v>
      </c>
      <c r="H24" s="6">
        <v>1.9111111111111101</v>
      </c>
      <c r="I24" s="7">
        <v>161</v>
      </c>
      <c r="J24" s="6">
        <v>33.861490683229803</v>
      </c>
      <c r="K24" s="6">
        <v>5451.6999999999998</v>
      </c>
      <c r="L24">
        <v>14</v>
      </c>
      <c r="M24">
        <v>92</v>
      </c>
    </row>
    <row r="25" spans="1:13">
      <c r="A25">
        <v>25822</v>
      </c>
      <c r="B25">
        <v>23</v>
      </c>
      <c r="C25">
        <v>176</v>
      </c>
      <c r="D25">
        <v>40</v>
      </c>
      <c r="E25" s="6">
        <v>31.091666666666701</v>
      </c>
      <c r="F25">
        <v>0.22</v>
      </c>
      <c r="G25" s="6">
        <v>2025.63333333333</v>
      </c>
      <c r="H25" s="6">
        <v>4.4000000000000004</v>
      </c>
      <c r="I25" s="7">
        <v>152</v>
      </c>
      <c r="J25" s="6">
        <v>3.4788377192982498</v>
      </c>
      <c r="K25" s="6">
        <v>528.78333333333296</v>
      </c>
      <c r="L25">
        <v>28</v>
      </c>
      <c r="M25">
        <v>96</v>
      </c>
    </row>
    <row r="26" spans="1:13">
      <c r="A26">
        <v>25823</v>
      </c>
      <c r="B26">
        <v>24</v>
      </c>
      <c r="C26">
        <v>181</v>
      </c>
      <c r="D26">
        <v>51</v>
      </c>
      <c r="E26" s="6">
        <v>17.9166666666667</v>
      </c>
      <c r="F26">
        <v>0.23999999999999999</v>
      </c>
      <c r="G26" s="6">
        <v>2106.9000000000001</v>
      </c>
      <c r="H26" s="6">
        <v>3.5882352941176499</v>
      </c>
      <c r="I26" s="7">
        <v>161</v>
      </c>
      <c r="J26" s="6">
        <v>1.3462732919254701</v>
      </c>
      <c r="K26" s="6">
        <v>216.75</v>
      </c>
      <c r="L26">
        <v>22</v>
      </c>
      <c r="M26">
        <v>90</v>
      </c>
    </row>
    <row r="27" spans="1:13">
      <c r="A27">
        <v>25824</v>
      </c>
      <c r="B27">
        <v>25</v>
      </c>
      <c r="C27">
        <v>58</v>
      </c>
      <c r="D27">
        <v>13</v>
      </c>
      <c r="E27" s="6">
        <v>41.1666666666667</v>
      </c>
      <c r="F27">
        <v>0.050000000000000003</v>
      </c>
      <c r="G27" s="6">
        <v>583.06666666666695</v>
      </c>
      <c r="H27" s="6">
        <v>4.4615384615384599</v>
      </c>
      <c r="I27" s="7">
        <v>45</v>
      </c>
      <c r="J27" s="6">
        <v>0.48777777777777798</v>
      </c>
      <c r="K27" s="6">
        <v>21.949999999999999</v>
      </c>
      <c r="L27">
        <v>18</v>
      </c>
      <c r="M27">
        <v>7</v>
      </c>
    </row>
    <row r="28" spans="1:13">
      <c r="A28">
        <v>25825</v>
      </c>
      <c r="B28">
        <v>26</v>
      </c>
      <c r="C28">
        <v>156</v>
      </c>
      <c r="D28">
        <v>77</v>
      </c>
      <c r="E28" s="6">
        <v>15.966666666666701</v>
      </c>
      <c r="F28">
        <v>0.28000000000000003</v>
      </c>
      <c r="G28" s="6">
        <v>2626.0166666666701</v>
      </c>
      <c r="H28" s="6">
        <v>2.0259740259740302</v>
      </c>
      <c r="I28" s="7">
        <v>136</v>
      </c>
      <c r="J28" s="6">
        <v>31.651348039215701</v>
      </c>
      <c r="K28" s="6">
        <v>4304.5833333333303</v>
      </c>
      <c r="L28">
        <v>24</v>
      </c>
      <c r="M28">
        <v>28</v>
      </c>
    </row>
    <row r="29" spans="1:13">
      <c r="A29">
        <v>25826</v>
      </c>
      <c r="B29">
        <v>27</v>
      </c>
      <c r="C29">
        <v>179</v>
      </c>
      <c r="D29">
        <v>91</v>
      </c>
      <c r="E29" s="6">
        <v>9.6333333333333293</v>
      </c>
      <c r="F29">
        <v>0.25</v>
      </c>
      <c r="G29" s="6">
        <v>2378.11666666667</v>
      </c>
      <c r="H29" s="6">
        <v>2.0109890109890101</v>
      </c>
      <c r="I29" s="7">
        <v>173</v>
      </c>
      <c r="J29" s="6">
        <v>15.1813102119461</v>
      </c>
      <c r="K29" s="6">
        <v>2626.36666666667</v>
      </c>
      <c r="L29">
        <v>5</v>
      </c>
      <c r="M29">
        <v>95</v>
      </c>
    </row>
    <row r="30" spans="1:13">
      <c r="A30">
        <v>25827</v>
      </c>
      <c r="B30">
        <v>28</v>
      </c>
      <c r="C30">
        <v>126</v>
      </c>
      <c r="D30">
        <v>85</v>
      </c>
      <c r="E30" s="6">
        <v>3.2000000000000002</v>
      </c>
      <c r="F30">
        <v>0.27000000000000002</v>
      </c>
      <c r="G30" s="6">
        <v>1743.7666666666701</v>
      </c>
      <c r="H30" s="6">
        <v>1.48235294117647</v>
      </c>
      <c r="I30" s="7">
        <v>105</v>
      </c>
      <c r="J30" s="6">
        <v>6.3250793650793602</v>
      </c>
      <c r="K30" s="6">
        <v>664.13333333333298</v>
      </c>
      <c r="L30">
        <v>34</v>
      </c>
      <c r="M30">
        <v>29</v>
      </c>
    </row>
    <row r="31" spans="1:13">
      <c r="A31">
        <v>25828</v>
      </c>
      <c r="B31">
        <v>29</v>
      </c>
      <c r="C31">
        <v>151</v>
      </c>
      <c r="D31">
        <v>121</v>
      </c>
      <c r="E31" s="6">
        <v>0.5</v>
      </c>
      <c r="F31">
        <v>0.33000000000000002</v>
      </c>
      <c r="G31" s="6">
        <v>1796.8499999999999</v>
      </c>
      <c r="H31" s="6">
        <v>1.2479338842975201</v>
      </c>
      <c r="I31" s="7">
        <v>136</v>
      </c>
      <c r="J31" s="6">
        <v>16.2677696078431</v>
      </c>
      <c r="K31" s="6">
        <v>2212.4166666666702</v>
      </c>
      <c r="L31">
        <v>15</v>
      </c>
      <c r="M31">
        <v>93</v>
      </c>
    </row>
    <row r="32" spans="1:13">
      <c r="A32">
        <v>25829</v>
      </c>
      <c r="B32">
        <v>30</v>
      </c>
      <c r="C32">
        <v>105</v>
      </c>
      <c r="D32">
        <v>51</v>
      </c>
      <c r="E32" s="6">
        <v>19.116666666666699</v>
      </c>
      <c r="F32">
        <v>0.20999999999999999</v>
      </c>
      <c r="G32" s="6">
        <v>1734.7333333333299</v>
      </c>
      <c r="H32" s="6">
        <v>2.0588235294117601</v>
      </c>
      <c r="I32" s="7">
        <v>93</v>
      </c>
      <c r="J32" s="6">
        <v>28.549103942652302</v>
      </c>
      <c r="K32" s="6">
        <v>2655.0666666666698</v>
      </c>
      <c r="L32">
        <v>20</v>
      </c>
      <c r="M32">
        <v>21</v>
      </c>
    </row>
    <row r="33" spans="1:13">
      <c r="A33">
        <v>25830</v>
      </c>
      <c r="B33">
        <v>31</v>
      </c>
      <c r="C33">
        <v>121</v>
      </c>
      <c r="D33">
        <v>46</v>
      </c>
      <c r="E33" s="6">
        <v>12.85</v>
      </c>
      <c r="F33">
        <v>0.20999999999999999</v>
      </c>
      <c r="G33" s="6">
        <v>1293.0333333333299</v>
      </c>
      <c r="H33" s="6">
        <v>2.6304347826086998</v>
      </c>
      <c r="I33" s="7">
        <v>113</v>
      </c>
      <c r="J33" s="6">
        <v>2.7966076696165199</v>
      </c>
      <c r="K33" s="6">
        <v>316.01666666666699</v>
      </c>
      <c r="L33">
        <v>13</v>
      </c>
      <c r="M33">
        <v>8</v>
      </c>
    </row>
    <row r="34" spans="1:13">
      <c r="A34">
        <v>25831</v>
      </c>
      <c r="B34">
        <v>32</v>
      </c>
      <c r="C34">
        <v>120</v>
      </c>
      <c r="D34">
        <v>38</v>
      </c>
      <c r="E34" s="6">
        <v>13.533333333333299</v>
      </c>
      <c r="F34">
        <v>0.14000000000000001</v>
      </c>
      <c r="G34" s="6">
        <v>1382.3499999999999</v>
      </c>
      <c r="H34" s="6">
        <v>3.1578947368421102</v>
      </c>
      <c r="I34" s="7">
        <v>109</v>
      </c>
      <c r="J34" s="6">
        <v>8.8241590214067305</v>
      </c>
      <c r="K34" s="6">
        <v>961.83333333333303</v>
      </c>
      <c r="L34">
        <v>16</v>
      </c>
      <c r="M34">
        <v>20</v>
      </c>
    </row>
    <row r="35" spans="1:13">
      <c r="A35">
        <v>25832</v>
      </c>
      <c r="B35">
        <v>33</v>
      </c>
      <c r="C35">
        <v>156</v>
      </c>
      <c r="D35">
        <v>127</v>
      </c>
      <c r="E35" s="6">
        <v>9.2833333333333297</v>
      </c>
      <c r="F35">
        <v>0.34999999999999998</v>
      </c>
      <c r="G35" s="6">
        <v>2739.3499999999999</v>
      </c>
      <c r="H35" s="6">
        <v>1.2283464566929101</v>
      </c>
      <c r="I35" s="7">
        <v>132</v>
      </c>
      <c r="J35" s="6">
        <v>39.011237373737401</v>
      </c>
      <c r="K35" s="6">
        <v>5149.4833333333299</v>
      </c>
      <c r="L35">
        <v>33</v>
      </c>
      <c r="M35">
        <v>91</v>
      </c>
    </row>
    <row r="36" spans="1:13">
      <c r="A36">
        <v>25833</v>
      </c>
      <c r="B36">
        <v>34</v>
      </c>
      <c r="C36">
        <v>104</v>
      </c>
      <c r="D36">
        <v>30</v>
      </c>
      <c r="E36" s="6">
        <v>28.391666666666701</v>
      </c>
      <c r="F36">
        <v>0.13</v>
      </c>
      <c r="G36" s="6">
        <v>1418.5999999999999</v>
      </c>
      <c r="H36" s="6">
        <v>3.4666666666666699</v>
      </c>
      <c r="I36" s="7">
        <v>95</v>
      </c>
      <c r="J36" s="6">
        <v>15.1315789473684</v>
      </c>
      <c r="K36" s="6">
        <v>1437.5</v>
      </c>
      <c r="L36">
        <v>8</v>
      </c>
      <c r="M36">
        <v>17</v>
      </c>
    </row>
    <row r="37" spans="1:13">
      <c r="A37">
        <v>25834</v>
      </c>
      <c r="B37">
        <v>35</v>
      </c>
      <c r="C37">
        <v>161</v>
      </c>
      <c r="D37">
        <v>73</v>
      </c>
      <c r="E37" s="6">
        <v>16.983333333333299</v>
      </c>
      <c r="F37">
        <v>0.25</v>
      </c>
      <c r="G37" s="6">
        <v>1956.8499999999999</v>
      </c>
      <c r="H37" s="6">
        <v>2.20547945205479</v>
      </c>
      <c r="I37" s="7">
        <v>144</v>
      </c>
      <c r="J37" s="6">
        <v>20.235532407407401</v>
      </c>
      <c r="K37" s="6">
        <v>2913.9166666666702</v>
      </c>
      <c r="L37">
        <v>22</v>
      </c>
      <c r="M37">
        <v>34</v>
      </c>
    </row>
    <row r="38" spans="1:13">
      <c r="A38">
        <v>25835</v>
      </c>
      <c r="B38">
        <v>36</v>
      </c>
      <c r="C38">
        <v>174</v>
      </c>
      <c r="D38">
        <v>59</v>
      </c>
      <c r="E38" s="6">
        <v>15.516666666666699</v>
      </c>
      <c r="F38">
        <v>0.26000000000000001</v>
      </c>
      <c r="G38" s="6">
        <v>2083.9833333333299</v>
      </c>
      <c r="H38" s="6">
        <v>2.9491525423728802</v>
      </c>
      <c r="I38" s="7">
        <v>151</v>
      </c>
      <c r="J38" s="6">
        <v>2.6394039735099302</v>
      </c>
      <c r="K38" s="6">
        <v>398.55000000000001</v>
      </c>
      <c r="L38">
        <v>34</v>
      </c>
      <c r="M38">
        <v>93</v>
      </c>
    </row>
    <row r="39" spans="1:13">
      <c r="A39">
        <v>25836</v>
      </c>
      <c r="B39">
        <v>37</v>
      </c>
      <c r="C39">
        <v>178</v>
      </c>
      <c r="D39">
        <v>85</v>
      </c>
      <c r="E39" s="6">
        <v>18.399999999999999</v>
      </c>
      <c r="F39">
        <v>0.27000000000000002</v>
      </c>
      <c r="G39" s="6">
        <v>2576.1833333333302</v>
      </c>
      <c r="H39" s="6">
        <v>2.0941176470588201</v>
      </c>
      <c r="I39" s="7">
        <v>154</v>
      </c>
      <c r="J39" s="6">
        <v>12.252380952380999</v>
      </c>
      <c r="K39" s="6">
        <v>1886.86666666667</v>
      </c>
      <c r="L39">
        <v>28</v>
      </c>
      <c r="M39">
        <v>94</v>
      </c>
    </row>
    <row r="40" spans="1:13">
      <c r="A40">
        <v>25837</v>
      </c>
      <c r="B40">
        <v>38</v>
      </c>
      <c r="C40">
        <v>118</v>
      </c>
      <c r="D40">
        <v>49</v>
      </c>
      <c r="E40" s="6">
        <v>15.483333333333301</v>
      </c>
      <c r="F40">
        <v>0.19</v>
      </c>
      <c r="G40" s="6">
        <v>1408.2</v>
      </c>
      <c r="H40" s="6">
        <v>2.4081632653061198</v>
      </c>
      <c r="I40" s="7">
        <v>108</v>
      </c>
      <c r="J40" s="6">
        <v>32.387808641975298</v>
      </c>
      <c r="K40" s="6">
        <v>3497.88333333333</v>
      </c>
      <c r="L40">
        <v>14</v>
      </c>
      <c r="M40">
        <v>29</v>
      </c>
    </row>
    <row r="41" spans="1:13">
      <c r="A41">
        <v>25838</v>
      </c>
      <c r="B41">
        <v>39</v>
      </c>
      <c r="C41">
        <v>76</v>
      </c>
      <c r="D41">
        <v>45</v>
      </c>
      <c r="E41" s="6">
        <v>25.449999999999999</v>
      </c>
      <c r="F41">
        <v>0.16</v>
      </c>
      <c r="G41" s="6">
        <v>1426.5</v>
      </c>
      <c r="H41" s="6">
        <v>1.68888888888889</v>
      </c>
      <c r="I41" s="7">
        <v>61</v>
      </c>
      <c r="J41" s="6">
        <v>47.583060109289598</v>
      </c>
      <c r="K41" s="6">
        <v>2902.5666666666698</v>
      </c>
      <c r="L41">
        <v>17</v>
      </c>
      <c r="M41">
        <v>14</v>
      </c>
    </row>
    <row r="42" spans="1:13">
      <c r="A42">
        <v>25839</v>
      </c>
      <c r="B42">
        <v>40</v>
      </c>
      <c r="C42">
        <v>144</v>
      </c>
      <c r="D42">
        <v>47</v>
      </c>
      <c r="E42" s="6">
        <v>19.983333333333299</v>
      </c>
      <c r="F42">
        <v>0.19</v>
      </c>
      <c r="G42" s="6">
        <v>1892.7</v>
      </c>
      <c r="H42" s="6">
        <v>3.0638297872340399</v>
      </c>
      <c r="I42" s="7">
        <v>134</v>
      </c>
      <c r="J42" s="6">
        <v>14.4339552238806</v>
      </c>
      <c r="K42" s="6">
        <v>1934.1500000000001</v>
      </c>
      <c r="L42">
        <v>12</v>
      </c>
      <c r="M42">
        <v>76</v>
      </c>
    </row>
    <row r="43" spans="1:13">
      <c r="A43">
        <v>25840</v>
      </c>
      <c r="B43">
        <v>41</v>
      </c>
      <c r="C43">
        <v>108</v>
      </c>
      <c r="D43">
        <v>52</v>
      </c>
      <c r="E43" s="6">
        <v>15.516666666666699</v>
      </c>
      <c r="F43">
        <v>0.19</v>
      </c>
      <c r="G43" s="6">
        <v>1357.2166666666701</v>
      </c>
      <c r="H43" s="6">
        <v>2.1730769230769198</v>
      </c>
      <c r="I43" s="7">
        <v>105</v>
      </c>
      <c r="J43" s="6">
        <v>12.061904761904801</v>
      </c>
      <c r="K43" s="6">
        <v>1266.5</v>
      </c>
      <c r="L43">
        <v>7</v>
      </c>
      <c r="M43">
        <v>17</v>
      </c>
    </row>
    <row r="44" spans="1:13">
      <c r="A44">
        <v>25842</v>
      </c>
      <c r="B44">
        <v>42</v>
      </c>
      <c r="C44">
        <v>61</v>
      </c>
      <c r="D44">
        <v>16</v>
      </c>
      <c r="E44" s="6">
        <v>40.975000000000001</v>
      </c>
      <c r="F44">
        <v>0.059999999999999998</v>
      </c>
      <c r="G44" s="6">
        <v>760.03333333333296</v>
      </c>
      <c r="H44" s="6">
        <v>3.8125</v>
      </c>
      <c r="I44" s="7">
        <v>53</v>
      </c>
      <c r="J44" s="6">
        <v>1.8622641509433999</v>
      </c>
      <c r="K44" s="6">
        <v>98.700000000000003</v>
      </c>
      <c r="L44">
        <v>7</v>
      </c>
      <c r="M44">
        <v>0</v>
      </c>
    </row>
    <row r="45" spans="1:13">
      <c r="A45">
        <v>25843</v>
      </c>
      <c r="B45">
        <v>43</v>
      </c>
      <c r="C45">
        <v>182</v>
      </c>
      <c r="D45">
        <v>110</v>
      </c>
      <c r="E45" s="6">
        <v>3.0416666666666701</v>
      </c>
      <c r="F45">
        <v>0.34000000000000002</v>
      </c>
      <c r="G45" s="6">
        <v>2769.5500000000002</v>
      </c>
      <c r="H45" s="6">
        <v>1.6545454545454501</v>
      </c>
      <c r="I45" s="7">
        <v>171</v>
      </c>
      <c r="J45" s="6">
        <v>24.875633528265102</v>
      </c>
      <c r="K45" s="6">
        <v>4253.7333333333299</v>
      </c>
      <c r="L45">
        <v>13</v>
      </c>
      <c r="M45">
        <v>94</v>
      </c>
    </row>
    <row r="46" spans="1:13">
      <c r="A46">
        <v>25844</v>
      </c>
      <c r="B46">
        <v>44</v>
      </c>
      <c r="C46">
        <v>115</v>
      </c>
      <c r="D46">
        <v>63</v>
      </c>
      <c r="E46" s="6">
        <v>20.816666666666698</v>
      </c>
      <c r="F46">
        <v>0.26000000000000001</v>
      </c>
      <c r="G46" s="6">
        <v>2975.0500000000002</v>
      </c>
      <c r="H46" s="6">
        <v>1.8571428571428601</v>
      </c>
      <c r="I46" s="7">
        <v>89</v>
      </c>
      <c r="J46" s="6">
        <v>33.465730337078703</v>
      </c>
      <c r="K46" s="6">
        <v>2978.4499999999998</v>
      </c>
      <c r="L46">
        <v>53</v>
      </c>
      <c r="M46">
        <v>29</v>
      </c>
    </row>
    <row r="47" spans="1:13">
      <c r="A47">
        <v>25914</v>
      </c>
      <c r="B47">
        <v>45</v>
      </c>
      <c r="C47">
        <v>109</v>
      </c>
      <c r="D47">
        <v>30</v>
      </c>
      <c r="E47" s="6">
        <v>11.050000000000001</v>
      </c>
      <c r="F47">
        <v>0.16</v>
      </c>
      <c r="G47" s="6">
        <v>829.33333333333303</v>
      </c>
      <c r="H47" s="6">
        <v>3.6333333333333302</v>
      </c>
      <c r="I47" s="7">
        <v>94</v>
      </c>
      <c r="J47" s="6">
        <v>4.4586879432624098</v>
      </c>
      <c r="K47" s="6">
        <v>419.11666666666702</v>
      </c>
      <c r="L47">
        <v>15</v>
      </c>
      <c r="M47">
        <v>20</v>
      </c>
    </row>
    <row r="48" spans="1:13">
      <c r="A48">
        <v>25927</v>
      </c>
      <c r="B48">
        <v>46</v>
      </c>
      <c r="C48">
        <v>41</v>
      </c>
      <c r="D48">
        <v>41</v>
      </c>
      <c r="E48" s="6">
        <v>20.966666666666701</v>
      </c>
      <c r="F48">
        <v>0.13</v>
      </c>
      <c r="G48" s="6">
        <v>1294.56666666667</v>
      </c>
      <c r="H48" s="6">
        <v>1</v>
      </c>
      <c r="I48" s="7">
        <v>26</v>
      </c>
      <c r="J48" s="6">
        <v>8.5006410256410305</v>
      </c>
      <c r="K48" s="6">
        <v>221.01666666666699</v>
      </c>
      <c r="L48">
        <v>26</v>
      </c>
      <c r="M48">
        <v>8</v>
      </c>
    </row>
    <row r="49" spans="1:13">
      <c r="A49">
        <v>25967</v>
      </c>
      <c r="B49">
        <v>47</v>
      </c>
      <c r="C49">
        <v>100</v>
      </c>
      <c r="D49">
        <v>64</v>
      </c>
      <c r="E49" s="6">
        <v>22.608333333333299</v>
      </c>
      <c r="F49">
        <v>0.20000000000000001</v>
      </c>
      <c r="G49" s="6">
        <v>2222.9000000000001</v>
      </c>
      <c r="H49" s="6">
        <v>1.5625</v>
      </c>
      <c r="I49" s="7">
        <v>77</v>
      </c>
      <c r="J49" s="6">
        <v>80.936580086580094</v>
      </c>
      <c r="K49" s="6">
        <v>6232.1166666666704</v>
      </c>
      <c r="L49">
        <v>26</v>
      </c>
      <c r="M49">
        <v>8</v>
      </c>
    </row>
    <row r="50" spans="1:13">
      <c r="A50">
        <v>26006</v>
      </c>
      <c r="B50">
        <v>48</v>
      </c>
      <c r="C50">
        <v>49</v>
      </c>
      <c r="D50">
        <v>16</v>
      </c>
      <c r="E50" s="6">
        <v>1.06666666666667</v>
      </c>
      <c r="F50">
        <v>0.040000000000000001</v>
      </c>
      <c r="G50" s="6">
        <v>291.71666666666698</v>
      </c>
      <c r="H50" s="6">
        <v>3.0625</v>
      </c>
      <c r="I50" s="7">
        <v>44</v>
      </c>
      <c r="J50" s="6">
        <v>0.25795454545454499</v>
      </c>
      <c r="K50" s="6">
        <v>11.35</v>
      </c>
      <c r="L50">
        <v>11</v>
      </c>
      <c r="M50">
        <v>0</v>
      </c>
    </row>
    <row r="51" spans="1:13">
      <c r="A51">
        <v>26008</v>
      </c>
      <c r="B51">
        <v>49</v>
      </c>
      <c r="C51">
        <v>143</v>
      </c>
      <c r="D51">
        <v>85</v>
      </c>
      <c r="E51" s="6">
        <v>16.233333333333299</v>
      </c>
      <c r="F51">
        <v>0.23000000000000001</v>
      </c>
      <c r="G51" s="6">
        <v>2520.5833333333298</v>
      </c>
      <c r="H51" s="6">
        <v>1.6823529411764699</v>
      </c>
      <c r="I51" s="7">
        <v>116</v>
      </c>
      <c r="J51" s="6">
        <v>22.1288793103448</v>
      </c>
      <c r="K51" s="6">
        <v>2566.9499999999998</v>
      </c>
      <c r="L51">
        <v>36</v>
      </c>
      <c r="M51">
        <v>78</v>
      </c>
    </row>
    <row r="52" spans="1:13">
      <c r="A52">
        <v>26009</v>
      </c>
      <c r="B52">
        <v>50</v>
      </c>
      <c r="C52">
        <v>86</v>
      </c>
      <c r="D52">
        <v>68</v>
      </c>
      <c r="E52" s="6">
        <v>13.466666666666701</v>
      </c>
      <c r="F52">
        <v>0.26000000000000001</v>
      </c>
      <c r="G52" s="6">
        <v>1406.93333333333</v>
      </c>
      <c r="H52" s="6">
        <v>1.26470588235294</v>
      </c>
      <c r="I52" s="7">
        <v>80</v>
      </c>
      <c r="J52" s="6">
        <v>26.374375000000001</v>
      </c>
      <c r="K52" s="6">
        <v>2109.9499999999998</v>
      </c>
      <c r="L52">
        <v>13</v>
      </c>
      <c r="M52">
        <v>17</v>
      </c>
    </row>
    <row r="53" spans="1:13">
      <c r="A53">
        <v>26011</v>
      </c>
      <c r="B53">
        <v>51</v>
      </c>
      <c r="C53">
        <v>0</v>
      </c>
      <c r="D53">
        <v>0</v>
      </c>
      <c r="E53" s="6">
        <v>0</v>
      </c>
      <c r="F53">
        <v>0</v>
      </c>
      <c r="G53" s="6">
        <v>0</v>
      </c>
      <c r="H53" s="6">
        <v>0</v>
      </c>
      <c r="I53" s="7">
        <v>0</v>
      </c>
      <c r="J53" s="6">
        <v>0</v>
      </c>
      <c r="K53" s="6">
        <v>0</v>
      </c>
      <c r="L53">
        <v>0</v>
      </c>
      <c r="M53">
        <v>0</v>
      </c>
    </row>
    <row r="54" spans="1:13">
      <c r="A54">
        <v>26072</v>
      </c>
      <c r="B54">
        <v>52</v>
      </c>
      <c r="C54">
        <v>112</v>
      </c>
      <c r="D54">
        <v>38</v>
      </c>
      <c r="E54" s="6">
        <v>15.275</v>
      </c>
      <c r="F54">
        <v>0.14999999999999999</v>
      </c>
      <c r="G54" s="6">
        <v>1033.68333333333</v>
      </c>
      <c r="H54" s="6">
        <v>2.9473684210526301</v>
      </c>
      <c r="I54" s="7">
        <v>103</v>
      </c>
      <c r="J54" s="6">
        <v>9.4658576051779892</v>
      </c>
      <c r="K54" s="6">
        <v>974.98333333333403</v>
      </c>
      <c r="L54">
        <v>17</v>
      </c>
      <c r="M54">
        <v>22</v>
      </c>
    </row>
    <row r="55" spans="1:13">
      <c r="A55">
        <v>26105</v>
      </c>
      <c r="B55">
        <v>53</v>
      </c>
      <c r="C55">
        <v>43</v>
      </c>
      <c r="D55">
        <v>39</v>
      </c>
      <c r="E55" s="6">
        <v>7.8499999999999996</v>
      </c>
      <c r="F55">
        <v>0.14000000000000001</v>
      </c>
      <c r="G55" s="6">
        <v>635.35000000000002</v>
      </c>
      <c r="H55" s="6">
        <v>1.1025641025641</v>
      </c>
      <c r="I55" s="7">
        <v>39</v>
      </c>
      <c r="J55" s="6">
        <v>36.642307692307703</v>
      </c>
      <c r="K55" s="6">
        <v>1429.05</v>
      </c>
      <c r="L55">
        <v>10</v>
      </c>
      <c r="M55">
        <v>8</v>
      </c>
    </row>
    <row r="56" spans="1:13">
      <c r="M56">
        <f>SUM(M3:M55)</f>
        <v>2518</v>
      </c>
    </row>
    <row r="58" spans="1:13">
      <c r="I58" s="7"/>
      <c r="J58" s="6"/>
      <c r="K58" s="6"/>
    </row>
    <row r="59" spans="1:13">
      <c r="I59" s="7"/>
      <c r="J59" s="6"/>
      <c r="K59" s="6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2:B2"/>
    <mergeCell ref="D1:H1"/>
    <mergeCell ref="I1:L1"/>
  </mergeCells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</oddHeader>
    <oddFooter>&amp;CPage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54"/>
  <sheetViews>
    <sheetView workbookViewId="0">
      <selection activeCell="M8" sqref="M8"/>
    </sheetView>
  </sheetViews>
  <sheetFormatPr defaultRowHeight="12.75"/>
  <cols>
    <col min="1" max="256" style="1" width="9.142307692307693"/>
  </cols>
  <sheetData>
    <row r="1" spans="1:11">
      <c r="A1" s="2"/>
      <c r="B1" s="2"/>
      <c r="C1" s="2" t="s">
        <v>0</v>
      </c>
    </row>
    <row r="2" spans="1:11">
      <c r="A2" s="4" t="s">
        <v>1</v>
      </c>
      <c r="B2" s="4"/>
      <c r="C2" s="2" t="s">
        <v>2</v>
      </c>
    </row>
    <row r="3" spans="1:11">
      <c r="A3">
        <v>25812</v>
      </c>
      <c r="B3">
        <v>1</v>
      </c>
      <c r="C3">
        <v>184</v>
      </c>
    </row>
    <row r="4" spans="1:11">
      <c r="A4">
        <v>25819</v>
      </c>
      <c r="B4">
        <v>2</v>
      </c>
      <c r="C4">
        <v>183</v>
      </c>
    </row>
    <row r="5" spans="1:11">
      <c r="A5">
        <v>25843</v>
      </c>
      <c r="B5">
        <v>3</v>
      </c>
      <c r="C5">
        <v>182</v>
      </c>
    </row>
    <row r="6" spans="1:11">
      <c r="A6">
        <v>25823</v>
      </c>
      <c r="B6">
        <v>4</v>
      </c>
      <c r="C6">
        <v>181</v>
      </c>
    </row>
    <row r="7" spans="1:11">
      <c r="A7">
        <v>25826</v>
      </c>
      <c r="B7">
        <v>5</v>
      </c>
      <c r="C7">
        <v>179</v>
      </c>
    </row>
    <row r="8" spans="1:11">
      <c r="A8">
        <v>14732</v>
      </c>
      <c r="B8">
        <v>6</v>
      </c>
      <c r="C8">
        <v>178</v>
      </c>
    </row>
    <row r="9" spans="1:11">
      <c r="A9">
        <v>25783</v>
      </c>
      <c r="B9">
        <v>7</v>
      </c>
      <c r="C9">
        <v>178</v>
      </c>
    </row>
    <row r="10" spans="1:11">
      <c r="A10">
        <v>25800</v>
      </c>
      <c r="B10">
        <v>8</v>
      </c>
      <c r="C10">
        <v>178</v>
      </c>
    </row>
    <row r="11" spans="1:11">
      <c r="A11">
        <v>25836</v>
      </c>
      <c r="B11">
        <v>9</v>
      </c>
      <c r="C11">
        <v>178</v>
      </c>
    </row>
    <row r="12" spans="1:11">
      <c r="A12">
        <v>25816</v>
      </c>
      <c r="B12">
        <v>10</v>
      </c>
      <c r="C12">
        <v>176</v>
      </c>
    </row>
    <row r="13" spans="1:11">
      <c r="A13">
        <v>25822</v>
      </c>
      <c r="B13">
        <v>11</v>
      </c>
      <c r="C13">
        <v>176</v>
      </c>
    </row>
    <row r="14" spans="1:11">
      <c r="A14">
        <v>25818</v>
      </c>
      <c r="B14">
        <v>12</v>
      </c>
      <c r="C14">
        <v>175</v>
      </c>
    </row>
    <row r="15" spans="1:11">
      <c r="A15">
        <v>25835</v>
      </c>
      <c r="B15">
        <v>13</v>
      </c>
      <c r="C15">
        <v>174</v>
      </c>
    </row>
    <row r="16" spans="1:11">
      <c r="A16">
        <v>25779</v>
      </c>
      <c r="B16">
        <v>14</v>
      </c>
      <c r="C16">
        <v>173</v>
      </c>
    </row>
    <row r="17" spans="1:11">
      <c r="A17">
        <v>25813</v>
      </c>
      <c r="B17">
        <v>15</v>
      </c>
      <c r="C17">
        <v>173</v>
      </c>
    </row>
    <row r="18" spans="1:11">
      <c r="A18">
        <v>25821</v>
      </c>
      <c r="B18">
        <v>16</v>
      </c>
      <c r="C18">
        <v>172</v>
      </c>
    </row>
    <row r="19" spans="1:11">
      <c r="A19">
        <v>25814</v>
      </c>
      <c r="B19">
        <v>17</v>
      </c>
      <c r="C19">
        <v>171</v>
      </c>
    </row>
    <row r="20" spans="1:11">
      <c r="A20">
        <v>25817</v>
      </c>
      <c r="B20">
        <v>18</v>
      </c>
      <c r="C20">
        <v>169</v>
      </c>
    </row>
    <row r="21" spans="1:11">
      <c r="A21">
        <v>25793</v>
      </c>
      <c r="B21">
        <v>19</v>
      </c>
      <c r="C21">
        <v>164</v>
      </c>
    </row>
    <row r="22" spans="1:11">
      <c r="A22">
        <v>25834</v>
      </c>
      <c r="B22">
        <v>20</v>
      </c>
      <c r="C22">
        <v>161</v>
      </c>
    </row>
    <row r="23" spans="1:11">
      <c r="A23">
        <v>25781</v>
      </c>
      <c r="B23">
        <v>21</v>
      </c>
      <c r="C23">
        <v>160</v>
      </c>
    </row>
    <row r="24" spans="1:11">
      <c r="A24">
        <v>25788</v>
      </c>
      <c r="B24">
        <v>22</v>
      </c>
      <c r="C24">
        <v>157</v>
      </c>
    </row>
    <row r="25" spans="1:11">
      <c r="A25">
        <v>25820</v>
      </c>
      <c r="B25">
        <v>23</v>
      </c>
      <c r="C25">
        <v>156</v>
      </c>
    </row>
    <row r="26" spans="1:11">
      <c r="A26">
        <v>25825</v>
      </c>
      <c r="B26">
        <v>24</v>
      </c>
      <c r="C26">
        <v>156</v>
      </c>
    </row>
    <row r="27" spans="1:11">
      <c r="A27">
        <v>25832</v>
      </c>
      <c r="B27">
        <v>25</v>
      </c>
      <c r="C27">
        <v>156</v>
      </c>
    </row>
    <row r="28" spans="1:11">
      <c r="A28">
        <v>25828</v>
      </c>
      <c r="B28">
        <v>26</v>
      </c>
      <c r="C28">
        <v>151</v>
      </c>
    </row>
    <row r="29" spans="1:11">
      <c r="A29">
        <v>25839</v>
      </c>
      <c r="B29">
        <v>27</v>
      </c>
      <c r="C29">
        <v>144</v>
      </c>
    </row>
    <row r="30" spans="1:11">
      <c r="A30">
        <v>26008</v>
      </c>
      <c r="B30">
        <v>28</v>
      </c>
      <c r="C30">
        <v>143</v>
      </c>
    </row>
    <row r="31" spans="1:11">
      <c r="A31">
        <v>25809</v>
      </c>
      <c r="B31">
        <v>29</v>
      </c>
      <c r="C31">
        <v>140</v>
      </c>
    </row>
    <row r="32" spans="1:11">
      <c r="A32">
        <v>25827</v>
      </c>
      <c r="B32">
        <v>30</v>
      </c>
      <c r="C32">
        <v>126</v>
      </c>
    </row>
    <row r="33" spans="1:11">
      <c r="A33">
        <v>25830</v>
      </c>
      <c r="B33">
        <v>31</v>
      </c>
      <c r="C33">
        <v>121</v>
      </c>
    </row>
    <row r="34" spans="1:11">
      <c r="A34">
        <v>25831</v>
      </c>
      <c r="B34">
        <v>32</v>
      </c>
      <c r="C34">
        <v>120</v>
      </c>
    </row>
    <row r="35" spans="1:11">
      <c r="A35">
        <v>25837</v>
      </c>
      <c r="B35">
        <v>33</v>
      </c>
      <c r="C35">
        <v>118</v>
      </c>
    </row>
    <row r="36" spans="1:11">
      <c r="A36">
        <v>25844</v>
      </c>
      <c r="B36">
        <v>34</v>
      </c>
      <c r="C36">
        <v>115</v>
      </c>
    </row>
    <row r="37" spans="1:11">
      <c r="A37">
        <v>26072</v>
      </c>
      <c r="B37">
        <v>35</v>
      </c>
      <c r="C37">
        <v>112</v>
      </c>
    </row>
    <row r="38" spans="1:11">
      <c r="A38">
        <v>25914</v>
      </c>
      <c r="B38">
        <v>36</v>
      </c>
      <c r="C38">
        <v>109</v>
      </c>
    </row>
    <row r="39" spans="1:11">
      <c r="A39">
        <v>25840</v>
      </c>
      <c r="B39">
        <v>37</v>
      </c>
      <c r="C39">
        <v>108</v>
      </c>
    </row>
    <row r="40" spans="1:11">
      <c r="A40">
        <v>25829</v>
      </c>
      <c r="B40">
        <v>38</v>
      </c>
      <c r="C40">
        <v>105</v>
      </c>
    </row>
    <row r="41" spans="1:11">
      <c r="A41">
        <v>25833</v>
      </c>
      <c r="B41">
        <v>39</v>
      </c>
      <c r="C41">
        <v>104</v>
      </c>
    </row>
    <row r="42" spans="1:11">
      <c r="A42">
        <v>25967</v>
      </c>
      <c r="B42">
        <v>40</v>
      </c>
      <c r="C42">
        <v>100</v>
      </c>
    </row>
    <row r="43" spans="1:11">
      <c r="A43">
        <v>25815</v>
      </c>
      <c r="B43">
        <v>41</v>
      </c>
      <c r="C43">
        <v>97</v>
      </c>
    </row>
    <row r="44" spans="1:11">
      <c r="A44">
        <v>26009</v>
      </c>
      <c r="B44">
        <v>42</v>
      </c>
      <c r="C44">
        <v>86</v>
      </c>
    </row>
    <row r="45" spans="1:11">
      <c r="A45">
        <v>25681</v>
      </c>
      <c r="B45">
        <v>43</v>
      </c>
      <c r="C45">
        <v>79</v>
      </c>
    </row>
    <row r="46" spans="1:11">
      <c r="A46">
        <v>25838</v>
      </c>
      <c r="B46">
        <v>44</v>
      </c>
      <c r="C46">
        <v>76</v>
      </c>
    </row>
    <row r="47" spans="1:11">
      <c r="A47">
        <v>20805</v>
      </c>
      <c r="B47">
        <v>45</v>
      </c>
      <c r="C47">
        <v>73</v>
      </c>
    </row>
    <row r="48" spans="1:11">
      <c r="A48">
        <v>25842</v>
      </c>
      <c r="B48">
        <v>46</v>
      </c>
      <c r="C48">
        <v>61</v>
      </c>
    </row>
    <row r="49" spans="1:11">
      <c r="A49">
        <v>25824</v>
      </c>
      <c r="B49">
        <v>47</v>
      </c>
      <c r="C49">
        <v>58</v>
      </c>
    </row>
    <row r="50" spans="1:11">
      <c r="A50">
        <v>14823</v>
      </c>
      <c r="B50">
        <v>48</v>
      </c>
      <c r="C50">
        <v>50</v>
      </c>
    </row>
    <row r="51" spans="1:11">
      <c r="A51">
        <v>26006</v>
      </c>
      <c r="B51">
        <v>49</v>
      </c>
      <c r="C51">
        <v>49</v>
      </c>
    </row>
    <row r="52" spans="1:11">
      <c r="A52">
        <v>26105</v>
      </c>
      <c r="B52">
        <v>50</v>
      </c>
      <c r="C52">
        <v>43</v>
      </c>
    </row>
    <row r="53" spans="1:11">
      <c r="A53">
        <v>25927</v>
      </c>
      <c r="B53">
        <v>51</v>
      </c>
      <c r="C53">
        <v>41</v>
      </c>
    </row>
    <row r="54" spans="1:11">
      <c r="A54">
        <v>25786</v>
      </c>
      <c r="B54">
        <v>52</v>
      </c>
      <c r="C54">
        <v>27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2:B2"/>
  </mergeCells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</oddHeader>
    <oddFooter>&amp;CPage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1" width="9.142307692307693"/>
    <col min="2" max="256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</oddHeader>
    <oddFooter>&amp;CPage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24"/>
  <sheetViews>
    <sheetView workbookViewId="0" tabSelected="1">
      <selection activeCell="F22" sqref="F22"/>
    </sheetView>
  </sheetViews>
  <sheetFormatPr defaultRowHeight="12.75"/>
  <cols>
    <col min="1" max="1" style="1" width="20.151169871794874" bestFit="1" customWidth="1"/>
    <col min="2" max="2" style="1" width="7.713822115384616" bestFit="1" customWidth="1"/>
    <col min="3" max="3" style="1" width="13.284915865384617" bestFit="1" customWidth="1"/>
    <col min="4" max="4" style="1" width="11.713581730769231" bestFit="1" customWidth="1"/>
    <col min="5" max="5" style="1" width="17.141826923076923" bestFit="1" customWidth="1"/>
    <col min="6" max="6" style="1" width="11.713581730769231" bestFit="1" customWidth="1"/>
    <col min="7" max="7" style="1" width="19.99879807692308" bestFit="1" customWidth="1"/>
    <col min="8" max="8" style="1" width="6.285336538461539" bestFit="1" customWidth="1"/>
    <col min="9" max="9" style="1" width="20.151169871794874" bestFit="1" customWidth="1"/>
    <col min="10" max="10" style="1" width="18.570312500000004" bestFit="1" customWidth="1"/>
    <col min="11" max="11" style="1" width="12.713521634615386" bestFit="1" customWidth="1"/>
    <col min="12" max="12" style="1" width="10.142247596153847" bestFit="1" customWidth="1"/>
    <col min="13" max="256" style="1" width="9.142307692307693"/>
  </cols>
  <sheetData>
    <row r="1" spans="1:12">
      <c r="A1" s="8" t="inlineStr">
        <is>
          <t>Correlações</t>
        </is>
      </c>
      <c r="B1" s="8" t="s">
        <f>Dados!$C$2</f>
        <v>2</v>
      </c>
      <c r="C1" s="8" t="s">
        <f>Dados!$D$2</f>
        <v>3</v>
      </c>
      <c r="D1" s="8" t="s">
        <f>Dados!$E$2</f>
        <v>4</v>
      </c>
      <c r="E1" s="8" t="s">
        <f>Dados!$F$2</f>
        <v>5</v>
      </c>
      <c r="F1" s="8" t="s">
        <f>Dados!$G$2</f>
        <v>6</v>
      </c>
      <c r="G1" s="8" t="s">
        <f>Dados!$H$2</f>
        <v>7</v>
      </c>
      <c r="H1" s="8" t="s">
        <f>Dados!$I$2</f>
        <v>8</v>
      </c>
      <c r="I1" s="8" t="s">
        <f>Dados!$J$2</f>
        <v>9</v>
      </c>
      <c r="J1" s="8" t="s">
        <f>Dados!$K$2</f>
        <v>10</v>
      </c>
      <c r="K1" s="8" t="s">
        <f>Dados!$L$2</f>
        <v>11</v>
      </c>
      <c r="L1" s="8" t="s">
        <f>Dados!$M$2</f>
        <v>12</v>
      </c>
    </row>
    <row r="2" spans="1:12">
      <c r="A2" s="8" t="s">
        <f>Dados!$C$2</f>
        <v>2</v>
      </c>
      <c r="B2" s="6">
        <f>CORREL(Dados!$C$3:$C$55,Dados!$C$3:$C$55)</f>
        <v>1.0000000000000004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>
      <c r="A3" s="8" t="s">
        <f>Dados!$D$2</f>
        <v>3</v>
      </c>
      <c r="B3" s="6">
        <f>CORREL(Dados!$C$3:$C$55,Dados!$D$3:$D$55)</f>
        <v>0.71213790766298879</v>
      </c>
      <c r="C3" s="6">
        <f>CORREL(Dados!$D$3:$D$55,Dados!$D$3:$D$55)</f>
        <v>0.99999999999999989</v>
      </c>
      <c r="D3" s="6"/>
      <c r="E3" s="6"/>
      <c r="F3" s="6"/>
      <c r="G3" s="6"/>
      <c r="H3" s="6"/>
      <c r="I3" s="6"/>
      <c r="J3" s="6"/>
      <c r="K3" s="6"/>
      <c r="L3" s="6"/>
    </row>
    <row r="4" spans="1:12">
      <c r="A4" s="8" t="s">
        <f>Dados!$E$2</f>
        <v>4</v>
      </c>
      <c r="B4" s="6">
        <f>CORREL(Dados!$C$3:$C$55,Dados!$E$3:$E$55)</f>
        <v>-0.002735508947560169</v>
      </c>
      <c r="C4" s="6">
        <f>CORREL(Dados!$D$3:$D$55,Dados!$E$3:$E$55)</f>
        <v>-0.39793920923918963</v>
      </c>
      <c r="D4" s="6">
        <f>CORREL(Dados!$E$3:$E$55,Dados!$E$3:$E$55)</f>
        <v>0.99999999999999989</v>
      </c>
      <c r="E4" s="6"/>
      <c r="F4" s="6"/>
      <c r="G4" s="6"/>
      <c r="H4" s="6"/>
      <c r="I4" s="6"/>
      <c r="J4" s="6"/>
      <c r="K4" s="6"/>
      <c r="L4" s="6"/>
    </row>
    <row r="5" spans="1:12">
      <c r="A5" s="8" t="s">
        <f>Dados!$F$2</f>
        <v>5</v>
      </c>
      <c r="B5" s="6">
        <f>CORREL(Dados!$C$3:$C$55,Dados!$F$3:$F$55)</f>
        <v>0.75377818443447453</v>
      </c>
      <c r="C5" s="6">
        <f>CORREL(Dados!$D$3:$D$55,Dados!$F$3:$F$55)</f>
        <v>0.91818277159030848</v>
      </c>
      <c r="D5" s="6">
        <f>CORREL(Dados!$E$3:$E$55,Dados!$F$3:$F$55)</f>
        <v>-0.34878146107197044</v>
      </c>
      <c r="E5" s="6">
        <f>CORREL(Dados!$F$3:$F$55,Dados!$F$3:$F$55)</f>
        <v>1.0000000000000002</v>
      </c>
      <c r="F5" s="6"/>
      <c r="G5" s="6"/>
      <c r="H5" s="6"/>
      <c r="I5" s="6"/>
      <c r="J5" s="6"/>
      <c r="K5" s="6"/>
      <c r="L5" s="6"/>
    </row>
    <row r="6" spans="1:12">
      <c r="A6" s="8" t="s">
        <f>Dados!$G$2</f>
        <v>6</v>
      </c>
      <c r="B6" s="6">
        <f>CORREL(Dados!$C$3:$C$55,Dados!$G$3:$G$55)</f>
        <v>0.83247393483970933</v>
      </c>
      <c r="C6" s="6">
        <f>CORREL(Dados!$D$3:$D$55,Dados!$G$3:$G$55)</f>
        <v>0.78105810875987836</v>
      </c>
      <c r="D6" s="6">
        <f>CORREL(Dados!$E$3:$E$55,Dados!$G$3:$G$55)</f>
        <v>0.03506430095059461</v>
      </c>
      <c r="E6" s="6">
        <f>CORREL(Dados!$F$3:$F$55,Dados!$G$3:$G$55)</f>
        <v>0.79814885956442005</v>
      </c>
      <c r="F6" s="6">
        <f>CORREL(Dados!$G$3:$G$55,Dados!$G$3:$G$55)</f>
        <v>1</v>
      </c>
      <c r="G6" s="6"/>
      <c r="H6" s="6"/>
      <c r="I6" s="6"/>
      <c r="J6" s="6"/>
      <c r="K6" s="6"/>
      <c r="L6" s="6"/>
    </row>
    <row r="7" spans="1:12">
      <c r="A7" s="8" t="s">
        <f>Dados!$H$2</f>
        <v>7</v>
      </c>
      <c r="B7" s="6">
        <f>CORREL(Dados!$C$3:$C$55,Dados!$H$3:$H$55)</f>
        <v>0.21265717001531295</v>
      </c>
      <c r="C7" s="6">
        <f>CORREL(Dados!$D$3:$D$55,Dados!$H$3:$H$55)</f>
        <v>-0.42399409645597924</v>
      </c>
      <c r="D7" s="6">
        <f>CORREL(Dados!$E$3:$E$55,Dados!$H$3:$H$55)</f>
        <v>0.65365961835247821</v>
      </c>
      <c r="E7" s="6">
        <f>CORREL(Dados!$F$3:$F$55,Dados!$H$3:$H$55)</f>
        <v>-0.31996663591245089</v>
      </c>
      <c r="F7" s="6">
        <f>CORREL(Dados!$G$3:$G$55,Dados!$H$3:$H$55)</f>
        <v>-0.097533505980683152</v>
      </c>
      <c r="G7" s="6">
        <f>CORREL(Dados!$H$3:$H$55,Dados!$H$3:$H$55)</f>
        <v>1.0000000000000002</v>
      </c>
      <c r="H7" s="6"/>
      <c r="I7" s="6"/>
      <c r="J7" s="6"/>
      <c r="K7" s="6"/>
      <c r="L7" s="6"/>
    </row>
    <row r="8" spans="1:12">
      <c r="A8" s="8" t="s">
        <f>Dados!$I$2</f>
        <v>8</v>
      </c>
      <c r="B8" s="9">
        <f>CORREL(Dados!$C$3:$C$55,Dados!$I$3:$I$55)</f>
        <v>0.984825487289821</v>
      </c>
      <c r="C8" s="9">
        <f>CORREL(Dados!$D$3:$D$55,Dados!$I$3:$I$55)</f>
        <v>0.66907490819221738</v>
      </c>
      <c r="D8" s="6">
        <f>CORREL(Dados!$E$3:$E$55,Dados!$I$3:$I$55)</f>
        <v>-0.016374482633278772</v>
      </c>
      <c r="E8" s="6">
        <f>CORREL(Dados!$F$3:$F$55,Dados!$I$3:$I$55)</f>
        <v>0.7005993837835508</v>
      </c>
      <c r="F8" s="6">
        <f>CORREL(Dados!$G$3:$G$55,Dados!$I$3:$I$55)</f>
        <v>0.76414690363181914</v>
      </c>
      <c r="G8" s="6">
        <f>CORREL(Dados!$H$3:$H$55,Dados!$I$3:$I$55)</f>
        <v>0.24545023665168439</v>
      </c>
      <c r="H8" s="6">
        <f>CORREL(Dados!$I$3:$I$55,Dados!$I$3:$I$55)</f>
        <v>1</v>
      </c>
      <c r="I8" s="6"/>
      <c r="J8" s="6"/>
      <c r="K8" s="6"/>
      <c r="L8" s="6"/>
    </row>
    <row r="9" spans="1:12">
      <c r="A9" s="8" t="s">
        <f>Dados!$J$2</f>
        <v>9</v>
      </c>
      <c r="B9" s="6">
        <f>CORREL(Dados!$C$3:$C$55,Dados!$J$3:$J$55)</f>
        <v>-0.21999731508544385</v>
      </c>
      <c r="C9" s="6">
        <f>CORREL(Dados!$D$3:$D$55,Dados!$J$3:$J$55)</f>
        <v>0.049032321682707235</v>
      </c>
      <c r="D9" s="6">
        <f>CORREL(Dados!$E$3:$E$55,Dados!$J$3:$J$55)</f>
        <v>-0.076129161992420036</v>
      </c>
      <c r="E9" s="6">
        <f>CORREL(Dados!$F$3:$F$55,Dados!$J$3:$J$55)</f>
        <v>0.032903932251739293</v>
      </c>
      <c r="F9" s="6">
        <f>CORREL(Dados!$G$3:$G$55,Dados!$J$3:$J$55)</f>
        <v>-0.021764169238971353</v>
      </c>
      <c r="G9" s="6">
        <f>CORREL(Dados!$H$3:$H$55,Dados!$J$3:$J$55)</f>
        <v>-0.38617715358323523</v>
      </c>
      <c r="H9" s="6">
        <f>CORREL(Dados!$I$3:$I$55,Dados!$J$3:$J$55)</f>
        <v>-0.21315519231372571</v>
      </c>
      <c r="I9" s="6">
        <f>CORREL(Dados!$J$3:$J$55,Dados!$J$3:$J$55)</f>
        <v>0.99999999999999967</v>
      </c>
      <c r="J9" s="6"/>
      <c r="K9" s="6"/>
      <c r="L9" s="6"/>
    </row>
    <row r="10" spans="1:12">
      <c r="A10" s="8" t="s">
        <f>Dados!$K$2</f>
        <v>10</v>
      </c>
      <c r="B10" s="6">
        <f>CORREL(Dados!$C$3:$C$55,Dados!$K$3:$K$55)</f>
        <v>0.33903460225546078</v>
      </c>
      <c r="C10" s="6">
        <f>CORREL(Dados!$D$3:$D$55,Dados!$K$3:$K$55)</f>
        <v>0.54135663535372514</v>
      </c>
      <c r="D10" s="6">
        <f>CORREL(Dados!$E$3:$E$55,Dados!$K$3:$K$55)</f>
        <v>-0.1611962640316949</v>
      </c>
      <c r="E10" s="6">
        <f>CORREL(Dados!$F$3:$F$55,Dados!$K$3:$K$55)</f>
        <v>0.50705895762454078</v>
      </c>
      <c r="F10" s="6">
        <f>CORREL(Dados!$G$3:$G$55,Dados!$K$3:$K$55)</f>
        <v>0.49285850271138537</v>
      </c>
      <c r="G10" s="6">
        <f>CORREL(Dados!$H$3:$H$55,Dados!$K$3:$K$55)</f>
        <v>-0.3622955410382856</v>
      </c>
      <c r="H10" s="6">
        <f>CORREL(Dados!$I$3:$I$55,Dados!$K$3:$K$55)</f>
        <v>0.34361213124347356</v>
      </c>
      <c r="I10" s="6">
        <f>CORREL(Dados!$J$3:$J$55,Dados!$K$3:$K$55)</f>
        <v>0.63587736007779161</v>
      </c>
      <c r="J10" s="6">
        <f>CORREL(Dados!$K$3:$K$55,Dados!$K$3:$K$55)</f>
        <v>0.99999999999999978</v>
      </c>
      <c r="K10" s="6"/>
      <c r="L10" s="6"/>
    </row>
    <row r="11" spans="1:12">
      <c r="A11" s="8" t="s">
        <f>Dados!$L$2</f>
        <v>11</v>
      </c>
      <c r="B11" s="6">
        <f>CORREL(Dados!$C$3:$C$55,Dados!$L$3:$L$55)</f>
        <v>0.40665694473024816</v>
      </c>
      <c r="C11" s="6">
        <f>CORREL(Dados!$D$3:$D$55,Dados!$L$3:$L$55)</f>
        <v>0.43470178018595756</v>
      </c>
      <c r="D11" s="6">
        <f>CORREL(Dados!$E$3:$E$55,Dados!$L$3:$L$55)</f>
        <v>0.087696499272517978</v>
      </c>
      <c r="E11" s="6">
        <f>CORREL(Dados!$F$3:$F$55,Dados!$L$3:$L$55)</f>
        <v>0.51661268534723925</v>
      </c>
      <c r="F11" s="6">
        <f>CORREL(Dados!$G$3:$G$55,Dados!$L$3:$L$55)</f>
        <v>0.65763302854135708</v>
      </c>
      <c r="G11" s="6">
        <f>CORREL(Dados!$H$3:$H$55,Dados!$L$3:$L$55)</f>
        <v>-0.072493686559016779</v>
      </c>
      <c r="H11" s="6">
        <f>CORREL(Dados!$I$3:$I$55,Dados!$L$3:$L$55)</f>
        <v>0.25562479135828503</v>
      </c>
      <c r="I11" s="6">
        <f>CORREL(Dados!$J$3:$J$55,Dados!$L$3:$L$55)</f>
        <v>-0.15326361902878857</v>
      </c>
      <c r="J11" s="6">
        <f>CORREL(Dados!$K$3:$K$55,Dados!$L$3:$L$55)</f>
        <v>0.064990007465688879</v>
      </c>
      <c r="K11" s="6">
        <f>CORREL(Dados!$L$3:$L$55,Dados!$L$3:$L$55)</f>
        <v>0.99999999999999978</v>
      </c>
      <c r="L11" s="6"/>
    </row>
    <row r="12" spans="1:12">
      <c r="A12" s="8" t="s">
        <f>Dados!$M$2</f>
        <v>12</v>
      </c>
      <c r="B12" s="9">
        <f>CORREL(Dados!$C$3:$C$55,Dados!$M$3:$M$55)</f>
        <v>0.86737678962308529</v>
      </c>
      <c r="C12" s="9">
        <f>CORREL(Dados!$D$3:$D$55,Dados!$M$3:$M$55)</f>
        <v>0.67711047250552436</v>
      </c>
      <c r="D12" s="6">
        <f>CORREL(Dados!$E$3:$E$55,Dados!$M$3:$M$55)</f>
        <v>-0.038039885481812252</v>
      </c>
      <c r="E12" s="9">
        <f>CORREL(Dados!$F$3:$F$55,Dados!$M$3:$M$55)</f>
        <v>0.62847543361565217</v>
      </c>
      <c r="F12" s="9">
        <f>CORREL(Dados!$G$3:$G$55,Dados!$M$3:$M$55)</f>
        <v>0.74849294395975341</v>
      </c>
      <c r="G12" s="6">
        <f>CORREL(Dados!$H$3:$H$55,Dados!$M$3:$M$55)</f>
        <v>0.09226607045589201</v>
      </c>
      <c r="H12" s="9">
        <f>CORREL(Dados!$I$3:$I$55,Dados!$M$3:$M$55)</f>
        <v>0.85606793789419322</v>
      </c>
      <c r="I12" s="6">
        <f>CORREL(Dados!$J$3:$J$55,Dados!$M$3:$M$55)</f>
        <v>-0.18758332583377507</v>
      </c>
      <c r="J12" s="6">
        <f>CORREL(Dados!$K$3:$K$55,Dados!$M$3:$M$55)</f>
        <v>0.24376271005163125</v>
      </c>
      <c r="K12" s="6">
        <f>CORREL(Dados!$L$3:$L$55,Dados!$M$3:$M$55)</f>
        <v>0.32322256863538723</v>
      </c>
      <c r="L12" s="6">
        <f>CORREL(Dados!$M$3:$M$55,Dados!$M$3:$M$55)</f>
        <v>0.99999999999999967</v>
      </c>
    </row>
    <row r="16" spans="1:12">
      <c r="C16" t="inlineStr">
        <is>
          <t>O tempo focado não tem tanta relação com a nota final, mas o número de focos tem uma relação praticamente perfeita com o desempenho final.</t>
        </is>
      </c>
    </row>
    <row r="17" spans="1:12">
      <c r="C17" t="inlineStr">
        <is>
          <t>Assim, os resultados apontam que focar numa questão é importante, independente do tempo que se leva para responder a questão.</t>
        </is>
      </c>
    </row>
    <row r="19" spans="1:12">
      <c r="C19" t="inlineStr">
        <is>
          <t>Numero de acertos tem forte relação com a nota final, como esperado.</t>
        </is>
      </c>
    </row>
    <row r="22" spans="1:12">
      <c r="C22" t="inlineStr">
        <is>
          <t>O número de focos tem uma relação média com o numero de sessões, o que quer dizer que 1 foco pode envolver multiplas sessões de estudo incluindo grandes intervalos de parada</t>
        </is>
      </c>
    </row>
    <row r="24" spans="1:12">
      <c r="C24" t="inlineStr">
        <is>
          <t>A falta de foco tem uma relação fraca com a nota final. Isso quer dizer que a falta de foco, por si só, não implica, necessariamente, em desempenho ruim.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</oddHeader>
    <oddFooter>&amp;CPage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O56"/>
  <sheetViews>
    <sheetView topLeftCell="A19" workbookViewId="0">
      <selection activeCell="P28" sqref="P28"/>
    </sheetView>
  </sheetViews>
  <sheetFormatPr defaultRowHeight="12.75"/>
  <cols>
    <col min="1" max="1" style="1" width="6.428185096153847" bestFit="1" customWidth="1"/>
    <col min="2" max="2" style="1" width="2.999819711538462" bestFit="1" customWidth="1"/>
    <col min="3" max="3" style="1" width="11.85643028846154" customWidth="1"/>
    <col min="4" max="4" style="1" width="6.428185096153847" customWidth="1"/>
    <col min="5" max="256" style="1" width="9.142307692307693"/>
  </cols>
  <sheetData>
    <row r="1" spans="1:15">
      <c r="A1" s="2"/>
      <c r="B1" s="2"/>
    </row>
    <row r="2" spans="1:15">
      <c r="A2" s="4" t="s">
        <v>1</v>
      </c>
      <c r="B2" s="4"/>
      <c r="C2" s="2" t="s">
        <v>12</v>
      </c>
      <c r="D2" s="2" t="inlineStr">
        <is>
          <t>%</t>
        </is>
      </c>
    </row>
    <row r="3" spans="1:15">
      <c r="A3">
        <v>25822</v>
      </c>
      <c r="B3">
        <v>23</v>
      </c>
      <c r="C3">
        <v>96</v>
      </c>
      <c r="D3">
        <f>C3/$C$56*100</f>
        <v>3.8125496425734715</v>
      </c>
    </row>
    <row r="4" spans="1:15">
      <c r="A4">
        <v>25819</v>
      </c>
      <c r="B4">
        <v>20</v>
      </c>
      <c r="C4">
        <v>95</v>
      </c>
      <c r="D4">
        <f>SUM($C$3:C4)/$C$56*100</f>
        <v>7.5853852263701356</v>
      </c>
    </row>
    <row r="5" spans="1:15">
      <c r="A5">
        <v>25826</v>
      </c>
      <c r="B5">
        <v>27</v>
      </c>
      <c r="C5">
        <v>95</v>
      </c>
      <c r="D5">
        <f>SUM($C$3:C5)/$C$56*100</f>
        <v>11.358220810166799</v>
      </c>
    </row>
    <row r="6" spans="1:15">
      <c r="A6">
        <v>25813</v>
      </c>
      <c r="B6">
        <v>14</v>
      </c>
      <c r="C6">
        <v>94</v>
      </c>
      <c r="D6">
        <f>SUM($C$3:C6)/$C$56*100</f>
        <v>15.091342335186656</v>
      </c>
    </row>
    <row r="7" spans="1:15">
      <c r="A7">
        <v>25836</v>
      </c>
      <c r="B7">
        <v>37</v>
      </c>
      <c r="C7">
        <v>94</v>
      </c>
      <c r="D7">
        <f>SUM($C$3:C7)/$C$56*100</f>
        <v>18.824463860206514</v>
      </c>
    </row>
    <row r="8" spans="1:15">
      <c r="A8">
        <v>25843</v>
      </c>
      <c r="B8">
        <v>43</v>
      </c>
      <c r="C8">
        <v>94</v>
      </c>
      <c r="D8">
        <f>SUM($C$3:C8)/$C$56*100</f>
        <v>22.557585385226371</v>
      </c>
    </row>
    <row r="9" spans="1:15">
      <c r="A9">
        <v>25828</v>
      </c>
      <c r="B9">
        <v>29</v>
      </c>
      <c r="C9">
        <v>93</v>
      </c>
      <c r="D9">
        <f>SUM($C$3:C9)/$C$56*100</f>
        <v>26.25099285146942</v>
      </c>
    </row>
    <row r="10" spans="1:15">
      <c r="A10">
        <v>25835</v>
      </c>
      <c r="B10">
        <v>36</v>
      </c>
      <c r="C10">
        <v>93</v>
      </c>
      <c r="D10">
        <f>SUM($C$3:C10)/$C$56*100</f>
        <v>29.944400317712471</v>
      </c>
    </row>
    <row r="11" spans="1:15">
      <c r="A11">
        <v>25812</v>
      </c>
      <c r="B11">
        <v>13</v>
      </c>
      <c r="C11">
        <v>92</v>
      </c>
      <c r="D11">
        <f>SUM($C$3:C11)/$C$56*100</f>
        <v>33.598093725178714</v>
      </c>
    </row>
    <row r="12" spans="1:15">
      <c r="A12">
        <v>25818</v>
      </c>
      <c r="B12">
        <v>19</v>
      </c>
      <c r="C12">
        <v>92</v>
      </c>
      <c r="D12">
        <f>SUM($C$3:C12)/$C$56*100</f>
        <v>37.251787132644957</v>
      </c>
    </row>
    <row r="13" spans="1:15">
      <c r="A13">
        <v>25821</v>
      </c>
      <c r="B13">
        <v>22</v>
      </c>
      <c r="C13">
        <v>92</v>
      </c>
      <c r="D13">
        <f>SUM($C$3:C13)/$C$56*100</f>
        <v>40.905480540111199</v>
      </c>
    </row>
    <row r="14" spans="1:15">
      <c r="A14">
        <v>25817</v>
      </c>
      <c r="B14">
        <v>18</v>
      </c>
      <c r="C14">
        <v>91</v>
      </c>
      <c r="D14">
        <f>SUM($C$3:C14)/$C$56*100</f>
        <v>44.519459888800633</v>
      </c>
    </row>
    <row r="15" spans="1:15">
      <c r="A15">
        <v>25832</v>
      </c>
      <c r="B15">
        <v>33</v>
      </c>
      <c r="C15">
        <v>91</v>
      </c>
      <c r="D15">
        <f>SUM($C$3:C15)/$C$56*100</f>
        <v>48.133439237490073</v>
      </c>
    </row>
    <row r="16" spans="1:15">
      <c r="A16">
        <v>25823</v>
      </c>
      <c r="B16">
        <v>24</v>
      </c>
      <c r="C16">
        <v>90</v>
      </c>
      <c r="D16">
        <f>SUM($C$3:C16)/$C$56*100</f>
        <v>51.707704527402697</v>
      </c>
    </row>
    <row r="17" spans="1:15">
      <c r="A17">
        <v>25816</v>
      </c>
      <c r="B17">
        <v>17</v>
      </c>
      <c r="C17">
        <v>89</v>
      </c>
      <c r="D17">
        <f>SUM($C$3:C17)/$C$56*100</f>
        <v>55.242255758538526</v>
      </c>
    </row>
    <row r="18" spans="1:15">
      <c r="A18">
        <v>25814</v>
      </c>
      <c r="B18">
        <v>15</v>
      </c>
      <c r="C18">
        <v>88</v>
      </c>
      <c r="D18">
        <f>SUM($C$3:C18)/$C$56*100</f>
        <v>58.737092930897539</v>
      </c>
    </row>
    <row r="19" spans="1:15">
      <c r="A19">
        <v>14732</v>
      </c>
      <c r="B19">
        <v>1</v>
      </c>
      <c r="C19">
        <v>81</v>
      </c>
      <c r="D19">
        <f>SUM($C$3:C19)/$C$56*100</f>
        <v>61.953931691818909</v>
      </c>
    </row>
    <row r="20" spans="1:15">
      <c r="A20">
        <v>25788</v>
      </c>
      <c r="B20">
        <v>9</v>
      </c>
      <c r="C20">
        <v>79</v>
      </c>
      <c r="D20">
        <f>SUM($C$3:C20)/$C$56*100</f>
        <v>65.091342335186653</v>
      </c>
    </row>
    <row r="21" spans="1:15">
      <c r="A21">
        <v>25800</v>
      </c>
      <c r="B21">
        <v>11</v>
      </c>
      <c r="C21">
        <v>79</v>
      </c>
      <c r="D21">
        <f>SUM($C$3:C21)/$C$56*100</f>
        <v>68.228752978554411</v>
      </c>
    </row>
    <row r="22" spans="1:15">
      <c r="A22">
        <v>25793</v>
      </c>
      <c r="B22">
        <v>10</v>
      </c>
      <c r="C22">
        <v>78</v>
      </c>
      <c r="D22">
        <f>SUM($C$3:C22)/$C$56*100</f>
        <v>71.32644956314536</v>
      </c>
    </row>
    <row r="23" spans="1:15">
      <c r="A23">
        <v>26008</v>
      </c>
      <c r="B23">
        <v>49</v>
      </c>
      <c r="C23">
        <v>78</v>
      </c>
      <c r="D23">
        <f>SUM($C$3:C23)/$C$56*100</f>
        <v>74.424146147736309</v>
      </c>
    </row>
    <row r="24" spans="1:15">
      <c r="A24">
        <v>25839</v>
      </c>
      <c r="B24">
        <v>40</v>
      </c>
      <c r="C24">
        <v>76</v>
      </c>
      <c r="D24">
        <f>SUM($C$3:C24)/$C$56*100</f>
        <v>77.442414614773625</v>
      </c>
    </row>
    <row r="25" spans="1:15">
      <c r="A25">
        <v>25783</v>
      </c>
      <c r="B25">
        <v>7</v>
      </c>
      <c r="C25">
        <v>68</v>
      </c>
      <c r="D25">
        <f>SUM($C$3:C25)/$C$56*100</f>
        <v>80.14297061159651</v>
      </c>
      <c r="F25" t="inlineStr">
        <is>
          <t>43% dos alunos respondem por 80% da média geral acumulada</t>
        </is>
      </c>
    </row>
    <row r="26" spans="1:15">
      <c r="A26">
        <v>25779</v>
      </c>
      <c r="B26">
        <v>5</v>
      </c>
      <c r="C26">
        <v>54</v>
      </c>
      <c r="D26">
        <f>SUM($C$3:C26)/$C$56*100</f>
        <v>82.287529785544081</v>
      </c>
    </row>
    <row r="27" spans="1:15">
      <c r="A27">
        <v>25781</v>
      </c>
      <c r="B27">
        <v>6</v>
      </c>
      <c r="C27">
        <v>45</v>
      </c>
      <c r="D27">
        <f>SUM($C$3:C27)/$C$56*100</f>
        <v>84.074662430500396</v>
      </c>
    </row>
    <row r="28" spans="1:15">
      <c r="A28">
        <v>25834</v>
      </c>
      <c r="B28">
        <v>35</v>
      </c>
      <c r="C28">
        <v>34</v>
      </c>
      <c r="D28">
        <f>SUM($C$3:C28)/$C$56*100</f>
        <v>85.424940428911839</v>
      </c>
    </row>
    <row r="29" spans="1:15">
      <c r="A29">
        <v>25809</v>
      </c>
      <c r="B29">
        <v>12</v>
      </c>
      <c r="C29">
        <v>29</v>
      </c>
      <c r="D29">
        <f>SUM($C$3:C29)/$C$56*100</f>
        <v>86.576648133439235</v>
      </c>
    </row>
    <row r="30" spans="1:15">
      <c r="A30">
        <v>25827</v>
      </c>
      <c r="B30">
        <v>28</v>
      </c>
      <c r="C30">
        <v>29</v>
      </c>
      <c r="D30">
        <f>SUM($C$3:C30)/$C$56*100</f>
        <v>87.728355837966646</v>
      </c>
    </row>
    <row r="31" spans="1:15">
      <c r="A31">
        <v>25837</v>
      </c>
      <c r="B31">
        <v>38</v>
      </c>
      <c r="C31">
        <v>29</v>
      </c>
      <c r="D31">
        <f>SUM($C$3:C31)/$C$56*100</f>
        <v>88.880063542494042</v>
      </c>
    </row>
    <row r="32" spans="1:15">
      <c r="A32">
        <v>25844</v>
      </c>
      <c r="B32">
        <v>44</v>
      </c>
      <c r="C32">
        <v>29</v>
      </c>
      <c r="D32">
        <f>SUM($C$3:C32)/$C$56*100</f>
        <v>90.031771247021439</v>
      </c>
    </row>
    <row r="33" spans="1:15">
      <c r="A33">
        <v>25825</v>
      </c>
      <c r="B33">
        <v>26</v>
      </c>
      <c r="C33">
        <v>28</v>
      </c>
      <c r="D33">
        <f>SUM($C$3:C33)/$C$56*100</f>
        <v>91.14376489277204</v>
      </c>
    </row>
    <row r="34" spans="1:15">
      <c r="A34">
        <v>25820</v>
      </c>
      <c r="B34">
        <v>21</v>
      </c>
      <c r="C34">
        <v>25</v>
      </c>
      <c r="D34">
        <f>SUM($C$3:C34)/$C$56*100</f>
        <v>92.136616362192214</v>
      </c>
    </row>
    <row r="35" spans="1:15">
      <c r="A35">
        <v>26072</v>
      </c>
      <c r="B35">
        <v>52</v>
      </c>
      <c r="C35">
        <v>22</v>
      </c>
      <c r="D35">
        <f>SUM($C$3:C35)/$C$56*100</f>
        <v>93.01032565528196</v>
      </c>
    </row>
    <row r="36" spans="1:15">
      <c r="A36">
        <v>25829</v>
      </c>
      <c r="B36">
        <v>30</v>
      </c>
      <c r="C36">
        <v>21</v>
      </c>
      <c r="D36">
        <f>SUM($C$3:C36)/$C$56*100</f>
        <v>93.844320889594911</v>
      </c>
    </row>
    <row r="37" spans="1:15">
      <c r="A37">
        <v>25831</v>
      </c>
      <c r="B37">
        <v>32</v>
      </c>
      <c r="C37">
        <v>20</v>
      </c>
      <c r="D37">
        <f>SUM($C$3:C37)/$C$56*100</f>
        <v>94.638602065131067</v>
      </c>
    </row>
    <row r="38" spans="1:15">
      <c r="A38">
        <v>25914</v>
      </c>
      <c r="B38">
        <v>45</v>
      </c>
      <c r="C38">
        <v>20</v>
      </c>
      <c r="D38">
        <f>SUM($C$3:C38)/$C$56*100</f>
        <v>95.432883240667195</v>
      </c>
    </row>
    <row r="39" spans="1:15">
      <c r="A39">
        <v>25833</v>
      </c>
      <c r="B39">
        <v>34</v>
      </c>
      <c r="C39">
        <v>17</v>
      </c>
      <c r="D39">
        <f>SUM($C$3:C39)/$C$56*100</f>
        <v>96.108022239872909</v>
      </c>
    </row>
    <row r="40" spans="1:15">
      <c r="A40">
        <v>25840</v>
      </c>
      <c r="B40">
        <v>41</v>
      </c>
      <c r="C40">
        <v>17</v>
      </c>
      <c r="D40">
        <f>SUM($C$3:C40)/$C$56*100</f>
        <v>96.783161239078623</v>
      </c>
    </row>
    <row r="41" spans="1:15">
      <c r="A41">
        <v>26009</v>
      </c>
      <c r="B41">
        <v>50</v>
      </c>
      <c r="C41">
        <v>17</v>
      </c>
      <c r="D41">
        <f>SUM($C$3:C41)/$C$56*100</f>
        <v>97.458300238284352</v>
      </c>
    </row>
    <row r="42" spans="1:15">
      <c r="A42">
        <v>25838</v>
      </c>
      <c r="B42">
        <v>39</v>
      </c>
      <c r="C42">
        <v>14</v>
      </c>
      <c r="D42">
        <f>SUM($C$3:C42)/$C$56*100</f>
        <v>98.014297061159652</v>
      </c>
    </row>
    <row r="43" spans="1:15">
      <c r="A43">
        <v>25815</v>
      </c>
      <c r="B43">
        <v>16</v>
      </c>
      <c r="C43">
        <v>11</v>
      </c>
      <c r="D43">
        <f>SUM($C$3:C43)/$C$56*100</f>
        <v>98.451151707704526</v>
      </c>
    </row>
    <row r="44" spans="1:15">
      <c r="A44">
        <v>25830</v>
      </c>
      <c r="B44">
        <v>31</v>
      </c>
      <c r="C44">
        <v>8</v>
      </c>
      <c r="D44">
        <f>SUM($C$3:C44)/$C$56*100</f>
        <v>98.768864177918985</v>
      </c>
    </row>
    <row r="45" spans="1:15">
      <c r="A45">
        <v>25927</v>
      </c>
      <c r="B45">
        <v>46</v>
      </c>
      <c r="C45">
        <v>8</v>
      </c>
      <c r="D45">
        <f>SUM($C$3:C45)/$C$56*100</f>
        <v>99.086576648133445</v>
      </c>
    </row>
    <row r="46" spans="1:15">
      <c r="A46">
        <v>25967</v>
      </c>
      <c r="B46">
        <v>47</v>
      </c>
      <c r="C46">
        <v>8</v>
      </c>
      <c r="D46">
        <f>SUM($C$3:C46)/$C$56*100</f>
        <v>99.404289118347904</v>
      </c>
    </row>
    <row r="47" spans="1:15">
      <c r="A47">
        <v>26105</v>
      </c>
      <c r="B47">
        <v>53</v>
      </c>
      <c r="C47">
        <v>8</v>
      </c>
      <c r="D47">
        <f>SUM($C$3:C47)/$C$56*100</f>
        <v>99.72200158856235</v>
      </c>
    </row>
    <row r="48" spans="1:15">
      <c r="A48">
        <v>25824</v>
      </c>
      <c r="B48">
        <v>25</v>
      </c>
      <c r="C48">
        <v>7</v>
      </c>
      <c r="D48">
        <f>SUM($C$3:C48)/$C$56*100</f>
        <v>100</v>
      </c>
    </row>
    <row r="49" spans="1:15">
      <c r="A49">
        <v>14823</v>
      </c>
      <c r="B49">
        <v>2</v>
      </c>
      <c r="C49">
        <v>0</v>
      </c>
      <c r="D49">
        <f>SUM($C$3:C49)/$C$56*100</f>
        <v>100</v>
      </c>
    </row>
    <row r="50" spans="1:15">
      <c r="A50">
        <v>20805</v>
      </c>
      <c r="B50">
        <v>3</v>
      </c>
      <c r="C50">
        <v>0</v>
      </c>
      <c r="D50">
        <f>SUM($C$3:C50)/$C$56*100</f>
        <v>100</v>
      </c>
    </row>
    <row r="51" spans="1:15">
      <c r="A51">
        <v>25681</v>
      </c>
      <c r="B51">
        <v>4</v>
      </c>
      <c r="C51">
        <v>0</v>
      </c>
      <c r="D51">
        <f>SUM($C$3:C51)/$C$56*100</f>
        <v>100</v>
      </c>
    </row>
    <row r="52" spans="1:15">
      <c r="A52">
        <v>25786</v>
      </c>
      <c r="B52">
        <v>8</v>
      </c>
      <c r="C52">
        <v>0</v>
      </c>
      <c r="D52">
        <f>SUM($C$3:C52)/$C$56*100</f>
        <v>100</v>
      </c>
    </row>
    <row r="53" spans="1:15">
      <c r="A53">
        <v>25842</v>
      </c>
      <c r="B53">
        <v>42</v>
      </c>
      <c r="C53">
        <v>0</v>
      </c>
      <c r="D53">
        <f>SUM($C$3:C53)/$C$56*100</f>
        <v>100</v>
      </c>
    </row>
    <row r="54" spans="1:15">
      <c r="A54">
        <v>26006</v>
      </c>
      <c r="B54">
        <v>48</v>
      </c>
      <c r="C54">
        <v>0</v>
      </c>
      <c r="D54">
        <f>SUM($C$3:C54)/$C$56*100</f>
        <v>100</v>
      </c>
    </row>
    <row r="55" spans="1:15">
      <c r="A55">
        <v>26011</v>
      </c>
      <c r="B55">
        <v>51</v>
      </c>
      <c r="C55">
        <v>0</v>
      </c>
      <c r="D55">
        <f>SUM($C$3:C55)/$C$56*100</f>
        <v>100</v>
      </c>
    </row>
    <row r="56" spans="1:15">
      <c r="C56">
        <f>SUM(C3:C55)</f>
        <v>2518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2:B2"/>
  </mergeCells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</oddHeader>
    <oddFooter>&amp;CPage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2021-10-07T16:50:08Z</dcterms:modified>
  <dcterms:created xsi:type="dcterms:W3CDTF">2021-10-03T16:41:24Z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