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son's PC\Documents\github\UTAT_flightsystems\PCB\"/>
    </mc:Choice>
  </mc:AlternateContent>
  <xr:revisionPtr revIDLastSave="0" documentId="13_ncr:1_{29C6FDFC-C282-47F8-8742-BAE186E78AC6}" xr6:coauthVersionLast="43" xr6:coauthVersionMax="43" xr10:uidLastSave="{00000000-0000-0000-0000-000000000000}"/>
  <bookViews>
    <workbookView xWindow="-110" yWindow="-110" windowWidth="19420" windowHeight="10420" activeTab="2" xr2:uid="{00000000-000D-0000-FFFF-FFFF00000000}"/>
  </bookViews>
  <sheets>
    <sheet name="v2.1" sheetId="1" r:id="rId1"/>
    <sheet name="v2.2" sheetId="2" r:id="rId2"/>
    <sheet name="Power Supply v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" i="3" l="1"/>
  <c r="I4" i="3"/>
  <c r="I8" i="3"/>
  <c r="I6" i="3"/>
  <c r="I5" i="3"/>
  <c r="I3" i="3"/>
  <c r="G2" i="3"/>
  <c r="I2" i="2"/>
  <c r="G2" i="2"/>
  <c r="H15" i="1"/>
  <c r="I2" i="1"/>
  <c r="G2" i="1"/>
  <c r="J2" i="3" l="1"/>
</calcChain>
</file>

<file path=xl/sharedStrings.xml><?xml version="1.0" encoding="utf-8"?>
<sst xmlns="http://schemas.openxmlformats.org/spreadsheetml/2006/main" count="424" uniqueCount="171">
  <si>
    <t>Flight Systems v2.2</t>
  </si>
  <si>
    <t>Flight Systems v2.1</t>
  </si>
  <si>
    <t>Power Supply v1</t>
  </si>
  <si>
    <t>Part Code</t>
  </si>
  <si>
    <t>Class</t>
  </si>
  <si>
    <t>Name</t>
  </si>
  <si>
    <t>Details</t>
  </si>
  <si>
    <t>Supplier</t>
  </si>
  <si>
    <t>Weight (g)</t>
  </si>
  <si>
    <t>Price:</t>
  </si>
  <si>
    <t>Link</t>
  </si>
  <si>
    <t>M1</t>
  </si>
  <si>
    <t>U1</t>
  </si>
  <si>
    <t>Active</t>
  </si>
  <si>
    <t>Microcontroller</t>
  </si>
  <si>
    <t>Arduino ATMega2560-16AU</t>
  </si>
  <si>
    <t>Buck Converter</t>
  </si>
  <si>
    <t>Digikey</t>
  </si>
  <si>
    <t>LM2592HVSX-5.0/NOPBCT-ND</t>
  </si>
  <si>
    <t>Arduino ATMega2560 "naked"</t>
  </si>
  <si>
    <t>Fuzzystudios</t>
  </si>
  <si>
    <t>COMP1</t>
  </si>
  <si>
    <t>Flight Computer</t>
  </si>
  <si>
    <t>Stratologger CF</t>
  </si>
  <si>
    <t>Perfectflite</t>
  </si>
  <si>
    <t>Already Bought</t>
  </si>
  <si>
    <t>https://www.digikey.ca/product-detail/en/texas-instruments/LM2592HVSX-5.0-NOPB/LM2592HVSX-5.0-NOPBCT-ND/3526872</t>
  </si>
  <si>
    <t>http://www.perfectflite.com/SLCF.html</t>
  </si>
  <si>
    <t>https://www.tindie.com/products/FuzzyStudio/naked-mega-an-arduino-mega-2560-compatible-board/</t>
  </si>
  <si>
    <t>U2</t>
  </si>
  <si>
    <t>Voltage Regulator</t>
  </si>
  <si>
    <t>LD1117S33TR</t>
  </si>
  <si>
    <t>https://www.digikey.ca/product-detail/en/stmicroelectronics/LD1117S33TR/497-1242-1-ND/586242</t>
  </si>
  <si>
    <t>L1</t>
  </si>
  <si>
    <t>Passive</t>
  </si>
  <si>
    <t>Inductor</t>
  </si>
  <si>
    <t xml:space="preserve">33uH - 445-9568-1-ND </t>
  </si>
  <si>
    <t>https://www.digikey.ca/product-detail/en/tdk-corporation/CLF10040T-330M/445-9568-1-ND/3909741</t>
  </si>
  <si>
    <t>COMP2</t>
  </si>
  <si>
    <t>SEN1</t>
  </si>
  <si>
    <t>IMU Sensor</t>
  </si>
  <si>
    <t>SparkFun IMU Breakout - MPU-9250</t>
  </si>
  <si>
    <t>Sparkfun</t>
  </si>
  <si>
    <t>D1</t>
  </si>
  <si>
    <t>Diode</t>
  </si>
  <si>
    <t xml:space="preserve">Shottky Diode - B140B-FDICT-ND </t>
  </si>
  <si>
    <t>https://www.sparkfun.com/products/13762?_ga=2.125612810.101642581.1510585709-120728623.1510585709</t>
  </si>
  <si>
    <t>https://www.digikey.ca/product-detail/en/diodes-incorporated/B140B-13-F/B140B-FDICT-ND/804889</t>
  </si>
  <si>
    <t>SEN2</t>
  </si>
  <si>
    <t>Pressure Transducer</t>
  </si>
  <si>
    <t>CSG Shop - MS5611-01BA03</t>
  </si>
  <si>
    <t>CSG Shop</t>
  </si>
  <si>
    <t>http://www.csgshop.com/product.php?id_product=96</t>
  </si>
  <si>
    <t>MEM1</t>
  </si>
  <si>
    <t>MicroSD Memory</t>
  </si>
  <si>
    <t>MicroSD card breakout board+</t>
  </si>
  <si>
    <t>https://www.sparkfun.com/products/13743</t>
  </si>
  <si>
    <t>MPU-9250</t>
  </si>
  <si>
    <t>Mouser</t>
  </si>
  <si>
    <t>https://www.mouser.ca/ProductDetail/TDK-InvenSense/MPU-9250?qs=sGAEpiMZZMve4%2fbfQkoj%252bGX2U5IkiOVxAMRs%252bjynh2I%3d</t>
  </si>
  <si>
    <t>SD1</t>
  </si>
  <si>
    <t>SD Card</t>
  </si>
  <si>
    <t>SanDisk Micro SD</t>
  </si>
  <si>
    <t>TBD</t>
  </si>
  <si>
    <t>BOARD</t>
  </si>
  <si>
    <t>PCB board</t>
  </si>
  <si>
    <t>Flight Avionics Board</t>
  </si>
  <si>
    <t>JLCBCB</t>
  </si>
  <si>
    <t>Not included here</t>
  </si>
  <si>
    <t>(weight estimate): https://www.leiton.de/leiton-tools-weight-calculation.html</t>
  </si>
  <si>
    <t>GPS1</t>
  </si>
  <si>
    <t>GPS Chip</t>
  </si>
  <si>
    <t>Neo-6M GPS</t>
  </si>
  <si>
    <t>Hobbyking</t>
  </si>
  <si>
    <t>https://www.robotshop.com/en/u-blox-neo-6m-gps-receiver-module.html</t>
  </si>
  <si>
    <t>MS5611-01BA03</t>
  </si>
  <si>
    <t>MicroSD card Slot</t>
  </si>
  <si>
    <t>https://www.mouser.ca/ProductDetail/Molex/503182-1853?qs=%2fha2pyFadujVApFX8fN2PAKEHR2J8hPgD8LfSioTi5ja%2fGuxkFdEfg%3d%3d</t>
  </si>
  <si>
    <t>CON1</t>
  </si>
  <si>
    <t>Connector</t>
  </si>
  <si>
    <t>Recovery Connector</t>
  </si>
  <si>
    <t>CONCR-140108</t>
  </si>
  <si>
    <t>Creatron Inc.</t>
  </si>
  <si>
    <t>https://www.creatroninc.com/product/8-pin-circular-connector-set-panel-mount/?search_query=8-pin+connector&amp;results=271</t>
  </si>
  <si>
    <t>-</t>
  </si>
  <si>
    <t>USBTTL</t>
  </si>
  <si>
    <t>External</t>
  </si>
  <si>
    <t>USB to TTL Serial Converter</t>
  </si>
  <si>
    <t>CP2102 USB 2.0 to TTL Serial Converter</t>
  </si>
  <si>
    <t>https://www.tindie.com/products/FuzzyStudio/cp2102-usb-20-to-ttl-serial-converter/</t>
  </si>
  <si>
    <t>RADIO1</t>
  </si>
  <si>
    <t>Radio</t>
  </si>
  <si>
    <t>RF4463PRO Radio Transmitter</t>
  </si>
  <si>
    <t>Sketch AliExpress Vendor</t>
  </si>
  <si>
    <t>BT1</t>
  </si>
  <si>
    <t>Main LiPo battery</t>
  </si>
  <si>
    <t>5000mAH 2S 15C</t>
  </si>
  <si>
    <t>Pulse Battery</t>
  </si>
  <si>
    <t>SWITCH1</t>
  </si>
  <si>
    <t>RBF Switch</t>
  </si>
  <si>
    <t>Subminiature Snap-Acting Switches</t>
  </si>
  <si>
    <t>https://www.aliexpress.com/item/2pcs-SV652-433MHz-RS232-Interface-500mW-Industrial-Class-3km-Distance-Long-Distance-Wireless-Transceiver-Module/32391760503.html?spm=2114.search0104.3.2.3cd25f9cPKxmC4&amp;ws_ab_test=searchweb0_0,searchweb201602_1_10152_5724111_10151_10065_10344_10068_10130_10342_10547_5724211_10343_10340_10548_10341_5724311_10696_5724011_10084_10083_10618_10139_10307_10059_100031_10103_5725011_10624_10623_10622_10621_10620_5724911,searchweb201603_55,ppcSwitch_5&amp;algo_expid=313cc489-eb5b-4b1b-9d2e-3229ef8a9c4d-0&amp;algo_pvid=313cc489-eb5b-4b1b-9d2e-3229ef8a9c4d&amp;priceBeautifyAB=0</t>
  </si>
  <si>
    <t>https://www.mouser.ca/ProductDetail/Omron-Electronics/SS-5GL13?qs=nNiD76Ca0%252bv0XsO8fhViMQ==</t>
  </si>
  <si>
    <t>SWITCH2</t>
  </si>
  <si>
    <t>SWITCH3</t>
  </si>
  <si>
    <t>RESET</t>
  </si>
  <si>
    <t>Tactile Button</t>
  </si>
  <si>
    <t xml:space="preserve">401-1097-1-ND </t>
  </si>
  <si>
    <t>https://www.digikey.ca/product-detail/en/c-k/KSS221GLFS/401-1097-1-ND/417665</t>
  </si>
  <si>
    <t>https://www.pulsebattery.com/pulse-5000mah-2s-7-4v-15c-receiver-battery-lipo-battery.html</t>
  </si>
  <si>
    <t>BT2</t>
  </si>
  <si>
    <t>Battery</t>
  </si>
  <si>
    <t>9 volt</t>
  </si>
  <si>
    <t>Walmart</t>
  </si>
  <si>
    <t>BT3</t>
  </si>
  <si>
    <t>McMaster Carr</t>
  </si>
  <si>
    <t>https://www.mcmaster.com/#catalog/124/965/=1c3z74q</t>
  </si>
  <si>
    <t>U3</t>
  </si>
  <si>
    <t>Level SHifting</t>
  </si>
  <si>
    <t>TXB0106</t>
  </si>
  <si>
    <t>Q1</t>
  </si>
  <si>
    <t>PNP Transistor for camera</t>
  </si>
  <si>
    <t xml:space="preserve">ZXTP19020DFFCT-ND </t>
  </si>
  <si>
    <t>https://www.digikey.ca/product-detail/en/diodes-incorporated/ZXTP19020DFFTA/ZXTP19020DFFCT-ND/1557785</t>
  </si>
  <si>
    <t>C1</t>
  </si>
  <si>
    <t>Capacitor</t>
  </si>
  <si>
    <t xml:space="preserve">1uF Ceramic - 490-5860-1-ND </t>
  </si>
  <si>
    <t>C3</t>
  </si>
  <si>
    <t>680uF Electrolytic</t>
  </si>
  <si>
    <t>Home Hardware</t>
  </si>
  <si>
    <t>https://www.digikey.ca/product-detail/en/murata-electronics-north-america/GRM31MR71E105KA01L/490-5860-1-ND/3029181</t>
  </si>
  <si>
    <t>C4</t>
  </si>
  <si>
    <t>10uF Electrolytic</t>
  </si>
  <si>
    <t>BAT1</t>
  </si>
  <si>
    <t>XT30 battery connector</t>
  </si>
  <si>
    <t>AliExpress</t>
  </si>
  <si>
    <t>https://www.aliexpress.com/item/2Pairs-AMASS-XT30PW-Banana-golden-XT30-Upgrade-Right-Angle-Plug-Connector-male-female-ESC-Motor-PCB/32910350989.html</t>
  </si>
  <si>
    <t>C2</t>
  </si>
  <si>
    <t xml:space="preserve">100pF Ceramic - 490-4290-1-ND </t>
  </si>
  <si>
    <t>https://www.digikey.ca/product-detail/en/murata-electronics-north-america/GRM31A7U2J101JW31D/490-4290-1-ND/1022668</t>
  </si>
  <si>
    <t xml:space="preserve">680uF Electrolytic - P19725CT-ND </t>
  </si>
  <si>
    <t>https://www.digikey.ca/product-detail/en/panasonic-electronic-components/EEU-FM1V681B/P19725CT-ND/6109623</t>
  </si>
  <si>
    <t>10uF - 493-13313-1-ND</t>
  </si>
  <si>
    <t>https://www.digikey.ca/product-detail/en/nichicon/UCY2G100MPD1TD/493-13313-1-ND/4333047</t>
  </si>
  <si>
    <t>C5</t>
  </si>
  <si>
    <t>R1</t>
  </si>
  <si>
    <t>Resistor</t>
  </si>
  <si>
    <t xml:space="preserve">10K Ohms - P10KDACT-ND </t>
  </si>
  <si>
    <t>https://www.digikey.ca/product-detail/en/panasonic-electronic-components/ERA-6AEB103V/P10KDACT-ND/1465971</t>
  </si>
  <si>
    <t>R2</t>
  </si>
  <si>
    <t xml:space="preserve">1M Ohms - P1MDACT-ND </t>
  </si>
  <si>
    <t>https://www.digikey.ca/product-detail/en/panasonic-electronic-components/ERA-6AEB105V/P1MDACT-ND/1466019</t>
  </si>
  <si>
    <t>R3</t>
  </si>
  <si>
    <t xml:space="preserve">100K Ohns - P100KDACT-ND </t>
  </si>
  <si>
    <t>https://www.digikey.ca/product-detail/en/panasonic-electronic-components/ERA-6AEB104V/P100KDACT-ND/1465995</t>
  </si>
  <si>
    <t>R4</t>
  </si>
  <si>
    <t>R5</t>
  </si>
  <si>
    <t>https://www.digikey.com/product-detail/en/bel-fuse-inc/5MF-5-R/507-1269-ND/1009041</t>
  </si>
  <si>
    <t>?1</t>
  </si>
  <si>
    <t>Fuse</t>
  </si>
  <si>
    <t>Mount</t>
  </si>
  <si>
    <t>Quantity</t>
  </si>
  <si>
    <t>Links</t>
  </si>
  <si>
    <t>https://www.digikey.ca/product-detail/en/texas-instruments/TPS3700DDCR/296-30395-1-ND/3250123</t>
  </si>
  <si>
    <t>TPS3700DDCR</t>
  </si>
  <si>
    <t>Comparator</t>
  </si>
  <si>
    <t>https://www.digikey.ca/product-detail/en/littelfuse-inc/01110501Z/F4189-ND/2518598</t>
  </si>
  <si>
    <t>Fuse Holders - 01110501Z</t>
  </si>
  <si>
    <t xml:space="preserve">Glass Fuse (5A) - 5MF 5-R </t>
  </si>
  <si>
    <t>Fixed 5 Volts - LM2592HVSX-5.0/NOPBCT-ND</t>
  </si>
  <si>
    <t>Fixed 3.3 Volts - LD1117S33TR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</si>
</sst>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0"/>
      <color rgb="FF000000"/>
      <name val="Arial"/>
    </font>
    <font>
      <b/>
      <sz val="24"/>
      <name val="Arial"/>
    </font>
    <font>
      <sz val="10"/>
      <name val="Arial"/>
    </font>
    <font>
      <b/>
      <sz val="10"/>
      <name val="Arial"/>
    </font>
    <font>
      <b/>
      <sz val="12"/>
      <name val="Arial"/>
    </font>
    <font>
      <sz val="10"/>
      <name val="Arial"/>
    </font>
    <font>
      <u/>
      <sz val="10"/>
      <color rgb="FF1155CC"/>
      <name val="Arial"/>
    </font>
    <font>
      <u/>
      <sz val="10"/>
      <color rgb="FF000000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theme="10"/>
      <name val="Arial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CFE2F3"/>
        <bgColor rgb="FFCFE2F3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FF5050"/>
        <bgColor rgb="FF6AA84F"/>
      </patternFill>
    </fill>
    <fill>
      <patternFill patternType="solid">
        <fgColor rgb="FFFF5050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4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3" fillId="2" borderId="0" xfId="0" applyFont="1" applyFill="1" applyAlignment="1"/>
    <xf numFmtId="0" fontId="3" fillId="2" borderId="0" xfId="0" applyFont="1" applyFill="1" applyAlignment="1"/>
    <xf numFmtId="4" fontId="4" fillId="2" borderId="0" xfId="0" applyNumberFormat="1" applyFont="1" applyFill="1" applyAlignment="1"/>
    <xf numFmtId="164" fontId="4" fillId="2" borderId="0" xfId="0" applyNumberFormat="1" applyFont="1" applyFill="1" applyAlignment="1">
      <alignment horizontal="right"/>
    </xf>
    <xf numFmtId="0" fontId="5" fillId="3" borderId="0" xfId="0" applyFont="1" applyFill="1" applyAlignment="1"/>
    <xf numFmtId="0" fontId="5" fillId="3" borderId="0" xfId="0" applyFont="1" applyFill="1" applyAlignment="1"/>
    <xf numFmtId="0" fontId="7" fillId="5" borderId="1" xfId="0" applyFont="1" applyFill="1" applyBorder="1" applyAlignment="1"/>
    <xf numFmtId="0" fontId="8" fillId="0" borderId="1" xfId="0" applyFont="1" applyBorder="1" applyAlignment="1"/>
    <xf numFmtId="0" fontId="5" fillId="0" borderId="1" xfId="0" applyFont="1" applyBorder="1" applyAlignment="1"/>
    <xf numFmtId="0" fontId="10" fillId="0" borderId="1" xfId="0" applyFont="1" applyBorder="1" applyAlignment="1"/>
    <xf numFmtId="0" fontId="11" fillId="0" borderId="1" xfId="0" applyFont="1" applyBorder="1" applyAlignment="1"/>
    <xf numFmtId="0" fontId="12" fillId="0" borderId="0" xfId="0" applyFont="1" applyAlignment="1"/>
    <xf numFmtId="0" fontId="13" fillId="0" borderId="1" xfId="0" applyFont="1" applyBorder="1" applyAlignment="1"/>
    <xf numFmtId="0" fontId="2" fillId="0" borderId="0" xfId="0" applyFont="1" applyAlignment="1"/>
    <xf numFmtId="0" fontId="15" fillId="0" borderId="1" xfId="0" applyFont="1" applyBorder="1" applyAlignment="1"/>
    <xf numFmtId="164" fontId="5" fillId="4" borderId="0" xfId="0" applyNumberFormat="1" applyFont="1" applyFill="1" applyAlignment="1">
      <alignment horizontal="right"/>
    </xf>
    <xf numFmtId="0" fontId="0" fillId="0" borderId="0" xfId="0" applyFont="1" applyAlignment="1"/>
    <xf numFmtId="164" fontId="5" fillId="3" borderId="0" xfId="0" applyNumberFormat="1" applyFont="1" applyFill="1" applyAlignment="1">
      <alignment horizontal="right"/>
    </xf>
    <xf numFmtId="4" fontId="5" fillId="3" borderId="0" xfId="0" applyNumberFormat="1" applyFont="1" applyFill="1" applyAlignment="1">
      <alignment horizontal="right"/>
    </xf>
    <xf numFmtId="0" fontId="9" fillId="0" borderId="0" xfId="0" applyFont="1" applyAlignment="1"/>
    <xf numFmtId="0" fontId="2" fillId="0" borderId="1" xfId="0" applyFont="1" applyBorder="1"/>
    <xf numFmtId="0" fontId="14" fillId="0" borderId="0" xfId="0" applyFont="1" applyAlignment="1"/>
    <xf numFmtId="0" fontId="6" fillId="0" borderId="0" xfId="0" applyFont="1" applyAlignment="1"/>
    <xf numFmtId="0" fontId="12" fillId="0" borderId="0" xfId="0" applyFont="1" applyAlignment="1"/>
    <xf numFmtId="0" fontId="3" fillId="2" borderId="0" xfId="0" applyFont="1" applyFill="1" applyAlignment="1"/>
    <xf numFmtId="0" fontId="5" fillId="0" borderId="0" xfId="0" applyFont="1" applyAlignment="1"/>
    <xf numFmtId="0" fontId="2" fillId="0" borderId="0" xfId="0" applyFont="1" applyAlignment="1">
      <alignment horizontal="center"/>
    </xf>
    <xf numFmtId="0" fontId="16" fillId="0" borderId="0" xfId="1" applyAlignment="1"/>
    <xf numFmtId="0" fontId="3" fillId="2" borderId="2" xfId="0" applyFont="1" applyFill="1" applyBorder="1" applyAlignment="1"/>
    <xf numFmtId="0" fontId="5" fillId="3" borderId="2" xfId="0" applyFont="1" applyFill="1" applyBorder="1" applyAlignment="1"/>
    <xf numFmtId="4" fontId="5" fillId="3" borderId="2" xfId="0" applyNumberFormat="1" applyFont="1" applyFill="1" applyBorder="1" applyAlignment="1">
      <alignment horizontal="center"/>
    </xf>
    <xf numFmtId="0" fontId="0" fillId="0" borderId="2" xfId="0" applyFont="1" applyBorder="1" applyAlignment="1"/>
    <xf numFmtId="164" fontId="5" fillId="6" borderId="2" xfId="0" applyNumberFormat="1" applyFont="1" applyFill="1" applyBorder="1" applyAlignment="1">
      <alignment horizontal="right"/>
    </xf>
    <xf numFmtId="0" fontId="0" fillId="7" borderId="2" xfId="0" applyFont="1" applyFill="1" applyBorder="1" applyAlignment="1">
      <alignment horizontal="right"/>
    </xf>
    <xf numFmtId="0" fontId="2" fillId="3" borderId="2" xfId="0" applyFont="1" applyFill="1" applyBorder="1" applyAlignment="1"/>
    <xf numFmtId="0" fontId="3" fillId="2" borderId="3" xfId="0" applyFont="1" applyFill="1" applyBorder="1" applyAlignment="1"/>
    <xf numFmtId="4" fontId="5" fillId="3" borderId="5" xfId="0" applyNumberFormat="1" applyFont="1" applyFill="1" applyBorder="1" applyAlignment="1">
      <alignment horizontal="center"/>
    </xf>
    <xf numFmtId="0" fontId="0" fillId="0" borderId="5" xfId="0" applyFont="1" applyBorder="1" applyAlignment="1"/>
    <xf numFmtId="4" fontId="4" fillId="2" borderId="4" xfId="0" applyNumberFormat="1" applyFont="1" applyFill="1" applyBorder="1" applyAlignment="1"/>
    <xf numFmtId="0" fontId="3" fillId="2" borderId="6" xfId="0" applyFont="1" applyFill="1" applyBorder="1" applyAlignment="1"/>
    <xf numFmtId="164" fontId="5" fillId="6" borderId="5" xfId="0" applyNumberFormat="1" applyFont="1" applyFill="1" applyBorder="1" applyAlignment="1">
      <alignment horizontal="right"/>
    </xf>
    <xf numFmtId="0" fontId="0" fillId="7" borderId="5" xfId="0" applyFont="1" applyFill="1" applyBorder="1" applyAlignment="1">
      <alignment horizontal="right"/>
    </xf>
    <xf numFmtId="164" fontId="4" fillId="2" borderId="4" xfId="0" applyNumberFormat="1" applyFont="1" applyFill="1" applyBorder="1" applyAlignment="1">
      <alignment horizontal="right"/>
    </xf>
    <xf numFmtId="0" fontId="17" fillId="3" borderId="2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item/2pcs-SV652-433MHz-RS232-Interface-500mW-Industrial-Class-3km-Distance-Long-Distance-Wireless-Transceiver-Module/32391760503.html?spm=2114.search0104.3.2.3cd25f9cPKxmC4&amp;ws_ab_test=searchweb0_0,searchweb201602_1_10152_5724111_10151_10065_10344_10068_10130_10342_10547_5724211_10343_10340_10548_10341_5724311_10696_5724011_10084_10083_10618_10139_10307_10059_100031_10103_5725011_10624_10623_10622_10621_10620_5724911,searchweb201603_55,ppcSwitch_5&amp;algo_expid=313cc489-eb5b-4b1b-9d2e-3229ef8a9c4d-0&amp;algo_pvid=313cc489-eb5b-4b1b-9d2e-3229ef8a9c4d&amp;priceBeautifyAB=0" TargetMode="External"/><Relationship Id="rId13" Type="http://schemas.openxmlformats.org/officeDocument/2006/relationships/hyperlink" Target="https://www.digikey.ca/product-detail/en/murata-electronics-north-america/GRM31MR71E105KA01L/490-5860-1-ND/3029181" TargetMode="External"/><Relationship Id="rId18" Type="http://schemas.openxmlformats.org/officeDocument/2006/relationships/hyperlink" Target="https://www.digikey.ca/product-detail/en/diodes-incorporated/B140B-13-F/B140B-FDICT-ND/804889" TargetMode="External"/><Relationship Id="rId26" Type="http://schemas.openxmlformats.org/officeDocument/2006/relationships/hyperlink" Target="https://www.digikey.ca/product-detail/en/texas-instruments/LM2592HVSX-5.0-NOPB/LM2592HVSX-5.0-NOPBCT-ND/3526872" TargetMode="External"/><Relationship Id="rId3" Type="http://schemas.openxmlformats.org/officeDocument/2006/relationships/hyperlink" Target="https://www.sparkfun.com/products/13762?_ga=2.125612810.101642581.1510585709-120728623.1510585709" TargetMode="External"/><Relationship Id="rId21" Type="http://schemas.openxmlformats.org/officeDocument/2006/relationships/hyperlink" Target="https://www.digikey.ca/product-detail/en/panasonic-electronic-components/ERA-6AEB105V/P1MDACT-ND/1466019" TargetMode="External"/><Relationship Id="rId7" Type="http://schemas.openxmlformats.org/officeDocument/2006/relationships/hyperlink" Target="https://www.tindie.com/products/FuzzyStudio/cp2102-usb-20-to-ttl-serial-converter/" TargetMode="External"/><Relationship Id="rId12" Type="http://schemas.openxmlformats.org/officeDocument/2006/relationships/hyperlink" Target="https://www.mcmaster.com/" TargetMode="External"/><Relationship Id="rId17" Type="http://schemas.openxmlformats.org/officeDocument/2006/relationships/hyperlink" Target="https://www.digikey.ca/product-detail/en/murata-electronics-north-america/GRM31MR71E105KA01L/490-5860-1-ND/3029181" TargetMode="External"/><Relationship Id="rId25" Type="http://schemas.openxmlformats.org/officeDocument/2006/relationships/hyperlink" Target="https://www.digikey.ca/product-detail/en/c-k/KSS221GLFS/401-1097-1-ND/417665" TargetMode="External"/><Relationship Id="rId2" Type="http://schemas.openxmlformats.org/officeDocument/2006/relationships/hyperlink" Target="http://www.perfectflite.com/SLCF.html" TargetMode="External"/><Relationship Id="rId16" Type="http://schemas.openxmlformats.org/officeDocument/2006/relationships/hyperlink" Target="https://www.digikey.ca/product-detail/en/nichicon/UCY2G100MPD1TD/493-13313-1-ND/4333047" TargetMode="External"/><Relationship Id="rId20" Type="http://schemas.openxmlformats.org/officeDocument/2006/relationships/hyperlink" Target="https://www.digikey.ca/product-detail/en/panasonic-electronic-components/ERA-6AEB103V/P10KDACT-ND/1465971" TargetMode="External"/><Relationship Id="rId1" Type="http://schemas.openxmlformats.org/officeDocument/2006/relationships/hyperlink" Target="https://www.tindie.com/products/FuzzyStudio/naked-mega-an-arduino-mega-2560-compatible-board/" TargetMode="External"/><Relationship Id="rId6" Type="http://schemas.openxmlformats.org/officeDocument/2006/relationships/hyperlink" Target="https://www.creatroninc.com/product/8-pin-circular-connector-set-panel-mount/?search_query=8-pin+connector&amp;results=271" TargetMode="External"/><Relationship Id="rId11" Type="http://schemas.openxmlformats.org/officeDocument/2006/relationships/hyperlink" Target="https://www.mcmaster.com/" TargetMode="External"/><Relationship Id="rId24" Type="http://schemas.openxmlformats.org/officeDocument/2006/relationships/hyperlink" Target="https://www.digikey.ca/product-detail/en/panasonic-electronic-components/ERA-6AEB104V/P100KDACT-ND/1465995" TargetMode="External"/><Relationship Id="rId5" Type="http://schemas.openxmlformats.org/officeDocument/2006/relationships/hyperlink" Target="https://www.robotshop.com/en/u-blox-neo-6m-gps-receiver-module.html" TargetMode="External"/><Relationship Id="rId15" Type="http://schemas.openxmlformats.org/officeDocument/2006/relationships/hyperlink" Target="https://www.digikey.ca/product-detail/en/panasonic-electronic-components/EEU-FM1V681B/P19725CT-ND/6109623" TargetMode="External"/><Relationship Id="rId23" Type="http://schemas.openxmlformats.org/officeDocument/2006/relationships/hyperlink" Target="https://www.digikey.ca/product-detail/en/panasonic-electronic-components/ERA-6AEB105V/P1MDACT-ND/1466019" TargetMode="External"/><Relationship Id="rId28" Type="http://schemas.openxmlformats.org/officeDocument/2006/relationships/hyperlink" Target="https://www.digikey.ca/product-detail/en/diodes-incorporated/ZXTP19020DFFTA/ZXTP19020DFFCT-ND/1557785" TargetMode="External"/><Relationship Id="rId10" Type="http://schemas.openxmlformats.org/officeDocument/2006/relationships/hyperlink" Target="https://www.mcmaster.com/" TargetMode="External"/><Relationship Id="rId19" Type="http://schemas.openxmlformats.org/officeDocument/2006/relationships/hyperlink" Target="https://www.digikey.ca/product-detail/en/tdk-corporation/CLF10040T-330M/445-9568-1-ND/3909741" TargetMode="External"/><Relationship Id="rId4" Type="http://schemas.openxmlformats.org/officeDocument/2006/relationships/hyperlink" Target="https://www.sparkfun.com/products/13743" TargetMode="External"/><Relationship Id="rId9" Type="http://schemas.openxmlformats.org/officeDocument/2006/relationships/hyperlink" Target="https://www.pulsebattery.com/pulse-5000mah-2s-7-4v-15c-receiver-battery-lipo-battery.html" TargetMode="External"/><Relationship Id="rId14" Type="http://schemas.openxmlformats.org/officeDocument/2006/relationships/hyperlink" Target="https://www.digikey.ca/product-detail/en/murata-electronics-north-america/GRM31A7U2J101JW31D/490-4290-1-ND/1022668" TargetMode="External"/><Relationship Id="rId22" Type="http://schemas.openxmlformats.org/officeDocument/2006/relationships/hyperlink" Target="https://www.digikey.ca/product-detail/en/panasonic-electronic-components/ERA-6AEB104V/P100KDACT-ND/1465995" TargetMode="External"/><Relationship Id="rId27" Type="http://schemas.openxmlformats.org/officeDocument/2006/relationships/hyperlink" Target="https://www.digikey.ca/product-detail/en/stmicroelectronics/LD1117S33TR/497-1242-1-ND/586242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ProductDetail/TDK-InvenSense/MPU-9250?qs=sGAEpiMZZMve4%2fbfQkoj%252bGX2U5IkiOVxAMRs%252bjynh2I%3d" TargetMode="External"/><Relationship Id="rId13" Type="http://schemas.openxmlformats.org/officeDocument/2006/relationships/hyperlink" Target="https://www.digikey.ca/product-detail/en/c-k/KSS221GLFS/401-1097-1-ND/417665" TargetMode="External"/><Relationship Id="rId3" Type="http://schemas.openxmlformats.org/officeDocument/2006/relationships/hyperlink" Target="http://www.perfectflite.com/SLCF.html" TargetMode="External"/><Relationship Id="rId7" Type="http://schemas.openxmlformats.org/officeDocument/2006/relationships/hyperlink" Target="http://www.perfectflite.com/SLCF.html" TargetMode="External"/><Relationship Id="rId12" Type="http://schemas.openxmlformats.org/officeDocument/2006/relationships/hyperlink" Target="https://www.mouser.ca/ProductDetail/Omron-Electronics/SS-5GL13?qs=nNiD76Ca0%252bv0XsO8fhViMQ==" TargetMode="External"/><Relationship Id="rId17" Type="http://schemas.openxmlformats.org/officeDocument/2006/relationships/hyperlink" Target="https://www.aliexpress.com/item/2Pairs-AMASS-XT30PW-Banana-golden-XT30-Upgrade-Right-Angle-Plug-Connector-male-female-ESC-Motor-PCB/32910350989.html" TargetMode="External"/><Relationship Id="rId2" Type="http://schemas.openxmlformats.org/officeDocument/2006/relationships/hyperlink" Target="http://www.perfectflite.com/SLCF.html" TargetMode="External"/><Relationship Id="rId16" Type="http://schemas.openxmlformats.org/officeDocument/2006/relationships/hyperlink" Target="https://www.digikey.ca/product-detail/en/diodes-incorporated/ZXTP19020DFFTA/ZXTP19020DFFCT-ND/1557785" TargetMode="External"/><Relationship Id="rId1" Type="http://schemas.openxmlformats.org/officeDocument/2006/relationships/hyperlink" Target="http://www.perfectflite.com/SLCF.html" TargetMode="External"/><Relationship Id="rId6" Type="http://schemas.openxmlformats.org/officeDocument/2006/relationships/hyperlink" Target="http://www.perfectflite.com/SLCF.html" TargetMode="External"/><Relationship Id="rId11" Type="http://schemas.openxmlformats.org/officeDocument/2006/relationships/hyperlink" Target="https://www.mouser.ca/ProductDetail/Omron-Electronics/SS-5GL13?qs=nNiD76Ca0%252bv0XsO8fhViMQ==" TargetMode="External"/><Relationship Id="rId5" Type="http://schemas.openxmlformats.org/officeDocument/2006/relationships/hyperlink" Target="http://www.perfectflite.com/SLCF.html" TargetMode="External"/><Relationship Id="rId15" Type="http://schemas.openxmlformats.org/officeDocument/2006/relationships/hyperlink" Target="https://www.digikey.ca/product-detail/en/stmicroelectronics/LD1117S33TR/497-1242-1-ND/586242" TargetMode="External"/><Relationship Id="rId10" Type="http://schemas.openxmlformats.org/officeDocument/2006/relationships/hyperlink" Target="https://www.mouser.ca/ProductDetail/Omron-Electronics/SS-5GL13?qs=nNiD76Ca0%252bv0XsO8fhViMQ==" TargetMode="External"/><Relationship Id="rId4" Type="http://schemas.openxmlformats.org/officeDocument/2006/relationships/hyperlink" Target="http://www.perfectflite.com/SLCF.html" TargetMode="External"/><Relationship Id="rId9" Type="http://schemas.openxmlformats.org/officeDocument/2006/relationships/hyperlink" Target="https://www.mouser.ca/ProductDetail/Molex/503182-1853?qs=%2fha2pyFadujVApFX8fN2PAKEHR2J8hPgD8LfSioTi5ja%2fGuxkFdEfg%3d%3d" TargetMode="External"/><Relationship Id="rId14" Type="http://schemas.openxmlformats.org/officeDocument/2006/relationships/hyperlink" Target="https://www.digikey.ca/product-detail/en/texas-instruments/LM2592HVSX-5.0-NOPB/LM2592HVSX-5.0-NOPBCT-ND/3526872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digikey.ca/product-detail/en/diodes-incorporated/B140B-13-F/B140B-FDICT-ND/804889" TargetMode="External"/><Relationship Id="rId7" Type="http://schemas.openxmlformats.org/officeDocument/2006/relationships/hyperlink" Target="https://www.digikey.ca/product-detail/en/littelfuse-inc/01110501Z/F4189-ND/2518598" TargetMode="External"/><Relationship Id="rId2" Type="http://schemas.openxmlformats.org/officeDocument/2006/relationships/hyperlink" Target="https://www.digikey.ca/product-detail/en/tdk-corporation/CLF10040T-330M/445-9568-1-ND/3909741" TargetMode="External"/><Relationship Id="rId1" Type="http://schemas.openxmlformats.org/officeDocument/2006/relationships/hyperlink" Target="https://www.digikey.ca/product-detail/en/texas-instruments/LM2592HVSX-5.0-NOPB/LM2592HVSX-5.0-NOPBCT-ND/3526872" TargetMode="External"/><Relationship Id="rId6" Type="http://schemas.openxmlformats.org/officeDocument/2006/relationships/hyperlink" Target="https://www.digikey.ca/product-detail/en/texas-instruments/TPS3700DDCR/296-30395-1-ND/3250123" TargetMode="External"/><Relationship Id="rId5" Type="http://schemas.openxmlformats.org/officeDocument/2006/relationships/hyperlink" Target="https://www.digikey.ca/product-detail/en/stmicroelectronics/LD1117S33TR/497-1242-1-ND/586242" TargetMode="External"/><Relationship Id="rId4" Type="http://schemas.openxmlformats.org/officeDocument/2006/relationships/hyperlink" Target="https://www.digikey.com/product-detail/en/bel-fuse-inc/5MF-5-R/507-1269-ND/10090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36"/>
  <sheetViews>
    <sheetView workbookViewId="0">
      <selection activeCell="D1" sqref="D1"/>
    </sheetView>
  </sheetViews>
  <sheetFormatPr defaultColWidth="14.453125" defaultRowHeight="15.75" customHeight="1" x14ac:dyDescent="0.25"/>
  <cols>
    <col min="3" max="3" width="19" customWidth="1"/>
    <col min="4" max="4" width="36.26953125" customWidth="1"/>
    <col min="5" max="5" width="22.453125" customWidth="1"/>
    <col min="6" max="6" width="10.7265625" customWidth="1"/>
    <col min="7" max="7" width="7.81640625" customWidth="1"/>
    <col min="8" max="8" width="6.453125" customWidth="1"/>
    <col min="9" max="9" width="9.08984375" customWidth="1"/>
    <col min="10" max="10" width="91.7265625" customWidth="1"/>
  </cols>
  <sheetData>
    <row r="1" spans="1:16" ht="31" customHeight="1" x14ac:dyDescent="0.6">
      <c r="A1" s="1" t="s">
        <v>1</v>
      </c>
      <c r="D1" s="2"/>
      <c r="E1" s="3"/>
      <c r="J1" s="2"/>
      <c r="K1" s="3"/>
    </row>
    <row r="2" spans="1:16" x14ac:dyDescent="0.35">
      <c r="A2" s="4" t="s">
        <v>3</v>
      </c>
      <c r="B2" s="5" t="s">
        <v>4</v>
      </c>
      <c r="C2" s="5" t="s">
        <v>5</v>
      </c>
      <c r="D2" s="5" t="s">
        <v>6</v>
      </c>
      <c r="E2" s="4" t="s">
        <v>7</v>
      </c>
      <c r="F2" s="5" t="s">
        <v>8</v>
      </c>
      <c r="G2" s="6">
        <f>SUM(F3:G36)</f>
        <v>507.0299999999998</v>
      </c>
      <c r="H2" s="4" t="s">
        <v>9</v>
      </c>
      <c r="I2" s="7">
        <f>SUM(H3:I328)</f>
        <v>424.98700000000014</v>
      </c>
      <c r="J2" s="28" t="s">
        <v>10</v>
      </c>
      <c r="K2" s="20"/>
      <c r="L2" s="20"/>
      <c r="M2" s="20"/>
      <c r="N2" s="20"/>
      <c r="O2" s="20"/>
      <c r="P2" s="20"/>
    </row>
    <row r="3" spans="1:16" ht="15.75" customHeight="1" x14ac:dyDescent="0.25">
      <c r="A3" s="8" t="s">
        <v>11</v>
      </c>
      <c r="B3" s="8" t="s">
        <v>13</v>
      </c>
      <c r="C3" s="9" t="s">
        <v>14</v>
      </c>
      <c r="D3" s="9" t="s">
        <v>19</v>
      </c>
      <c r="E3" s="9" t="s">
        <v>20</v>
      </c>
      <c r="F3" s="22">
        <v>5.5</v>
      </c>
      <c r="G3" s="20"/>
      <c r="H3" s="19">
        <v>21.91</v>
      </c>
      <c r="I3" s="20"/>
      <c r="J3" s="11" t="s">
        <v>28</v>
      </c>
    </row>
    <row r="4" spans="1:16" ht="15.75" customHeight="1" x14ac:dyDescent="0.25">
      <c r="A4" s="8" t="s">
        <v>21</v>
      </c>
      <c r="B4" s="8" t="s">
        <v>13</v>
      </c>
      <c r="C4" s="9" t="s">
        <v>22</v>
      </c>
      <c r="D4" s="9" t="s">
        <v>23</v>
      </c>
      <c r="E4" s="9" t="s">
        <v>24</v>
      </c>
      <c r="F4" s="22">
        <v>25.6</v>
      </c>
      <c r="G4" s="20"/>
      <c r="H4" s="19">
        <v>93.1</v>
      </c>
      <c r="I4" s="20"/>
      <c r="J4" s="10" t="s">
        <v>27</v>
      </c>
    </row>
    <row r="5" spans="1:16" ht="15.75" customHeight="1" x14ac:dyDescent="0.25">
      <c r="A5" s="8" t="s">
        <v>38</v>
      </c>
      <c r="B5" s="8" t="s">
        <v>13</v>
      </c>
      <c r="C5" s="9" t="s">
        <v>22</v>
      </c>
      <c r="D5" s="9" t="s">
        <v>23</v>
      </c>
      <c r="E5" s="9" t="s">
        <v>24</v>
      </c>
      <c r="F5" s="22">
        <v>25.6</v>
      </c>
      <c r="G5" s="20"/>
      <c r="H5" s="19">
        <v>93.1</v>
      </c>
      <c r="I5" s="20"/>
      <c r="J5" s="12" t="s">
        <v>27</v>
      </c>
    </row>
    <row r="6" spans="1:16" ht="15.75" customHeight="1" x14ac:dyDescent="0.25">
      <c r="A6" s="8" t="s">
        <v>39</v>
      </c>
      <c r="B6" s="8" t="s">
        <v>13</v>
      </c>
      <c r="C6" s="9" t="s">
        <v>40</v>
      </c>
      <c r="D6" s="9" t="s">
        <v>41</v>
      </c>
      <c r="E6" s="9" t="s">
        <v>42</v>
      </c>
      <c r="F6" s="22">
        <v>0.99</v>
      </c>
      <c r="G6" s="20"/>
      <c r="H6" s="19">
        <v>18.399999999999999</v>
      </c>
      <c r="I6" s="20"/>
      <c r="J6" s="11" t="s">
        <v>46</v>
      </c>
    </row>
    <row r="7" spans="1:16" ht="15.75" customHeight="1" x14ac:dyDescent="0.25">
      <c r="A7" s="8" t="s">
        <v>48</v>
      </c>
      <c r="B7" s="8" t="s">
        <v>13</v>
      </c>
      <c r="C7" s="8" t="s">
        <v>49</v>
      </c>
      <c r="D7" s="8" t="s">
        <v>50</v>
      </c>
      <c r="E7" s="8" t="s">
        <v>51</v>
      </c>
      <c r="F7" s="22">
        <v>0.56000000000000005</v>
      </c>
      <c r="G7" s="20"/>
      <c r="H7" s="19">
        <v>29.99</v>
      </c>
      <c r="I7" s="20"/>
      <c r="J7" s="13" t="s">
        <v>52</v>
      </c>
    </row>
    <row r="8" spans="1:16" ht="15.75" customHeight="1" x14ac:dyDescent="0.25">
      <c r="A8" s="9" t="s">
        <v>53</v>
      </c>
      <c r="B8" s="8" t="s">
        <v>13</v>
      </c>
      <c r="C8" s="9" t="s">
        <v>54</v>
      </c>
      <c r="D8" s="9" t="s">
        <v>55</v>
      </c>
      <c r="E8" s="8" t="s">
        <v>42</v>
      </c>
      <c r="F8" s="22">
        <v>2.2000000000000002</v>
      </c>
      <c r="G8" s="20"/>
      <c r="H8" s="19">
        <v>4.95</v>
      </c>
      <c r="I8" s="20"/>
      <c r="J8" s="14" t="s">
        <v>56</v>
      </c>
    </row>
    <row r="9" spans="1:16" ht="15.75" customHeight="1" x14ac:dyDescent="0.25">
      <c r="A9" s="9" t="s">
        <v>60</v>
      </c>
      <c r="B9" s="8" t="s">
        <v>13</v>
      </c>
      <c r="C9" s="9" t="s">
        <v>61</v>
      </c>
      <c r="D9" s="9" t="s">
        <v>62</v>
      </c>
      <c r="E9" s="8" t="s">
        <v>63</v>
      </c>
      <c r="F9" s="22">
        <v>0.5</v>
      </c>
      <c r="G9" s="20"/>
      <c r="H9" s="19">
        <v>22.59</v>
      </c>
      <c r="I9" s="20"/>
      <c r="J9" s="12"/>
    </row>
    <row r="10" spans="1:16" ht="15.75" customHeight="1" x14ac:dyDescent="0.25">
      <c r="A10" s="9" t="s">
        <v>64</v>
      </c>
      <c r="B10" s="8" t="s">
        <v>13</v>
      </c>
      <c r="C10" s="9" t="s">
        <v>65</v>
      </c>
      <c r="D10" s="9" t="s">
        <v>66</v>
      </c>
      <c r="E10" s="8" t="s">
        <v>67</v>
      </c>
      <c r="F10" s="22">
        <v>51.76</v>
      </c>
      <c r="G10" s="20"/>
      <c r="H10" s="19" t="s">
        <v>68</v>
      </c>
      <c r="I10" s="20"/>
      <c r="J10" s="12" t="s">
        <v>69</v>
      </c>
    </row>
    <row r="11" spans="1:16" ht="15.75" customHeight="1" x14ac:dyDescent="0.25">
      <c r="A11" s="8" t="s">
        <v>70</v>
      </c>
      <c r="B11" s="8" t="s">
        <v>13</v>
      </c>
      <c r="C11" s="9" t="s">
        <v>71</v>
      </c>
      <c r="D11" s="9" t="s">
        <v>72</v>
      </c>
      <c r="E11" s="9" t="s">
        <v>73</v>
      </c>
      <c r="F11" s="22">
        <v>13</v>
      </c>
      <c r="G11" s="20"/>
      <c r="H11" s="19">
        <v>38.450000000000003</v>
      </c>
      <c r="I11" s="20"/>
      <c r="J11" s="14" t="s">
        <v>74</v>
      </c>
    </row>
    <row r="12" spans="1:16" ht="15.75" customHeight="1" x14ac:dyDescent="0.25">
      <c r="A12" s="9" t="s">
        <v>78</v>
      </c>
      <c r="B12" s="8" t="s">
        <v>79</v>
      </c>
      <c r="C12" s="8" t="s">
        <v>80</v>
      </c>
      <c r="D12" s="8" t="s">
        <v>81</v>
      </c>
      <c r="E12" s="8" t="s">
        <v>82</v>
      </c>
      <c r="F12" s="22">
        <v>5</v>
      </c>
      <c r="G12" s="20"/>
      <c r="H12" s="19">
        <v>7.5</v>
      </c>
      <c r="I12" s="20"/>
      <c r="J12" s="14" t="s">
        <v>83</v>
      </c>
    </row>
    <row r="13" spans="1:16" ht="15.75" customHeight="1" x14ac:dyDescent="0.25">
      <c r="A13" s="9" t="s">
        <v>85</v>
      </c>
      <c r="B13" s="8" t="s">
        <v>86</v>
      </c>
      <c r="C13" s="9" t="s">
        <v>87</v>
      </c>
      <c r="D13" s="9" t="s">
        <v>88</v>
      </c>
      <c r="E13" s="9" t="s">
        <v>20</v>
      </c>
      <c r="F13" s="22">
        <v>0</v>
      </c>
      <c r="G13" s="20"/>
      <c r="H13" s="19">
        <v>5.35</v>
      </c>
      <c r="I13" s="20"/>
      <c r="J13" s="11" t="s">
        <v>89</v>
      </c>
    </row>
    <row r="14" spans="1:16" ht="15.75" customHeight="1" x14ac:dyDescent="0.25">
      <c r="A14" s="9" t="s">
        <v>90</v>
      </c>
      <c r="B14" s="8" t="s">
        <v>86</v>
      </c>
      <c r="C14" s="9" t="s">
        <v>91</v>
      </c>
      <c r="D14" s="9" t="s">
        <v>92</v>
      </c>
      <c r="E14" s="9" t="s">
        <v>93</v>
      </c>
      <c r="F14" s="22">
        <v>47</v>
      </c>
      <c r="G14" s="20"/>
      <c r="H14" s="19" t="s">
        <v>68</v>
      </c>
      <c r="I14" s="20"/>
      <c r="J14" s="16" t="s">
        <v>101</v>
      </c>
    </row>
    <row r="15" spans="1:16" ht="15.75" customHeight="1" x14ac:dyDescent="0.25">
      <c r="A15" s="8" t="s">
        <v>94</v>
      </c>
      <c r="B15" s="8" t="s">
        <v>86</v>
      </c>
      <c r="C15" s="8" t="s">
        <v>95</v>
      </c>
      <c r="D15" s="8" t="s">
        <v>96</v>
      </c>
      <c r="E15" s="8" t="s">
        <v>97</v>
      </c>
      <c r="F15" s="22">
        <v>217</v>
      </c>
      <c r="G15" s="20"/>
      <c r="H15" s="19">
        <f>1.3*31.99</f>
        <v>41.586999999999996</v>
      </c>
      <c r="I15" s="20"/>
      <c r="J15" s="14" t="s">
        <v>109</v>
      </c>
    </row>
    <row r="16" spans="1:16" ht="15.75" customHeight="1" x14ac:dyDescent="0.25">
      <c r="A16" s="8" t="s">
        <v>110</v>
      </c>
      <c r="B16" s="8" t="s">
        <v>86</v>
      </c>
      <c r="C16" s="9" t="s">
        <v>111</v>
      </c>
      <c r="D16" s="9" t="s">
        <v>112</v>
      </c>
      <c r="E16" s="8" t="s">
        <v>113</v>
      </c>
      <c r="F16" s="22">
        <v>45</v>
      </c>
      <c r="G16" s="20"/>
      <c r="H16" s="21" t="s">
        <v>68</v>
      </c>
      <c r="I16" s="20"/>
      <c r="J16" s="11"/>
    </row>
    <row r="17" spans="1:11" ht="15.75" customHeight="1" x14ac:dyDescent="0.25">
      <c r="A17" s="8" t="s">
        <v>114</v>
      </c>
      <c r="B17" s="8" t="s">
        <v>86</v>
      </c>
      <c r="C17" s="9" t="s">
        <v>111</v>
      </c>
      <c r="D17" s="9" t="s">
        <v>112</v>
      </c>
      <c r="E17" s="8" t="s">
        <v>113</v>
      </c>
      <c r="F17" s="22">
        <v>45</v>
      </c>
      <c r="G17" s="20"/>
      <c r="H17" s="21" t="s">
        <v>68</v>
      </c>
      <c r="I17" s="20"/>
      <c r="J17" s="11"/>
    </row>
    <row r="18" spans="1:11" ht="15.75" customHeight="1" x14ac:dyDescent="0.25">
      <c r="A18" s="9" t="s">
        <v>98</v>
      </c>
      <c r="B18" s="8" t="s">
        <v>86</v>
      </c>
      <c r="C18" s="9" t="s">
        <v>99</v>
      </c>
      <c r="D18" s="9" t="s">
        <v>100</v>
      </c>
      <c r="E18" s="9" t="s">
        <v>115</v>
      </c>
      <c r="F18" s="22">
        <v>6.2</v>
      </c>
      <c r="G18" s="20"/>
      <c r="H18" s="19">
        <v>5.97</v>
      </c>
      <c r="I18" s="20"/>
      <c r="J18" s="26" t="s">
        <v>116</v>
      </c>
      <c r="K18" s="20"/>
    </row>
    <row r="19" spans="1:11" ht="15.75" customHeight="1" x14ac:dyDescent="0.25">
      <c r="A19" s="9" t="s">
        <v>103</v>
      </c>
      <c r="B19" s="8" t="s">
        <v>86</v>
      </c>
      <c r="C19" s="9" t="s">
        <v>99</v>
      </c>
      <c r="D19" s="9" t="s">
        <v>100</v>
      </c>
      <c r="E19" s="9" t="s">
        <v>115</v>
      </c>
      <c r="F19" s="22">
        <v>6.2</v>
      </c>
      <c r="G19" s="20"/>
      <c r="H19" s="19">
        <v>5.97</v>
      </c>
      <c r="I19" s="20"/>
      <c r="J19" s="26" t="s">
        <v>116</v>
      </c>
      <c r="K19" s="20"/>
    </row>
    <row r="20" spans="1:11" ht="15.75" customHeight="1" x14ac:dyDescent="0.25">
      <c r="A20" s="9" t="s">
        <v>104</v>
      </c>
      <c r="B20" s="8" t="s">
        <v>86</v>
      </c>
      <c r="C20" s="9" t="s">
        <v>99</v>
      </c>
      <c r="D20" s="9" t="s">
        <v>100</v>
      </c>
      <c r="E20" s="9" t="s">
        <v>115</v>
      </c>
      <c r="F20" s="22">
        <v>6.2</v>
      </c>
      <c r="G20" s="20"/>
      <c r="H20" s="19">
        <v>5.97</v>
      </c>
      <c r="I20" s="20"/>
      <c r="J20" s="26" t="s">
        <v>116</v>
      </c>
      <c r="K20" s="24"/>
    </row>
    <row r="21" spans="1:11" ht="15.75" customHeight="1" x14ac:dyDescent="0.25">
      <c r="A21" s="9" t="s">
        <v>124</v>
      </c>
      <c r="B21" s="8" t="s">
        <v>34</v>
      </c>
      <c r="C21" s="9" t="s">
        <v>125</v>
      </c>
      <c r="D21" s="8" t="s">
        <v>126</v>
      </c>
      <c r="E21" s="9" t="s">
        <v>17</v>
      </c>
      <c r="F21" s="22">
        <v>0.03</v>
      </c>
      <c r="G21" s="20"/>
      <c r="H21" s="19">
        <v>0.48</v>
      </c>
      <c r="I21" s="20"/>
      <c r="J21" s="23" t="s">
        <v>130</v>
      </c>
      <c r="K21" s="24"/>
    </row>
    <row r="22" spans="1:11" ht="12.5" x14ac:dyDescent="0.25">
      <c r="A22" s="9" t="s">
        <v>137</v>
      </c>
      <c r="B22" s="8" t="s">
        <v>34</v>
      </c>
      <c r="C22" s="9" t="s">
        <v>125</v>
      </c>
      <c r="D22" s="8" t="s">
        <v>138</v>
      </c>
      <c r="E22" s="9" t="s">
        <v>17</v>
      </c>
      <c r="F22" s="22">
        <v>0.03</v>
      </c>
      <c r="G22" s="20"/>
      <c r="H22" s="19">
        <v>0.52</v>
      </c>
      <c r="I22" s="20"/>
      <c r="J22" s="23" t="s">
        <v>139</v>
      </c>
      <c r="K22" s="20"/>
    </row>
    <row r="23" spans="1:11" ht="12.5" x14ac:dyDescent="0.25">
      <c r="A23" s="9" t="s">
        <v>127</v>
      </c>
      <c r="B23" s="8" t="s">
        <v>34</v>
      </c>
      <c r="C23" s="9" t="s">
        <v>125</v>
      </c>
      <c r="D23" s="8" t="s">
        <v>140</v>
      </c>
      <c r="E23" s="9" t="s">
        <v>17</v>
      </c>
      <c r="F23" s="22">
        <v>0.03</v>
      </c>
      <c r="G23" s="20"/>
      <c r="H23" s="19">
        <v>1.36</v>
      </c>
      <c r="I23" s="20"/>
      <c r="J23" s="23" t="s">
        <v>141</v>
      </c>
      <c r="K23" s="20"/>
    </row>
    <row r="24" spans="1:11" ht="12.5" x14ac:dyDescent="0.25">
      <c r="A24" s="9" t="s">
        <v>131</v>
      </c>
      <c r="B24" s="8" t="s">
        <v>34</v>
      </c>
      <c r="C24" s="9" t="s">
        <v>125</v>
      </c>
      <c r="D24" s="8" t="s">
        <v>142</v>
      </c>
      <c r="E24" s="9" t="s">
        <v>17</v>
      </c>
      <c r="F24" s="22">
        <v>0.03</v>
      </c>
      <c r="G24" s="20"/>
      <c r="H24" s="19">
        <v>1.22</v>
      </c>
      <c r="I24" s="20"/>
      <c r="J24" s="25" t="s">
        <v>143</v>
      </c>
      <c r="K24" s="20"/>
    </row>
    <row r="25" spans="1:11" ht="12.5" x14ac:dyDescent="0.25">
      <c r="A25" s="8" t="s">
        <v>144</v>
      </c>
      <c r="B25" s="8" t="s">
        <v>34</v>
      </c>
      <c r="C25" s="9" t="s">
        <v>125</v>
      </c>
      <c r="D25" s="8" t="s">
        <v>126</v>
      </c>
      <c r="E25" s="9" t="s">
        <v>17</v>
      </c>
      <c r="F25" s="22">
        <v>0.03</v>
      </c>
      <c r="G25" s="20"/>
      <c r="H25" s="19">
        <v>0.48</v>
      </c>
      <c r="I25" s="20"/>
      <c r="J25" s="23" t="s">
        <v>130</v>
      </c>
      <c r="K25" s="24"/>
    </row>
    <row r="26" spans="1:11" ht="12.5" x14ac:dyDescent="0.25">
      <c r="A26" s="9" t="s">
        <v>43</v>
      </c>
      <c r="B26" s="8" t="s">
        <v>34</v>
      </c>
      <c r="C26" s="9" t="s">
        <v>44</v>
      </c>
      <c r="D26" s="8" t="s">
        <v>45</v>
      </c>
      <c r="E26" s="9" t="s">
        <v>17</v>
      </c>
      <c r="F26" s="22">
        <v>0.09</v>
      </c>
      <c r="G26" s="20"/>
      <c r="H26" s="19">
        <v>0.38</v>
      </c>
      <c r="I26" s="20"/>
      <c r="J26" s="23" t="s">
        <v>47</v>
      </c>
      <c r="K26" s="24"/>
    </row>
    <row r="27" spans="1:11" ht="12.5" x14ac:dyDescent="0.25">
      <c r="A27" s="9" t="s">
        <v>33</v>
      </c>
      <c r="B27" s="8" t="s">
        <v>34</v>
      </c>
      <c r="C27" s="9" t="s">
        <v>35</v>
      </c>
      <c r="D27" s="8" t="s">
        <v>36</v>
      </c>
      <c r="E27" s="9" t="s">
        <v>17</v>
      </c>
      <c r="F27" s="22">
        <v>1.3</v>
      </c>
      <c r="G27" s="20"/>
      <c r="H27" s="19">
        <v>1.64</v>
      </c>
      <c r="I27" s="20"/>
      <c r="J27" s="23" t="s">
        <v>37</v>
      </c>
      <c r="K27" s="24"/>
    </row>
    <row r="28" spans="1:11" ht="12.5" x14ac:dyDescent="0.25">
      <c r="A28" s="8" t="s">
        <v>145</v>
      </c>
      <c r="B28" s="8" t="s">
        <v>34</v>
      </c>
      <c r="C28" s="8" t="s">
        <v>146</v>
      </c>
      <c r="D28" s="8" t="s">
        <v>147</v>
      </c>
      <c r="E28" s="9" t="s">
        <v>17</v>
      </c>
      <c r="F28" s="22">
        <v>0.01</v>
      </c>
      <c r="G28" s="20"/>
      <c r="H28" s="19">
        <v>0.54</v>
      </c>
      <c r="I28" s="20"/>
      <c r="J28" s="18" t="s">
        <v>148</v>
      </c>
    </row>
    <row r="29" spans="1:11" ht="12.5" x14ac:dyDescent="0.25">
      <c r="A29" s="8" t="s">
        <v>149</v>
      </c>
      <c r="B29" s="8" t="s">
        <v>34</v>
      </c>
      <c r="C29" s="8" t="s">
        <v>146</v>
      </c>
      <c r="D29" s="8" t="s">
        <v>150</v>
      </c>
      <c r="E29" s="9" t="s">
        <v>17</v>
      </c>
      <c r="F29" s="22">
        <v>0.01</v>
      </c>
      <c r="G29" s="20"/>
      <c r="H29" s="19">
        <v>0.54</v>
      </c>
      <c r="I29" s="20"/>
      <c r="J29" s="15" t="s">
        <v>151</v>
      </c>
    </row>
    <row r="30" spans="1:11" ht="12.5" x14ac:dyDescent="0.25">
      <c r="A30" s="8" t="s">
        <v>152</v>
      </c>
      <c r="B30" s="8" t="s">
        <v>34</v>
      </c>
      <c r="C30" s="8" t="s">
        <v>146</v>
      </c>
      <c r="D30" s="8" t="s">
        <v>153</v>
      </c>
      <c r="E30" s="8" t="s">
        <v>17</v>
      </c>
      <c r="F30" s="22">
        <v>0.01</v>
      </c>
      <c r="G30" s="20"/>
      <c r="H30" s="19">
        <v>0.54</v>
      </c>
      <c r="I30" s="20"/>
      <c r="J30" s="15" t="s">
        <v>154</v>
      </c>
    </row>
    <row r="31" spans="1:11" ht="12.5" x14ac:dyDescent="0.25">
      <c r="A31" s="8" t="s">
        <v>155</v>
      </c>
      <c r="B31" s="8" t="s">
        <v>34</v>
      </c>
      <c r="C31" s="8" t="s">
        <v>146</v>
      </c>
      <c r="D31" s="8" t="s">
        <v>150</v>
      </c>
      <c r="E31" s="9" t="s">
        <v>17</v>
      </c>
      <c r="F31" s="22">
        <v>0.01</v>
      </c>
      <c r="G31" s="20"/>
      <c r="H31" s="19">
        <v>0.54</v>
      </c>
      <c r="I31" s="20"/>
      <c r="J31" s="15" t="s">
        <v>151</v>
      </c>
    </row>
    <row r="32" spans="1:11" ht="12.5" x14ac:dyDescent="0.25">
      <c r="A32" s="8" t="s">
        <v>156</v>
      </c>
      <c r="B32" s="8" t="s">
        <v>34</v>
      </c>
      <c r="C32" s="8" t="s">
        <v>146</v>
      </c>
      <c r="D32" s="8" t="s">
        <v>153</v>
      </c>
      <c r="E32" s="9" t="s">
        <v>17</v>
      </c>
      <c r="F32" s="22">
        <v>0.01</v>
      </c>
      <c r="G32" s="20"/>
      <c r="H32" s="19">
        <v>0.54</v>
      </c>
      <c r="I32" s="20"/>
      <c r="J32" s="15" t="s">
        <v>154</v>
      </c>
    </row>
    <row r="33" spans="1:11" ht="12.5" x14ac:dyDescent="0.25">
      <c r="A33" s="8" t="s">
        <v>105</v>
      </c>
      <c r="B33" s="8" t="s">
        <v>34</v>
      </c>
      <c r="C33" s="8" t="s">
        <v>106</v>
      </c>
      <c r="D33" s="8" t="s">
        <v>107</v>
      </c>
      <c r="E33" s="8" t="s">
        <v>17</v>
      </c>
      <c r="F33" s="22">
        <v>0.12</v>
      </c>
      <c r="G33" s="20"/>
      <c r="H33" s="19">
        <v>1.03</v>
      </c>
      <c r="I33" s="20"/>
      <c r="J33" s="27" t="s">
        <v>108</v>
      </c>
      <c r="K33" s="20"/>
    </row>
    <row r="34" spans="1:11" ht="12.5" x14ac:dyDescent="0.25">
      <c r="A34" s="9" t="s">
        <v>12</v>
      </c>
      <c r="B34" s="8" t="s">
        <v>34</v>
      </c>
      <c r="C34" s="9" t="s">
        <v>16</v>
      </c>
      <c r="D34" s="9" t="s">
        <v>18</v>
      </c>
      <c r="E34" s="9" t="s">
        <v>17</v>
      </c>
      <c r="F34" s="22">
        <v>1.4</v>
      </c>
      <c r="G34" s="20"/>
      <c r="H34" s="19">
        <v>9.93</v>
      </c>
      <c r="I34" s="20"/>
      <c r="J34" s="26" t="s">
        <v>26</v>
      </c>
      <c r="K34" s="20"/>
    </row>
    <row r="35" spans="1:11" ht="12.5" x14ac:dyDescent="0.25">
      <c r="A35" s="9" t="s">
        <v>29</v>
      </c>
      <c r="B35" s="8" t="s">
        <v>34</v>
      </c>
      <c r="C35" s="9" t="s">
        <v>30</v>
      </c>
      <c r="D35" s="9" t="s">
        <v>31</v>
      </c>
      <c r="E35" s="9" t="s">
        <v>17</v>
      </c>
      <c r="F35" s="22">
        <v>0.6</v>
      </c>
      <c r="G35" s="20"/>
      <c r="H35" s="19">
        <v>9.5299999999999994</v>
      </c>
      <c r="I35" s="20"/>
      <c r="J35" s="26" t="s">
        <v>32</v>
      </c>
      <c r="K35" s="20"/>
    </row>
    <row r="36" spans="1:11" ht="12.5" x14ac:dyDescent="0.25">
      <c r="A36" s="8" t="s">
        <v>120</v>
      </c>
      <c r="B36" s="8" t="s">
        <v>34</v>
      </c>
      <c r="C36" s="8" t="s">
        <v>121</v>
      </c>
      <c r="D36" s="8" t="s">
        <v>122</v>
      </c>
      <c r="E36" s="8" t="s">
        <v>17</v>
      </c>
      <c r="F36" s="22">
        <v>0.01</v>
      </c>
      <c r="G36" s="20"/>
      <c r="H36" s="19">
        <v>0.88</v>
      </c>
      <c r="I36" s="20"/>
      <c r="J36" s="15" t="s">
        <v>123</v>
      </c>
    </row>
  </sheetData>
  <mergeCells count="82">
    <mergeCell ref="J2:P2"/>
    <mergeCell ref="H5:I5"/>
    <mergeCell ref="F36:G36"/>
    <mergeCell ref="H36:I36"/>
    <mergeCell ref="H35:I35"/>
    <mergeCell ref="H30:I30"/>
    <mergeCell ref="F4:G4"/>
    <mergeCell ref="F5:G5"/>
    <mergeCell ref="H9:I9"/>
    <mergeCell ref="H11:I11"/>
    <mergeCell ref="H12:I12"/>
    <mergeCell ref="H14:I14"/>
    <mergeCell ref="H13:I13"/>
    <mergeCell ref="H15:I15"/>
    <mergeCell ref="H16:I16"/>
    <mergeCell ref="H10:I10"/>
    <mergeCell ref="H4:I4"/>
    <mergeCell ref="H8:I8"/>
    <mergeCell ref="H28:I28"/>
    <mergeCell ref="H29:I29"/>
    <mergeCell ref="F28:G28"/>
    <mergeCell ref="F30:G30"/>
    <mergeCell ref="F33:G33"/>
    <mergeCell ref="H34:I34"/>
    <mergeCell ref="J33:K33"/>
    <mergeCell ref="J34:K34"/>
    <mergeCell ref="J35:K35"/>
    <mergeCell ref="F29:G29"/>
    <mergeCell ref="F34:G34"/>
    <mergeCell ref="F35:G35"/>
    <mergeCell ref="F32:G32"/>
    <mergeCell ref="H31:I31"/>
    <mergeCell ref="H32:I32"/>
    <mergeCell ref="F31:G31"/>
    <mergeCell ref="H33:I33"/>
    <mergeCell ref="J27:K27"/>
    <mergeCell ref="J25:K25"/>
    <mergeCell ref="J24:K24"/>
    <mergeCell ref="F26:G26"/>
    <mergeCell ref="F27:G27"/>
    <mergeCell ref="F6:G6"/>
    <mergeCell ref="F3:G3"/>
    <mergeCell ref="F12:G12"/>
    <mergeCell ref="F10:G10"/>
    <mergeCell ref="J26:K26"/>
    <mergeCell ref="J19:K19"/>
    <mergeCell ref="J18:K18"/>
    <mergeCell ref="J22:K22"/>
    <mergeCell ref="J21:K21"/>
    <mergeCell ref="J20:K20"/>
    <mergeCell ref="J23:K23"/>
    <mergeCell ref="H3:I3"/>
    <mergeCell ref="H7:I7"/>
    <mergeCell ref="H6:I6"/>
    <mergeCell ref="F7:G7"/>
    <mergeCell ref="F8:G8"/>
    <mergeCell ref="F14:G14"/>
    <mergeCell ref="F13:G13"/>
    <mergeCell ref="F9:G9"/>
    <mergeCell ref="F11:G11"/>
    <mergeCell ref="F15:G15"/>
    <mergeCell ref="F16:G16"/>
    <mergeCell ref="F23:G23"/>
    <mergeCell ref="F22:G22"/>
    <mergeCell ref="F20:G20"/>
    <mergeCell ref="F21:G21"/>
    <mergeCell ref="F17:G17"/>
    <mergeCell ref="H17:I17"/>
    <mergeCell ref="F24:G24"/>
    <mergeCell ref="F25:G25"/>
    <mergeCell ref="F18:G18"/>
    <mergeCell ref="F19:G19"/>
    <mergeCell ref="H26:I26"/>
    <mergeCell ref="H27:I27"/>
    <mergeCell ref="H22:I22"/>
    <mergeCell ref="H23:I23"/>
    <mergeCell ref="H18:I18"/>
    <mergeCell ref="H19:I19"/>
    <mergeCell ref="H25:I25"/>
    <mergeCell ref="H24:I24"/>
    <mergeCell ref="H20:I20"/>
    <mergeCell ref="H21:I21"/>
  </mergeCells>
  <hyperlinks>
    <hyperlink ref="J3" r:id="rId1" xr:uid="{00000000-0004-0000-0000-000000000000}"/>
    <hyperlink ref="J4" r:id="rId2" xr:uid="{00000000-0004-0000-0000-000001000000}"/>
    <hyperlink ref="J6" r:id="rId3" xr:uid="{00000000-0004-0000-0000-000002000000}"/>
    <hyperlink ref="J8" r:id="rId4" xr:uid="{00000000-0004-0000-0000-000003000000}"/>
    <hyperlink ref="J11" r:id="rId5" xr:uid="{00000000-0004-0000-0000-000004000000}"/>
    <hyperlink ref="J12" r:id="rId6" xr:uid="{00000000-0004-0000-0000-000005000000}"/>
    <hyperlink ref="J13" r:id="rId7" xr:uid="{00000000-0004-0000-0000-000006000000}"/>
    <hyperlink ref="J14" r:id="rId8" xr:uid="{00000000-0004-0000-0000-000007000000}"/>
    <hyperlink ref="J15" r:id="rId9" xr:uid="{00000000-0004-0000-0000-000008000000}"/>
    <hyperlink ref="J18" r:id="rId10" location="catalog/124/965/=1c3z74q" xr:uid="{00000000-0004-0000-0000-000009000000}"/>
    <hyperlink ref="J19" r:id="rId11" location="catalog/124/965/=1c3z74q" xr:uid="{00000000-0004-0000-0000-00000A000000}"/>
    <hyperlink ref="J20" r:id="rId12" location="catalog/124/965/=1c3z74q" xr:uid="{00000000-0004-0000-0000-00000B000000}"/>
    <hyperlink ref="J21" r:id="rId13" xr:uid="{00000000-0004-0000-0000-00000C000000}"/>
    <hyperlink ref="J22" r:id="rId14" xr:uid="{00000000-0004-0000-0000-00000D000000}"/>
    <hyperlink ref="J23" r:id="rId15" xr:uid="{00000000-0004-0000-0000-00000E000000}"/>
    <hyperlink ref="J24" r:id="rId16" xr:uid="{00000000-0004-0000-0000-00000F000000}"/>
    <hyperlink ref="J25" r:id="rId17" xr:uid="{00000000-0004-0000-0000-000010000000}"/>
    <hyperlink ref="J26" r:id="rId18" xr:uid="{00000000-0004-0000-0000-000011000000}"/>
    <hyperlink ref="J27" r:id="rId19" xr:uid="{00000000-0004-0000-0000-000012000000}"/>
    <hyperlink ref="J28" r:id="rId20" xr:uid="{00000000-0004-0000-0000-000013000000}"/>
    <hyperlink ref="J29" r:id="rId21" xr:uid="{00000000-0004-0000-0000-000014000000}"/>
    <hyperlink ref="J30" r:id="rId22" xr:uid="{00000000-0004-0000-0000-000015000000}"/>
    <hyperlink ref="J31" r:id="rId23" xr:uid="{00000000-0004-0000-0000-000016000000}"/>
    <hyperlink ref="J32" r:id="rId24" xr:uid="{00000000-0004-0000-0000-000017000000}"/>
    <hyperlink ref="J33" r:id="rId25" xr:uid="{00000000-0004-0000-0000-000018000000}"/>
    <hyperlink ref="J34" r:id="rId26" xr:uid="{00000000-0004-0000-0000-000019000000}"/>
    <hyperlink ref="J35" r:id="rId27" xr:uid="{00000000-0004-0000-0000-00001A000000}"/>
    <hyperlink ref="J36" r:id="rId28" xr:uid="{00000000-0004-0000-0000-00001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31"/>
  <sheetViews>
    <sheetView workbookViewId="0"/>
  </sheetViews>
  <sheetFormatPr defaultColWidth="14.453125" defaultRowHeight="15.75" customHeight="1" x14ac:dyDescent="0.25"/>
  <cols>
    <col min="3" max="3" width="24.26953125" customWidth="1"/>
    <col min="4" max="4" width="31.54296875" customWidth="1"/>
    <col min="5" max="5" width="22.81640625" customWidth="1"/>
    <col min="6" max="6" width="10.08984375" customWidth="1"/>
    <col min="7" max="7" width="8" customWidth="1"/>
    <col min="8" max="8" width="13.81640625" customWidth="1"/>
    <col min="9" max="9" width="10.26953125" customWidth="1"/>
  </cols>
  <sheetData>
    <row r="1" spans="1:16" ht="31" customHeight="1" x14ac:dyDescent="0.6">
      <c r="A1" s="1" t="s">
        <v>0</v>
      </c>
      <c r="H1" s="2"/>
      <c r="I1" s="3"/>
    </row>
    <row r="2" spans="1:16" x14ac:dyDescent="0.35">
      <c r="A2" s="4" t="s">
        <v>3</v>
      </c>
      <c r="B2" s="5" t="s">
        <v>4</v>
      </c>
      <c r="C2" s="5" t="s">
        <v>5</v>
      </c>
      <c r="D2" s="5" t="s">
        <v>6</v>
      </c>
      <c r="E2" s="4" t="s">
        <v>7</v>
      </c>
      <c r="F2" s="5" t="s">
        <v>8</v>
      </c>
      <c r="G2" s="6">
        <f>SUM(F3:G37)</f>
        <v>387.09000000000003</v>
      </c>
      <c r="H2" s="4" t="s">
        <v>9</v>
      </c>
      <c r="I2" s="7">
        <f>SUM(H3:I329)</f>
        <v>123.82000000000002</v>
      </c>
      <c r="J2" s="28" t="s">
        <v>10</v>
      </c>
      <c r="K2" s="20"/>
      <c r="L2" s="20"/>
      <c r="M2" s="20"/>
      <c r="N2" s="20"/>
      <c r="O2" s="20"/>
      <c r="P2" s="20"/>
    </row>
    <row r="3" spans="1:16" ht="15.75" customHeight="1" x14ac:dyDescent="0.25">
      <c r="A3" s="8" t="s">
        <v>11</v>
      </c>
      <c r="B3" s="8" t="s">
        <v>13</v>
      </c>
      <c r="C3" s="9" t="s">
        <v>14</v>
      </c>
      <c r="D3" s="8" t="s">
        <v>15</v>
      </c>
      <c r="E3" s="8" t="s">
        <v>17</v>
      </c>
      <c r="F3" s="22"/>
      <c r="G3" s="20"/>
      <c r="H3" s="21">
        <v>18.62</v>
      </c>
      <c r="I3" s="20"/>
      <c r="J3" s="20"/>
      <c r="K3" s="20"/>
      <c r="L3" s="20"/>
      <c r="M3" s="20"/>
      <c r="N3" s="20"/>
      <c r="O3" s="20"/>
      <c r="P3" s="20"/>
    </row>
    <row r="4" spans="1:16" ht="15.75" customHeight="1" x14ac:dyDescent="0.25">
      <c r="A4" s="8" t="s">
        <v>21</v>
      </c>
      <c r="B4" s="8" t="s">
        <v>13</v>
      </c>
      <c r="C4" s="9" t="s">
        <v>22</v>
      </c>
      <c r="D4" s="9" t="s">
        <v>23</v>
      </c>
      <c r="E4" s="8" t="s">
        <v>24</v>
      </c>
      <c r="F4" s="22">
        <v>25.6</v>
      </c>
      <c r="G4" s="20"/>
      <c r="H4" s="19" t="s">
        <v>25</v>
      </c>
      <c r="I4" s="20"/>
      <c r="J4" s="10" t="s">
        <v>27</v>
      </c>
      <c r="K4" s="10" t="s">
        <v>27</v>
      </c>
      <c r="L4" s="10" t="s">
        <v>27</v>
      </c>
      <c r="M4" s="10" t="s">
        <v>27</v>
      </c>
      <c r="N4" s="10" t="s">
        <v>27</v>
      </c>
      <c r="O4" s="10" t="s">
        <v>27</v>
      </c>
      <c r="P4" s="10" t="s">
        <v>27</v>
      </c>
    </row>
    <row r="5" spans="1:16" ht="15.75" customHeight="1" x14ac:dyDescent="0.25">
      <c r="A5" s="8" t="s">
        <v>38</v>
      </c>
      <c r="B5" s="8" t="s">
        <v>13</v>
      </c>
      <c r="C5" s="9" t="s">
        <v>22</v>
      </c>
      <c r="D5" s="9" t="s">
        <v>23</v>
      </c>
      <c r="E5" s="8" t="s">
        <v>24</v>
      </c>
      <c r="F5" s="22">
        <v>25.6</v>
      </c>
      <c r="G5" s="20"/>
      <c r="H5" s="19" t="s">
        <v>25</v>
      </c>
      <c r="I5" s="20"/>
      <c r="J5" s="12" t="s">
        <v>27</v>
      </c>
      <c r="K5" s="12" t="s">
        <v>27</v>
      </c>
      <c r="L5" s="12" t="s">
        <v>27</v>
      </c>
      <c r="M5" s="12" t="s">
        <v>27</v>
      </c>
      <c r="N5" s="12" t="s">
        <v>27</v>
      </c>
      <c r="O5" s="12" t="s">
        <v>27</v>
      </c>
      <c r="P5" s="12" t="s">
        <v>27</v>
      </c>
    </row>
    <row r="6" spans="1:16" ht="15.75" customHeight="1" x14ac:dyDescent="0.25">
      <c r="A6" s="8" t="s">
        <v>39</v>
      </c>
      <c r="B6" s="8" t="s">
        <v>13</v>
      </c>
      <c r="C6" s="9" t="s">
        <v>40</v>
      </c>
      <c r="D6" s="8" t="s">
        <v>57</v>
      </c>
      <c r="E6" s="8" t="s">
        <v>58</v>
      </c>
      <c r="F6" s="22"/>
      <c r="G6" s="20"/>
      <c r="H6" s="21">
        <v>12.86</v>
      </c>
      <c r="I6" s="20"/>
      <c r="J6" s="27" t="s">
        <v>59</v>
      </c>
      <c r="K6" s="20"/>
      <c r="L6" s="20"/>
      <c r="M6" s="20"/>
      <c r="N6" s="20"/>
      <c r="O6" s="20"/>
      <c r="P6" s="20"/>
    </row>
    <row r="7" spans="1:16" ht="15.75" customHeight="1" x14ac:dyDescent="0.25">
      <c r="A7" s="8" t="s">
        <v>48</v>
      </c>
      <c r="B7" s="8" t="s">
        <v>13</v>
      </c>
      <c r="C7" s="8" t="s">
        <v>49</v>
      </c>
      <c r="D7" s="8" t="s">
        <v>75</v>
      </c>
      <c r="E7" s="8" t="s">
        <v>17</v>
      </c>
      <c r="F7" s="22"/>
      <c r="G7" s="20"/>
      <c r="H7" s="21">
        <v>18.82</v>
      </c>
      <c r="I7" s="20"/>
      <c r="J7" s="20"/>
      <c r="K7" s="20"/>
      <c r="L7" s="20"/>
      <c r="M7" s="20"/>
      <c r="N7" s="20"/>
      <c r="O7" s="20"/>
      <c r="P7" s="20"/>
    </row>
    <row r="8" spans="1:16" ht="15.75" customHeight="1" x14ac:dyDescent="0.25">
      <c r="A8" s="8" t="s">
        <v>60</v>
      </c>
      <c r="B8" s="8" t="s">
        <v>13</v>
      </c>
      <c r="C8" s="9" t="s">
        <v>54</v>
      </c>
      <c r="D8" s="8" t="s">
        <v>76</v>
      </c>
      <c r="E8" s="8" t="s">
        <v>58</v>
      </c>
      <c r="F8" s="22"/>
      <c r="G8" s="20"/>
      <c r="H8" s="21">
        <v>4.46</v>
      </c>
      <c r="I8" s="20"/>
      <c r="J8" s="27" t="s">
        <v>77</v>
      </c>
      <c r="K8" s="20"/>
      <c r="L8" s="20"/>
      <c r="M8" s="20"/>
      <c r="N8" s="20"/>
      <c r="O8" s="20"/>
      <c r="P8" s="20"/>
    </row>
    <row r="9" spans="1:16" ht="15.75" customHeight="1" x14ac:dyDescent="0.25">
      <c r="A9" s="8" t="s">
        <v>84</v>
      </c>
      <c r="B9" s="8" t="s">
        <v>13</v>
      </c>
      <c r="C9" s="9" t="s">
        <v>61</v>
      </c>
      <c r="D9" s="9" t="s">
        <v>62</v>
      </c>
      <c r="E9" s="8"/>
      <c r="F9" s="22"/>
      <c r="G9" s="20"/>
      <c r="H9" s="19" t="s">
        <v>25</v>
      </c>
      <c r="I9" s="20"/>
      <c r="J9" s="20"/>
      <c r="K9" s="20"/>
      <c r="L9" s="20"/>
      <c r="M9" s="20"/>
      <c r="N9" s="20"/>
      <c r="O9" s="20"/>
      <c r="P9" s="20"/>
    </row>
    <row r="10" spans="1:16" ht="15.75" customHeight="1" x14ac:dyDescent="0.25">
      <c r="A10" s="9" t="s">
        <v>64</v>
      </c>
      <c r="B10" s="8" t="s">
        <v>13</v>
      </c>
      <c r="C10" s="9" t="s">
        <v>65</v>
      </c>
      <c r="D10" s="9" t="s">
        <v>66</v>
      </c>
      <c r="E10" s="8" t="s">
        <v>67</v>
      </c>
      <c r="F10" s="22">
        <v>51.76</v>
      </c>
      <c r="G10" s="20"/>
      <c r="H10" s="21"/>
      <c r="I10" s="20"/>
      <c r="J10" s="20"/>
      <c r="K10" s="20"/>
      <c r="L10" s="20"/>
      <c r="M10" s="20"/>
      <c r="N10" s="20"/>
      <c r="O10" s="20"/>
      <c r="P10" s="20"/>
    </row>
    <row r="11" spans="1:16" ht="15.75" customHeight="1" x14ac:dyDescent="0.25">
      <c r="A11" s="8" t="s">
        <v>70</v>
      </c>
      <c r="B11" s="8" t="s">
        <v>13</v>
      </c>
      <c r="C11" s="9" t="s">
        <v>71</v>
      </c>
      <c r="D11" s="9" t="s">
        <v>72</v>
      </c>
      <c r="E11" s="9" t="s">
        <v>73</v>
      </c>
      <c r="F11" s="22">
        <v>13</v>
      </c>
      <c r="G11" s="20"/>
      <c r="H11" s="21">
        <v>38.450000000000003</v>
      </c>
      <c r="I11" s="20"/>
      <c r="J11" s="20"/>
      <c r="K11" s="20"/>
      <c r="L11" s="20"/>
      <c r="M11" s="20"/>
      <c r="N11" s="20"/>
      <c r="O11" s="20"/>
      <c r="P11" s="20"/>
    </row>
    <row r="12" spans="1:16" ht="15.75" customHeight="1" x14ac:dyDescent="0.25">
      <c r="A12" s="9" t="s">
        <v>78</v>
      </c>
      <c r="B12" s="8" t="s">
        <v>79</v>
      </c>
      <c r="C12" s="8" t="s">
        <v>80</v>
      </c>
      <c r="D12" s="8" t="s">
        <v>81</v>
      </c>
      <c r="E12" s="8" t="s">
        <v>82</v>
      </c>
      <c r="F12" s="22">
        <v>5</v>
      </c>
      <c r="G12" s="20"/>
      <c r="H12" s="19" t="s">
        <v>25</v>
      </c>
      <c r="I12" s="20"/>
      <c r="J12" s="20"/>
      <c r="K12" s="20"/>
      <c r="L12" s="20"/>
      <c r="M12" s="20"/>
      <c r="N12" s="20"/>
      <c r="O12" s="20"/>
      <c r="P12" s="20"/>
    </row>
    <row r="13" spans="1:16" ht="15.75" customHeight="1" x14ac:dyDescent="0.25">
      <c r="A13" s="9" t="s">
        <v>85</v>
      </c>
      <c r="B13" s="8" t="s">
        <v>86</v>
      </c>
      <c r="C13" s="9" t="s">
        <v>87</v>
      </c>
      <c r="D13" s="9" t="s">
        <v>88</v>
      </c>
      <c r="E13" s="9" t="s">
        <v>20</v>
      </c>
      <c r="F13" s="22">
        <v>0</v>
      </c>
      <c r="G13" s="20"/>
      <c r="H13" s="19" t="s">
        <v>25</v>
      </c>
      <c r="I13" s="20"/>
      <c r="J13" s="20"/>
      <c r="K13" s="20"/>
      <c r="L13" s="20"/>
      <c r="M13" s="20"/>
      <c r="N13" s="20"/>
      <c r="O13" s="20"/>
      <c r="P13" s="20"/>
    </row>
    <row r="14" spans="1:16" ht="15.75" customHeight="1" x14ac:dyDescent="0.25">
      <c r="A14" s="9" t="s">
        <v>90</v>
      </c>
      <c r="B14" s="8" t="s">
        <v>86</v>
      </c>
      <c r="C14" s="9" t="s">
        <v>91</v>
      </c>
      <c r="D14" s="9" t="s">
        <v>92</v>
      </c>
      <c r="E14" s="9" t="s">
        <v>93</v>
      </c>
      <c r="F14" s="22">
        <v>47</v>
      </c>
      <c r="G14" s="20"/>
      <c r="H14" s="19" t="s">
        <v>25</v>
      </c>
      <c r="I14" s="20"/>
      <c r="J14" s="20"/>
      <c r="K14" s="20"/>
      <c r="L14" s="20"/>
      <c r="M14" s="20"/>
      <c r="N14" s="20"/>
      <c r="O14" s="20"/>
      <c r="P14" s="20"/>
    </row>
    <row r="15" spans="1:16" ht="15.75" customHeight="1" x14ac:dyDescent="0.25">
      <c r="A15" s="8" t="s">
        <v>94</v>
      </c>
      <c r="B15" s="8" t="s">
        <v>86</v>
      </c>
      <c r="C15" s="8" t="s">
        <v>95</v>
      </c>
      <c r="D15" s="8" t="s">
        <v>96</v>
      </c>
      <c r="E15" s="8" t="s">
        <v>97</v>
      </c>
      <c r="F15" s="22">
        <v>217</v>
      </c>
      <c r="G15" s="20"/>
      <c r="H15" s="19" t="s">
        <v>25</v>
      </c>
      <c r="I15" s="20"/>
      <c r="J15" s="20"/>
      <c r="K15" s="20"/>
      <c r="L15" s="20"/>
      <c r="M15" s="20"/>
      <c r="N15" s="20"/>
      <c r="O15" s="20"/>
      <c r="P15" s="20"/>
    </row>
    <row r="16" spans="1:16" ht="15.75" customHeight="1" x14ac:dyDescent="0.25">
      <c r="A16" s="9" t="s">
        <v>98</v>
      </c>
      <c r="B16" s="8" t="s">
        <v>86</v>
      </c>
      <c r="C16" s="9" t="s">
        <v>99</v>
      </c>
      <c r="D16" s="9" t="s">
        <v>100</v>
      </c>
      <c r="E16" s="8" t="s">
        <v>58</v>
      </c>
      <c r="F16" s="22"/>
      <c r="G16" s="20"/>
      <c r="H16" s="21">
        <v>2.5299999999999998</v>
      </c>
      <c r="I16" s="20"/>
      <c r="J16" s="23" t="s">
        <v>102</v>
      </c>
      <c r="K16" s="20"/>
      <c r="L16" s="20"/>
      <c r="M16" s="20"/>
      <c r="N16" s="20"/>
      <c r="O16" s="20"/>
      <c r="P16" s="20"/>
    </row>
    <row r="17" spans="1:16" ht="15.75" customHeight="1" x14ac:dyDescent="0.25">
      <c r="A17" s="9" t="s">
        <v>103</v>
      </c>
      <c r="B17" s="8" t="s">
        <v>86</v>
      </c>
      <c r="C17" s="9" t="s">
        <v>99</v>
      </c>
      <c r="D17" s="9" t="s">
        <v>100</v>
      </c>
      <c r="E17" s="8" t="s">
        <v>58</v>
      </c>
      <c r="F17" s="22"/>
      <c r="G17" s="20"/>
      <c r="H17" s="21">
        <v>2.5299999999999998</v>
      </c>
      <c r="I17" s="20"/>
      <c r="J17" s="23" t="s">
        <v>102</v>
      </c>
      <c r="K17" s="20"/>
      <c r="L17" s="20"/>
      <c r="M17" s="20"/>
      <c r="N17" s="20"/>
      <c r="O17" s="20"/>
      <c r="P17" s="20"/>
    </row>
    <row r="18" spans="1:16" ht="15.75" customHeight="1" x14ac:dyDescent="0.25">
      <c r="A18" s="9" t="s">
        <v>104</v>
      </c>
      <c r="B18" s="8" t="s">
        <v>86</v>
      </c>
      <c r="C18" s="9" t="s">
        <v>99</v>
      </c>
      <c r="D18" s="9" t="s">
        <v>100</v>
      </c>
      <c r="E18" s="8" t="s">
        <v>58</v>
      </c>
      <c r="F18" s="22"/>
      <c r="G18" s="20"/>
      <c r="H18" s="21">
        <v>2.5299999999999998</v>
      </c>
      <c r="I18" s="20"/>
      <c r="J18" s="23" t="s">
        <v>102</v>
      </c>
      <c r="K18" s="20"/>
      <c r="L18" s="20"/>
      <c r="M18" s="20"/>
      <c r="N18" s="20"/>
      <c r="O18" s="20"/>
      <c r="P18" s="24"/>
    </row>
    <row r="19" spans="1:16" ht="15.75" customHeight="1" x14ac:dyDescent="0.25">
      <c r="A19" s="8" t="s">
        <v>105</v>
      </c>
      <c r="B19" s="8" t="s">
        <v>34</v>
      </c>
      <c r="C19" s="8" t="s">
        <v>106</v>
      </c>
      <c r="D19" s="8" t="s">
        <v>107</v>
      </c>
      <c r="E19" s="8" t="s">
        <v>17</v>
      </c>
      <c r="F19" s="22">
        <v>0.12</v>
      </c>
      <c r="G19" s="20"/>
      <c r="H19" s="21">
        <v>1.03</v>
      </c>
      <c r="I19" s="20"/>
      <c r="J19" s="27" t="s">
        <v>108</v>
      </c>
      <c r="K19" s="20"/>
      <c r="L19" s="20"/>
      <c r="M19" s="20"/>
      <c r="N19" s="20"/>
      <c r="O19" s="20"/>
      <c r="P19" s="20"/>
    </row>
    <row r="20" spans="1:16" ht="15.75" customHeight="1" x14ac:dyDescent="0.25">
      <c r="A20" s="9" t="s">
        <v>12</v>
      </c>
      <c r="B20" s="8" t="s">
        <v>13</v>
      </c>
      <c r="C20" s="9" t="s">
        <v>16</v>
      </c>
      <c r="D20" s="9" t="s">
        <v>18</v>
      </c>
      <c r="E20" s="9" t="s">
        <v>17</v>
      </c>
      <c r="F20" s="22">
        <v>1.4</v>
      </c>
      <c r="G20" s="20"/>
      <c r="H20" s="21">
        <v>9.93</v>
      </c>
      <c r="I20" s="20"/>
      <c r="J20" s="26" t="s">
        <v>26</v>
      </c>
      <c r="K20" s="20"/>
      <c r="L20" s="20"/>
      <c r="M20" s="20"/>
      <c r="N20" s="20"/>
      <c r="O20" s="20"/>
      <c r="P20" s="20"/>
    </row>
    <row r="21" spans="1:16" ht="15.75" customHeight="1" x14ac:dyDescent="0.25">
      <c r="A21" s="9" t="s">
        <v>29</v>
      </c>
      <c r="B21" s="8" t="s">
        <v>13</v>
      </c>
      <c r="C21" s="9" t="s">
        <v>30</v>
      </c>
      <c r="D21" s="9" t="s">
        <v>31</v>
      </c>
      <c r="E21" s="9" t="s">
        <v>17</v>
      </c>
      <c r="F21" s="22">
        <v>0.6</v>
      </c>
      <c r="G21" s="20"/>
      <c r="H21" s="21">
        <v>9.5299999999999994</v>
      </c>
      <c r="I21" s="20"/>
      <c r="J21" s="26" t="s">
        <v>32</v>
      </c>
      <c r="K21" s="20"/>
      <c r="L21" s="20"/>
      <c r="M21" s="20"/>
      <c r="N21" s="20"/>
      <c r="O21" s="20"/>
      <c r="P21" s="20"/>
    </row>
    <row r="22" spans="1:16" ht="12.5" x14ac:dyDescent="0.25">
      <c r="A22" s="8" t="s">
        <v>117</v>
      </c>
      <c r="B22" s="8" t="s">
        <v>34</v>
      </c>
      <c r="C22" s="8" t="s">
        <v>118</v>
      </c>
      <c r="D22" s="8" t="s">
        <v>119</v>
      </c>
      <c r="E22" s="8" t="s">
        <v>17</v>
      </c>
      <c r="F22" s="22"/>
      <c r="G22" s="20"/>
      <c r="H22" s="21"/>
      <c r="I22" s="20"/>
      <c r="J22" s="17"/>
      <c r="K22" s="17"/>
      <c r="L22" s="17"/>
      <c r="M22" s="17"/>
      <c r="N22" s="17"/>
      <c r="O22" s="17"/>
      <c r="P22" s="17"/>
    </row>
    <row r="23" spans="1:16" ht="12.5" x14ac:dyDescent="0.25">
      <c r="A23" s="8" t="s">
        <v>120</v>
      </c>
      <c r="B23" s="8" t="s">
        <v>34</v>
      </c>
      <c r="C23" s="8" t="s">
        <v>121</v>
      </c>
      <c r="D23" s="8" t="s">
        <v>122</v>
      </c>
      <c r="E23" s="8" t="s">
        <v>17</v>
      </c>
      <c r="F23" s="22">
        <v>0.01</v>
      </c>
      <c r="G23" s="20"/>
      <c r="H23" s="21">
        <v>0.88</v>
      </c>
      <c r="I23" s="20"/>
      <c r="J23" s="27" t="s">
        <v>123</v>
      </c>
      <c r="K23" s="20"/>
      <c r="L23" s="20"/>
      <c r="M23" s="20"/>
      <c r="N23" s="20"/>
      <c r="O23" s="20"/>
      <c r="P23" s="20"/>
    </row>
    <row r="24" spans="1:16" ht="12.5" x14ac:dyDescent="0.25">
      <c r="A24" s="9" t="s">
        <v>127</v>
      </c>
      <c r="B24" s="8" t="s">
        <v>34</v>
      </c>
      <c r="C24" s="9" t="s">
        <v>125</v>
      </c>
      <c r="D24" s="8" t="s">
        <v>128</v>
      </c>
      <c r="E24" s="8" t="s">
        <v>129</v>
      </c>
      <c r="F24" s="22"/>
      <c r="G24" s="20"/>
      <c r="H24" s="19"/>
      <c r="I24" s="20"/>
      <c r="J24" s="23"/>
      <c r="K24" s="20"/>
    </row>
    <row r="25" spans="1:16" ht="12.5" x14ac:dyDescent="0.25">
      <c r="A25" s="9" t="s">
        <v>131</v>
      </c>
      <c r="B25" s="8" t="s">
        <v>34</v>
      </c>
      <c r="C25" s="9" t="s">
        <v>125</v>
      </c>
      <c r="D25" s="8" t="s">
        <v>132</v>
      </c>
      <c r="E25" s="8" t="s">
        <v>129</v>
      </c>
      <c r="F25" s="22"/>
      <c r="G25" s="20"/>
      <c r="H25" s="19"/>
      <c r="I25" s="20"/>
      <c r="J25" s="29"/>
      <c r="K25" s="20"/>
    </row>
    <row r="26" spans="1:16" ht="12.5" x14ac:dyDescent="0.25">
      <c r="A26" s="8" t="s">
        <v>133</v>
      </c>
      <c r="B26" s="8" t="s">
        <v>79</v>
      </c>
      <c r="C26" s="8" t="s">
        <v>134</v>
      </c>
      <c r="D26" s="8"/>
      <c r="E26" s="8" t="s">
        <v>135</v>
      </c>
      <c r="F26" s="22"/>
      <c r="G26" s="20"/>
      <c r="H26" s="21">
        <v>1.65</v>
      </c>
      <c r="I26" s="20"/>
      <c r="J26" s="15" t="s">
        <v>136</v>
      </c>
    </row>
    <row r="27" spans="1:16" ht="15.75" customHeight="1" x14ac:dyDescent="0.25">
      <c r="F27" s="20"/>
      <c r="G27" s="20"/>
      <c r="H27" s="20"/>
      <c r="I27" s="20"/>
    </row>
    <row r="28" spans="1:16" ht="15.75" customHeight="1" x14ac:dyDescent="0.25">
      <c r="F28" s="20"/>
      <c r="G28" s="20"/>
      <c r="H28" s="20"/>
      <c r="I28" s="20"/>
    </row>
    <row r="29" spans="1:16" ht="15.75" customHeight="1" x14ac:dyDescent="0.25">
      <c r="F29" s="20"/>
      <c r="G29" s="20"/>
      <c r="H29" s="20"/>
      <c r="I29" s="20"/>
    </row>
    <row r="30" spans="1:16" ht="15.75" customHeight="1" x14ac:dyDescent="0.25">
      <c r="F30" s="20"/>
      <c r="G30" s="20"/>
      <c r="H30" s="20"/>
      <c r="I30" s="20"/>
    </row>
    <row r="31" spans="1:16" ht="15.75" customHeight="1" x14ac:dyDescent="0.25">
      <c r="F31" s="20"/>
      <c r="G31" s="20"/>
      <c r="H31" s="20"/>
      <c r="I31" s="20"/>
    </row>
  </sheetData>
  <mergeCells count="79">
    <mergeCell ref="F23:G23"/>
    <mergeCell ref="F24:G24"/>
    <mergeCell ref="F25:G25"/>
    <mergeCell ref="H19:I19"/>
    <mergeCell ref="H20:I20"/>
    <mergeCell ref="H23:I23"/>
    <mergeCell ref="H24:I24"/>
    <mergeCell ref="H25:I25"/>
    <mergeCell ref="H21:I21"/>
    <mergeCell ref="H22:I22"/>
    <mergeCell ref="H12:I12"/>
    <mergeCell ref="H13:I13"/>
    <mergeCell ref="F8:G8"/>
    <mergeCell ref="F9:G9"/>
    <mergeCell ref="F10:G10"/>
    <mergeCell ref="F11:G11"/>
    <mergeCell ref="H8:I8"/>
    <mergeCell ref="H7:I7"/>
    <mergeCell ref="H10:I10"/>
    <mergeCell ref="H9:I9"/>
    <mergeCell ref="H11:I11"/>
    <mergeCell ref="J2:P2"/>
    <mergeCell ref="J3:P3"/>
    <mergeCell ref="J6:P6"/>
    <mergeCell ref="J13:P13"/>
    <mergeCell ref="J10:P10"/>
    <mergeCell ref="J8:P8"/>
    <mergeCell ref="J9:P9"/>
    <mergeCell ref="J11:P11"/>
    <mergeCell ref="J12:P12"/>
    <mergeCell ref="J7:P7"/>
    <mergeCell ref="J19:P19"/>
    <mergeCell ref="J20:P20"/>
    <mergeCell ref="J21:P21"/>
    <mergeCell ref="J23:P23"/>
    <mergeCell ref="J25:K25"/>
    <mergeCell ref="J24:K24"/>
    <mergeCell ref="F13:G13"/>
    <mergeCell ref="F18:G18"/>
    <mergeCell ref="F17:G17"/>
    <mergeCell ref="F22:G22"/>
    <mergeCell ref="F21:G21"/>
    <mergeCell ref="J16:P16"/>
    <mergeCell ref="J17:P17"/>
    <mergeCell ref="J18:P18"/>
    <mergeCell ref="J14:P14"/>
    <mergeCell ref="H14:I14"/>
    <mergeCell ref="H15:I15"/>
    <mergeCell ref="J15:P15"/>
    <mergeCell ref="H16:I16"/>
    <mergeCell ref="F3:G3"/>
    <mergeCell ref="H3:I3"/>
    <mergeCell ref="H4:I4"/>
    <mergeCell ref="H5:I5"/>
    <mergeCell ref="F7:G7"/>
    <mergeCell ref="F31:G31"/>
    <mergeCell ref="H28:I28"/>
    <mergeCell ref="F26:G26"/>
    <mergeCell ref="H31:I31"/>
    <mergeCell ref="F4:G4"/>
    <mergeCell ref="F5:G5"/>
    <mergeCell ref="F6:G6"/>
    <mergeCell ref="H6:I6"/>
    <mergeCell ref="F15:G15"/>
    <mergeCell ref="F16:G16"/>
    <mergeCell ref="H17:I17"/>
    <mergeCell ref="H18:I18"/>
    <mergeCell ref="F19:G19"/>
    <mergeCell ref="F20:G20"/>
    <mergeCell ref="F12:G12"/>
    <mergeCell ref="F14:G14"/>
    <mergeCell ref="H27:I27"/>
    <mergeCell ref="H26:I26"/>
    <mergeCell ref="H29:I29"/>
    <mergeCell ref="H30:I30"/>
    <mergeCell ref="F27:G27"/>
    <mergeCell ref="F28:G28"/>
    <mergeCell ref="F29:G29"/>
    <mergeCell ref="F30:G30"/>
  </mergeCells>
  <hyperlinks>
    <hyperlink ref="J4" r:id="rId1" xr:uid="{00000000-0004-0000-0100-000000000000}"/>
    <hyperlink ref="K4" r:id="rId2" xr:uid="{00000000-0004-0000-0100-000001000000}"/>
    <hyperlink ref="L4" r:id="rId3" xr:uid="{00000000-0004-0000-0100-000002000000}"/>
    <hyperlink ref="M4" r:id="rId4" xr:uid="{00000000-0004-0000-0100-000003000000}"/>
    <hyperlink ref="N4" r:id="rId5" xr:uid="{00000000-0004-0000-0100-000004000000}"/>
    <hyperlink ref="O4" r:id="rId6" xr:uid="{00000000-0004-0000-0100-000005000000}"/>
    <hyperlink ref="P4" r:id="rId7" xr:uid="{00000000-0004-0000-0100-000006000000}"/>
    <hyperlink ref="J6" r:id="rId8" xr:uid="{00000000-0004-0000-0100-000007000000}"/>
    <hyperlink ref="J8" r:id="rId9" xr:uid="{00000000-0004-0000-0100-000008000000}"/>
    <hyperlink ref="J16" r:id="rId10" xr:uid="{00000000-0004-0000-0100-000009000000}"/>
    <hyperlink ref="J17" r:id="rId11" xr:uid="{00000000-0004-0000-0100-00000A000000}"/>
    <hyperlink ref="J18" r:id="rId12" xr:uid="{00000000-0004-0000-0100-00000B000000}"/>
    <hyperlink ref="J19" r:id="rId13" xr:uid="{00000000-0004-0000-0100-00000C000000}"/>
    <hyperlink ref="J20" r:id="rId14" xr:uid="{00000000-0004-0000-0100-00000D000000}"/>
    <hyperlink ref="J21" r:id="rId15" xr:uid="{00000000-0004-0000-0100-00000E000000}"/>
    <hyperlink ref="J23" r:id="rId16" xr:uid="{00000000-0004-0000-0100-00000F000000}"/>
    <hyperlink ref="J26" r:id="rId17" xr:uid="{00000000-0004-0000-0100-00001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Q34"/>
  <sheetViews>
    <sheetView tabSelected="1" workbookViewId="0">
      <selection activeCell="A10" sqref="A10"/>
    </sheetView>
  </sheetViews>
  <sheetFormatPr defaultColWidth="14.453125" defaultRowHeight="15.75" customHeight="1" x14ac:dyDescent="0.25"/>
  <cols>
    <col min="1" max="1" width="10.54296875" customWidth="1"/>
    <col min="2" max="2" width="8.08984375" customWidth="1"/>
    <col min="3" max="3" width="19.26953125" customWidth="1"/>
    <col min="4" max="4" width="38.6328125" customWidth="1"/>
    <col min="5" max="5" width="10.54296875" customWidth="1"/>
    <col min="6" max="6" width="10.7265625" customWidth="1"/>
    <col min="7" max="7" width="7.26953125" customWidth="1"/>
    <col min="8" max="8" width="9.26953125" customWidth="1"/>
    <col min="9" max="9" width="7.08984375" customWidth="1"/>
    <col min="10" max="10" width="10.26953125" customWidth="1"/>
  </cols>
  <sheetData>
    <row r="1" spans="1:17" ht="30" customHeight="1" x14ac:dyDescent="0.6">
      <c r="A1" s="1" t="s">
        <v>2</v>
      </c>
      <c r="I1" s="2"/>
      <c r="J1" s="3"/>
    </row>
    <row r="2" spans="1:17" ht="15.5" x14ac:dyDescent="0.35">
      <c r="A2" s="32" t="s">
        <v>3</v>
      </c>
      <c r="B2" s="32" t="s">
        <v>4</v>
      </c>
      <c r="C2" s="32" t="s">
        <v>5</v>
      </c>
      <c r="D2" s="32" t="s">
        <v>6</v>
      </c>
      <c r="E2" s="39" t="s">
        <v>7</v>
      </c>
      <c r="F2" s="39" t="s">
        <v>8</v>
      </c>
      <c r="G2" s="42">
        <f>SUM(F3:G36)</f>
        <v>3.5799999999999996</v>
      </c>
      <c r="H2" s="43" t="s">
        <v>161</v>
      </c>
      <c r="I2" s="39" t="s">
        <v>9</v>
      </c>
      <c r="J2" s="46">
        <f>SUM(I3:J328)</f>
        <v>62.53</v>
      </c>
      <c r="K2" s="28" t="s">
        <v>162</v>
      </c>
      <c r="L2" s="20"/>
      <c r="M2" s="20"/>
      <c r="N2" s="20"/>
      <c r="O2" s="20"/>
      <c r="P2" s="20"/>
      <c r="Q2" s="20"/>
    </row>
    <row r="3" spans="1:17" ht="15.75" customHeight="1" x14ac:dyDescent="0.25">
      <c r="A3" s="33" t="s">
        <v>12</v>
      </c>
      <c r="B3" s="33" t="s">
        <v>13</v>
      </c>
      <c r="C3" s="33" t="s">
        <v>16</v>
      </c>
      <c r="D3" s="47" t="s">
        <v>169</v>
      </c>
      <c r="E3" s="33" t="s">
        <v>17</v>
      </c>
      <c r="F3" s="40">
        <v>1.4</v>
      </c>
      <c r="G3" s="41"/>
      <c r="H3" s="33">
        <v>2</v>
      </c>
      <c r="I3" s="44">
        <f>9.93*H3</f>
        <v>19.86</v>
      </c>
      <c r="J3" s="45"/>
      <c r="K3" s="26" t="s">
        <v>26</v>
      </c>
      <c r="L3" s="20"/>
      <c r="M3" s="20"/>
      <c r="N3" s="20"/>
      <c r="O3" s="20"/>
      <c r="P3" s="20"/>
      <c r="Q3" s="20"/>
    </row>
    <row r="4" spans="1:17" ht="15.75" customHeight="1" x14ac:dyDescent="0.25">
      <c r="A4" s="33" t="s">
        <v>29</v>
      </c>
      <c r="B4" s="33" t="s">
        <v>13</v>
      </c>
      <c r="C4" s="33" t="s">
        <v>30</v>
      </c>
      <c r="D4" s="47" t="s">
        <v>170</v>
      </c>
      <c r="E4" s="33" t="s">
        <v>17</v>
      </c>
      <c r="F4" s="34">
        <v>0.6</v>
      </c>
      <c r="G4" s="35"/>
      <c r="H4" s="33">
        <v>2</v>
      </c>
      <c r="I4" s="36">
        <f>H4*9.53</f>
        <v>19.059999999999999</v>
      </c>
      <c r="J4" s="37"/>
      <c r="K4" s="26" t="s">
        <v>32</v>
      </c>
      <c r="L4" s="20"/>
      <c r="M4" s="20"/>
      <c r="N4" s="20"/>
      <c r="O4" s="20"/>
      <c r="P4" s="20"/>
      <c r="Q4" s="20"/>
    </row>
    <row r="5" spans="1:17" ht="15.75" customHeight="1" x14ac:dyDescent="0.25">
      <c r="A5" s="33" t="s">
        <v>33</v>
      </c>
      <c r="B5" s="33" t="s">
        <v>34</v>
      </c>
      <c r="C5" s="33" t="s">
        <v>35</v>
      </c>
      <c r="D5" s="47" t="s">
        <v>36</v>
      </c>
      <c r="E5" s="33" t="s">
        <v>17</v>
      </c>
      <c r="F5" s="34">
        <v>1.3</v>
      </c>
      <c r="G5" s="35"/>
      <c r="H5" s="33">
        <v>5</v>
      </c>
      <c r="I5" s="36">
        <f>H5*1.64</f>
        <v>8.1999999999999993</v>
      </c>
      <c r="J5" s="37"/>
      <c r="K5" s="23" t="s">
        <v>37</v>
      </c>
      <c r="L5" s="20"/>
      <c r="M5" s="20"/>
      <c r="N5" s="20"/>
      <c r="O5" s="20"/>
      <c r="P5" s="20"/>
      <c r="Q5" s="24"/>
    </row>
    <row r="6" spans="1:17" ht="15.75" customHeight="1" x14ac:dyDescent="0.25">
      <c r="A6" s="33" t="s">
        <v>43</v>
      </c>
      <c r="B6" s="33" t="s">
        <v>34</v>
      </c>
      <c r="C6" s="33" t="s">
        <v>44</v>
      </c>
      <c r="D6" s="33" t="s">
        <v>45</v>
      </c>
      <c r="E6" s="33" t="s">
        <v>17</v>
      </c>
      <c r="F6" s="34">
        <v>0.09</v>
      </c>
      <c r="G6" s="35"/>
      <c r="H6" s="33">
        <v>5</v>
      </c>
      <c r="I6" s="36">
        <f>H6*0.38</f>
        <v>1.9</v>
      </c>
      <c r="J6" s="37"/>
      <c r="K6" s="23" t="s">
        <v>47</v>
      </c>
      <c r="L6" s="24"/>
    </row>
    <row r="7" spans="1:17" ht="15.75" customHeight="1" x14ac:dyDescent="0.25">
      <c r="A7" s="38" t="s">
        <v>158</v>
      </c>
      <c r="B7" s="38" t="s">
        <v>34</v>
      </c>
      <c r="C7" s="38" t="s">
        <v>159</v>
      </c>
      <c r="D7" s="47" t="s">
        <v>168</v>
      </c>
      <c r="E7" s="38" t="s">
        <v>17</v>
      </c>
      <c r="F7" s="34">
        <v>0.09</v>
      </c>
      <c r="G7" s="35"/>
      <c r="H7" s="33">
        <v>5</v>
      </c>
      <c r="I7" s="36">
        <v>0.21</v>
      </c>
      <c r="J7" s="37"/>
      <c r="K7" s="31" t="s">
        <v>157</v>
      </c>
    </row>
    <row r="8" spans="1:17" ht="15.75" customHeight="1" x14ac:dyDescent="0.25">
      <c r="A8" s="38" t="s">
        <v>158</v>
      </c>
      <c r="B8" s="38" t="s">
        <v>160</v>
      </c>
      <c r="C8" s="38" t="s">
        <v>159</v>
      </c>
      <c r="D8" s="47" t="s">
        <v>167</v>
      </c>
      <c r="E8" s="38" t="s">
        <v>17</v>
      </c>
      <c r="F8" s="34">
        <v>0.1</v>
      </c>
      <c r="G8" s="35"/>
      <c r="H8" s="33">
        <v>10</v>
      </c>
      <c r="I8" s="36">
        <f>H8*0.19</f>
        <v>1.9</v>
      </c>
      <c r="J8" s="37"/>
      <c r="K8" s="31" t="s">
        <v>166</v>
      </c>
    </row>
    <row r="9" spans="1:17" ht="15.75" customHeight="1" x14ac:dyDescent="0.25">
      <c r="A9" s="47" t="s">
        <v>117</v>
      </c>
      <c r="B9" s="47" t="s">
        <v>13</v>
      </c>
      <c r="C9" s="47" t="s">
        <v>165</v>
      </c>
      <c r="D9" s="38" t="s">
        <v>164</v>
      </c>
      <c r="E9" s="47" t="s">
        <v>17</v>
      </c>
      <c r="F9" s="34"/>
      <c r="G9" s="35"/>
      <c r="H9" s="33">
        <v>4</v>
      </c>
      <c r="I9" s="36">
        <f>H9*2.85</f>
        <v>11.4</v>
      </c>
      <c r="J9" s="37"/>
      <c r="K9" s="31" t="s">
        <v>163</v>
      </c>
    </row>
    <row r="10" spans="1:17" ht="15.75" customHeight="1" x14ac:dyDescent="0.25">
      <c r="A10" s="38"/>
      <c r="B10" s="38"/>
      <c r="C10" s="38"/>
      <c r="D10" s="38"/>
      <c r="E10" s="38"/>
      <c r="F10" s="34"/>
      <c r="G10" s="35"/>
      <c r="H10" s="33"/>
      <c r="I10" s="36"/>
      <c r="J10" s="37"/>
    </row>
    <row r="11" spans="1:17" ht="15.75" customHeight="1" x14ac:dyDescent="0.25">
      <c r="A11" s="38"/>
      <c r="B11" s="38"/>
      <c r="C11" s="38"/>
      <c r="D11" s="38"/>
      <c r="E11" s="38"/>
      <c r="F11" s="34"/>
      <c r="G11" s="35"/>
      <c r="H11" s="33"/>
      <c r="I11" s="36"/>
      <c r="J11" s="37"/>
    </row>
    <row r="12" spans="1:17" ht="15.75" customHeight="1" x14ac:dyDescent="0.25">
      <c r="A12" s="38"/>
      <c r="B12" s="38"/>
      <c r="C12" s="38"/>
      <c r="D12" s="38"/>
      <c r="E12" s="38"/>
      <c r="F12" s="34"/>
      <c r="G12" s="35"/>
      <c r="H12" s="33"/>
      <c r="I12" s="36"/>
      <c r="J12" s="37"/>
    </row>
    <row r="13" spans="1:17" ht="15.75" customHeight="1" x14ac:dyDescent="0.25">
      <c r="A13" s="38"/>
      <c r="B13" s="38"/>
      <c r="C13" s="38"/>
      <c r="D13" s="38"/>
      <c r="E13" s="38"/>
      <c r="F13" s="34"/>
      <c r="G13" s="35"/>
      <c r="H13" s="33"/>
      <c r="I13" s="36"/>
      <c r="J13" s="37"/>
    </row>
    <row r="14" spans="1:17" ht="15.75" customHeight="1" x14ac:dyDescent="0.25">
      <c r="A14" s="38"/>
      <c r="B14" s="38"/>
      <c r="C14" s="38"/>
      <c r="D14" s="38"/>
      <c r="E14" s="38"/>
      <c r="F14" s="34"/>
      <c r="G14" s="35"/>
      <c r="H14" s="33"/>
      <c r="I14" s="36"/>
      <c r="J14" s="37"/>
    </row>
    <row r="15" spans="1:17" ht="15.75" customHeight="1" x14ac:dyDescent="0.25">
      <c r="A15" s="38"/>
      <c r="B15" s="38"/>
      <c r="C15" s="38"/>
      <c r="D15" s="38"/>
      <c r="E15" s="38"/>
      <c r="F15" s="34"/>
      <c r="G15" s="35"/>
      <c r="H15" s="33"/>
      <c r="I15" s="36"/>
      <c r="J15" s="37"/>
    </row>
    <row r="16" spans="1:17" ht="15.75" customHeight="1" x14ac:dyDescent="0.25">
      <c r="A16" s="38"/>
      <c r="B16" s="38"/>
      <c r="C16" s="38"/>
      <c r="D16" s="38"/>
      <c r="E16" s="38"/>
      <c r="F16" s="34"/>
      <c r="G16" s="35"/>
      <c r="H16" s="33"/>
      <c r="I16" s="36"/>
      <c r="J16" s="37"/>
    </row>
    <row r="17" spans="1:10" ht="15.75" customHeight="1" x14ac:dyDescent="0.25">
      <c r="A17" s="38"/>
      <c r="B17" s="38"/>
      <c r="C17" s="38"/>
      <c r="D17" s="38"/>
      <c r="E17" s="38"/>
      <c r="F17" s="34"/>
      <c r="G17" s="35"/>
      <c r="H17" s="33"/>
      <c r="I17" s="36"/>
      <c r="J17" s="37"/>
    </row>
    <row r="18" spans="1:10" ht="15.75" customHeight="1" x14ac:dyDescent="0.25">
      <c r="F18" s="30"/>
      <c r="G18" s="20"/>
      <c r="I18" s="30"/>
      <c r="J18" s="20"/>
    </row>
    <row r="19" spans="1:10" ht="15.75" customHeight="1" x14ac:dyDescent="0.25">
      <c r="F19" s="30"/>
      <c r="G19" s="20"/>
      <c r="I19" s="30"/>
      <c r="J19" s="20"/>
    </row>
    <row r="20" spans="1:10" ht="15.75" customHeight="1" x14ac:dyDescent="0.25">
      <c r="F20" s="30"/>
      <c r="G20" s="20"/>
      <c r="I20" s="30"/>
      <c r="J20" s="20"/>
    </row>
    <row r="21" spans="1:10" ht="15.75" customHeight="1" x14ac:dyDescent="0.25">
      <c r="F21" s="30"/>
      <c r="G21" s="20"/>
      <c r="I21" s="30"/>
      <c r="J21" s="20"/>
    </row>
    <row r="22" spans="1:10" ht="12.5" x14ac:dyDescent="0.25">
      <c r="F22" s="30"/>
      <c r="G22" s="20"/>
      <c r="I22" s="30"/>
      <c r="J22" s="20"/>
    </row>
    <row r="23" spans="1:10" ht="12.5" x14ac:dyDescent="0.25">
      <c r="F23" s="30"/>
      <c r="G23" s="20"/>
      <c r="I23" s="30"/>
      <c r="J23" s="20"/>
    </row>
    <row r="24" spans="1:10" ht="12.5" x14ac:dyDescent="0.25">
      <c r="F24" s="30"/>
      <c r="G24" s="20"/>
      <c r="I24" s="30"/>
      <c r="J24" s="20"/>
    </row>
    <row r="25" spans="1:10" ht="12.5" x14ac:dyDescent="0.25">
      <c r="F25" s="30"/>
      <c r="G25" s="20"/>
      <c r="I25" s="30"/>
      <c r="J25" s="20"/>
    </row>
    <row r="26" spans="1:10" ht="12.5" x14ac:dyDescent="0.25">
      <c r="F26" s="30"/>
      <c r="G26" s="20"/>
      <c r="I26" s="30"/>
      <c r="J26" s="20"/>
    </row>
    <row r="27" spans="1:10" ht="12.5" x14ac:dyDescent="0.25">
      <c r="F27" s="30"/>
      <c r="G27" s="20"/>
      <c r="I27" s="30"/>
      <c r="J27" s="20"/>
    </row>
    <row r="28" spans="1:10" ht="12.5" x14ac:dyDescent="0.25">
      <c r="F28" s="30"/>
      <c r="G28" s="20"/>
      <c r="I28" s="30"/>
      <c r="J28" s="20"/>
    </row>
    <row r="29" spans="1:10" ht="12.5" x14ac:dyDescent="0.25">
      <c r="F29" s="30"/>
      <c r="G29" s="20"/>
      <c r="I29" s="30"/>
      <c r="J29" s="20"/>
    </row>
    <row r="30" spans="1:10" ht="12.5" x14ac:dyDescent="0.25">
      <c r="F30" s="30"/>
      <c r="G30" s="20"/>
      <c r="I30" s="30"/>
      <c r="J30" s="20"/>
    </row>
    <row r="31" spans="1:10" ht="12.5" x14ac:dyDescent="0.25">
      <c r="F31" s="30"/>
      <c r="G31" s="20"/>
      <c r="I31" s="30"/>
      <c r="J31" s="20"/>
    </row>
    <row r="32" spans="1:10" ht="12.5" x14ac:dyDescent="0.25">
      <c r="F32" s="30"/>
      <c r="G32" s="20"/>
      <c r="I32" s="30"/>
      <c r="J32" s="20"/>
    </row>
    <row r="33" spans="6:10" ht="12.5" x14ac:dyDescent="0.25">
      <c r="F33" s="30"/>
      <c r="G33" s="20"/>
      <c r="I33" s="30"/>
      <c r="J33" s="20"/>
    </row>
    <row r="34" spans="6:10" ht="12.5" x14ac:dyDescent="0.25">
      <c r="F34" s="30"/>
      <c r="G34" s="20"/>
      <c r="I34" s="30"/>
      <c r="J34" s="20"/>
    </row>
  </sheetData>
  <mergeCells count="69">
    <mergeCell ref="F4:G4"/>
    <mergeCell ref="F5:G5"/>
    <mergeCell ref="I6:J6"/>
    <mergeCell ref="K6:L6"/>
    <mergeCell ref="F3:G3"/>
    <mergeCell ref="K4:Q4"/>
    <mergeCell ref="K5:Q5"/>
    <mergeCell ref="I8:J8"/>
    <mergeCell ref="I9:J9"/>
    <mergeCell ref="I10:J10"/>
    <mergeCell ref="I11:J11"/>
    <mergeCell ref="I5:J5"/>
    <mergeCell ref="K3:Q3"/>
    <mergeCell ref="K2:Q2"/>
    <mergeCell ref="I3:J3"/>
    <mergeCell ref="I4:J4"/>
    <mergeCell ref="I7:J7"/>
    <mergeCell ref="I19:J19"/>
    <mergeCell ref="I20:J20"/>
    <mergeCell ref="I12:J12"/>
    <mergeCell ref="I13:J13"/>
    <mergeCell ref="I14:J14"/>
    <mergeCell ref="I15:J15"/>
    <mergeCell ref="I16:J16"/>
    <mergeCell ref="I33:J33"/>
    <mergeCell ref="I34:J34"/>
    <mergeCell ref="I21:J21"/>
    <mergeCell ref="I22:J22"/>
    <mergeCell ref="I23:J23"/>
    <mergeCell ref="I24:J24"/>
    <mergeCell ref="I25:J25"/>
    <mergeCell ref="I26:J26"/>
    <mergeCell ref="I27:J27"/>
    <mergeCell ref="I28:J28"/>
    <mergeCell ref="I29:J29"/>
    <mergeCell ref="I30:J30"/>
    <mergeCell ref="I31:J31"/>
    <mergeCell ref="I32:J32"/>
    <mergeCell ref="I17:J17"/>
    <mergeCell ref="I18:J18"/>
    <mergeCell ref="F15:G15"/>
    <mergeCell ref="F16:G16"/>
    <mergeCell ref="F17:G17"/>
    <mergeCell ref="F18:G18"/>
    <mergeCell ref="F34:G34"/>
    <mergeCell ref="F19:G19"/>
    <mergeCell ref="F20:G20"/>
    <mergeCell ref="F21:G21"/>
    <mergeCell ref="F32:G32"/>
    <mergeCell ref="F30:G30"/>
    <mergeCell ref="F31:G31"/>
    <mergeCell ref="F13:G13"/>
    <mergeCell ref="F14:G14"/>
    <mergeCell ref="F33:G33"/>
    <mergeCell ref="F25:G25"/>
    <mergeCell ref="F26:G26"/>
    <mergeCell ref="F27:G27"/>
    <mergeCell ref="F28:G28"/>
    <mergeCell ref="F29:G29"/>
    <mergeCell ref="F11:G11"/>
    <mergeCell ref="F12:G12"/>
    <mergeCell ref="F22:G22"/>
    <mergeCell ref="F23:G23"/>
    <mergeCell ref="F24:G24"/>
    <mergeCell ref="F6:G6"/>
    <mergeCell ref="F7:G7"/>
    <mergeCell ref="F8:G8"/>
    <mergeCell ref="F9:G9"/>
    <mergeCell ref="F10:G10"/>
  </mergeCells>
  <hyperlinks>
    <hyperlink ref="K3" r:id="rId1" xr:uid="{00000000-0004-0000-0200-000000000000}"/>
    <hyperlink ref="K5" r:id="rId2" xr:uid="{00000000-0004-0000-0200-000002000000}"/>
    <hyperlink ref="K6" r:id="rId3" xr:uid="{00000000-0004-0000-0200-000003000000}"/>
    <hyperlink ref="K7" r:id="rId4" xr:uid="{417773D7-FDA7-493F-AE15-10A8CE14D8CF}"/>
    <hyperlink ref="K4" r:id="rId5" xr:uid="{00000000-0004-0000-0200-000001000000}"/>
    <hyperlink ref="K9" r:id="rId6" xr:uid="{4A6D4878-B980-410B-B9BF-50ABBE67DE26}"/>
    <hyperlink ref="K8" r:id="rId7" xr:uid="{B35B17F9-CEB1-44C4-911D-353441ED9A99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v2.1</vt:lpstr>
      <vt:lpstr>v2.2</vt:lpstr>
      <vt:lpstr>Power Supply 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Jackson's PC</cp:lastModifiedBy>
  <dcterms:modified xsi:type="dcterms:W3CDTF">2019-06-28T21:15:22Z</dcterms:modified>
</cp:coreProperties>
</file>