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shaughnessy1_bryant_edu/Documents/"/>
    </mc:Choice>
  </mc:AlternateContent>
  <xr:revisionPtr revIDLastSave="961" documentId="8_{530DA2A0-0136-46D7-B29E-BD7C4D006AB2}" xr6:coauthVersionLast="47" xr6:coauthVersionMax="47" xr10:uidLastSave="{DBEC5713-4A56-46E8-AE0E-110D164BB10F}"/>
  <bookViews>
    <workbookView xWindow="-110" yWindow="-110" windowWidth="19420" windowHeight="10300" xr2:uid="{F47A34C4-1124-49BB-85CB-50A40A12FD68}"/>
  </bookViews>
  <sheets>
    <sheet name="Model Stipulation Alternative" sheetId="2" r:id="rId1"/>
    <sheet name="OG" sheetId="1" r:id="rId2"/>
  </sheets>
  <definedNames>
    <definedName name="solver_adj" localSheetId="0" hidden="1">'Model Stipulation Alternative'!$F$5:$F$19</definedName>
    <definedName name="solver_adj" localSheetId="1" hidden="1">OG!$F$5:$F$19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'Model Stipulation Alternative'!$F$5:$F$19</definedName>
    <definedName name="solver_lhs1" localSheetId="1" hidden="1">OG!$F$5:$F$19</definedName>
    <definedName name="solver_lhs2" localSheetId="0" hidden="1">'Model Stipulation Alternative'!$F$5:$F$19</definedName>
    <definedName name="solver_lhs2" localSheetId="1" hidden="1">OG!$F$5:$F$19</definedName>
    <definedName name="solver_lhs3" localSheetId="0" hidden="1">'Model Stipulation Alternative'!$Q$5:$Q$12</definedName>
    <definedName name="solver_lhs3" localSheetId="1" hidden="1">OG!$Q$5:$Q$12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'Model Stipulation Alternative'!$K$23</definedName>
    <definedName name="solver_opt" localSheetId="1" hidden="1">OG!$K$23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hs1" localSheetId="0" hidden="1">'Model Stipulation Alternative'!$K$5:$K$19</definedName>
    <definedName name="solver_rhs1" localSheetId="1" hidden="1">OG!$K$5:$K$19</definedName>
    <definedName name="solver_rhs2" localSheetId="0" hidden="1">0</definedName>
    <definedName name="solver_rhs2" localSheetId="1" hidden="1">0</definedName>
    <definedName name="solver_rhs3" localSheetId="0" hidden="1">'Model Stipulation Alternative'!$R$5:$R$12</definedName>
    <definedName name="solver_rhs3" localSheetId="1" hidden="1">OG!$R$5:$R$12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5" i="2"/>
  <c r="K23" i="2"/>
  <c r="J19" i="2"/>
  <c r="H19" i="2"/>
  <c r="K18" i="2"/>
  <c r="J18" i="2"/>
  <c r="H18" i="2"/>
  <c r="K17" i="2"/>
  <c r="J17" i="2"/>
  <c r="H17" i="2"/>
  <c r="K16" i="2"/>
  <c r="J16" i="2"/>
  <c r="H16" i="2"/>
  <c r="K15" i="2"/>
  <c r="J15" i="2"/>
  <c r="H15" i="2"/>
  <c r="K14" i="2"/>
  <c r="J14" i="2"/>
  <c r="H14" i="2"/>
  <c r="K13" i="2"/>
  <c r="J13" i="2"/>
  <c r="H13" i="2"/>
  <c r="P12" i="2"/>
  <c r="O12" i="2"/>
  <c r="Q12" i="2" s="1"/>
  <c r="K12" i="2"/>
  <c r="J12" i="2"/>
  <c r="H12" i="2"/>
  <c r="Q11" i="2"/>
  <c r="P11" i="2"/>
  <c r="O11" i="2"/>
  <c r="K11" i="2"/>
  <c r="J11" i="2"/>
  <c r="H11" i="2"/>
  <c r="P10" i="2"/>
  <c r="O10" i="2"/>
  <c r="Q10" i="2" s="1"/>
  <c r="K10" i="2"/>
  <c r="J10" i="2"/>
  <c r="H10" i="2"/>
  <c r="Q9" i="2"/>
  <c r="P9" i="2"/>
  <c r="O9" i="2"/>
  <c r="K9" i="2"/>
  <c r="J9" i="2"/>
  <c r="H9" i="2"/>
  <c r="P8" i="2"/>
  <c r="O8" i="2"/>
  <c r="Q8" i="2" s="1"/>
  <c r="K8" i="2"/>
  <c r="J8" i="2"/>
  <c r="H8" i="2"/>
  <c r="Q7" i="2"/>
  <c r="P7" i="2"/>
  <c r="O7" i="2"/>
  <c r="K7" i="2"/>
  <c r="J7" i="2"/>
  <c r="H7" i="2"/>
  <c r="P6" i="2"/>
  <c r="O6" i="2"/>
  <c r="Q6" i="2" s="1"/>
  <c r="K6" i="2"/>
  <c r="J6" i="2"/>
  <c r="H6" i="2"/>
  <c r="Q5" i="2"/>
  <c r="P5" i="2"/>
  <c r="O5" i="2"/>
  <c r="K5" i="2"/>
  <c r="J5" i="2"/>
  <c r="H5" i="2"/>
  <c r="H5" i="1"/>
  <c r="J5" i="1"/>
  <c r="O5" i="1"/>
  <c r="P5" i="1"/>
  <c r="K23" i="1" l="1"/>
  <c r="P6" i="1" l="1"/>
  <c r="P7" i="1"/>
  <c r="P8" i="1"/>
  <c r="P9" i="1"/>
  <c r="P10" i="1"/>
  <c r="P11" i="1"/>
  <c r="P12" i="1"/>
  <c r="O6" i="1"/>
  <c r="O7" i="1"/>
  <c r="O8" i="1"/>
  <c r="O9" i="1"/>
  <c r="O10" i="1"/>
  <c r="O11" i="1"/>
  <c r="O12" i="1"/>
  <c r="J19" i="1"/>
  <c r="H19" i="1"/>
  <c r="K18" i="1"/>
  <c r="K6" i="1"/>
  <c r="K7" i="1"/>
  <c r="K8" i="1"/>
  <c r="K9" i="1"/>
  <c r="K10" i="1"/>
  <c r="K11" i="1"/>
  <c r="K12" i="1"/>
  <c r="K13" i="1"/>
  <c r="K14" i="1"/>
  <c r="K15" i="1"/>
  <c r="K16" i="1"/>
  <c r="K17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Q7" i="1" l="1"/>
  <c r="Q10" i="1"/>
  <c r="Q8" i="1"/>
  <c r="Q5" i="1"/>
  <c r="Q12" i="1"/>
  <c r="Q11" i="1"/>
  <c r="Q9" i="1"/>
  <c r="Q6" i="1"/>
</calcChain>
</file>

<file path=xl/sharedStrings.xml><?xml version="1.0" encoding="utf-8"?>
<sst xmlns="http://schemas.openxmlformats.org/spreadsheetml/2006/main" count="68" uniqueCount="26">
  <si>
    <t>to</t>
  </si>
  <si>
    <t>from</t>
  </si>
  <si>
    <t>capacity_of_molten_chocolate</t>
  </si>
  <si>
    <t>location_id</t>
  </si>
  <si>
    <t>location_name</t>
  </si>
  <si>
    <t>Butter Pecan Bluff</t>
  </si>
  <si>
    <t>Coconut Cluster Caves</t>
  </si>
  <si>
    <t>Fruity Gusher Geyser</t>
  </si>
  <si>
    <t>Funfetti Fields</t>
  </si>
  <si>
    <t>Jellybean Jungle</t>
  </si>
  <si>
    <t>Lava Cake Ledges</t>
  </si>
  <si>
    <t>Marzipan Metropolis</t>
  </si>
  <si>
    <t>Popping Candy Plains</t>
  </si>
  <si>
    <t>Units of Flow</t>
  </si>
  <si>
    <t>Links</t>
  </si>
  <si>
    <t>Upper Bound</t>
  </si>
  <si>
    <t>Maximal Flow -&gt;</t>
  </si>
  <si>
    <t>Supply / Demand</t>
  </si>
  <si>
    <t>From</t>
  </si>
  <si>
    <t>To</t>
  </si>
  <si>
    <t>Nodes</t>
  </si>
  <si>
    <t>Inflow</t>
  </si>
  <si>
    <t>Outflow</t>
  </si>
  <si>
    <t>Net Flow</t>
  </si>
  <si>
    <t>Under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</si>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</sst>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right"/>
    </xf>
    <xf numFmtId="0" fontId="0" fillId="33" borderId="10" xfId="0" applyFill="1" applyBorder="1"/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11" xfId="0" applyFill="1" applyBorder="1" applyAlignment="1">
      <alignment horizontal="center" wrapText="1"/>
    </xf>
    <xf numFmtId="0" fontId="0" fillId="35" borderId="1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18" fillId="38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39" borderId="0" xfId="0" applyFont="1" applyFill="1"/>
    <xf numFmtId="0" fontId="0" fillId="40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2A510-187D-498C-9D6D-BB94A0CDDEE9}">
  <dimension ref="A1:R23"/>
  <sheetViews>
    <sheetView tabSelected="1" topLeftCell="E1" zoomScale="83" zoomScaleNormal="10" workbookViewId="0">
      <selection activeCell="L17" sqref="L17"/>
    </sheetView>
  </sheetViews>
  <sheetFormatPr defaultRowHeight="14.5" x14ac:dyDescent="0.35"/>
  <cols>
    <col min="3" max="3" width="25.81640625" bestFit="1" customWidth="1"/>
    <col min="4" max="4" width="9.6328125" bestFit="1" customWidth="1"/>
    <col min="5" max="5" width="19.54296875" bestFit="1" customWidth="1"/>
    <col min="7" max="7" width="2.7265625" customWidth="1"/>
    <col min="8" max="8" width="19.54296875" bestFit="1" customWidth="1"/>
    <col min="9" max="9" width="3.81640625" customWidth="1"/>
    <col min="10" max="10" width="19.54296875" bestFit="1" customWidth="1"/>
    <col min="13" max="13" width="4.36328125" customWidth="1"/>
    <col min="14" max="14" width="19.54296875" bestFit="1" customWidth="1"/>
  </cols>
  <sheetData>
    <row r="1" spans="1:18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16</v>
      </c>
      <c r="H1" s="1"/>
      <c r="I1" s="1"/>
      <c r="J1" s="2"/>
    </row>
    <row r="2" spans="1:18" x14ac:dyDescent="0.35">
      <c r="A2">
        <v>0</v>
      </c>
      <c r="B2">
        <v>1</v>
      </c>
      <c r="C2">
        <v>126</v>
      </c>
      <c r="D2">
        <v>0</v>
      </c>
      <c r="E2" t="s">
        <v>5</v>
      </c>
    </row>
    <row r="3" spans="1:18" ht="14.5" customHeight="1" x14ac:dyDescent="0.35">
      <c r="A3">
        <v>0</v>
      </c>
      <c r="B3">
        <v>2</v>
      </c>
      <c r="C3">
        <v>301</v>
      </c>
      <c r="D3">
        <v>1</v>
      </c>
      <c r="E3" t="s">
        <v>6</v>
      </c>
      <c r="F3" s="3" t="s">
        <v>13</v>
      </c>
      <c r="G3" s="4" t="s">
        <v>14</v>
      </c>
      <c r="H3" s="4"/>
      <c r="I3" s="4"/>
      <c r="J3" s="4"/>
      <c r="K3" s="3" t="s">
        <v>15</v>
      </c>
      <c r="M3" s="5"/>
      <c r="N3" s="5"/>
      <c r="O3" s="5"/>
      <c r="P3" s="5"/>
      <c r="Q3" s="5"/>
      <c r="R3" s="3" t="s">
        <v>17</v>
      </c>
    </row>
    <row r="4" spans="1:18" ht="15" thickBot="1" x14ac:dyDescent="0.4">
      <c r="A4">
        <v>0</v>
      </c>
      <c r="B4">
        <v>3</v>
      </c>
      <c r="C4">
        <v>154</v>
      </c>
      <c r="D4">
        <v>2</v>
      </c>
      <c r="E4" t="s">
        <v>7</v>
      </c>
      <c r="F4" s="6"/>
      <c r="G4" s="7" t="s">
        <v>18</v>
      </c>
      <c r="H4" s="7"/>
      <c r="I4" s="8" t="s">
        <v>19</v>
      </c>
      <c r="J4" s="8"/>
      <c r="K4" s="6"/>
      <c r="M4" s="9" t="s">
        <v>20</v>
      </c>
      <c r="N4" s="9"/>
      <c r="O4" s="10" t="s">
        <v>21</v>
      </c>
      <c r="P4" s="11" t="s">
        <v>22</v>
      </c>
      <c r="Q4" s="12" t="s">
        <v>23</v>
      </c>
      <c r="R4" s="6"/>
    </row>
    <row r="5" spans="1:18" ht="15" thickTop="1" x14ac:dyDescent="0.35">
      <c r="A5">
        <v>1</v>
      </c>
      <c r="B5">
        <v>3</v>
      </c>
      <c r="C5">
        <v>262</v>
      </c>
      <c r="D5">
        <v>3</v>
      </c>
      <c r="E5" t="s">
        <v>8</v>
      </c>
      <c r="F5" s="13">
        <v>126</v>
      </c>
      <c r="G5">
        <v>0</v>
      </c>
      <c r="H5" t="str">
        <f>VLOOKUP(G5,$M$5:$N$12,2,0)</f>
        <v>Butter Pecan Bluff</v>
      </c>
      <c r="I5">
        <v>1</v>
      </c>
      <c r="J5" t="str">
        <f>VLOOKUP(I5,$M$5:$N$12,2,0)</f>
        <v>Coconut Cluster Caves</v>
      </c>
      <c r="K5" s="14">
        <f>C2</f>
        <v>126</v>
      </c>
      <c r="L5" s="17">
        <f>K5-F5</f>
        <v>0</v>
      </c>
      <c r="M5">
        <v>0</v>
      </c>
      <c r="N5" t="s">
        <v>5</v>
      </c>
      <c r="O5" s="15">
        <f>SUMIF($I$5:$I$19,M5,$F$5:$F$19)</f>
        <v>553</v>
      </c>
      <c r="P5" s="15">
        <f>SUMIF($G$5:$G$19,M5,$F$5:$F$19)</f>
        <v>553</v>
      </c>
      <c r="Q5" s="15">
        <f>O5-P5</f>
        <v>0</v>
      </c>
      <c r="R5" s="14">
        <v>0</v>
      </c>
    </row>
    <row r="6" spans="1:18" x14ac:dyDescent="0.35">
      <c r="A6">
        <v>1</v>
      </c>
      <c r="B6">
        <v>4</v>
      </c>
      <c r="C6">
        <v>205</v>
      </c>
      <c r="D6">
        <v>4</v>
      </c>
      <c r="E6" t="s">
        <v>9</v>
      </c>
      <c r="F6" s="13">
        <v>273</v>
      </c>
      <c r="G6">
        <v>0</v>
      </c>
      <c r="H6" t="str">
        <f t="shared" ref="H6:H19" si="0">VLOOKUP(G6,$M$5:$N$12,2,0)</f>
        <v>Butter Pecan Bluff</v>
      </c>
      <c r="I6">
        <v>2</v>
      </c>
      <c r="J6" t="str">
        <f t="shared" ref="J6:J19" si="1">VLOOKUP(I6,$M$5:$N$12,2,0)</f>
        <v>Fruity Gusher Geyser</v>
      </c>
      <c r="K6" s="14">
        <f t="shared" ref="K6:K17" si="2">C3</f>
        <v>301</v>
      </c>
      <c r="L6" s="18">
        <f t="shared" ref="L6:L18" si="3">K6-F6</f>
        <v>28</v>
      </c>
      <c r="M6">
        <v>1</v>
      </c>
      <c r="N6" t="s">
        <v>6</v>
      </c>
      <c r="O6" s="15">
        <f t="shared" ref="O6:O12" si="4">SUMIF($I$5:$I$19,M6,$F$5:$F$19)</f>
        <v>126</v>
      </c>
      <c r="P6" s="15">
        <f t="shared" ref="P6:P12" si="5">SUMIF($G$5:$G$19,M6,$F$5:$F$19)</f>
        <v>126</v>
      </c>
      <c r="Q6" s="15">
        <f t="shared" ref="Q6:Q12" si="6">O6-P6</f>
        <v>0</v>
      </c>
      <c r="R6" s="14">
        <v>0</v>
      </c>
    </row>
    <row r="7" spans="1:18" x14ac:dyDescent="0.35">
      <c r="A7">
        <v>1</v>
      </c>
      <c r="B7">
        <v>5</v>
      </c>
      <c r="C7">
        <v>243</v>
      </c>
      <c r="D7">
        <v>5</v>
      </c>
      <c r="E7" t="s">
        <v>10</v>
      </c>
      <c r="F7" s="13">
        <v>154</v>
      </c>
      <c r="G7">
        <v>0</v>
      </c>
      <c r="H7" t="str">
        <f t="shared" si="0"/>
        <v>Butter Pecan Bluff</v>
      </c>
      <c r="I7">
        <v>3</v>
      </c>
      <c r="J7" t="str">
        <f t="shared" si="1"/>
        <v>Funfetti Fields</v>
      </c>
      <c r="K7" s="14">
        <f t="shared" si="2"/>
        <v>154</v>
      </c>
      <c r="L7" s="17">
        <f t="shared" si="3"/>
        <v>0</v>
      </c>
      <c r="M7">
        <v>2</v>
      </c>
      <c r="N7" t="s">
        <v>7</v>
      </c>
      <c r="O7" s="15">
        <f t="shared" si="4"/>
        <v>273</v>
      </c>
      <c r="P7" s="15">
        <f t="shared" si="5"/>
        <v>273</v>
      </c>
      <c r="Q7" s="15">
        <f t="shared" si="6"/>
        <v>0</v>
      </c>
      <c r="R7" s="14">
        <v>0</v>
      </c>
    </row>
    <row r="8" spans="1:18" x14ac:dyDescent="0.35">
      <c r="A8">
        <v>2</v>
      </c>
      <c r="B8">
        <v>5</v>
      </c>
      <c r="C8">
        <v>152</v>
      </c>
      <c r="D8">
        <v>6</v>
      </c>
      <c r="E8" t="s">
        <v>11</v>
      </c>
      <c r="F8" s="13">
        <v>0</v>
      </c>
      <c r="G8">
        <v>1</v>
      </c>
      <c r="H8" t="str">
        <f t="shared" si="0"/>
        <v>Coconut Cluster Caves</v>
      </c>
      <c r="I8">
        <v>3</v>
      </c>
      <c r="J8" t="str">
        <f t="shared" si="1"/>
        <v>Funfetti Fields</v>
      </c>
      <c r="K8" s="14">
        <f t="shared" si="2"/>
        <v>262</v>
      </c>
      <c r="L8" s="18">
        <f t="shared" si="3"/>
        <v>262</v>
      </c>
      <c r="M8">
        <v>3</v>
      </c>
      <c r="N8" t="s">
        <v>8</v>
      </c>
      <c r="O8" s="15">
        <f t="shared" si="4"/>
        <v>154</v>
      </c>
      <c r="P8" s="15">
        <f t="shared" si="5"/>
        <v>154</v>
      </c>
      <c r="Q8" s="15">
        <f t="shared" si="6"/>
        <v>0</v>
      </c>
      <c r="R8" s="14">
        <v>0</v>
      </c>
    </row>
    <row r="9" spans="1:18" x14ac:dyDescent="0.35">
      <c r="A9">
        <v>2</v>
      </c>
      <c r="B9">
        <v>6</v>
      </c>
      <c r="C9">
        <v>121</v>
      </c>
      <c r="D9">
        <v>7</v>
      </c>
      <c r="E9" t="s">
        <v>12</v>
      </c>
      <c r="F9" s="13">
        <v>49</v>
      </c>
      <c r="G9">
        <v>1</v>
      </c>
      <c r="H9" t="str">
        <f t="shared" si="0"/>
        <v>Coconut Cluster Caves</v>
      </c>
      <c r="I9">
        <v>4</v>
      </c>
      <c r="J9" t="str">
        <f t="shared" si="1"/>
        <v>Jellybean Jungle</v>
      </c>
      <c r="K9" s="14">
        <f t="shared" si="2"/>
        <v>205</v>
      </c>
      <c r="L9" s="18">
        <f t="shared" si="3"/>
        <v>156</v>
      </c>
      <c r="M9">
        <v>4</v>
      </c>
      <c r="N9" t="s">
        <v>9</v>
      </c>
      <c r="O9" s="15">
        <f t="shared" si="4"/>
        <v>203</v>
      </c>
      <c r="P9" s="15">
        <f t="shared" si="5"/>
        <v>203</v>
      </c>
      <c r="Q9" s="15">
        <f t="shared" si="6"/>
        <v>0</v>
      </c>
      <c r="R9" s="14">
        <v>0</v>
      </c>
    </row>
    <row r="10" spans="1:18" x14ac:dyDescent="0.35">
      <c r="A10">
        <v>3</v>
      </c>
      <c r="B10">
        <v>4</v>
      </c>
      <c r="C10">
        <v>202</v>
      </c>
      <c r="F10" s="13">
        <v>77</v>
      </c>
      <c r="G10">
        <v>1</v>
      </c>
      <c r="H10" t="str">
        <f t="shared" si="0"/>
        <v>Coconut Cluster Caves</v>
      </c>
      <c r="I10">
        <v>5</v>
      </c>
      <c r="J10" t="str">
        <f t="shared" si="1"/>
        <v>Lava Cake Ledges</v>
      </c>
      <c r="K10" s="14">
        <f t="shared" si="2"/>
        <v>243</v>
      </c>
      <c r="L10" s="18">
        <f t="shared" si="3"/>
        <v>166</v>
      </c>
      <c r="M10">
        <v>5</v>
      </c>
      <c r="N10" t="s">
        <v>10</v>
      </c>
      <c r="O10" s="15">
        <f t="shared" si="4"/>
        <v>229</v>
      </c>
      <c r="P10" s="15">
        <f t="shared" si="5"/>
        <v>229</v>
      </c>
      <c r="Q10" s="15">
        <f t="shared" si="6"/>
        <v>0</v>
      </c>
      <c r="R10" s="14">
        <v>0</v>
      </c>
    </row>
    <row r="11" spans="1:18" x14ac:dyDescent="0.35">
      <c r="A11">
        <v>4</v>
      </c>
      <c r="B11">
        <v>7</v>
      </c>
      <c r="C11">
        <v>203</v>
      </c>
      <c r="F11" s="13">
        <v>152</v>
      </c>
      <c r="G11">
        <v>2</v>
      </c>
      <c r="H11" t="str">
        <f t="shared" si="0"/>
        <v>Fruity Gusher Geyser</v>
      </c>
      <c r="I11">
        <v>5</v>
      </c>
      <c r="J11" t="str">
        <f t="shared" si="1"/>
        <v>Lava Cake Ledges</v>
      </c>
      <c r="K11" s="14">
        <f t="shared" si="2"/>
        <v>152</v>
      </c>
      <c r="L11" s="17">
        <f t="shared" si="3"/>
        <v>0</v>
      </c>
      <c r="M11">
        <v>6</v>
      </c>
      <c r="N11" t="s">
        <v>11</v>
      </c>
      <c r="O11" s="15">
        <f t="shared" si="4"/>
        <v>224</v>
      </c>
      <c r="P11" s="15">
        <f t="shared" si="5"/>
        <v>224</v>
      </c>
      <c r="Q11" s="15">
        <f t="shared" si="6"/>
        <v>0</v>
      </c>
      <c r="R11" s="14">
        <v>0</v>
      </c>
    </row>
    <row r="12" spans="1:18" x14ac:dyDescent="0.35">
      <c r="A12">
        <v>4</v>
      </c>
      <c r="B12">
        <v>2</v>
      </c>
      <c r="C12">
        <v>238</v>
      </c>
      <c r="F12" s="13">
        <v>121</v>
      </c>
      <c r="G12">
        <v>2</v>
      </c>
      <c r="H12" t="str">
        <f t="shared" si="0"/>
        <v>Fruity Gusher Geyser</v>
      </c>
      <c r="I12">
        <v>6</v>
      </c>
      <c r="J12" t="str">
        <f t="shared" si="1"/>
        <v>Marzipan Metropolis</v>
      </c>
      <c r="K12" s="14">
        <f t="shared" si="2"/>
        <v>121</v>
      </c>
      <c r="L12" s="17">
        <f t="shared" si="3"/>
        <v>0</v>
      </c>
      <c r="M12">
        <v>7</v>
      </c>
      <c r="N12" t="s">
        <v>12</v>
      </c>
      <c r="O12" s="15">
        <f t="shared" si="4"/>
        <v>553</v>
      </c>
      <c r="P12" s="15">
        <f t="shared" si="5"/>
        <v>553</v>
      </c>
      <c r="Q12" s="15">
        <f t="shared" si="6"/>
        <v>0</v>
      </c>
      <c r="R12" s="14">
        <v>0</v>
      </c>
    </row>
    <row r="13" spans="1:18" x14ac:dyDescent="0.35">
      <c r="A13">
        <v>5</v>
      </c>
      <c r="B13">
        <v>7</v>
      </c>
      <c r="C13">
        <v>359</v>
      </c>
      <c r="F13" s="13">
        <v>154</v>
      </c>
      <c r="G13">
        <v>3</v>
      </c>
      <c r="H13" t="str">
        <f t="shared" si="0"/>
        <v>Funfetti Fields</v>
      </c>
      <c r="I13">
        <v>4</v>
      </c>
      <c r="J13" t="str">
        <f t="shared" si="1"/>
        <v>Jellybean Jungle</v>
      </c>
      <c r="K13" s="14">
        <f t="shared" si="2"/>
        <v>202</v>
      </c>
      <c r="L13" s="18">
        <f t="shared" si="3"/>
        <v>48</v>
      </c>
    </row>
    <row r="14" spans="1:18" x14ac:dyDescent="0.35">
      <c r="A14">
        <v>5</v>
      </c>
      <c r="B14">
        <v>6</v>
      </c>
      <c r="C14">
        <v>103</v>
      </c>
      <c r="F14" s="13">
        <v>203</v>
      </c>
      <c r="G14">
        <v>4</v>
      </c>
      <c r="H14" t="str">
        <f t="shared" si="0"/>
        <v>Jellybean Jungle</v>
      </c>
      <c r="I14">
        <v>7</v>
      </c>
      <c r="J14" t="str">
        <f t="shared" si="1"/>
        <v>Popping Candy Plains</v>
      </c>
      <c r="K14" s="14">
        <f t="shared" si="2"/>
        <v>203</v>
      </c>
      <c r="L14" s="17">
        <f t="shared" si="3"/>
        <v>0</v>
      </c>
    </row>
    <row r="15" spans="1:18" x14ac:dyDescent="0.35">
      <c r="A15">
        <v>6</v>
      </c>
      <c r="B15">
        <v>7</v>
      </c>
      <c r="C15">
        <v>253</v>
      </c>
      <c r="F15" s="13">
        <v>0</v>
      </c>
      <c r="G15">
        <v>4</v>
      </c>
      <c r="H15" t="str">
        <f t="shared" si="0"/>
        <v>Jellybean Jungle</v>
      </c>
      <c r="I15">
        <v>2</v>
      </c>
      <c r="J15" t="str">
        <f t="shared" si="1"/>
        <v>Fruity Gusher Geyser</v>
      </c>
      <c r="K15" s="14">
        <f t="shared" si="2"/>
        <v>238</v>
      </c>
      <c r="L15" s="18">
        <f t="shared" si="3"/>
        <v>238</v>
      </c>
      <c r="N15" s="16" t="s">
        <v>24</v>
      </c>
    </row>
    <row r="16" spans="1:18" x14ac:dyDescent="0.35">
      <c r="F16" s="13">
        <v>126</v>
      </c>
      <c r="G16">
        <v>5</v>
      </c>
      <c r="H16" t="str">
        <f t="shared" si="0"/>
        <v>Lava Cake Ledges</v>
      </c>
      <c r="I16">
        <v>7</v>
      </c>
      <c r="J16" t="str">
        <f t="shared" si="1"/>
        <v>Popping Candy Plains</v>
      </c>
      <c r="K16" s="14">
        <f t="shared" si="2"/>
        <v>359</v>
      </c>
      <c r="L16" s="18">
        <f t="shared" si="3"/>
        <v>233</v>
      </c>
      <c r="N16" s="17" t="s">
        <v>25</v>
      </c>
    </row>
    <row r="17" spans="6:12" x14ac:dyDescent="0.35">
      <c r="F17" s="13">
        <v>103</v>
      </c>
      <c r="G17">
        <v>5</v>
      </c>
      <c r="H17" t="str">
        <f t="shared" si="0"/>
        <v>Lava Cake Ledges</v>
      </c>
      <c r="I17">
        <v>6</v>
      </c>
      <c r="J17" t="str">
        <f t="shared" si="1"/>
        <v>Marzipan Metropolis</v>
      </c>
      <c r="K17" s="14">
        <f t="shared" si="2"/>
        <v>103</v>
      </c>
      <c r="L17" s="17">
        <f t="shared" si="3"/>
        <v>0</v>
      </c>
    </row>
    <row r="18" spans="6:12" x14ac:dyDescent="0.35">
      <c r="F18" s="13">
        <v>224</v>
      </c>
      <c r="G18">
        <v>6</v>
      </c>
      <c r="H18" t="str">
        <f t="shared" si="0"/>
        <v>Marzipan Metropolis</v>
      </c>
      <c r="I18">
        <v>7</v>
      </c>
      <c r="J18" t="str">
        <f t="shared" si="1"/>
        <v>Popping Candy Plains</v>
      </c>
      <c r="K18" s="14">
        <f>C15</f>
        <v>253</v>
      </c>
      <c r="L18" s="18">
        <f t="shared" si="3"/>
        <v>29</v>
      </c>
    </row>
    <row r="19" spans="6:12" x14ac:dyDescent="0.35">
      <c r="F19" s="13">
        <v>553</v>
      </c>
      <c r="G19">
        <v>7</v>
      </c>
      <c r="H19" t="str">
        <f t="shared" si="0"/>
        <v>Popping Candy Plains</v>
      </c>
      <c r="I19">
        <v>0</v>
      </c>
      <c r="J19" t="str">
        <f t="shared" si="1"/>
        <v>Butter Pecan Bluff</v>
      </c>
      <c r="K19">
        <v>9999</v>
      </c>
    </row>
    <row r="22" spans="6:12" ht="15" thickBot="1" x14ac:dyDescent="0.4"/>
    <row r="23" spans="6:12" ht="15" thickBot="1" x14ac:dyDescent="0.4">
      <c r="H23" s="1" t="s">
        <v>16</v>
      </c>
      <c r="I23" s="1"/>
      <c r="J23" s="1"/>
      <c r="K23" s="2">
        <f>F19</f>
        <v>553</v>
      </c>
    </row>
  </sheetData>
  <mergeCells count="9">
    <mergeCell ref="H23:J23"/>
    <mergeCell ref="G1:I1"/>
    <mergeCell ref="F3:F4"/>
    <mergeCell ref="G3:J3"/>
    <mergeCell ref="K3:K4"/>
    <mergeCell ref="R3:R4"/>
    <mergeCell ref="G4:H4"/>
    <mergeCell ref="I4:J4"/>
    <mergeCell ref="M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054F-BFB6-4F98-AFB2-56B273F50B12}">
  <dimension ref="A1:R23"/>
  <sheetViews>
    <sheetView topLeftCell="C2" zoomScale="83" zoomScaleNormal="10" workbookViewId="0">
      <selection activeCell="H5" sqref="H5"/>
    </sheetView>
  </sheetViews>
  <sheetFormatPr defaultRowHeight="14.5" x14ac:dyDescent="0.35"/>
  <cols>
    <col min="3" max="3" width="25.81640625" bestFit="1" customWidth="1"/>
    <col min="4" max="4" width="9.6328125" bestFit="1" customWidth="1"/>
    <col min="5" max="5" width="19.54296875" bestFit="1" customWidth="1"/>
    <col min="7" max="7" width="2.7265625" customWidth="1"/>
    <col min="8" max="8" width="19.54296875" bestFit="1" customWidth="1"/>
    <col min="9" max="9" width="3.81640625" customWidth="1"/>
    <col min="10" max="10" width="19.54296875" bestFit="1" customWidth="1"/>
    <col min="13" max="13" width="4.36328125" customWidth="1"/>
    <col min="14" max="14" width="19.54296875" bestFit="1" customWidth="1"/>
  </cols>
  <sheetData>
    <row r="1" spans="1:18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16</v>
      </c>
      <c r="H1" s="1"/>
      <c r="I1" s="1"/>
      <c r="J1" s="2"/>
    </row>
    <row r="2" spans="1:18" x14ac:dyDescent="0.35">
      <c r="A2">
        <v>0</v>
      </c>
      <c r="B2">
        <v>1</v>
      </c>
      <c r="C2">
        <v>126</v>
      </c>
      <c r="D2">
        <v>0</v>
      </c>
      <c r="E2" t="s">
        <v>5</v>
      </c>
    </row>
    <row r="3" spans="1:18" ht="14.5" customHeight="1" x14ac:dyDescent="0.35">
      <c r="A3">
        <v>0</v>
      </c>
      <c r="B3">
        <v>2</v>
      </c>
      <c r="C3">
        <v>301</v>
      </c>
      <c r="D3">
        <v>1</v>
      </c>
      <c r="E3" t="s">
        <v>6</v>
      </c>
      <c r="F3" s="3" t="s">
        <v>13</v>
      </c>
      <c r="G3" s="4" t="s">
        <v>14</v>
      </c>
      <c r="H3" s="4"/>
      <c r="I3" s="4"/>
      <c r="J3" s="4"/>
      <c r="K3" s="3" t="s">
        <v>15</v>
      </c>
      <c r="M3" s="5"/>
      <c r="N3" s="5"/>
      <c r="O3" s="5"/>
      <c r="P3" s="5"/>
      <c r="Q3" s="5"/>
      <c r="R3" s="3" t="s">
        <v>17</v>
      </c>
    </row>
    <row r="4" spans="1:18" ht="15" thickBot="1" x14ac:dyDescent="0.4">
      <c r="A4">
        <v>0</v>
      </c>
      <c r="B4">
        <v>3</v>
      </c>
      <c r="C4">
        <v>154</v>
      </c>
      <c r="D4">
        <v>2</v>
      </c>
      <c r="E4" t="s">
        <v>7</v>
      </c>
      <c r="F4" s="6"/>
      <c r="G4" s="7" t="s">
        <v>18</v>
      </c>
      <c r="H4" s="7"/>
      <c r="I4" s="8" t="s">
        <v>19</v>
      </c>
      <c r="J4" s="8"/>
      <c r="K4" s="6"/>
      <c r="M4" s="9" t="s">
        <v>20</v>
      </c>
      <c r="N4" s="9"/>
      <c r="O4" s="10" t="s">
        <v>21</v>
      </c>
      <c r="P4" s="11" t="s">
        <v>22</v>
      </c>
      <c r="Q4" s="12" t="s">
        <v>23</v>
      </c>
      <c r="R4" s="6"/>
    </row>
    <row r="5" spans="1:18" ht="15" thickTop="1" x14ac:dyDescent="0.35">
      <c r="A5">
        <v>1</v>
      </c>
      <c r="B5">
        <v>3</v>
      </c>
      <c r="C5">
        <v>262</v>
      </c>
      <c r="D5">
        <v>3</v>
      </c>
      <c r="E5" t="s">
        <v>8</v>
      </c>
      <c r="F5" s="13">
        <v>126</v>
      </c>
      <c r="G5">
        <v>0</v>
      </c>
      <c r="H5" t="str">
        <f>VLOOKUP(G5,$M$5:$N$12,2,0)</f>
        <v>Butter Pecan Bluff</v>
      </c>
      <c r="I5">
        <v>1</v>
      </c>
      <c r="J5" t="str">
        <f>VLOOKUP(I5,$M$5:$N$12,2,0)</f>
        <v>Coconut Cluster Caves</v>
      </c>
      <c r="K5" s="14">
        <f>C2</f>
        <v>126</v>
      </c>
      <c r="M5">
        <v>0</v>
      </c>
      <c r="N5" t="s">
        <v>5</v>
      </c>
      <c r="O5" s="15">
        <f>SUMIF($I$5:$I$19,M5,$F$5:$F$19)</f>
        <v>553</v>
      </c>
      <c r="P5" s="15">
        <f>SUMIF($G$5:$G$19,M5,$F$5:$F$19)</f>
        <v>553</v>
      </c>
      <c r="Q5" s="15">
        <f>O5-P5</f>
        <v>0</v>
      </c>
      <c r="R5" s="14">
        <v>0</v>
      </c>
    </row>
    <row r="6" spans="1:18" x14ac:dyDescent="0.35">
      <c r="A6">
        <v>1</v>
      </c>
      <c r="B6">
        <v>4</v>
      </c>
      <c r="C6">
        <v>205</v>
      </c>
      <c r="D6">
        <v>4</v>
      </c>
      <c r="E6" t="s">
        <v>9</v>
      </c>
      <c r="F6" s="13">
        <v>273</v>
      </c>
      <c r="G6">
        <v>0</v>
      </c>
      <c r="H6" t="str">
        <f t="shared" ref="H6:H19" si="0">VLOOKUP(G6,$M$5:$N$12,2,0)</f>
        <v>Butter Pecan Bluff</v>
      </c>
      <c r="I6">
        <v>2</v>
      </c>
      <c r="J6" t="str">
        <f t="shared" ref="J6:J19" si="1">VLOOKUP(I6,$M$5:$N$12,2,0)</f>
        <v>Fruity Gusher Geyser</v>
      </c>
      <c r="K6" s="14">
        <f t="shared" ref="K6:K17" si="2">C3</f>
        <v>301</v>
      </c>
      <c r="M6">
        <v>1</v>
      </c>
      <c r="N6" t="s">
        <v>6</v>
      </c>
      <c r="O6" s="15">
        <f t="shared" ref="O6:O12" si="3">SUMIF($I$5:$I$19,M6,$F$5:$F$19)</f>
        <v>126</v>
      </c>
      <c r="P6" s="15">
        <f t="shared" ref="P6:P12" si="4">SUMIF($G$5:$G$19,M6,$F$5:$F$19)</f>
        <v>126</v>
      </c>
      <c r="Q6" s="15">
        <f t="shared" ref="Q6:Q12" si="5">O6-P6</f>
        <v>0</v>
      </c>
      <c r="R6" s="14">
        <v>0</v>
      </c>
    </row>
    <row r="7" spans="1:18" x14ac:dyDescent="0.35">
      <c r="A7">
        <v>1</v>
      </c>
      <c r="B7">
        <v>5</v>
      </c>
      <c r="C7">
        <v>243</v>
      </c>
      <c r="D7">
        <v>5</v>
      </c>
      <c r="E7" t="s">
        <v>10</v>
      </c>
      <c r="F7" s="13">
        <v>154</v>
      </c>
      <c r="G7">
        <v>0</v>
      </c>
      <c r="H7" t="str">
        <f t="shared" si="0"/>
        <v>Butter Pecan Bluff</v>
      </c>
      <c r="I7">
        <v>3</v>
      </c>
      <c r="J7" t="str">
        <f t="shared" si="1"/>
        <v>Funfetti Fields</v>
      </c>
      <c r="K7" s="14">
        <f t="shared" si="2"/>
        <v>154</v>
      </c>
      <c r="M7">
        <v>2</v>
      </c>
      <c r="N7" t="s">
        <v>7</v>
      </c>
      <c r="O7" s="15">
        <f t="shared" si="3"/>
        <v>273</v>
      </c>
      <c r="P7" s="15">
        <f t="shared" si="4"/>
        <v>273</v>
      </c>
      <c r="Q7" s="15">
        <f t="shared" si="5"/>
        <v>0</v>
      </c>
      <c r="R7" s="14">
        <v>0</v>
      </c>
    </row>
    <row r="8" spans="1:18" x14ac:dyDescent="0.35">
      <c r="A8">
        <v>2</v>
      </c>
      <c r="B8">
        <v>5</v>
      </c>
      <c r="C8">
        <v>152</v>
      </c>
      <c r="D8">
        <v>6</v>
      </c>
      <c r="E8" t="s">
        <v>11</v>
      </c>
      <c r="F8" s="13">
        <v>0</v>
      </c>
      <c r="G8">
        <v>1</v>
      </c>
      <c r="H8" t="str">
        <f t="shared" si="0"/>
        <v>Coconut Cluster Caves</v>
      </c>
      <c r="I8">
        <v>3</v>
      </c>
      <c r="J8" t="str">
        <f t="shared" si="1"/>
        <v>Funfetti Fields</v>
      </c>
      <c r="K8" s="14">
        <f t="shared" si="2"/>
        <v>262</v>
      </c>
      <c r="M8">
        <v>3</v>
      </c>
      <c r="N8" t="s">
        <v>8</v>
      </c>
      <c r="O8" s="15">
        <f t="shared" si="3"/>
        <v>154</v>
      </c>
      <c r="P8" s="15">
        <f t="shared" si="4"/>
        <v>154</v>
      </c>
      <c r="Q8" s="15">
        <f t="shared" si="5"/>
        <v>0</v>
      </c>
      <c r="R8" s="14">
        <v>0</v>
      </c>
    </row>
    <row r="9" spans="1:18" x14ac:dyDescent="0.35">
      <c r="A9">
        <v>2</v>
      </c>
      <c r="B9">
        <v>6</v>
      </c>
      <c r="C9">
        <v>121</v>
      </c>
      <c r="D9">
        <v>7</v>
      </c>
      <c r="E9" t="s">
        <v>12</v>
      </c>
      <c r="F9" s="13">
        <v>49</v>
      </c>
      <c r="G9">
        <v>1</v>
      </c>
      <c r="H9" t="str">
        <f t="shared" si="0"/>
        <v>Coconut Cluster Caves</v>
      </c>
      <c r="I9">
        <v>4</v>
      </c>
      <c r="J9" t="str">
        <f t="shared" si="1"/>
        <v>Jellybean Jungle</v>
      </c>
      <c r="K9" s="14">
        <f t="shared" si="2"/>
        <v>205</v>
      </c>
      <c r="M9">
        <v>4</v>
      </c>
      <c r="N9" t="s">
        <v>9</v>
      </c>
      <c r="O9" s="15">
        <f t="shared" si="3"/>
        <v>203</v>
      </c>
      <c r="P9" s="15">
        <f t="shared" si="4"/>
        <v>203</v>
      </c>
      <c r="Q9" s="15">
        <f t="shared" si="5"/>
        <v>0</v>
      </c>
      <c r="R9" s="14">
        <v>0</v>
      </c>
    </row>
    <row r="10" spans="1:18" x14ac:dyDescent="0.35">
      <c r="A10">
        <v>3</v>
      </c>
      <c r="B10">
        <v>4</v>
      </c>
      <c r="C10">
        <v>202</v>
      </c>
      <c r="F10" s="13">
        <v>77</v>
      </c>
      <c r="G10">
        <v>1</v>
      </c>
      <c r="H10" t="str">
        <f t="shared" si="0"/>
        <v>Coconut Cluster Caves</v>
      </c>
      <c r="I10">
        <v>5</v>
      </c>
      <c r="J10" t="str">
        <f t="shared" si="1"/>
        <v>Lava Cake Ledges</v>
      </c>
      <c r="K10" s="14">
        <f t="shared" si="2"/>
        <v>243</v>
      </c>
      <c r="M10">
        <v>5</v>
      </c>
      <c r="N10" t="s">
        <v>10</v>
      </c>
      <c r="O10" s="15">
        <f t="shared" si="3"/>
        <v>229</v>
      </c>
      <c r="P10" s="15">
        <f t="shared" si="4"/>
        <v>229</v>
      </c>
      <c r="Q10" s="15">
        <f t="shared" si="5"/>
        <v>0</v>
      </c>
      <c r="R10" s="14">
        <v>0</v>
      </c>
    </row>
    <row r="11" spans="1:18" x14ac:dyDescent="0.35">
      <c r="A11">
        <v>4</v>
      </c>
      <c r="B11">
        <v>7</v>
      </c>
      <c r="C11">
        <v>203</v>
      </c>
      <c r="F11" s="13">
        <v>152</v>
      </c>
      <c r="G11">
        <v>2</v>
      </c>
      <c r="H11" t="str">
        <f t="shared" si="0"/>
        <v>Fruity Gusher Geyser</v>
      </c>
      <c r="I11">
        <v>5</v>
      </c>
      <c r="J11" t="str">
        <f t="shared" si="1"/>
        <v>Lava Cake Ledges</v>
      </c>
      <c r="K11" s="14">
        <f t="shared" si="2"/>
        <v>152</v>
      </c>
      <c r="M11">
        <v>6</v>
      </c>
      <c r="N11" t="s">
        <v>11</v>
      </c>
      <c r="O11" s="15">
        <f t="shared" si="3"/>
        <v>224</v>
      </c>
      <c r="P11" s="15">
        <f t="shared" si="4"/>
        <v>224</v>
      </c>
      <c r="Q11" s="15">
        <f t="shared" si="5"/>
        <v>0</v>
      </c>
      <c r="R11" s="14">
        <v>0</v>
      </c>
    </row>
    <row r="12" spans="1:18" x14ac:dyDescent="0.35">
      <c r="A12">
        <v>4</v>
      </c>
      <c r="B12">
        <v>2</v>
      </c>
      <c r="C12">
        <v>238</v>
      </c>
      <c r="F12" s="13">
        <v>121</v>
      </c>
      <c r="G12">
        <v>2</v>
      </c>
      <c r="H12" t="str">
        <f t="shared" si="0"/>
        <v>Fruity Gusher Geyser</v>
      </c>
      <c r="I12">
        <v>6</v>
      </c>
      <c r="J12" t="str">
        <f t="shared" si="1"/>
        <v>Marzipan Metropolis</v>
      </c>
      <c r="K12" s="14">
        <f t="shared" si="2"/>
        <v>121</v>
      </c>
      <c r="M12">
        <v>7</v>
      </c>
      <c r="N12" t="s">
        <v>12</v>
      </c>
      <c r="O12" s="15">
        <f t="shared" si="3"/>
        <v>553</v>
      </c>
      <c r="P12" s="15">
        <f t="shared" si="4"/>
        <v>553</v>
      </c>
      <c r="Q12" s="15">
        <f t="shared" si="5"/>
        <v>0</v>
      </c>
      <c r="R12" s="14">
        <v>0</v>
      </c>
    </row>
    <row r="13" spans="1:18" x14ac:dyDescent="0.35">
      <c r="A13">
        <v>5</v>
      </c>
      <c r="B13">
        <v>7</v>
      </c>
      <c r="C13">
        <v>359</v>
      </c>
      <c r="F13" s="13">
        <v>154</v>
      </c>
      <c r="G13">
        <v>3</v>
      </c>
      <c r="H13" t="str">
        <f t="shared" si="0"/>
        <v>Funfetti Fields</v>
      </c>
      <c r="I13">
        <v>4</v>
      </c>
      <c r="J13" t="str">
        <f t="shared" si="1"/>
        <v>Jellybean Jungle</v>
      </c>
      <c r="K13" s="14">
        <f t="shared" si="2"/>
        <v>202</v>
      </c>
    </row>
    <row r="14" spans="1:18" x14ac:dyDescent="0.35">
      <c r="A14">
        <v>5</v>
      </c>
      <c r="B14">
        <v>6</v>
      </c>
      <c r="C14">
        <v>103</v>
      </c>
      <c r="F14" s="13">
        <v>203</v>
      </c>
      <c r="G14">
        <v>4</v>
      </c>
      <c r="H14" t="str">
        <f t="shared" si="0"/>
        <v>Jellybean Jungle</v>
      </c>
      <c r="I14">
        <v>7</v>
      </c>
      <c r="J14" t="str">
        <f t="shared" si="1"/>
        <v>Popping Candy Plains</v>
      </c>
      <c r="K14" s="14">
        <f t="shared" si="2"/>
        <v>203</v>
      </c>
    </row>
    <row r="15" spans="1:18" x14ac:dyDescent="0.35">
      <c r="A15">
        <v>6</v>
      </c>
      <c r="B15">
        <v>7</v>
      </c>
      <c r="C15">
        <v>253</v>
      </c>
      <c r="F15" s="13">
        <v>0</v>
      </c>
      <c r="G15">
        <v>4</v>
      </c>
      <c r="H15" t="str">
        <f t="shared" si="0"/>
        <v>Jellybean Jungle</v>
      </c>
      <c r="I15">
        <v>2</v>
      </c>
      <c r="J15" t="str">
        <f t="shared" si="1"/>
        <v>Fruity Gusher Geyser</v>
      </c>
      <c r="K15" s="14">
        <f t="shared" si="2"/>
        <v>238</v>
      </c>
    </row>
    <row r="16" spans="1:18" x14ac:dyDescent="0.35">
      <c r="F16" s="13">
        <v>126</v>
      </c>
      <c r="G16">
        <v>5</v>
      </c>
      <c r="H16" t="str">
        <f t="shared" si="0"/>
        <v>Lava Cake Ledges</v>
      </c>
      <c r="I16">
        <v>7</v>
      </c>
      <c r="J16" t="str">
        <f t="shared" si="1"/>
        <v>Popping Candy Plains</v>
      </c>
      <c r="K16" s="14">
        <f t="shared" si="2"/>
        <v>359</v>
      </c>
    </row>
    <row r="17" spans="6:11" x14ac:dyDescent="0.35">
      <c r="F17" s="13">
        <v>103</v>
      </c>
      <c r="G17">
        <v>5</v>
      </c>
      <c r="H17" t="str">
        <f t="shared" si="0"/>
        <v>Lava Cake Ledges</v>
      </c>
      <c r="I17">
        <v>6</v>
      </c>
      <c r="J17" t="str">
        <f t="shared" si="1"/>
        <v>Marzipan Metropolis</v>
      </c>
      <c r="K17" s="14">
        <f t="shared" si="2"/>
        <v>103</v>
      </c>
    </row>
    <row r="18" spans="6:11" x14ac:dyDescent="0.35">
      <c r="F18" s="13">
        <v>224</v>
      </c>
      <c r="G18">
        <v>6</v>
      </c>
      <c r="H18" t="str">
        <f t="shared" si="0"/>
        <v>Marzipan Metropolis</v>
      </c>
      <c r="I18">
        <v>7</v>
      </c>
      <c r="J18" t="str">
        <f t="shared" si="1"/>
        <v>Popping Candy Plains</v>
      </c>
      <c r="K18" s="14">
        <f>C15</f>
        <v>253</v>
      </c>
    </row>
    <row r="19" spans="6:11" x14ac:dyDescent="0.35">
      <c r="F19" s="13">
        <v>553</v>
      </c>
      <c r="G19">
        <v>7</v>
      </c>
      <c r="H19" t="str">
        <f t="shared" si="0"/>
        <v>Popping Candy Plains</v>
      </c>
      <c r="I19">
        <v>0</v>
      </c>
      <c r="J19" t="str">
        <f t="shared" si="1"/>
        <v>Butter Pecan Bluff</v>
      </c>
      <c r="K19">
        <v>9999</v>
      </c>
    </row>
    <row r="22" spans="6:11" ht="15" thickBot="1" x14ac:dyDescent="0.4"/>
    <row r="23" spans="6:11" ht="15" thickBot="1" x14ac:dyDescent="0.4">
      <c r="H23" s="1" t="s">
        <v>16</v>
      </c>
      <c r="I23" s="1"/>
      <c r="J23" s="1"/>
      <c r="K23" s="2">
        <f>F19</f>
        <v>553</v>
      </c>
    </row>
  </sheetData>
  <mergeCells count="9">
    <mergeCell ref="H23:J23"/>
    <mergeCell ref="F3:F4"/>
    <mergeCell ref="G3:J3"/>
    <mergeCell ref="K3:K4"/>
    <mergeCell ref="R3:R4"/>
    <mergeCell ref="G4:H4"/>
    <mergeCell ref="M4:N4"/>
    <mergeCell ref="I4:J4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Stipulation Alternative</vt:lpstr>
      <vt:lpstr>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Shaughnessy</cp:lastModifiedBy>
  <dcterms:created xsi:type="dcterms:W3CDTF">2025-03-26T22:16:45Z</dcterms:created>
  <dcterms:modified xsi:type="dcterms:W3CDTF">2025-03-26T23:47:24Z</dcterms:modified>
</cp:coreProperties>
</file>