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05" windowWidth="19095" windowHeight="8445" activeTab="5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</sheets>
  <calcPr calcId="144525"/>
</workbook>
</file>

<file path=xl/calcChain.xml><?xml version="1.0" encoding="utf-8"?>
<calcChain xmlns="http://schemas.openxmlformats.org/spreadsheetml/2006/main">
  <c r="E4" i="1" l="1"/>
  <c r="T2" i="1"/>
  <c r="O2" i="1" l="1"/>
  <c r="F2" i="1"/>
  <c r="U2" i="1" s="1"/>
  <c r="E28" i="1"/>
  <c r="T26" i="1" s="1"/>
  <c r="P26" i="1"/>
  <c r="U28" i="1" s="1"/>
  <c r="K18" i="1"/>
  <c r="U19" i="1" s="1"/>
  <c r="F22" i="1"/>
  <c r="U22" i="1" s="1"/>
  <c r="F18" i="1"/>
  <c r="F14" i="1"/>
  <c r="U14" i="1" s="1"/>
  <c r="U18" i="1"/>
  <c r="J2" i="1"/>
  <c r="J3" i="1"/>
  <c r="V3" i="1" s="1"/>
  <c r="J28" i="1"/>
  <c r="T27" i="1" s="1"/>
  <c r="J27" i="1"/>
  <c r="V27" i="1" s="1"/>
  <c r="J26" i="1"/>
  <c r="K26" i="1" s="1"/>
  <c r="U27" i="1" s="1"/>
  <c r="J24" i="1"/>
  <c r="T23" i="1" s="1"/>
  <c r="J23" i="1"/>
  <c r="V23" i="1" s="1"/>
  <c r="J22" i="1"/>
  <c r="K22" i="1" s="1"/>
  <c r="U23" i="1" s="1"/>
  <c r="J20" i="1"/>
  <c r="T19" i="1" s="1"/>
  <c r="J19" i="1"/>
  <c r="V19" i="1" s="1"/>
  <c r="J18" i="1"/>
  <c r="J16" i="1"/>
  <c r="T15" i="1" s="1"/>
  <c r="J15" i="1"/>
  <c r="J14" i="1"/>
  <c r="K14" i="1" s="1"/>
  <c r="U15" i="1" s="1"/>
  <c r="J12" i="1"/>
  <c r="T11" i="1" s="1"/>
  <c r="J11" i="1"/>
  <c r="V11" i="1" s="1"/>
  <c r="J10" i="1"/>
  <c r="K10" i="1" s="1"/>
  <c r="U11" i="1" s="1"/>
  <c r="J4" i="1"/>
  <c r="T3" i="1" s="1"/>
  <c r="J6" i="1"/>
  <c r="K6" i="1" s="1"/>
  <c r="U7" i="1" s="1"/>
  <c r="J8" i="1"/>
  <c r="T7" i="1" s="1"/>
  <c r="J7" i="1"/>
  <c r="V7" i="1" s="1"/>
  <c r="S28" i="1"/>
  <c r="S27" i="1"/>
  <c r="S26" i="1"/>
  <c r="S24" i="1"/>
  <c r="S23" i="1"/>
  <c r="S22" i="1"/>
  <c r="S20" i="1"/>
  <c r="S19" i="1"/>
  <c r="S18" i="1"/>
  <c r="S16" i="1"/>
  <c r="S15" i="1"/>
  <c r="S14" i="1"/>
  <c r="S12" i="1"/>
  <c r="S11" i="1"/>
  <c r="S10" i="1"/>
  <c r="S8" i="1"/>
  <c r="S7" i="1"/>
  <c r="S6" i="1"/>
  <c r="S4" i="1"/>
  <c r="S3" i="1"/>
  <c r="S2" i="1"/>
  <c r="R28" i="1"/>
  <c r="R27" i="1"/>
  <c r="R26" i="1"/>
  <c r="R24" i="1"/>
  <c r="R23" i="1"/>
  <c r="R22" i="1"/>
  <c r="R20" i="1"/>
  <c r="R19" i="1"/>
  <c r="R18" i="1"/>
  <c r="R16" i="1"/>
  <c r="R15" i="1"/>
  <c r="R14" i="1"/>
  <c r="R12" i="1"/>
  <c r="R11" i="1"/>
  <c r="R10" i="1"/>
  <c r="R8" i="1"/>
  <c r="R7" i="1"/>
  <c r="R6" i="1"/>
  <c r="R4" i="1"/>
  <c r="R3" i="1"/>
  <c r="R2" i="1"/>
  <c r="O28" i="1"/>
  <c r="T28" i="1" s="1"/>
  <c r="O27" i="1"/>
  <c r="V28" i="1" s="1"/>
  <c r="E27" i="1"/>
  <c r="V26" i="1" s="1"/>
  <c r="O26" i="1"/>
  <c r="F26" i="1"/>
  <c r="U26" i="1" s="1"/>
  <c r="O24" i="1"/>
  <c r="T24" i="1" s="1"/>
  <c r="E24" i="1"/>
  <c r="T22" i="1" s="1"/>
  <c r="O23" i="1"/>
  <c r="V24" i="1" s="1"/>
  <c r="E23" i="1"/>
  <c r="V22" i="1" s="1"/>
  <c r="O22" i="1"/>
  <c r="P22" i="1" s="1"/>
  <c r="U24" i="1" s="1"/>
  <c r="O20" i="1"/>
  <c r="T20" i="1" s="1"/>
  <c r="E20" i="1"/>
  <c r="T18" i="1" s="1"/>
  <c r="O19" i="1"/>
  <c r="V20" i="1" s="1"/>
  <c r="E19" i="1"/>
  <c r="V18" i="1" s="1"/>
  <c r="O18" i="1"/>
  <c r="F20" i="1"/>
  <c r="W18" i="1" s="1"/>
  <c r="O16" i="1"/>
  <c r="T16" i="1" s="1"/>
  <c r="E16" i="1"/>
  <c r="T14" i="1" s="1"/>
  <c r="O15" i="1"/>
  <c r="V16" i="1" s="1"/>
  <c r="V15" i="1"/>
  <c r="E15" i="1"/>
  <c r="V14" i="1" s="1"/>
  <c r="O14" i="1"/>
  <c r="P14" i="1" s="1"/>
  <c r="U16" i="1" s="1"/>
  <c r="O12" i="1"/>
  <c r="T12" i="1" s="1"/>
  <c r="E12" i="1"/>
  <c r="T10" i="1" s="1"/>
  <c r="O11" i="1"/>
  <c r="V12" i="1" s="1"/>
  <c r="E11" i="1"/>
  <c r="V10" i="1" s="1"/>
  <c r="O10" i="1"/>
  <c r="P10" i="1" s="1"/>
  <c r="U12" i="1" s="1"/>
  <c r="F10" i="1"/>
  <c r="U10" i="1" s="1"/>
  <c r="O8" i="1"/>
  <c r="T8" i="1" s="1"/>
  <c r="E8" i="1"/>
  <c r="T6" i="1" s="1"/>
  <c r="O7" i="1"/>
  <c r="V8" i="1" s="1"/>
  <c r="E7" i="1"/>
  <c r="V6" i="1" s="1"/>
  <c r="O6" i="1"/>
  <c r="P6" i="1" s="1"/>
  <c r="U8" i="1" s="1"/>
  <c r="F6" i="1"/>
  <c r="U6" i="1" s="1"/>
  <c r="O4" i="1"/>
  <c r="T4" i="1" s="1"/>
  <c r="O3" i="1"/>
  <c r="V4" i="1" s="1"/>
  <c r="P2" i="1"/>
  <c r="U4" i="1" s="1"/>
  <c r="E3" i="1"/>
  <c r="V2" i="1" s="1"/>
  <c r="P28" i="1" l="1"/>
  <c r="W28" i="1" s="1"/>
  <c r="P12" i="1"/>
  <c r="W12" i="1" s="1"/>
  <c r="K4" i="1"/>
  <c r="W3" i="1" s="1"/>
  <c r="K2" i="1"/>
  <c r="U3" i="1" s="1"/>
  <c r="P20" i="1"/>
  <c r="W20" i="1" s="1"/>
  <c r="P4" i="1"/>
  <c r="W4" i="1" s="1"/>
  <c r="P18" i="1"/>
  <c r="U20" i="1" s="1"/>
  <c r="K24" i="1"/>
  <c r="W23" i="1" s="1"/>
  <c r="P24" i="1"/>
  <c r="W24" i="1" s="1"/>
  <c r="P16" i="1"/>
  <c r="W16" i="1" s="1"/>
  <c r="P8" i="1"/>
  <c r="W8" i="1" s="1"/>
  <c r="K28" i="1"/>
  <c r="W27" i="1" s="1"/>
  <c r="K20" i="1"/>
  <c r="W19" i="1" s="1"/>
  <c r="K16" i="1"/>
  <c r="W15" i="1" s="1"/>
  <c r="K12" i="1"/>
  <c r="W11" i="1" s="1"/>
  <c r="K8" i="1"/>
  <c r="W7" i="1" s="1"/>
  <c r="F28" i="1"/>
  <c r="W26" i="1" s="1"/>
  <c r="F24" i="1"/>
  <c r="W22" i="1" s="1"/>
  <c r="F16" i="1"/>
  <c r="W14" i="1" s="1"/>
  <c r="F12" i="1"/>
  <c r="W10" i="1" s="1"/>
  <c r="F8" i="1"/>
  <c r="W6" i="1" s="1"/>
  <c r="F4" i="1"/>
  <c r="W2" i="1" s="1"/>
</calcChain>
</file>

<file path=xl/sharedStrings.xml><?xml version="1.0" encoding="utf-8"?>
<sst xmlns="http://schemas.openxmlformats.org/spreadsheetml/2006/main" count="126" uniqueCount="18">
  <si>
    <t>speed</t>
  </si>
  <si>
    <t>min</t>
  </si>
  <si>
    <t xml:space="preserve">med </t>
  </si>
  <si>
    <t>max</t>
  </si>
  <si>
    <t>Ave</t>
  </si>
  <si>
    <t>Deg</t>
  </si>
  <si>
    <t>Height ^</t>
  </si>
  <si>
    <t>Range</t>
  </si>
  <si>
    <t>Heigth</t>
  </si>
  <si>
    <t>Sin</t>
  </si>
  <si>
    <t>Cos</t>
  </si>
  <si>
    <t>Range^</t>
  </si>
  <si>
    <t>Angle</t>
  </si>
  <si>
    <t>ExRange</t>
  </si>
  <si>
    <t>ExHeigth</t>
  </si>
  <si>
    <t>Height</t>
  </si>
  <si>
    <t>ExpHeight</t>
  </si>
  <si>
    <t>exprange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</si>
</sst>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31982324614653068"/>
          <c:y val="0.33515069237035028"/>
          <c:w val="0.22979512435843596"/>
          <c:h val="0.46746570471794474"/>
        </c:manualLayout>
      </c:layout>
      <c:lineChart>
        <c:grouping val="standard"/>
        <c:varyColors val="0"/>
        <c:ser>
          <c:idx val="0"/>
          <c:order val="1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Sheet2!$C$2:$C$8</c:f>
              <c:numCache>
                <c:formatCode>General</c:formatCode>
                <c:ptCount val="7"/>
                <c:pt idx="0">
                  <c:v>0.64</c:v>
                </c:pt>
                <c:pt idx="1">
                  <c:v>0.73</c:v>
                </c:pt>
                <c:pt idx="2">
                  <c:v>0.76</c:v>
                </c:pt>
                <c:pt idx="3">
                  <c:v>0.74</c:v>
                </c:pt>
                <c:pt idx="4">
                  <c:v>0.59</c:v>
                </c:pt>
                <c:pt idx="5">
                  <c:v>0.43</c:v>
                </c:pt>
                <c:pt idx="6">
                  <c:v>0.23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23392"/>
        <c:axId val="80124928"/>
      </c:lineChart>
      <c:scatterChart>
        <c:scatterStyle val="smoothMarker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0.68</c:v>
                </c:pt>
                <c:pt idx="1">
                  <c:v>0.77</c:v>
                </c:pt>
                <c:pt idx="2">
                  <c:v>0.85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0.28999999999999998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8336"/>
        <c:axId val="66716800"/>
      </c:scatterChart>
      <c:catAx>
        <c:axId val="8012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0124928"/>
        <c:crosses val="autoZero"/>
        <c:auto val="1"/>
        <c:lblAlgn val="ctr"/>
        <c:lblOffset val="100"/>
        <c:noMultiLvlLbl val="0"/>
      </c:catAx>
      <c:valAx>
        <c:axId val="8012492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80123392"/>
        <c:crosses val="autoZero"/>
        <c:crossBetween val="between"/>
      </c:valAx>
      <c:valAx>
        <c:axId val="6671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66718336"/>
        <c:crosses val="max"/>
        <c:crossBetween val="midCat"/>
      </c:valAx>
      <c:valAx>
        <c:axId val="6671833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66716800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Sheet6!$A$1:$A$3</c:f>
              <c:numCache>
                <c:formatCode>General</c:formatCode>
                <c:ptCount val="3"/>
                <c:pt idx="0">
                  <c:v>0.62</c:v>
                </c:pt>
                <c:pt idx="1">
                  <c:v>0.53</c:v>
                </c:pt>
                <c:pt idx="2">
                  <c:v>0.39</c:v>
                </c:pt>
              </c:numCache>
            </c:numRef>
          </c:xVal>
          <c:yVal>
            <c:numRef>
              <c:f>Sheet6!$B$1:$B$3</c:f>
              <c:numCache>
                <c:formatCode>General</c:formatCode>
                <c:ptCount val="3"/>
                <c:pt idx="0">
                  <c:v>0.28999999999999998</c:v>
                </c:pt>
                <c:pt idx="1">
                  <c:v>0.16</c:v>
                </c:pt>
                <c:pt idx="2">
                  <c:v>-7.0599999999999996E-2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3376"/>
        <c:axId val="83175296"/>
      </c:scatterChart>
      <c:valAx>
        <c:axId val="8317337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175296"/>
        <c:crosses val="autoZero"/>
        <c:crossBetween val="midCat"/>
      </c:valAx>
      <c:valAx>
        <c:axId val="8317529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17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Sheet7!$A$1:$A$3</c:f>
              <c:numCache>
                <c:formatCode>General</c:formatCode>
                <c:ptCount val="3"/>
                <c:pt idx="0">
                  <c:v>0.63500000000000001</c:v>
                </c:pt>
                <c:pt idx="1">
                  <c:v>0.53</c:v>
                </c:pt>
                <c:pt idx="2">
                  <c:v>0.38</c:v>
                </c:pt>
              </c:numCache>
            </c:numRef>
          </c:xVal>
          <c:yVal>
            <c:numRef>
              <c:f>Sheet7!$B$1:$B$3</c:f>
              <c:numCache>
                <c:formatCode>General</c:formatCode>
                <c:ptCount val="3"/>
                <c:pt idx="0">
                  <c:v>0.13</c:v>
                </c:pt>
                <c:pt idx="1">
                  <c:v>-0.08</c:v>
                </c:pt>
                <c:pt idx="2">
                  <c:v>-0.3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87744"/>
        <c:axId val="80033280"/>
      </c:scatterChart>
      <c:valAx>
        <c:axId val="7988774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0033280"/>
        <c:crosses val="autoZero"/>
        <c:crossBetween val="midCat"/>
      </c:valAx>
      <c:valAx>
        <c:axId val="8003328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79887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cat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Sheet2!$F$2:$F$8</c:f>
              <c:numCache>
                <c:formatCode>General</c:formatCode>
                <c:ptCount val="7"/>
                <c:pt idx="0">
                  <c:v>1.08</c:v>
                </c:pt>
                <c:pt idx="1">
                  <c:v>1.32</c:v>
                </c:pt>
                <c:pt idx="2">
                  <c:v>1.52</c:v>
                </c:pt>
                <c:pt idx="3">
                  <c:v>1.57</c:v>
                </c:pt>
                <c:pt idx="4">
                  <c:v>1.3</c:v>
                </c:pt>
                <c:pt idx="5">
                  <c:v>0.92</c:v>
                </c:pt>
                <c:pt idx="6">
                  <c:v>0.56999999999999995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41696"/>
        <c:axId val="81728640"/>
      </c:lineChart>
      <c:scatterChart>
        <c:scatterStyle val="smoothMarker"/>
        <c:varyColors val="0"/>
        <c:ser>
          <c:idx val="0"/>
          <c:order val="1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Sheet2!$G$2:$G$8</c:f>
              <c:numCache>
                <c:formatCode>General</c:formatCode>
                <c:ptCount val="7"/>
                <c:pt idx="0">
                  <c:v>1</c:v>
                </c:pt>
                <c:pt idx="1">
                  <c:v>1.22</c:v>
                </c:pt>
                <c:pt idx="2">
                  <c:v>1.35</c:v>
                </c:pt>
                <c:pt idx="3">
                  <c:v>1.37</c:v>
                </c:pt>
                <c:pt idx="4">
                  <c:v>1.1399999999999999</c:v>
                </c:pt>
                <c:pt idx="5">
                  <c:v>0.82</c:v>
                </c:pt>
                <c:pt idx="6">
                  <c:v>0.43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3792"/>
        <c:axId val="108832256"/>
      </c:scatterChart>
      <c:catAx>
        <c:axId val="8014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28640"/>
        <c:crosses val="autoZero"/>
        <c:auto val="1"/>
        <c:lblAlgn val="ctr"/>
        <c:lblOffset val="100"/>
        <c:noMultiLvlLbl val="0"/>
      </c:catAx>
      <c:valAx>
        <c:axId val="8172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141696"/>
        <c:crosses val="autoZero"/>
        <c:crossBetween val="between"/>
      </c:valAx>
      <c:valAx>
        <c:axId val="10883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8833792"/>
        <c:crosses val="max"/>
        <c:crossBetween val="midCat"/>
      </c:valAx>
      <c:valAx>
        <c:axId val="1088337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08832256"/>
        <c:crosses val="max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257387181441"/>
          <c:y val="0.11182305336832896"/>
          <c:w val="0.40961942257217848"/>
          <c:h val="0.74892935258092741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Sheet2!$J$2:$J$8</c:f>
              <c:numCache>
                <c:formatCode>General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2.31</c:v>
                </c:pt>
                <c:pt idx="3">
                  <c:v>2.5</c:v>
                </c:pt>
                <c:pt idx="4">
                  <c:v>2.9</c:v>
                </c:pt>
                <c:pt idx="5">
                  <c:v>1.54</c:v>
                </c:pt>
                <c:pt idx="6">
                  <c:v>0.85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Sheet2!$K$2:$K$8</c:f>
              <c:numCache>
                <c:formatCode>General</c:formatCode>
                <c:ptCount val="7"/>
                <c:pt idx="0">
                  <c:v>1.41</c:v>
                </c:pt>
                <c:pt idx="1">
                  <c:v>1.76</c:v>
                </c:pt>
                <c:pt idx="2">
                  <c:v>2.0099999999999998</c:v>
                </c:pt>
                <c:pt idx="3">
                  <c:v>2.13</c:v>
                </c:pt>
                <c:pt idx="4">
                  <c:v>1.81</c:v>
                </c:pt>
                <c:pt idx="5">
                  <c:v>1.33</c:v>
                </c:pt>
                <c:pt idx="6">
                  <c:v>0.69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0336"/>
        <c:axId val="81751040"/>
      </c:scatterChart>
      <c:valAx>
        <c:axId val="6675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1751040"/>
        <c:crosses val="autoZero"/>
        <c:crossBetween val="midCat"/>
      </c:valAx>
      <c:valAx>
        <c:axId val="817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5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1.02</c:v>
                </c:pt>
                <c:pt idx="1">
                  <c:v>0.86</c:v>
                </c:pt>
                <c:pt idx="2">
                  <c:v>0.77</c:v>
                </c:pt>
                <c:pt idx="3">
                  <c:v>0.85</c:v>
                </c:pt>
                <c:pt idx="4">
                  <c:v>0.69</c:v>
                </c:pt>
                <c:pt idx="5">
                  <c:v>0.5</c:v>
                </c:pt>
                <c:pt idx="6">
                  <c:v>0.3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Sheet2!$E$1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0.98562914481122765</c:v>
                </c:pt>
                <c:pt idx="1">
                  <c:v>0.77903087097552648</c:v>
                </c:pt>
                <c:pt idx="2">
                  <c:v>0.76555538434229786</c:v>
                </c:pt>
                <c:pt idx="3">
                  <c:v>0.82061434557290203</c:v>
                </c:pt>
                <c:pt idx="4">
                  <c:v>0.65458078625659588</c:v>
                </c:pt>
                <c:pt idx="5">
                  <c:v>0.45508518578503582</c:v>
                </c:pt>
                <c:pt idx="6">
                  <c:v>0.22765307182851416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49952"/>
        <c:axId val="91960448"/>
      </c:scatterChart>
      <c:valAx>
        <c:axId val="667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960448"/>
        <c:crosses val="autoZero"/>
        <c:crossBetween val="midCat"/>
      </c:valAx>
      <c:valAx>
        <c:axId val="919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49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Sheet2!$D$1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Sheet2!$H$2:$H$8</c:f>
              <c:numCache>
                <c:formatCode>General</c:formatCode>
                <c:ptCount val="7"/>
                <c:pt idx="0">
                  <c:v>0.32</c:v>
                </c:pt>
                <c:pt idx="1">
                  <c:v>0.36</c:v>
                </c:pt>
                <c:pt idx="2">
                  <c:v>0.41</c:v>
                </c:pt>
                <c:pt idx="3">
                  <c:v>0.6</c:v>
                </c:pt>
                <c:pt idx="4">
                  <c:v>0.76</c:v>
                </c:pt>
                <c:pt idx="5">
                  <c:v>0.86</c:v>
                </c:pt>
                <c:pt idx="6">
                  <c:v>0.94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Sheet2!$I$1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Sheet2!$I$2:$I$8</c:f>
              <c:numCache>
                <c:formatCode>General</c:formatCode>
                <c:ptCount val="7"/>
                <c:pt idx="0">
                  <c:v>0.27</c:v>
                </c:pt>
                <c:pt idx="1">
                  <c:v>0.32</c:v>
                </c:pt>
                <c:pt idx="2">
                  <c:v>0.39</c:v>
                </c:pt>
                <c:pt idx="3">
                  <c:v>0.54</c:v>
                </c:pt>
                <c:pt idx="4">
                  <c:v>0.68</c:v>
                </c:pt>
                <c:pt idx="5">
                  <c:v>0.75</c:v>
                </c:pt>
                <c:pt idx="6">
                  <c:v>0.8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9440"/>
        <c:axId val="91974656"/>
      </c:scatterChart>
      <c:valAx>
        <c:axId val="6602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974656"/>
        <c:crosses val="autoZero"/>
        <c:crossBetween val="midCat"/>
      </c:valAx>
      <c:valAx>
        <c:axId val="9197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02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Sheet2!$L$1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Sheet2!$L$2:$L$8</c:f>
              <c:numCache>
                <c:formatCode>General</c:formatCode>
                <c:ptCount val="7"/>
                <c:pt idx="0">
                  <c:v>0.3</c:v>
                </c:pt>
                <c:pt idx="1">
                  <c:v>0.39</c:v>
                </c:pt>
                <c:pt idx="2">
                  <c:v>0.53</c:v>
                </c:pt>
                <c:pt idx="3">
                  <c:v>0.83</c:v>
                </c:pt>
                <c:pt idx="4">
                  <c:v>1.1200000000000001</c:v>
                </c:pt>
                <c:pt idx="5">
                  <c:v>1.25</c:v>
                </c:pt>
                <c:pt idx="6">
                  <c:v>1.3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Sheet2!$M$1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Sheet2!$M$2:$M$8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0.36</c:v>
                </c:pt>
                <c:pt idx="2">
                  <c:v>0.49</c:v>
                </c:pt>
                <c:pt idx="3">
                  <c:v>0.72</c:v>
                </c:pt>
                <c:pt idx="4">
                  <c:v>0.97</c:v>
                </c:pt>
                <c:pt idx="5">
                  <c:v>1.1000000000000001</c:v>
                </c:pt>
                <c:pt idx="6">
                  <c:v>1.17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4832"/>
        <c:axId val="82912768"/>
      </c:scatterChart>
      <c:valAx>
        <c:axId val="606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12768"/>
        <c:crosses val="autoZero"/>
        <c:crossBetween val="midCat"/>
      </c:valAx>
      <c:valAx>
        <c:axId val="829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6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257387181441"/>
          <c:y val="0.11182305336832896"/>
          <c:w val="0.40961942257217843"/>
          <c:h val="0.7489293525809277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Sheet2!$B$2:$B$8</c:f>
              <c:numCache>
                <c:formatCode>General</c:formatCode>
                <c:ptCount val="7"/>
                <c:pt idx="0">
                  <c:v>0.68</c:v>
                </c:pt>
                <c:pt idx="1">
                  <c:v>0.77</c:v>
                </c:pt>
                <c:pt idx="2">
                  <c:v>0.85</c:v>
                </c:pt>
                <c:pt idx="3">
                  <c:v>0.9</c:v>
                </c:pt>
                <c:pt idx="4">
                  <c:v>0.7</c:v>
                </c:pt>
                <c:pt idx="5">
                  <c:v>0.5</c:v>
                </c:pt>
                <c:pt idx="6">
                  <c:v>0.28999999999999998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Sheet2!$C$2:$C$8</c:f>
              <c:numCache>
                <c:formatCode>General</c:formatCode>
                <c:ptCount val="7"/>
                <c:pt idx="0">
                  <c:v>0.64</c:v>
                </c:pt>
                <c:pt idx="1">
                  <c:v>0.73</c:v>
                </c:pt>
                <c:pt idx="2">
                  <c:v>0.76</c:v>
                </c:pt>
                <c:pt idx="3">
                  <c:v>0.74</c:v>
                </c:pt>
                <c:pt idx="4">
                  <c:v>0.59</c:v>
                </c:pt>
                <c:pt idx="5">
                  <c:v>0.43</c:v>
                </c:pt>
                <c:pt idx="6">
                  <c:v>0.23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Sheet2!$F$2:$F$8</c:f>
              <c:numCache>
                <c:formatCode>General</c:formatCode>
                <c:ptCount val="7"/>
                <c:pt idx="0">
                  <c:v>1.08</c:v>
                </c:pt>
                <c:pt idx="1">
                  <c:v>1.32</c:v>
                </c:pt>
                <c:pt idx="2">
                  <c:v>1.52</c:v>
                </c:pt>
                <c:pt idx="3">
                  <c:v>1.57</c:v>
                </c:pt>
                <c:pt idx="4">
                  <c:v>1.3</c:v>
                </c:pt>
                <c:pt idx="5">
                  <c:v>0.92</c:v>
                </c:pt>
                <c:pt idx="6">
                  <c:v>0.56999999999999995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Sheet2!$G$2:$G$8</c:f>
              <c:numCache>
                <c:formatCode>General</c:formatCode>
                <c:ptCount val="7"/>
                <c:pt idx="0">
                  <c:v>1</c:v>
                </c:pt>
                <c:pt idx="1">
                  <c:v>1.22</c:v>
                </c:pt>
                <c:pt idx="2">
                  <c:v>1.35</c:v>
                </c:pt>
                <c:pt idx="3">
                  <c:v>1.37</c:v>
                </c:pt>
                <c:pt idx="4">
                  <c:v>1.1399999999999999</c:v>
                </c:pt>
                <c:pt idx="5">
                  <c:v>0.82</c:v>
                </c:pt>
                <c:pt idx="6">
                  <c:v>0.43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Sheet2!$B$1</c:f>
              <c:strCache>
                <c:ptCount val="1"/>
                <c:pt idx="0">
                  <c:v>ExRange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Sheet2!$J$2:$J$8</c:f>
              <c:numCache>
                <c:formatCode>General</c:formatCode>
                <c:ptCount val="7"/>
                <c:pt idx="0">
                  <c:v>1.5</c:v>
                </c:pt>
                <c:pt idx="1">
                  <c:v>2</c:v>
                </c:pt>
                <c:pt idx="2">
                  <c:v>2.31</c:v>
                </c:pt>
                <c:pt idx="3">
                  <c:v>2.5</c:v>
                </c:pt>
                <c:pt idx="4">
                  <c:v>2.9</c:v>
                </c:pt>
                <c:pt idx="5">
                  <c:v>1.54</c:v>
                </c:pt>
                <c:pt idx="6">
                  <c:v>0.85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Sheet2!$C$1</c:f>
              <c:strCache>
                <c:ptCount val="1"/>
                <c:pt idx="0">
                  <c:v>Range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Sheet2!$K$2:$K$8</c:f>
              <c:numCache>
                <c:formatCode>General</c:formatCode>
                <c:ptCount val="7"/>
                <c:pt idx="0">
                  <c:v>1.41</c:v>
                </c:pt>
                <c:pt idx="1">
                  <c:v>1.76</c:v>
                </c:pt>
                <c:pt idx="2">
                  <c:v>2.0099999999999998</c:v>
                </c:pt>
                <c:pt idx="3">
                  <c:v>2.13</c:v>
                </c:pt>
                <c:pt idx="4">
                  <c:v>1.81</c:v>
                </c:pt>
                <c:pt idx="5">
                  <c:v>1.33</c:v>
                </c:pt>
                <c:pt idx="6">
                  <c:v>0.69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23200"/>
        <c:axId val="82954880"/>
      </c:scatterChart>
      <c:valAx>
        <c:axId val="6672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954880"/>
        <c:crosses val="autoZero"/>
        <c:crossBetween val="midCat"/>
      </c:valAx>
      <c:valAx>
        <c:axId val="8295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2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Sheet2!$D$2:$D$8</c:f>
              <c:numCache>
                <c:formatCode>General</c:formatCode>
                <c:ptCount val="7"/>
                <c:pt idx="0">
                  <c:v>1.02</c:v>
                </c:pt>
                <c:pt idx="1">
                  <c:v>0.86</c:v>
                </c:pt>
                <c:pt idx="2">
                  <c:v>0.77</c:v>
                </c:pt>
                <c:pt idx="3">
                  <c:v>0.85</c:v>
                </c:pt>
                <c:pt idx="4">
                  <c:v>0.69</c:v>
                </c:pt>
                <c:pt idx="5">
                  <c:v>0.5</c:v>
                </c:pt>
                <c:pt idx="6">
                  <c:v>0.3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Sheet2!$E$2:$E$8</c:f>
              <c:numCache>
                <c:formatCode>General</c:formatCode>
                <c:ptCount val="7"/>
                <c:pt idx="0">
                  <c:v>0.98562914481122765</c:v>
                </c:pt>
                <c:pt idx="1">
                  <c:v>0.77903087097552648</c:v>
                </c:pt>
                <c:pt idx="2">
                  <c:v>0.76555538434229786</c:v>
                </c:pt>
                <c:pt idx="3">
                  <c:v>0.82061434557290203</c:v>
                </c:pt>
                <c:pt idx="4">
                  <c:v>0.65458078625659588</c:v>
                </c:pt>
                <c:pt idx="5">
                  <c:v>0.45508518578503582</c:v>
                </c:pt>
                <c:pt idx="6">
                  <c:v>0.22765307182851416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Sheet2!$D$1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Sheet2!$H$2:$H$8</c:f>
              <c:numCache>
                <c:formatCode>General</c:formatCode>
                <c:ptCount val="7"/>
                <c:pt idx="0">
                  <c:v>0.32</c:v>
                </c:pt>
                <c:pt idx="1">
                  <c:v>0.36</c:v>
                </c:pt>
                <c:pt idx="2">
                  <c:v>0.41</c:v>
                </c:pt>
                <c:pt idx="3">
                  <c:v>0.6</c:v>
                </c:pt>
                <c:pt idx="4">
                  <c:v>0.76</c:v>
                </c:pt>
                <c:pt idx="5">
                  <c:v>0.86</c:v>
                </c:pt>
                <c:pt idx="6">
                  <c:v>0.94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Sheet2!$I$1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Sheet2!$I$2:$I$8</c:f>
              <c:numCache>
                <c:formatCode>General</c:formatCode>
                <c:ptCount val="7"/>
                <c:pt idx="0">
                  <c:v>0.27</c:v>
                </c:pt>
                <c:pt idx="1">
                  <c:v>0.32</c:v>
                </c:pt>
                <c:pt idx="2">
                  <c:v>0.39</c:v>
                </c:pt>
                <c:pt idx="3">
                  <c:v>0.54</c:v>
                </c:pt>
                <c:pt idx="4">
                  <c:v>0.68</c:v>
                </c:pt>
                <c:pt idx="5">
                  <c:v>0.75</c:v>
                </c:pt>
                <c:pt idx="6">
                  <c:v>0.8</c:v>
                </c:pt>
              </c:numCache>
            </c:numRef>
          </c:yVal>
          <c:smooth val="1"/>
        </c:ser>
        <c:ser>
          <c:idx val="1"/>
          <c:order val="0"/>
          <c:tx>
            <c:strRef>
              <c:f>Sheet2!$L$1</c:f>
              <c:strCache>
                <c:ptCount val="1"/>
                <c:pt idx="0">
                  <c:v>ExHeigth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Sheet2!$L$2:$L$8</c:f>
              <c:numCache>
                <c:formatCode>General</c:formatCode>
                <c:ptCount val="7"/>
                <c:pt idx="0">
                  <c:v>0.3</c:v>
                </c:pt>
                <c:pt idx="1">
                  <c:v>0.39</c:v>
                </c:pt>
                <c:pt idx="2">
                  <c:v>0.53</c:v>
                </c:pt>
                <c:pt idx="3">
                  <c:v>0.83</c:v>
                </c:pt>
                <c:pt idx="4">
                  <c:v>1.1200000000000001</c:v>
                </c:pt>
                <c:pt idx="5">
                  <c:v>1.25</c:v>
                </c:pt>
                <c:pt idx="6">
                  <c:v>1.3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Sheet2!$M$1</c:f>
              <c:strCache>
                <c:ptCount val="1"/>
                <c:pt idx="0">
                  <c:v>Heigth</c:v>
                </c:pt>
              </c:strCache>
            </c:strRef>
          </c:tx>
          <c:marker>
            <c:symbol val="none"/>
          </c:marker>
          <c:xVal>
            <c:numRef>
              <c:f>Sheet2!$A$2:$A$8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Sheet2!$M$2:$M$8</c:f>
              <c:numCache>
                <c:formatCode>General</c:formatCode>
                <c:ptCount val="7"/>
                <c:pt idx="0">
                  <c:v>0.28000000000000003</c:v>
                </c:pt>
                <c:pt idx="1">
                  <c:v>0.36</c:v>
                </c:pt>
                <c:pt idx="2">
                  <c:v>0.49</c:v>
                </c:pt>
                <c:pt idx="3">
                  <c:v>0.72</c:v>
                </c:pt>
                <c:pt idx="4">
                  <c:v>0.97</c:v>
                </c:pt>
                <c:pt idx="5">
                  <c:v>1.1000000000000001</c:v>
                </c:pt>
                <c:pt idx="6">
                  <c:v>1.17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0288"/>
        <c:axId val="92041600"/>
      </c:scatterChart>
      <c:valAx>
        <c:axId val="4398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041600"/>
        <c:crosses val="autoZero"/>
        <c:crossBetween val="midCat"/>
      </c:valAx>
      <c:valAx>
        <c:axId val="9204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8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3140922585869022E-2"/>
                  <c:y val="-3.0727625015459455E-2"/>
                </c:manualLayout>
              </c:layout>
              <c:numFmt formatCode="General" sourceLinked="0"/>
            </c:trendlineLbl>
          </c:trendline>
          <c:xVal>
            <c:numRef>
              <c:f>Sheet5!$A$1:$A$3</c:f>
              <c:numCache>
                <c:formatCode>General</c:formatCode>
                <c:ptCount val="3"/>
                <c:pt idx="0">
                  <c:v>0.66</c:v>
                </c:pt>
                <c:pt idx="1">
                  <c:v>0.54</c:v>
                </c:pt>
                <c:pt idx="2">
                  <c:v>0.4</c:v>
                </c:pt>
              </c:numCache>
            </c:numRef>
          </c:xVal>
          <c:yVal>
            <c:numRef>
              <c:f>Sheet5!$B$1:$B$3</c:f>
              <c:numCache>
                <c:formatCode>General</c:formatCode>
                <c:ptCount val="3"/>
                <c:pt idx="0">
                  <c:v>0.27</c:v>
                </c:pt>
                <c:pt idx="1">
                  <c:v>4.1000000000000002E-2</c:v>
                </c:pt>
                <c:pt idx="2">
                  <c:v>-6.5500000000000003E-2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3184"/>
        <c:axId val="83135104"/>
      </c:scatterChart>
      <c:valAx>
        <c:axId val="831331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135104"/>
        <c:crosses val="autoZero"/>
        <c:crossBetween val="midCat"/>
      </c:valAx>
      <c:valAx>
        <c:axId val="8313510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8313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8</xdr:row>
      <xdr:rowOff>38099</xdr:rowOff>
    </xdr:from>
    <xdr:to>
      <xdr:col>4</xdr:col>
      <xdr:colOff>581024</xdr:colOff>
      <xdr:row>18</xdr:row>
      <xdr:rowOff>66674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8</xdr:row>
      <xdr:rowOff>57150</xdr:rowOff>
    </xdr:from>
    <xdr:to>
      <xdr:col>8</xdr:col>
      <xdr:colOff>571500</xdr:colOff>
      <xdr:row>17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57151</xdr:colOff>
      <xdr:row>8</xdr:row>
      <xdr:rowOff>19051</xdr:rowOff>
    </xdr:from>
    <xdr:to>
      <xdr:col>13</xdr:col>
      <xdr:colOff>19051</xdr:colOff>
      <xdr:row>17</xdr:row>
      <xdr:rowOff>171451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590550</xdr:colOff>
      <xdr:row>18</xdr:row>
      <xdr:rowOff>142875</xdr:rowOff>
    </xdr:from>
    <xdr:to>
      <xdr:col>4</xdr:col>
      <xdr:colOff>542925</xdr:colOff>
      <xdr:row>28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85725</xdr:colOff>
      <xdr:row>18</xdr:row>
      <xdr:rowOff>85725</xdr:rowOff>
    </xdr:from>
    <xdr:to>
      <xdr:col>9</xdr:col>
      <xdr:colOff>38100</xdr:colOff>
      <xdr:row>27</xdr:row>
      <xdr:rowOff>142875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18</xdr:row>
      <xdr:rowOff>85725</xdr:rowOff>
    </xdr:from>
    <xdr:to>
      <xdr:col>13</xdr:col>
      <xdr:colOff>0</xdr:colOff>
      <xdr:row>27</xdr:row>
      <xdr:rowOff>142875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66675</xdr:colOff>
      <xdr:row>7</xdr:row>
      <xdr:rowOff>95250</xdr:rowOff>
    </xdr:from>
    <xdr:to>
      <xdr:col>17</xdr:col>
      <xdr:colOff>142875</xdr:colOff>
      <xdr:row>17</xdr:row>
      <xdr:rowOff>161925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238125</xdr:colOff>
      <xdr:row>18</xdr:row>
      <xdr:rowOff>38100</xdr:rowOff>
    </xdr:from>
    <xdr:to>
      <xdr:col>17</xdr:col>
      <xdr:colOff>180975</xdr:colOff>
      <xdr:row>27</xdr:row>
      <xdr:rowOff>95250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476251</xdr:colOff>
      <xdr:row>5</xdr:row>
      <xdr:rowOff>161925</xdr:rowOff>
    </xdr:from>
    <xdr:to>
      <xdr:col>14</xdr:col>
      <xdr:colOff>161926</xdr:colOff>
      <xdr:row>24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76200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114300</xdr:rowOff>
    </xdr:from>
    <xdr:to>
      <xdr:col>14</xdr:col>
      <xdr:colOff>161925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0"/>
  <sheetViews>
    <sheetView rightToLeft="1" topLeftCell="D1" workbookViewId="0">
      <selection activeCell="F8" sqref="F8"/>
    </sheetView>
  </sheetViews>
  <sheetFormatPr defaultRowHeight="15" x14ac:dyDescent="0.25"/>
  <cols>
    <col min="4" max="4" width="9.140625" customWidth="1"/>
    <col min="5" max="5" width="9.140625" style="6" customWidth="1"/>
    <col min="6" max="6" width="12.28515625" style="4" bestFit="1" customWidth="1"/>
    <col min="10" max="10" width="9" style="6"/>
    <col min="11" max="11" width="9" style="4"/>
    <col min="15" max="15" width="9" style="6"/>
    <col min="16" max="16" width="9" style="4"/>
    <col min="19" max="19" width="9" style="11"/>
  </cols>
  <sheetData>
    <row r="1" spans="1:23" x14ac:dyDescent="0.25">
      <c r="Q1" t="s">
        <v>5</v>
      </c>
      <c r="R1" t="s">
        <v>9</v>
      </c>
      <c r="S1" s="11" t="s">
        <v>10</v>
      </c>
      <c r="T1" s="3" t="s">
        <v>15</v>
      </c>
      <c r="U1" s="3" t="s">
        <v>16</v>
      </c>
      <c r="V1" s="3" t="s">
        <v>7</v>
      </c>
      <c r="W1" s="3" t="s">
        <v>17</v>
      </c>
    </row>
    <row r="2" spans="1:23" x14ac:dyDescent="0.25">
      <c r="A2" t="s">
        <v>0</v>
      </c>
      <c r="B2">
        <v>2.34</v>
      </c>
      <c r="E2" s="6">
        <v>2.34</v>
      </c>
      <c r="F2" s="4">
        <f>(E2*E2*(SIN(Q2*3.14/180)*SIN(Q2*3.14/180)))/(2*9.78)+0.25</f>
        <v>0.52142956287922804</v>
      </c>
      <c r="G2">
        <v>3.35</v>
      </c>
      <c r="J2" s="6">
        <f>AVERAGE(G2:I2)</f>
        <v>3.35</v>
      </c>
      <c r="K2" s="4">
        <f>(J2*J2*(SIN(Q2*3.14/180)*SIN(Q2*3.14/180)))/(2*9.78)+0.25</f>
        <v>0.80630766845864144</v>
      </c>
      <c r="L2">
        <v>4.32</v>
      </c>
      <c r="O2" s="6">
        <f>AVERAGE(L2:N2)</f>
        <v>4.32</v>
      </c>
      <c r="P2" s="4">
        <f>(O2*O2*(SIN(Q2*3.14/180)*SIN(Q2*3.14/180)))/(2*9.78)+0.25</f>
        <v>1.1751090427126354</v>
      </c>
      <c r="Q2">
        <v>80</v>
      </c>
      <c r="R2">
        <f>SIN(Q2*3.14/180)</f>
        <v>0.98468459013058329</v>
      </c>
      <c r="S2" s="11">
        <f>COS(Q2*3.14/180)</f>
        <v>0.17434522637389618</v>
      </c>
      <c r="T2">
        <f>E4</f>
        <v>0.57999999999999996</v>
      </c>
      <c r="U2">
        <f>F2</f>
        <v>0.52142956287922804</v>
      </c>
      <c r="V2">
        <f>E3</f>
        <v>0.28999999999999998</v>
      </c>
      <c r="W2">
        <f>F4</f>
        <v>0.22933693246607609</v>
      </c>
    </row>
    <row r="3" spans="1:23" x14ac:dyDescent="0.25">
      <c r="A3" t="s">
        <v>7</v>
      </c>
      <c r="B3">
        <v>0.28999999999999998</v>
      </c>
      <c r="E3" s="6">
        <f t="shared" ref="E3" si="0">AVERAGE(B3:D3)</f>
        <v>0.28999999999999998</v>
      </c>
      <c r="F3" s="4" t="s">
        <v>6</v>
      </c>
      <c r="G3">
        <v>0.56999999999999995</v>
      </c>
      <c r="J3" s="6">
        <f>AVERAGE(G3:I3)</f>
        <v>0.56999999999999995</v>
      </c>
      <c r="K3" s="4" t="s">
        <v>6</v>
      </c>
      <c r="L3">
        <v>0.76</v>
      </c>
      <c r="O3" s="6">
        <f>AVERAGE(L3:N3)</f>
        <v>0.76</v>
      </c>
      <c r="P3" s="4" t="s">
        <v>6</v>
      </c>
      <c r="Q3">
        <v>80</v>
      </c>
      <c r="R3">
        <f>SIN(Q3*3.14/180)</f>
        <v>0.98468459013058329</v>
      </c>
      <c r="S3" s="11">
        <f>COS(Q3*3.14/180)</f>
        <v>0.17434522637389618</v>
      </c>
      <c r="T3">
        <f>J4</f>
        <v>0.94</v>
      </c>
      <c r="U3">
        <f>K2</f>
        <v>0.80630766845864144</v>
      </c>
      <c r="V3">
        <f>J3</f>
        <v>0.56999999999999995</v>
      </c>
      <c r="W3">
        <f>K4</f>
        <v>0.4341613797775325</v>
      </c>
    </row>
    <row r="4" spans="1:23" x14ac:dyDescent="0.25">
      <c r="A4" t="s">
        <v>8</v>
      </c>
      <c r="B4">
        <v>0.57999999999999996</v>
      </c>
      <c r="E4" s="6">
        <f>AVERAGE(B4:D4)</f>
        <v>0.57999999999999996</v>
      </c>
      <c r="F4" s="4">
        <f>E2*$S2*(E2*$R2/9.78+SQRT((E2*$R2/9.78)*(E2*$R2/9.78)+2*0.25/9.78))</f>
        <v>0.22933693246607609</v>
      </c>
      <c r="G4">
        <v>0.94</v>
      </c>
      <c r="J4" s="6">
        <f>AVERAGE(G4:I4)</f>
        <v>0.94</v>
      </c>
      <c r="K4" s="4">
        <f>J2*$S2*(J2*$R2/9.78+SQRT((J2*$R2/9.78)*(J2*$R2/9.78)+2*0.25/9.78))</f>
        <v>0.4341613797775325</v>
      </c>
      <c r="L4">
        <v>1.3</v>
      </c>
      <c r="O4" s="6">
        <f>AVERAGE(L4:N4)</f>
        <v>1.3</v>
      </c>
      <c r="P4" s="4">
        <f>O2*$S2*(O2*$R2/9.78+SQRT((O2*$R2/9.78)*(O2*$R2/9.78)+2*0.25/9.78))</f>
        <v>0.69680818271146605</v>
      </c>
      <c r="Q4">
        <v>80</v>
      </c>
      <c r="R4">
        <f>SIN(Q4*3.14/180)</f>
        <v>0.98468459013058329</v>
      </c>
      <c r="S4" s="11">
        <f>COS(Q4*3.14/180)</f>
        <v>0.17434522637389618</v>
      </c>
      <c r="T4">
        <f>O4</f>
        <v>1.3</v>
      </c>
      <c r="U4">
        <f>P2</f>
        <v>1.1751090427126354</v>
      </c>
      <c r="V4">
        <f>O3</f>
        <v>0.76</v>
      </c>
      <c r="W4">
        <f>P4</f>
        <v>0.69680818271146605</v>
      </c>
    </row>
    <row r="5" spans="1:23" s="2" customFormat="1" ht="15.75" thickBot="1" x14ac:dyDescent="0.3">
      <c r="B5" s="2" t="s">
        <v>1</v>
      </c>
      <c r="E5" s="7" t="s">
        <v>4</v>
      </c>
      <c r="F5" s="5" t="s">
        <v>11</v>
      </c>
      <c r="G5" s="2" t="s">
        <v>2</v>
      </c>
      <c r="J5" s="7"/>
      <c r="K5" s="5" t="s">
        <v>11</v>
      </c>
      <c r="L5" s="2" t="s">
        <v>3</v>
      </c>
      <c r="O5" s="7" t="s">
        <v>4</v>
      </c>
      <c r="P5" s="5" t="s">
        <v>11</v>
      </c>
      <c r="Q5" s="2" t="s">
        <v>5</v>
      </c>
      <c r="S5" s="12"/>
    </row>
    <row r="6" spans="1:23" ht="15.75" thickTop="1" x14ac:dyDescent="0.25">
      <c r="A6" s="3" t="s">
        <v>0</v>
      </c>
      <c r="B6">
        <v>2.4</v>
      </c>
      <c r="E6" s="6">
        <v>2.4</v>
      </c>
      <c r="F6" s="4">
        <f>(E6*E6*(SIN(Q6*3.14/180)*SIN(Q6*3.14/180)))/(2*9.78)+0.25</f>
        <v>0.2588707047156048</v>
      </c>
      <c r="G6">
        <v>3.46</v>
      </c>
      <c r="J6" s="6">
        <f>AVERAGE(G6:I6)</f>
        <v>3.46</v>
      </c>
      <c r="K6" s="4">
        <f>(J6*J6*(SIN(Q6*3.14/180)*SIN(Q6*3.14/180)))/(2*9.78)+0.25</f>
        <v>0.26843689732175946</v>
      </c>
      <c r="L6">
        <v>4.5</v>
      </c>
      <c r="O6" s="6">
        <f>AVERAGE(L6:N6)</f>
        <v>4.5</v>
      </c>
      <c r="P6" s="4">
        <f>(O6*O6*(SIN(Q6*3.14/180)*SIN(Q6*3.14/180)))/(2*9.78)+0.25</f>
        <v>0.28118607126579809</v>
      </c>
      <c r="Q6">
        <v>10</v>
      </c>
      <c r="R6">
        <f>SIN(Q6*3.14/180)</f>
        <v>0.17356104045380674</v>
      </c>
      <c r="S6" s="11">
        <f>COS(Q6*3.14/180)</f>
        <v>0.98482311367909725</v>
      </c>
      <c r="T6">
        <f>E8</f>
        <v>0.31</v>
      </c>
      <c r="U6">
        <f>F6</f>
        <v>0.2588707047156048</v>
      </c>
      <c r="V6">
        <f>E7</f>
        <v>0.68</v>
      </c>
      <c r="W6">
        <f>F8</f>
        <v>0.64449027397912495</v>
      </c>
    </row>
    <row r="7" spans="1:23" x14ac:dyDescent="0.25">
      <c r="A7" t="s">
        <v>7</v>
      </c>
      <c r="B7">
        <v>0.68</v>
      </c>
      <c r="E7" s="6">
        <f t="shared" ref="E7:E8" si="1">AVERAGE(B7:D7)</f>
        <v>0.68</v>
      </c>
      <c r="F7" s="4" t="s">
        <v>6</v>
      </c>
      <c r="G7">
        <v>1.08</v>
      </c>
      <c r="J7" s="6">
        <f>AVERAGE(G7:I7)</f>
        <v>1.08</v>
      </c>
      <c r="K7" s="4" t="s">
        <v>6</v>
      </c>
      <c r="L7">
        <v>1.5</v>
      </c>
      <c r="O7" s="6">
        <f>AVERAGE(L7:N7)</f>
        <v>1.5</v>
      </c>
      <c r="P7" s="4" t="s">
        <v>6</v>
      </c>
      <c r="Q7">
        <v>10</v>
      </c>
      <c r="R7">
        <f>SIN(Q7*3.14/180)</f>
        <v>0.17356104045380674</v>
      </c>
      <c r="S7" s="11">
        <f>COS(Q7*3.14/180)</f>
        <v>0.98482311367909725</v>
      </c>
      <c r="T7">
        <f>J8</f>
        <v>0.32</v>
      </c>
      <c r="U7">
        <f>K6</f>
        <v>0.26843689732175946</v>
      </c>
      <c r="V7">
        <f>J7</f>
        <v>1.08</v>
      </c>
      <c r="W7">
        <f>K8</f>
        <v>1.0075940490689235</v>
      </c>
    </row>
    <row r="8" spans="1:23" x14ac:dyDescent="0.25">
      <c r="A8" t="s">
        <v>8</v>
      </c>
      <c r="B8">
        <v>0.31</v>
      </c>
      <c r="E8" s="6">
        <f t="shared" si="1"/>
        <v>0.31</v>
      </c>
      <c r="F8" s="4">
        <f>E6*$S6*(E6*$R6/9.78+SQRT((E6*$R6/9.78)*(E6*$R6/9.78)+2*0.25/9.78))</f>
        <v>0.64449027397912495</v>
      </c>
      <c r="G8">
        <v>0.32</v>
      </c>
      <c r="J8" s="6">
        <f>AVERAGE(G8:I8)</f>
        <v>0.32</v>
      </c>
      <c r="K8" s="4">
        <f>J6*$S6*(J6*$R6/9.78+SQRT((J6*$R6/9.78)*(J6*$R6/9.78)+2*0.25/9.78))</f>
        <v>1.0075940490689235</v>
      </c>
      <c r="L8">
        <v>0.3</v>
      </c>
      <c r="O8" s="6">
        <f>AVERAGE(L8:N8)</f>
        <v>0.3</v>
      </c>
      <c r="P8" s="4">
        <f>O6*$S6*(O6*$R6/9.78+SQRT((O6*$R6/9.78)*(O6*$R6/9.78)+2*0.25/9.78))</f>
        <v>1.4166193215162752</v>
      </c>
      <c r="Q8">
        <v>10</v>
      </c>
      <c r="R8">
        <f>SIN(Q8*3.14/180)</f>
        <v>0.17356104045380674</v>
      </c>
      <c r="S8" s="11">
        <f>COS(Q8*3.14/180)</f>
        <v>0.98482311367909725</v>
      </c>
      <c r="T8">
        <f>O8</f>
        <v>0.3</v>
      </c>
      <c r="U8">
        <f>P6</f>
        <v>0.28118607126579809</v>
      </c>
      <c r="V8">
        <f>O7</f>
        <v>1.5</v>
      </c>
      <c r="W8">
        <f>P8</f>
        <v>1.4166193215162752</v>
      </c>
    </row>
    <row r="9" spans="1:23" s="2" customFormat="1" ht="15.75" thickBot="1" x14ac:dyDescent="0.3">
      <c r="B9" s="2" t="s">
        <v>1</v>
      </c>
      <c r="E9" s="7" t="s">
        <v>4</v>
      </c>
      <c r="F9" s="5" t="s">
        <v>11</v>
      </c>
      <c r="G9" s="2" t="s">
        <v>2</v>
      </c>
      <c r="J9" s="7"/>
      <c r="K9" s="5" t="s">
        <v>11</v>
      </c>
      <c r="L9" s="2" t="s">
        <v>3</v>
      </c>
      <c r="O9" s="7" t="s">
        <v>4</v>
      </c>
      <c r="P9" s="5" t="s">
        <v>11</v>
      </c>
      <c r="Q9" s="2" t="s">
        <v>5</v>
      </c>
      <c r="S9" s="12"/>
    </row>
    <row r="10" spans="1:23" ht="15.75" thickTop="1" x14ac:dyDescent="0.25">
      <c r="A10" t="s">
        <v>0</v>
      </c>
      <c r="B10">
        <v>2.3199999999999998</v>
      </c>
      <c r="E10" s="6">
        <v>2.3199999999999998</v>
      </c>
      <c r="F10" s="4">
        <f>(E10*E10*(SIN(Q10*3.14/180)*SIN(Q10*3.14/180)))/(2*9.78)+0.25</f>
        <v>0.49287496836922395</v>
      </c>
      <c r="G10">
        <v>3.35</v>
      </c>
      <c r="J10" s="6">
        <f>AVERAGE(G10:I10)</f>
        <v>3.35</v>
      </c>
      <c r="K10" s="4">
        <f>(J10*J10*(SIN(Q10*3.14/180)*SIN(Q10*3.14/180)))/(2*9.78)+0.25</f>
        <v>0.75640315333747332</v>
      </c>
      <c r="L10">
        <v>4.3499999999999996</v>
      </c>
      <c r="O10" s="6">
        <f>AVERAGE(L10:N10)</f>
        <v>4.3499999999999996</v>
      </c>
      <c r="P10" s="4">
        <f>(O10*O10*(SIN(Q10*3.14/180)*SIN(Q10*3.14/180)))/(2*9.78)+0.25</f>
        <v>1.1038573106730529</v>
      </c>
      <c r="Q10">
        <v>70</v>
      </c>
      <c r="R10">
        <f>SIN(Q10*3.14/180)</f>
        <v>0.93948060515661891</v>
      </c>
      <c r="S10" s="11">
        <f>COS(Q10*3.14/180)</f>
        <v>0.34260209067452174</v>
      </c>
      <c r="T10">
        <f>E12</f>
        <v>0.55000000000000004</v>
      </c>
      <c r="U10">
        <f>F10</f>
        <v>0.49287496836922395</v>
      </c>
      <c r="V10">
        <f>E11</f>
        <v>0.5</v>
      </c>
      <c r="W10">
        <f>F12</f>
        <v>0.42948270464403671</v>
      </c>
    </row>
    <row r="11" spans="1:23" x14ac:dyDescent="0.25">
      <c r="A11" t="s">
        <v>7</v>
      </c>
      <c r="B11">
        <v>0.5</v>
      </c>
      <c r="E11" s="6">
        <f t="shared" ref="E11:E12" si="2">AVERAGE(B11:D11)</f>
        <v>0.5</v>
      </c>
      <c r="F11" s="4" t="s">
        <v>6</v>
      </c>
      <c r="G11" s="1">
        <v>0.92</v>
      </c>
      <c r="J11" s="6">
        <f>AVERAGE(G11:I11)</f>
        <v>0.92</v>
      </c>
      <c r="K11" s="4" t="s">
        <v>6</v>
      </c>
      <c r="L11">
        <v>1.54</v>
      </c>
      <c r="O11" s="6">
        <f>AVERAGE(L11:N11)</f>
        <v>1.54</v>
      </c>
      <c r="P11" s="4" t="s">
        <v>6</v>
      </c>
      <c r="Q11">
        <v>70</v>
      </c>
      <c r="R11">
        <f>SIN(Q11*3.14/180)</f>
        <v>0.93948060515661891</v>
      </c>
      <c r="S11" s="11">
        <f>COS(Q11*3.14/180)</f>
        <v>0.34260209067452174</v>
      </c>
      <c r="T11">
        <f>J12</f>
        <v>0.86</v>
      </c>
      <c r="U11">
        <f>K10</f>
        <v>0.75640315333747332</v>
      </c>
      <c r="V11">
        <f>J11</f>
        <v>0.92</v>
      </c>
      <c r="W11">
        <f>K12</f>
        <v>0.82073722639550539</v>
      </c>
    </row>
    <row r="12" spans="1:23" x14ac:dyDescent="0.25">
      <c r="A12" t="s">
        <v>8</v>
      </c>
      <c r="B12">
        <v>0.55000000000000004</v>
      </c>
      <c r="E12" s="6">
        <f t="shared" si="2"/>
        <v>0.55000000000000004</v>
      </c>
      <c r="F12" s="4">
        <f>E10*$S10*(E10*$R10/9.78+SQRT((E10*$R10/9.78)*(E10*$R10/9.78)+2*0.25/9.78))</f>
        <v>0.42948270464403671</v>
      </c>
      <c r="G12">
        <v>0.86</v>
      </c>
      <c r="J12" s="6">
        <f>AVERAGE(G12:I12)</f>
        <v>0.86</v>
      </c>
      <c r="K12" s="4">
        <f>J10*$S10*(J10*$R10/9.78+SQRT((J10*$R10/9.78)*(J10*$R10/9.78)+2*0.25/9.78))</f>
        <v>0.82073722639550539</v>
      </c>
      <c r="L12">
        <v>1.25</v>
      </c>
      <c r="O12" s="6">
        <f>AVERAGE(L12:N12)</f>
        <v>1.25</v>
      </c>
      <c r="P12" s="4">
        <f>O10*$S10*(O10*$R10/9.78+SQRT((O10*$R10/9.78)*(O10*$R10/9.78)+2*0.25/9.78))</f>
        <v>1.3308337112867372</v>
      </c>
      <c r="Q12">
        <v>70</v>
      </c>
      <c r="R12">
        <f>SIN(Q12*3.14/180)</f>
        <v>0.93948060515661891</v>
      </c>
      <c r="S12" s="11">
        <f>COS(Q12*3.14/180)</f>
        <v>0.34260209067452174</v>
      </c>
      <c r="T12">
        <f>O12</f>
        <v>1.25</v>
      </c>
      <c r="U12">
        <f>P10</f>
        <v>1.1038573106730529</v>
      </c>
      <c r="V12">
        <f>O11</f>
        <v>1.54</v>
      </c>
      <c r="W12">
        <f>P12</f>
        <v>1.3308337112867372</v>
      </c>
    </row>
    <row r="13" spans="1:23" s="2" customFormat="1" ht="15.75" thickBot="1" x14ac:dyDescent="0.3">
      <c r="B13" s="2" t="s">
        <v>1</v>
      </c>
      <c r="E13" s="7" t="s">
        <v>4</v>
      </c>
      <c r="F13" s="5" t="s">
        <v>11</v>
      </c>
      <c r="G13" s="2" t="s">
        <v>2</v>
      </c>
      <c r="J13" s="7"/>
      <c r="K13" s="5" t="s">
        <v>11</v>
      </c>
      <c r="L13" s="2" t="s">
        <v>3</v>
      </c>
      <c r="O13" s="7" t="s">
        <v>4</v>
      </c>
      <c r="P13" s="5" t="s">
        <v>11</v>
      </c>
      <c r="Q13" s="2" t="s">
        <v>5</v>
      </c>
      <c r="S13" s="12"/>
    </row>
    <row r="14" spans="1:23" ht="15.75" thickTop="1" x14ac:dyDescent="0.25">
      <c r="A14" t="s">
        <v>0</v>
      </c>
      <c r="B14">
        <v>2.4</v>
      </c>
      <c r="E14" s="6">
        <v>2.4</v>
      </c>
      <c r="F14" s="4">
        <f>(E14*E14*(SIN(Q14*3.14/180)*SIN(Q14*3.14/180)))/(2*9.78)+0.25</f>
        <v>0.28441395448319529</v>
      </c>
      <c r="G14">
        <v>3.45</v>
      </c>
      <c r="J14" s="6">
        <f>AVERAGE(G14:I14)</f>
        <v>3.45</v>
      </c>
      <c r="K14" s="4">
        <f>(J14*J14*(SIN(Q14*3.14/180)*SIN(Q14*3.14/180)))/(2*9.78)+0.25</f>
        <v>0.32111321063129022</v>
      </c>
      <c r="L14">
        <v>4.4000000000000004</v>
      </c>
      <c r="O14" s="6">
        <f>AVERAGE(L14:N14)</f>
        <v>4.4000000000000004</v>
      </c>
      <c r="P14" s="4">
        <f>(O14*O14*(SIN(Q14*3.14/180)*SIN(Q14*3.14/180)))/(2*9.78)+0.25</f>
        <v>0.36566912479073971</v>
      </c>
      <c r="Q14">
        <v>20</v>
      </c>
      <c r="R14">
        <f t="shared" ref="R14:R16" si="3">SIN(Q14*3.14/180)</f>
        <v>0.34185384854620343</v>
      </c>
      <c r="S14" s="11">
        <f>COS(Q14*3.14/180)</f>
        <v>0.9397531304731841</v>
      </c>
      <c r="T14">
        <f>E16</f>
        <v>0.34</v>
      </c>
      <c r="U14">
        <f>F14</f>
        <v>0.28441395448319529</v>
      </c>
      <c r="V14">
        <f>E15</f>
        <v>0.77</v>
      </c>
      <c r="W14">
        <f>F16</f>
        <v>0.73314109397222371</v>
      </c>
    </row>
    <row r="15" spans="1:23" x14ac:dyDescent="0.25">
      <c r="A15" t="s">
        <v>7</v>
      </c>
      <c r="B15">
        <v>0.77</v>
      </c>
      <c r="E15" s="6">
        <f t="shared" ref="E15:E16" si="4">AVERAGE(B15:D15)</f>
        <v>0.77</v>
      </c>
      <c r="F15" s="4" t="s">
        <v>6</v>
      </c>
      <c r="G15">
        <v>1.32</v>
      </c>
      <c r="J15" s="6">
        <f>AVERAGE(G15:I15)</f>
        <v>1.32</v>
      </c>
      <c r="K15" s="4" t="s">
        <v>6</v>
      </c>
      <c r="L15">
        <v>2</v>
      </c>
      <c r="O15" s="6">
        <f>AVERAGE(L15:N15)</f>
        <v>2</v>
      </c>
      <c r="P15" s="4" t="s">
        <v>6</v>
      </c>
      <c r="Q15">
        <v>20</v>
      </c>
      <c r="R15">
        <f t="shared" si="3"/>
        <v>0.34185384854620343</v>
      </c>
      <c r="S15" s="11">
        <f>COS(Q15*3.14/180)</f>
        <v>0.9397531304731841</v>
      </c>
      <c r="T15">
        <f>J16</f>
        <v>0.36</v>
      </c>
      <c r="U15">
        <f>K14</f>
        <v>0.32111321063129022</v>
      </c>
      <c r="V15">
        <f>J15</f>
        <v>1.32</v>
      </c>
      <c r="W15">
        <f>K16</f>
        <v>1.2218002721983854</v>
      </c>
    </row>
    <row r="16" spans="1:23" x14ac:dyDescent="0.25">
      <c r="A16" t="s">
        <v>8</v>
      </c>
      <c r="B16">
        <v>0.34</v>
      </c>
      <c r="E16" s="6">
        <f t="shared" si="4"/>
        <v>0.34</v>
      </c>
      <c r="F16" s="4">
        <f>E14*$S14*(E14*$R14/9.78+SQRT((E14*$R14/9.78)*(E14*$R14/9.78)+2*0.25/9.78))</f>
        <v>0.73314109397222371</v>
      </c>
      <c r="G16">
        <v>0.36</v>
      </c>
      <c r="J16" s="6">
        <f>AVERAGE(G16:I16)</f>
        <v>0.36</v>
      </c>
      <c r="K16" s="4">
        <f>J14*$S14*(J14*$R14/9.78+SQRT((J14*$R14/9.78)*(J14*$R14/9.78)+2*0.25/9.78))</f>
        <v>1.2218002721983854</v>
      </c>
      <c r="L16">
        <v>0.39</v>
      </c>
      <c r="O16" s="6">
        <f>AVERAGE(L16:N16)</f>
        <v>0.39</v>
      </c>
      <c r="P16" s="4">
        <f>O14*$S14*(O14*$R14/9.78+SQRT((O14*$R14/9.78)*(O14*$R14/9.78)+2*0.25/9.78))</f>
        <v>1.7666696152987438</v>
      </c>
      <c r="Q16">
        <v>20</v>
      </c>
      <c r="R16">
        <f t="shared" si="3"/>
        <v>0.34185384854620343</v>
      </c>
      <c r="S16" s="11">
        <f>COS(Q16*3.14/180)</f>
        <v>0.9397531304731841</v>
      </c>
      <c r="T16">
        <f>O16</f>
        <v>0.39</v>
      </c>
      <c r="U16">
        <f>P14</f>
        <v>0.36566912479073971</v>
      </c>
      <c r="V16">
        <f>O15</f>
        <v>2</v>
      </c>
      <c r="W16">
        <f>P16</f>
        <v>1.7666696152987438</v>
      </c>
    </row>
    <row r="17" spans="1:23" s="2" customFormat="1" ht="15.75" thickBot="1" x14ac:dyDescent="0.3">
      <c r="B17" s="2" t="s">
        <v>1</v>
      </c>
      <c r="E17" s="7" t="s">
        <v>4</v>
      </c>
      <c r="F17" s="5" t="s">
        <v>11</v>
      </c>
      <c r="G17" s="2" t="s">
        <v>2</v>
      </c>
      <c r="J17" s="7"/>
      <c r="K17" s="5" t="s">
        <v>11</v>
      </c>
      <c r="L17" s="2" t="s">
        <v>3</v>
      </c>
      <c r="O17" s="7" t="s">
        <v>4</v>
      </c>
      <c r="P17" s="5" t="s">
        <v>11</v>
      </c>
      <c r="Q17" s="2" t="s">
        <v>5</v>
      </c>
      <c r="S17" s="12"/>
    </row>
    <row r="18" spans="1:23" ht="15.75" thickTop="1" x14ac:dyDescent="0.25">
      <c r="A18" t="s">
        <v>0</v>
      </c>
      <c r="B18">
        <v>2.33</v>
      </c>
      <c r="E18" s="6">
        <v>2.33</v>
      </c>
      <c r="F18" s="4">
        <f>(E18*E18*(SIN(Q18*3.14/180)*SIN(Q18*3.14/180)))/(2*9.78)+0.25</f>
        <v>0.45803569770658803</v>
      </c>
      <c r="G18">
        <v>3.38</v>
      </c>
      <c r="J18" s="6">
        <f>AVERAGE(G18:I18)</f>
        <v>3.38</v>
      </c>
      <c r="K18" s="4">
        <f>(J18*J18*(SIN(Q18*3.14/180)*SIN(Q18*3.14/180)))/(2*9.78)+0.25</f>
        <v>0.68778353347439525</v>
      </c>
      <c r="L18">
        <v>4.3499999999999996</v>
      </c>
      <c r="O18" s="6">
        <f>AVERAGE(L18:N18)</f>
        <v>4.3499999999999996</v>
      </c>
      <c r="P18" s="4">
        <f>(O18*O18*(SIN(Q18*3.14/180)*SIN(Q18*3.14/180)))/(2*9.78)+0.25</f>
        <v>0.9751110703554885</v>
      </c>
      <c r="Q18">
        <v>60</v>
      </c>
      <c r="R18">
        <f t="shared" ref="R18:R20" si="5">SIN(Q18*3.14/180)</f>
        <v>0.86575983949234436</v>
      </c>
      <c r="S18" s="11">
        <f>COS(Q18*3.14/180)</f>
        <v>0.50045968900820581</v>
      </c>
      <c r="T18">
        <f>E20</f>
        <v>0.48</v>
      </c>
      <c r="U18">
        <f>F18</f>
        <v>0.45803569770658803</v>
      </c>
      <c r="V18">
        <f>E19</f>
        <v>0.7</v>
      </c>
      <c r="W18">
        <f>F20</f>
        <v>0.59739193151206027</v>
      </c>
    </row>
    <row r="19" spans="1:23" x14ac:dyDescent="0.25">
      <c r="A19" t="s">
        <v>7</v>
      </c>
      <c r="B19">
        <v>0.7</v>
      </c>
      <c r="E19" s="6">
        <f t="shared" ref="E19:E20" si="6">AVERAGE(B19:D19)</f>
        <v>0.7</v>
      </c>
      <c r="F19" s="4" t="s">
        <v>6</v>
      </c>
      <c r="G19">
        <v>1.3</v>
      </c>
      <c r="J19" s="6">
        <f>AVERAGE(G19:I19)</f>
        <v>1.3</v>
      </c>
      <c r="K19" s="4" t="s">
        <v>6</v>
      </c>
      <c r="L19">
        <v>2.09</v>
      </c>
      <c r="O19" s="6">
        <f>AVERAGE(L19:N19)</f>
        <v>2.09</v>
      </c>
      <c r="P19" s="4" t="s">
        <v>6</v>
      </c>
      <c r="Q19">
        <v>60</v>
      </c>
      <c r="R19">
        <f t="shared" si="5"/>
        <v>0.86575983949234436</v>
      </c>
      <c r="S19" s="11">
        <f>COS(Q19*3.14/180)</f>
        <v>0.50045968900820581</v>
      </c>
      <c r="T19">
        <f>J20</f>
        <v>0.76</v>
      </c>
      <c r="U19">
        <f>K18</f>
        <v>0.68778353347439525</v>
      </c>
      <c r="V19">
        <f>J19</f>
        <v>1.3</v>
      </c>
      <c r="W19">
        <f>K20</f>
        <v>1.1405201983622868</v>
      </c>
    </row>
    <row r="20" spans="1:23" x14ac:dyDescent="0.25">
      <c r="A20" t="s">
        <v>8</v>
      </c>
      <c r="B20">
        <v>0.48</v>
      </c>
      <c r="E20" s="6">
        <f t="shared" si="6"/>
        <v>0.48</v>
      </c>
      <c r="F20" s="4">
        <f>E18*$S18*(E18*$R18/9.78+SQRT((E18*$R18/9.78)*(E18*$R18/9.78)+2*0.25/9.78))</f>
        <v>0.59739193151206027</v>
      </c>
      <c r="G20">
        <v>0.76</v>
      </c>
      <c r="J20" s="6">
        <f>AVERAGE(G20:I20)</f>
        <v>0.76</v>
      </c>
      <c r="K20" s="4">
        <f>J18*$S18*(J18*$R18/9.78+SQRT((J18*$R18/9.78)*(J18*$R18/9.78)+2*0.25/9.78))</f>
        <v>1.1405201983622868</v>
      </c>
      <c r="L20">
        <v>1.1200000000000001</v>
      </c>
      <c r="O20" s="6">
        <f>AVERAGE(L20:N20)</f>
        <v>1.1200000000000001</v>
      </c>
      <c r="P20" s="4">
        <f>O18*$S18*(O18*$R18/9.78+SQRT((O18*$R18/9.78)*(O18*$R18/9.78)+2*0.25/9.78))</f>
        <v>1.8104578259749862</v>
      </c>
      <c r="Q20">
        <v>60</v>
      </c>
      <c r="R20">
        <f t="shared" si="5"/>
        <v>0.86575983949234436</v>
      </c>
      <c r="S20" s="11">
        <f>COS(Q20*3.14/180)</f>
        <v>0.50045968900820581</v>
      </c>
      <c r="T20">
        <f>O20</f>
        <v>1.1200000000000001</v>
      </c>
      <c r="U20">
        <f>P18</f>
        <v>0.9751110703554885</v>
      </c>
      <c r="V20">
        <f>O19</f>
        <v>2.09</v>
      </c>
      <c r="W20">
        <f>P20</f>
        <v>1.8104578259749862</v>
      </c>
    </row>
    <row r="21" spans="1:23" s="2" customFormat="1" ht="15.75" thickBot="1" x14ac:dyDescent="0.3">
      <c r="B21" s="2" t="s">
        <v>1</v>
      </c>
      <c r="E21" s="7" t="s">
        <v>4</v>
      </c>
      <c r="F21" s="5" t="s">
        <v>11</v>
      </c>
      <c r="G21" s="2" t="s">
        <v>2</v>
      </c>
      <c r="J21" s="7"/>
      <c r="K21" s="5" t="s">
        <v>11</v>
      </c>
      <c r="L21" s="2" t="s">
        <v>3</v>
      </c>
      <c r="O21" s="7" t="s">
        <v>4</v>
      </c>
      <c r="P21" s="5" t="s">
        <v>11</v>
      </c>
      <c r="Q21" s="2" t="s">
        <v>5</v>
      </c>
      <c r="S21" s="12"/>
    </row>
    <row r="22" spans="1:23" ht="15.75" thickTop="1" x14ac:dyDescent="0.25">
      <c r="A22" t="s">
        <v>0</v>
      </c>
      <c r="B22">
        <v>2.35</v>
      </c>
      <c r="C22" s="3"/>
      <c r="E22" s="6">
        <v>2.35</v>
      </c>
      <c r="F22" s="4">
        <f>(E22*E22*(SIN(Q22*3.14/180)*SIN(Q22*3.14/180)))/(2*9.78)+0.25</f>
        <v>0.32051920673446277</v>
      </c>
      <c r="G22">
        <v>3.4</v>
      </c>
      <c r="J22" s="6">
        <f>AVERAGE(G22:I22)</f>
        <v>3.4</v>
      </c>
      <c r="K22" s="4">
        <f>(J22*J22*(SIN(Q22*3.14/180)*SIN(Q22*3.14/180)))/(2*9.78)+0.25</f>
        <v>0.39761467267548928</v>
      </c>
      <c r="L22">
        <v>4.33</v>
      </c>
      <c r="O22" s="6">
        <f>AVERAGE(L22:N22)</f>
        <v>4.33</v>
      </c>
      <c r="P22" s="4">
        <f>(O22*O22*(SIN(Q22*3.14/180)*SIN(Q22*3.14/180)))/(2*9.78)+0.25</f>
        <v>0.489412866481443</v>
      </c>
      <c r="Q22">
        <v>30</v>
      </c>
      <c r="R22">
        <f t="shared" ref="R22:R24" si="7">SIN(Q22*3.14/180)</f>
        <v>0.4997701026431024</v>
      </c>
      <c r="S22" s="11">
        <f>COS(Q22*3.14/180)</f>
        <v>0.86615809440546299</v>
      </c>
      <c r="T22">
        <f>E24</f>
        <v>0.35</v>
      </c>
      <c r="U22">
        <f>F22</f>
        <v>0.32051920673446277</v>
      </c>
      <c r="V22">
        <f>E23</f>
        <v>0.85</v>
      </c>
      <c r="W22">
        <f>F24</f>
        <v>0.76555538434229786</v>
      </c>
    </row>
    <row r="23" spans="1:23" x14ac:dyDescent="0.25">
      <c r="A23" t="s">
        <v>7</v>
      </c>
      <c r="B23">
        <v>0.85</v>
      </c>
      <c r="C23" s="3"/>
      <c r="E23" s="6">
        <f t="shared" ref="E23:E24" si="8">AVERAGE(B23:D23)</f>
        <v>0.85</v>
      </c>
      <c r="F23" s="4" t="s">
        <v>6</v>
      </c>
      <c r="G23">
        <v>1.52</v>
      </c>
      <c r="J23" s="6">
        <f>AVERAGE(G23:I23)</f>
        <v>1.52</v>
      </c>
      <c r="K23" s="4" t="s">
        <v>6</v>
      </c>
      <c r="L23">
        <v>2.31</v>
      </c>
      <c r="O23" s="6">
        <f>AVERAGE(L23:N23)</f>
        <v>2.31</v>
      </c>
      <c r="P23" s="4" t="s">
        <v>6</v>
      </c>
      <c r="Q23" s="3">
        <v>30</v>
      </c>
      <c r="R23">
        <f t="shared" si="7"/>
        <v>0.4997701026431024</v>
      </c>
      <c r="S23" s="11">
        <f>COS(Q23*3.14/180)</f>
        <v>0.86615809440546299</v>
      </c>
      <c r="T23">
        <f>J24</f>
        <v>0.41</v>
      </c>
      <c r="U23">
        <f>K22</f>
        <v>0.39761467267548928</v>
      </c>
      <c r="V23">
        <f>J23</f>
        <v>1.52</v>
      </c>
      <c r="W23">
        <f>K24</f>
        <v>1.351421335529323</v>
      </c>
    </row>
    <row r="24" spans="1:23" x14ac:dyDescent="0.25">
      <c r="A24" t="s">
        <v>8</v>
      </c>
      <c r="B24">
        <v>0.35</v>
      </c>
      <c r="E24" s="6">
        <f t="shared" si="8"/>
        <v>0.35</v>
      </c>
      <c r="F24" s="4">
        <f>E22*$S22*(E22*$R22/9.78+SQRT((E22*$R22/9.78)*(E22*$R22/9.78)+2*0.25/9.78))</f>
        <v>0.76555538434229786</v>
      </c>
      <c r="G24">
        <v>0.41</v>
      </c>
      <c r="J24" s="6">
        <f>AVERAGE(G24:I24)</f>
        <v>0.41</v>
      </c>
      <c r="K24" s="4">
        <f>J22*$S22*(J22*$R22/9.78+SQRT((J22*$R22/9.78)*(J22*$R22/9.78)+2*0.25/9.78))</f>
        <v>1.351421335529323</v>
      </c>
      <c r="L24">
        <v>0.53</v>
      </c>
      <c r="O24" s="6">
        <f>AVERAGE(L24:N24)</f>
        <v>0.53</v>
      </c>
      <c r="P24" s="4">
        <f>O22*$S22*(O22*$R22/9.78+SQRT((O22*$R22/9.78)*(O22*$R22/9.78)+2*0.25/9.78))</f>
        <v>2.0163607287407754</v>
      </c>
      <c r="Q24" s="3">
        <v>30</v>
      </c>
      <c r="R24">
        <f t="shared" si="7"/>
        <v>0.4997701026431024</v>
      </c>
      <c r="S24" s="11">
        <f>COS(Q24*3.14/180)</f>
        <v>0.86615809440546299</v>
      </c>
      <c r="T24">
        <f>O24</f>
        <v>0.53</v>
      </c>
      <c r="U24">
        <f>P22</f>
        <v>0.489412866481443</v>
      </c>
      <c r="V24">
        <f>O23</f>
        <v>2.31</v>
      </c>
      <c r="W24">
        <f>P24</f>
        <v>2.0163607287407754</v>
      </c>
    </row>
    <row r="25" spans="1:23" s="2" customFormat="1" ht="15.75" thickBot="1" x14ac:dyDescent="0.3">
      <c r="B25" s="2" t="s">
        <v>1</v>
      </c>
      <c r="E25" s="7" t="s">
        <v>4</v>
      </c>
      <c r="F25" s="5" t="s">
        <v>11</v>
      </c>
      <c r="G25" s="2" t="s">
        <v>2</v>
      </c>
      <c r="J25" s="7"/>
      <c r="K25" s="5" t="s">
        <v>11</v>
      </c>
      <c r="L25" s="2" t="s">
        <v>3</v>
      </c>
      <c r="O25" s="7" t="s">
        <v>4</v>
      </c>
      <c r="P25" s="5" t="s">
        <v>11</v>
      </c>
      <c r="Q25" s="2" t="s">
        <v>5</v>
      </c>
      <c r="S25" s="12"/>
    </row>
    <row r="26" spans="1:23" ht="15.75" thickTop="1" x14ac:dyDescent="0.25">
      <c r="A26" t="s">
        <v>0</v>
      </c>
      <c r="B26">
        <v>2.33</v>
      </c>
      <c r="C26" s="3"/>
      <c r="E26" s="6">
        <v>2.33</v>
      </c>
      <c r="F26" s="4">
        <f>(E26*E26*(SIN(Q26*3.14/180)*SIN(Q26*3.14/180)))/(2*9.78)+0.25</f>
        <v>0.38866505168507415</v>
      </c>
      <c r="G26">
        <v>3.37</v>
      </c>
      <c r="I26" s="3"/>
      <c r="J26" s="6">
        <f>AVERAGE(G26:I26)</f>
        <v>3.37</v>
      </c>
      <c r="K26" s="4">
        <f>(J26*J26*(SIN(Q26*3.14/180)*SIN(Q26*3.14/180)))/(2*9.78)+0.25</f>
        <v>0.54007812364976671</v>
      </c>
      <c r="L26">
        <v>4.32</v>
      </c>
      <c r="N26" s="3"/>
      <c r="O26" s="6">
        <f>AVERAGE(L26:N26)</f>
        <v>4.32</v>
      </c>
      <c r="P26" s="4">
        <f>(O26*O26*(SIN(Q26*3.14/180)*SIN(Q26*3.14/180)))/(2*9.78)+0.25</f>
        <v>0.7266753229139471</v>
      </c>
      <c r="Q26">
        <v>45</v>
      </c>
      <c r="R26">
        <f t="shared" ref="R26:R28" si="9">SIN(Q26*3.14/180)</f>
        <v>0.70682518110536596</v>
      </c>
      <c r="S26" s="11">
        <f>COS(Q26*3.14/180)</f>
        <v>0.70738826916719977</v>
      </c>
      <c r="T26">
        <f>E28</f>
        <v>0.44</v>
      </c>
      <c r="U26">
        <f>F26</f>
        <v>0.38866505168507415</v>
      </c>
      <c r="V26">
        <f>E27</f>
        <v>0.9</v>
      </c>
      <c r="W26">
        <f>F28</f>
        <v>0.74222366457313305</v>
      </c>
    </row>
    <row r="27" spans="1:23" x14ac:dyDescent="0.25">
      <c r="A27" t="s">
        <v>7</v>
      </c>
      <c r="B27">
        <v>0.9</v>
      </c>
      <c r="C27" s="3"/>
      <c r="E27" s="6">
        <f t="shared" ref="E27" si="10">AVERAGE(B27:D27)</f>
        <v>0.9</v>
      </c>
      <c r="F27" s="4" t="s">
        <v>6</v>
      </c>
      <c r="G27">
        <v>1.57</v>
      </c>
      <c r="I27" s="3"/>
      <c r="J27" s="6">
        <f>AVERAGE(G27:I27)</f>
        <v>1.57</v>
      </c>
      <c r="K27" s="4" t="s">
        <v>6</v>
      </c>
      <c r="L27">
        <v>2.5</v>
      </c>
      <c r="N27" s="3"/>
      <c r="O27" s="6">
        <f>AVERAGE(L27:N27)</f>
        <v>2.5</v>
      </c>
      <c r="P27" s="4" t="s">
        <v>6</v>
      </c>
      <c r="Q27" s="3">
        <v>45</v>
      </c>
      <c r="R27">
        <f t="shared" si="9"/>
        <v>0.70682518110536596</v>
      </c>
      <c r="S27" s="11">
        <f>COS(Q27*3.14/180)</f>
        <v>0.70738826916719977</v>
      </c>
      <c r="T27">
        <f>J28</f>
        <v>0.6</v>
      </c>
      <c r="U27">
        <f>K26</f>
        <v>0.54007812364976671</v>
      </c>
      <c r="V27">
        <f>J27</f>
        <v>1.57</v>
      </c>
      <c r="W27">
        <f>K28</f>
        <v>1.372867276095</v>
      </c>
    </row>
    <row r="28" spans="1:23" x14ac:dyDescent="0.25">
      <c r="A28" t="s">
        <v>8</v>
      </c>
      <c r="B28">
        <v>0.44</v>
      </c>
      <c r="E28" s="6">
        <f>AVERAGE(B28:D28)</f>
        <v>0.44</v>
      </c>
      <c r="F28" s="4">
        <f>E26*$S26*(E26*$R26/9.78+SQRT((E26*$R26/9.78)*(E26*$R26/9.78)+2*0.25/9.78))</f>
        <v>0.74222366457313305</v>
      </c>
      <c r="G28">
        <v>0.6</v>
      </c>
      <c r="J28" s="6">
        <f>AVERAGE(G28:I28)</f>
        <v>0.6</v>
      </c>
      <c r="K28" s="4">
        <f>J26*$S26*(J26*$R26/9.78+SQRT((J26*$R26/9.78)*(J26*$R26/9.78)+2*0.25/9.78))</f>
        <v>1.372867276095</v>
      </c>
      <c r="L28">
        <v>0.83</v>
      </c>
      <c r="O28" s="6">
        <f>AVERAGE(L28:N28)</f>
        <v>0.83</v>
      </c>
      <c r="P28" s="4">
        <f>O26*$S26*(O26*$R26/9.78+SQRT((O26*$R26/9.78)*(O26*$R26/9.78)+2*0.25/9.78))</f>
        <v>2.132142911212116</v>
      </c>
      <c r="Q28" s="3">
        <v>45</v>
      </c>
      <c r="R28">
        <f t="shared" si="9"/>
        <v>0.70682518110536596</v>
      </c>
      <c r="S28" s="11">
        <f>COS(Q28*3.14/180)</f>
        <v>0.70738826916719977</v>
      </c>
      <c r="T28">
        <f>O28</f>
        <v>0.83</v>
      </c>
      <c r="U28">
        <f>P26</f>
        <v>0.7266753229139471</v>
      </c>
      <c r="V28">
        <f>O27</f>
        <v>2.5</v>
      </c>
      <c r="W28">
        <f>P28</f>
        <v>2.132142911212116</v>
      </c>
    </row>
    <row r="29" spans="1:23" s="2" customFormat="1" ht="15.75" thickBot="1" x14ac:dyDescent="0.3">
      <c r="B29" s="2" t="s">
        <v>1</v>
      </c>
      <c r="E29" s="7" t="s">
        <v>4</v>
      </c>
      <c r="F29" s="5" t="s">
        <v>11</v>
      </c>
      <c r="G29" s="2" t="s">
        <v>2</v>
      </c>
      <c r="J29" s="7" t="s">
        <v>4</v>
      </c>
      <c r="K29" s="5" t="s">
        <v>11</v>
      </c>
      <c r="L29" s="2" t="s">
        <v>3</v>
      </c>
      <c r="O29" s="7" t="s">
        <v>4</v>
      </c>
      <c r="P29" s="5" t="s">
        <v>11</v>
      </c>
      <c r="Q29" s="2" t="s">
        <v>5</v>
      </c>
      <c r="S29" s="12"/>
    </row>
    <row r="30" spans="1:2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7"/>
  <sheetViews>
    <sheetView rightToLeft="1" topLeftCell="A6" workbookViewId="0">
      <selection activeCell="I33" sqref="I33"/>
    </sheetView>
  </sheetViews>
  <sheetFormatPr defaultRowHeight="15" x14ac:dyDescent="0.25"/>
  <cols>
    <col min="1" max="1" width="9" style="8"/>
    <col min="5" max="5" width="9" style="8"/>
    <col min="9" max="9" width="9" style="8"/>
    <col min="13" max="13" width="9" style="8"/>
  </cols>
  <sheetData>
    <row r="1" spans="1:13" s="9" customFormat="1" x14ac:dyDescent="0.25">
      <c r="A1" s="10" t="s">
        <v>12</v>
      </c>
      <c r="B1" s="9" t="s">
        <v>13</v>
      </c>
      <c r="C1" s="9" t="s">
        <v>7</v>
      </c>
      <c r="D1" s="9" t="s">
        <v>14</v>
      </c>
      <c r="E1" s="10" t="s">
        <v>8</v>
      </c>
      <c r="F1" s="9" t="s">
        <v>13</v>
      </c>
      <c r="G1" s="9" t="s">
        <v>7</v>
      </c>
      <c r="H1" s="9" t="s">
        <v>14</v>
      </c>
      <c r="I1" s="10" t="s">
        <v>8</v>
      </c>
      <c r="J1" s="9" t="s">
        <v>13</v>
      </c>
      <c r="K1" s="9" t="s">
        <v>7</v>
      </c>
      <c r="L1" s="9" t="s">
        <v>14</v>
      </c>
      <c r="M1" s="10" t="s">
        <v>8</v>
      </c>
    </row>
    <row r="2" spans="1:13" x14ac:dyDescent="0.25">
      <c r="A2" s="8">
        <v>10</v>
      </c>
      <c r="B2">
        <v>0.68</v>
      </c>
      <c r="C2">
        <v>0.64</v>
      </c>
      <c r="D2">
        <v>1.02</v>
      </c>
      <c r="E2" s="8">
        <v>0.98562914481122765</v>
      </c>
      <c r="F2">
        <v>1.08</v>
      </c>
      <c r="G2">
        <v>1</v>
      </c>
      <c r="H2">
        <v>0.32</v>
      </c>
      <c r="I2" s="8">
        <v>0.27</v>
      </c>
      <c r="J2">
        <v>1.5</v>
      </c>
      <c r="K2">
        <v>1.41</v>
      </c>
      <c r="L2">
        <v>0.3</v>
      </c>
      <c r="M2" s="8">
        <v>0.28000000000000003</v>
      </c>
    </row>
    <row r="3" spans="1:13" x14ac:dyDescent="0.25">
      <c r="A3" s="8">
        <v>20</v>
      </c>
      <c r="B3">
        <v>0.77</v>
      </c>
      <c r="C3">
        <v>0.73</v>
      </c>
      <c r="D3">
        <v>0.86</v>
      </c>
      <c r="E3" s="8">
        <v>0.77903087097552648</v>
      </c>
      <c r="F3">
        <v>1.32</v>
      </c>
      <c r="G3">
        <v>1.22</v>
      </c>
      <c r="H3">
        <v>0.36</v>
      </c>
      <c r="I3" s="8">
        <v>0.32</v>
      </c>
      <c r="J3">
        <v>2</v>
      </c>
      <c r="K3">
        <v>1.76</v>
      </c>
      <c r="L3">
        <v>0.39</v>
      </c>
      <c r="M3" s="8">
        <v>0.36</v>
      </c>
    </row>
    <row r="4" spans="1:13" x14ac:dyDescent="0.25">
      <c r="A4" s="8">
        <v>30</v>
      </c>
      <c r="B4">
        <v>0.85</v>
      </c>
      <c r="C4">
        <v>0.76</v>
      </c>
      <c r="D4">
        <v>0.77</v>
      </c>
      <c r="E4" s="8">
        <v>0.76555538434229786</v>
      </c>
      <c r="F4">
        <v>1.52</v>
      </c>
      <c r="G4">
        <v>1.35</v>
      </c>
      <c r="H4">
        <v>0.41</v>
      </c>
      <c r="I4" s="8">
        <v>0.39</v>
      </c>
      <c r="J4">
        <v>2.31</v>
      </c>
      <c r="K4">
        <v>2.0099999999999998</v>
      </c>
      <c r="L4">
        <v>0.53</v>
      </c>
      <c r="M4" s="8">
        <v>0.49</v>
      </c>
    </row>
    <row r="5" spans="1:13" x14ac:dyDescent="0.25">
      <c r="A5" s="8">
        <v>45</v>
      </c>
      <c r="B5">
        <v>0.9</v>
      </c>
      <c r="C5">
        <v>0.74</v>
      </c>
      <c r="D5">
        <v>0.85</v>
      </c>
      <c r="E5" s="8">
        <v>0.82061434557290203</v>
      </c>
      <c r="F5">
        <v>1.57</v>
      </c>
      <c r="G5">
        <v>1.37</v>
      </c>
      <c r="H5">
        <v>0.6</v>
      </c>
      <c r="I5" s="8">
        <v>0.54</v>
      </c>
      <c r="J5">
        <v>2.5</v>
      </c>
      <c r="K5">
        <v>2.13</v>
      </c>
      <c r="L5">
        <v>0.83</v>
      </c>
      <c r="M5" s="8">
        <v>0.72</v>
      </c>
    </row>
    <row r="6" spans="1:13" x14ac:dyDescent="0.25">
      <c r="A6" s="8">
        <v>60</v>
      </c>
      <c r="B6">
        <v>0.7</v>
      </c>
      <c r="C6">
        <v>0.59</v>
      </c>
      <c r="D6">
        <v>0.69</v>
      </c>
      <c r="E6" s="8">
        <v>0.65458078625659588</v>
      </c>
      <c r="F6">
        <v>1.3</v>
      </c>
      <c r="G6">
        <v>1.1399999999999999</v>
      </c>
      <c r="H6">
        <v>0.76</v>
      </c>
      <c r="I6" s="8">
        <v>0.68</v>
      </c>
      <c r="J6">
        <v>2.9</v>
      </c>
      <c r="K6">
        <v>1.81</v>
      </c>
      <c r="L6">
        <v>1.1200000000000001</v>
      </c>
      <c r="M6" s="8">
        <v>0.97</v>
      </c>
    </row>
    <row r="7" spans="1:13" x14ac:dyDescent="0.25">
      <c r="A7" s="8">
        <v>70</v>
      </c>
      <c r="B7">
        <v>0.5</v>
      </c>
      <c r="C7">
        <v>0.43</v>
      </c>
      <c r="D7">
        <v>0.5</v>
      </c>
      <c r="E7" s="8">
        <v>0.45508518578503582</v>
      </c>
      <c r="F7">
        <v>0.92</v>
      </c>
      <c r="G7">
        <v>0.82</v>
      </c>
      <c r="H7">
        <v>0.86</v>
      </c>
      <c r="I7" s="8">
        <v>0.75</v>
      </c>
      <c r="J7">
        <v>1.54</v>
      </c>
      <c r="K7">
        <v>1.33</v>
      </c>
      <c r="L7">
        <v>1.25</v>
      </c>
      <c r="M7" s="8">
        <v>1.1000000000000001</v>
      </c>
    </row>
    <row r="8" spans="1:13" x14ac:dyDescent="0.25">
      <c r="A8" s="8">
        <v>80</v>
      </c>
      <c r="B8">
        <v>0.28999999999999998</v>
      </c>
      <c r="C8">
        <v>0.23</v>
      </c>
      <c r="D8">
        <v>0.3</v>
      </c>
      <c r="E8" s="8">
        <v>0.22765307182851416</v>
      </c>
      <c r="F8">
        <v>0.56999999999999995</v>
      </c>
      <c r="G8">
        <v>0.43</v>
      </c>
      <c r="H8">
        <v>0.94</v>
      </c>
      <c r="I8" s="8">
        <v>0.8</v>
      </c>
      <c r="J8">
        <v>0.85</v>
      </c>
      <c r="K8">
        <v>0.69</v>
      </c>
      <c r="L8">
        <v>1.3</v>
      </c>
      <c r="M8" s="8">
        <v>1.17</v>
      </c>
    </row>
    <row r="30" spans="14:19" x14ac:dyDescent="0.25">
      <c r="N30">
        <v>1.35</v>
      </c>
      <c r="O30">
        <v>4.32</v>
      </c>
      <c r="P30">
        <v>1.96</v>
      </c>
      <c r="Q30">
        <v>4.1500000000000004</v>
      </c>
      <c r="R30">
        <v>1.87</v>
      </c>
      <c r="S30">
        <v>4.58</v>
      </c>
    </row>
    <row r="31" spans="14:19" x14ac:dyDescent="0.25">
      <c r="N31">
        <v>0.83</v>
      </c>
      <c r="O31">
        <v>3.37</v>
      </c>
      <c r="P31">
        <v>1.44</v>
      </c>
      <c r="Q31">
        <v>3.42</v>
      </c>
      <c r="R31">
        <v>1.1000000000000001</v>
      </c>
      <c r="S31">
        <v>3.44</v>
      </c>
    </row>
    <row r="32" spans="14:19" x14ac:dyDescent="0.25">
      <c r="N32">
        <v>0.5</v>
      </c>
      <c r="O32">
        <v>2.4</v>
      </c>
      <c r="P32">
        <v>0.85</v>
      </c>
      <c r="Q32">
        <v>2.48</v>
      </c>
      <c r="R32">
        <v>0.86</v>
      </c>
      <c r="S32">
        <v>2.5099999999999998</v>
      </c>
    </row>
    <row r="35" spans="14:19" x14ac:dyDescent="0.25">
      <c r="N35">
        <v>0.13</v>
      </c>
      <c r="O35">
        <v>0.63500000000000001</v>
      </c>
      <c r="P35">
        <v>0.28999999999999998</v>
      </c>
      <c r="Q35">
        <v>0.62</v>
      </c>
      <c r="R35">
        <v>0.27</v>
      </c>
      <c r="S35">
        <v>0.66</v>
      </c>
    </row>
    <row r="36" spans="14:19" x14ac:dyDescent="0.25">
      <c r="N36">
        <v>-0.08</v>
      </c>
      <c r="O36">
        <v>0.53</v>
      </c>
      <c r="P36">
        <v>0.16</v>
      </c>
      <c r="Q36">
        <v>0.53</v>
      </c>
      <c r="R36">
        <v>4.1000000000000002E-2</v>
      </c>
      <c r="S36">
        <v>0.54</v>
      </c>
    </row>
    <row r="37" spans="14:19" x14ac:dyDescent="0.25">
      <c r="N37">
        <v>-0.3</v>
      </c>
      <c r="O37">
        <v>0.38</v>
      </c>
      <c r="P37">
        <v>-7.0599999999999996E-2</v>
      </c>
      <c r="Q37">
        <v>0.39</v>
      </c>
      <c r="R37">
        <v>-6.5500000000000003E-2</v>
      </c>
      <c r="S37">
        <v>0.4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"/>
  <sheetViews>
    <sheetView rightToLeft="1" workbookViewId="0">
      <selection activeCell="B3" sqref="A1:B3"/>
    </sheetView>
  </sheetViews>
  <sheetFormatPr defaultRowHeight="15" x14ac:dyDescent="0.25"/>
  <sheetData>
    <row r="1" spans="1:6" x14ac:dyDescent="0.25">
      <c r="A1">
        <v>0.13</v>
      </c>
      <c r="B1">
        <v>0.63500000000000001</v>
      </c>
      <c r="C1">
        <v>0.28999999999999998</v>
      </c>
      <c r="D1">
        <v>0.62</v>
      </c>
      <c r="E1">
        <v>0.27</v>
      </c>
      <c r="F1">
        <v>0.66</v>
      </c>
    </row>
    <row r="2" spans="1:6" x14ac:dyDescent="0.25">
      <c r="A2">
        <v>-0.08</v>
      </c>
      <c r="B2">
        <v>0.53</v>
      </c>
      <c r="C2">
        <v>0.16</v>
      </c>
      <c r="D2">
        <v>0.53</v>
      </c>
      <c r="E2">
        <v>4.1000000000000002E-2</v>
      </c>
      <c r="F2">
        <v>0.54</v>
      </c>
    </row>
    <row r="3" spans="1:6" x14ac:dyDescent="0.25">
      <c r="A3">
        <v>-0.3</v>
      </c>
      <c r="B3">
        <v>0.38</v>
      </c>
      <c r="C3">
        <v>-7.0599999999999996E-2</v>
      </c>
      <c r="D3">
        <v>0.39</v>
      </c>
      <c r="E3">
        <v>-6.5500000000000003E-2</v>
      </c>
      <c r="F3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topLeftCell="A10" zoomScale="115" zoomScaleNormal="115" workbookViewId="0">
      <selection activeCell="C10" sqref="C10"/>
    </sheetView>
  </sheetViews>
  <sheetFormatPr defaultRowHeight="15" x14ac:dyDescent="0.25"/>
  <sheetData>
    <row r="1" spans="1:2" x14ac:dyDescent="0.25">
      <c r="A1">
        <v>0.66</v>
      </c>
      <c r="B1">
        <v>0.27</v>
      </c>
    </row>
    <row r="2" spans="1:2" x14ac:dyDescent="0.25">
      <c r="A2">
        <v>0.54</v>
      </c>
      <c r="B2">
        <v>4.1000000000000002E-2</v>
      </c>
    </row>
    <row r="3" spans="1:2" x14ac:dyDescent="0.25">
      <c r="A3">
        <v>0.4</v>
      </c>
      <c r="B3">
        <v>-6.5500000000000003E-2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A7" sqref="A7"/>
    </sheetView>
  </sheetViews>
  <sheetFormatPr defaultRowHeight="15" x14ac:dyDescent="0.25"/>
  <sheetData>
    <row r="1" spans="1:2" x14ac:dyDescent="0.25">
      <c r="A1">
        <v>0.62</v>
      </c>
      <c r="B1">
        <v>0.28999999999999998</v>
      </c>
    </row>
    <row r="2" spans="1:2" x14ac:dyDescent="0.25">
      <c r="A2">
        <v>0.53</v>
      </c>
      <c r="B2">
        <v>0.16</v>
      </c>
    </row>
    <row r="3" spans="1:2" x14ac:dyDescent="0.25">
      <c r="A3">
        <v>0.39</v>
      </c>
      <c r="B3">
        <v>-7.0599999999999996E-2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tabSelected="1" workbookViewId="0">
      <selection activeCell="F25" sqref="F25"/>
    </sheetView>
  </sheetViews>
  <sheetFormatPr defaultRowHeight="15" x14ac:dyDescent="0.25"/>
  <sheetData>
    <row r="1" spans="1:2" x14ac:dyDescent="0.25">
      <c r="A1">
        <v>0.63500000000000001</v>
      </c>
      <c r="B1">
        <v>0.13</v>
      </c>
    </row>
    <row r="2" spans="1:2" x14ac:dyDescent="0.25">
      <c r="A2">
        <v>0.53</v>
      </c>
      <c r="B2">
        <v>-0.08</v>
      </c>
    </row>
    <row r="3" spans="1:2" x14ac:dyDescent="0.25">
      <c r="A3">
        <v>0.38</v>
      </c>
      <c r="B3">
        <v>-0.3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Hezqil</dc:creator>
  <cp:lastModifiedBy>ABR</cp:lastModifiedBy>
  <dcterms:created xsi:type="dcterms:W3CDTF">2013-03-11T00:40:10Z</dcterms:created>
  <dcterms:modified xsi:type="dcterms:W3CDTF">2013-01-18T15:39:52Z</dcterms:modified>
</cp:coreProperties>
</file>