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440" windowHeight="99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S3"/>
  <c r="S4"/>
  <c r="S5"/>
  <c r="S6"/>
  <c r="S7"/>
  <c r="S8"/>
  <c r="S9"/>
  <c r="S10"/>
  <c r="S11"/>
  <c r="S2"/>
  <c r="N12"/>
  <c r="Q10" s="1"/>
  <c r="M12"/>
  <c r="P11" s="1"/>
  <c r="H16"/>
  <c r="H17"/>
  <c r="H18"/>
  <c r="H19"/>
  <c r="H20"/>
  <c r="H21"/>
  <c r="H22"/>
  <c r="H23"/>
  <c r="H24"/>
  <c r="H15"/>
  <c r="J3"/>
  <c r="J2"/>
  <c r="I7"/>
  <c r="A25"/>
  <c r="D23" s="1"/>
  <c r="C25"/>
  <c r="F24" s="1"/>
  <c r="B25"/>
  <c r="E24" s="1"/>
  <c r="A12"/>
  <c r="D10" s="1"/>
  <c r="B12"/>
  <c r="E6" s="1"/>
  <c r="S12" l="1"/>
  <c r="F15"/>
  <c r="F19"/>
  <c r="F23"/>
  <c r="F17"/>
  <c r="F21"/>
  <c r="F16"/>
  <c r="F18"/>
  <c r="F20"/>
  <c r="F22"/>
  <c r="E15"/>
  <c r="E17"/>
  <c r="E19"/>
  <c r="E21"/>
  <c r="E23"/>
  <c r="E16"/>
  <c r="E18"/>
  <c r="E20"/>
  <c r="E22"/>
  <c r="H25"/>
  <c r="J7"/>
  <c r="J8" s="1"/>
  <c r="E2"/>
  <c r="E4"/>
  <c r="E8"/>
  <c r="E10"/>
  <c r="E3"/>
  <c r="E5"/>
  <c r="E7"/>
  <c r="E9"/>
  <c r="E11"/>
  <c r="D3"/>
  <c r="D7"/>
  <c r="D9"/>
  <c r="D11"/>
  <c r="D5"/>
  <c r="D2"/>
  <c r="D4"/>
  <c r="D6"/>
  <c r="D8"/>
  <c r="Q3"/>
  <c r="Q5"/>
  <c r="Q7"/>
  <c r="Q9"/>
  <c r="Q11"/>
  <c r="Q2"/>
  <c r="Q4"/>
  <c r="Q6"/>
  <c r="Q8"/>
  <c r="P2"/>
  <c r="P3"/>
  <c r="P4"/>
  <c r="P5"/>
  <c r="P6"/>
  <c r="P7"/>
  <c r="P8"/>
  <c r="P9"/>
  <c r="P10"/>
  <c r="D16"/>
  <c r="D18"/>
  <c r="D20"/>
  <c r="D22"/>
  <c r="D24"/>
  <c r="D15"/>
  <c r="D17"/>
  <c r="D19"/>
  <c r="D21"/>
  <c r="F25" l="1"/>
  <c r="F26" s="1"/>
  <c r="E25"/>
  <c r="E26" s="1"/>
  <c r="D25"/>
  <c r="E12"/>
  <c r="E13" s="1"/>
  <c r="D12"/>
  <c r="D13" s="1"/>
  <c r="Q12"/>
  <c r="Q13" s="1"/>
  <c r="P12"/>
  <c r="P13" s="1"/>
  <c r="D26"/>
</calcChain>
</file>

<file path=xl/sharedStrings.xml><?xml version="1.0" encoding="utf-8"?>
<sst xmlns="http://schemas.openxmlformats.org/spreadsheetml/2006/main" count="31" uniqueCount="15">
  <si>
    <t>x</t>
  </si>
  <si>
    <t>y</t>
  </si>
  <si>
    <t>sigma m</t>
  </si>
  <si>
    <t>sigma</t>
  </si>
  <si>
    <t>a</t>
  </si>
  <si>
    <t>b</t>
  </si>
  <si>
    <t>l</t>
  </si>
  <si>
    <t xml:space="preserve"> </t>
  </si>
  <si>
    <t>m</t>
  </si>
  <si>
    <t>v</t>
  </si>
  <si>
    <t>avg</t>
  </si>
  <si>
    <t xml:space="preserve">gamma </t>
  </si>
  <si>
    <t>h</t>
  </si>
  <si>
    <t>r</t>
  </si>
  <si>
    <t>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</si>
</sst>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3" fillId="4" borderId="1" xfId="3"/>
    <xf numFmtId="0" fontId="1" fillId="2" borderId="0" xfId="1"/>
    <xf numFmtId="0" fontId="2" fillId="3" borderId="0" xfId="2"/>
    <xf numFmtId="1" fontId="4" fillId="5" borderId="0" xfId="4" applyNumberFormat="1"/>
    <xf numFmtId="2" fontId="1" fillId="2" borderId="0" xfId="1" applyNumberFormat="1"/>
    <xf numFmtId="1" fontId="3" fillId="4" borderId="1" xfId="3" applyNumberFormat="1"/>
  </cellXfs>
  <cellStyles count="5">
    <cellStyle name="Bad" xfId="4" builtinId="27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tabSelected="1" topLeftCell="C3" workbookViewId="0">
      <selection activeCell="H15" sqref="H15"/>
    </sheetView>
  </sheetViews>
  <sheetFormatPr defaultRowHeight="15"/>
  <cols>
    <col min="8" max="8" width="9.5703125" bestFit="1" customWidth="1"/>
  </cols>
  <sheetData>
    <row r="1" spans="1:20">
      <c r="A1" s="2" t="s">
        <v>0</v>
      </c>
      <c r="B1" s="2" t="s">
        <v>1</v>
      </c>
      <c r="C1" t="s">
        <v>7</v>
      </c>
      <c r="D1" s="2" t="s">
        <v>0</v>
      </c>
      <c r="E1" s="2" t="s">
        <v>1</v>
      </c>
      <c r="I1" s="2" t="s">
        <v>8</v>
      </c>
      <c r="M1" s="2" t="s">
        <v>13</v>
      </c>
      <c r="N1" s="2" t="s">
        <v>12</v>
      </c>
      <c r="O1" t="s">
        <v>7</v>
      </c>
      <c r="P1" s="2" t="s">
        <v>13</v>
      </c>
      <c r="Q1" s="2" t="s">
        <v>12</v>
      </c>
      <c r="S1" s="2" t="s">
        <v>14</v>
      </c>
    </row>
    <row r="2" spans="1:20">
      <c r="A2" s="2">
        <v>4.42</v>
      </c>
      <c r="B2" s="2">
        <v>5.36</v>
      </c>
      <c r="D2" s="3">
        <f>(A12-A2)^2</f>
        <v>0</v>
      </c>
      <c r="E2" s="3">
        <f>(B12-B2)^2</f>
        <v>9.0000000000001494E-4</v>
      </c>
      <c r="I2" s="3">
        <v>46</v>
      </c>
      <c r="J2" s="3">
        <f>(I2-I6)^2</f>
        <v>0</v>
      </c>
      <c r="M2" s="5">
        <v>21.7</v>
      </c>
      <c r="N2" s="2">
        <v>2.68</v>
      </c>
      <c r="P2" s="3">
        <f>(M12-M2)^2</f>
        <v>0</v>
      </c>
      <c r="Q2" s="3">
        <f>(N12-N2)^2</f>
        <v>9.9999999999995736E-5</v>
      </c>
      <c r="S2" s="4">
        <f>ROUND((M2^2 + N2^2)/(2*N2),0)</f>
        <v>89</v>
      </c>
    </row>
    <row r="3" spans="1:20">
      <c r="A3" s="2">
        <v>4.43</v>
      </c>
      <c r="B3" s="2">
        <v>5.31</v>
      </c>
      <c r="D3" s="3">
        <f>(A12-A3)^2</f>
        <v>9.9999999999995736E-5</v>
      </c>
      <c r="E3" s="3">
        <f>(B12-B3)^2</f>
        <v>4.0000000000001845E-4</v>
      </c>
      <c r="I3" s="3">
        <v>45.9</v>
      </c>
      <c r="J3" s="3">
        <f>(I3-I6)^2</f>
        <v>1.0000000000000285E-2</v>
      </c>
      <c r="M3" s="2">
        <v>21.68</v>
      </c>
      <c r="N3" s="2">
        <v>2.68</v>
      </c>
      <c r="P3" s="3">
        <f>(M12-M3)^2</f>
        <v>3.9999999999998294E-4</v>
      </c>
      <c r="Q3" s="3">
        <f>(N12-N3)^2</f>
        <v>9.9999999999995736E-5</v>
      </c>
      <c r="S3" s="4">
        <f t="shared" ref="S3:S11" si="0">ROUND((M3^2 + N3^2)/(2*N3),0)</f>
        <v>89</v>
      </c>
    </row>
    <row r="4" spans="1:20">
      <c r="A4" s="5">
        <v>4.42</v>
      </c>
      <c r="B4" s="2">
        <v>5.32</v>
      </c>
      <c r="D4" s="3">
        <f>(A12-A4)^2</f>
        <v>0</v>
      </c>
      <c r="E4" s="3">
        <f>(B12-B4)^2</f>
        <v>9.9999999999995736E-5</v>
      </c>
      <c r="I4" s="3">
        <v>46.1</v>
      </c>
      <c r="J4" s="3">
        <f>(I4-I6)^2</f>
        <v>1.0000000000000285E-2</v>
      </c>
      <c r="M4" s="2">
        <v>21.68</v>
      </c>
      <c r="N4" s="5">
        <v>2.68</v>
      </c>
      <c r="P4" s="3">
        <f>(M12-M4)^2</f>
        <v>3.9999999999998294E-4</v>
      </c>
      <c r="Q4" s="3">
        <f>(N12-N4)^2</f>
        <v>9.9999999999995736E-5</v>
      </c>
      <c r="S4" s="4">
        <f t="shared" si="0"/>
        <v>89</v>
      </c>
    </row>
    <row r="5" spans="1:20">
      <c r="A5" s="2">
        <v>4.42</v>
      </c>
      <c r="B5" s="2">
        <v>5.33</v>
      </c>
      <c r="D5" s="3">
        <f>(A12-A5)^2</f>
        <v>0</v>
      </c>
      <c r="E5" s="3">
        <f>(B12-B5)^2</f>
        <v>0</v>
      </c>
      <c r="I5" s="3">
        <v>46.1</v>
      </c>
      <c r="J5" s="3">
        <v>0</v>
      </c>
      <c r="M5" s="2">
        <v>21.7</v>
      </c>
      <c r="N5" s="2">
        <v>2.7</v>
      </c>
      <c r="P5" s="3">
        <f>(M12-M5)^2</f>
        <v>0</v>
      </c>
      <c r="Q5" s="3">
        <f>(N12-N5)^2</f>
        <v>1.0000000000000461E-4</v>
      </c>
      <c r="S5" s="4">
        <f t="shared" si="0"/>
        <v>89</v>
      </c>
    </row>
    <row r="6" spans="1:20">
      <c r="A6" s="2">
        <v>4.43</v>
      </c>
      <c r="B6" s="2">
        <v>5.33</v>
      </c>
      <c r="D6" s="3">
        <f>(A12-A6)^2</f>
        <v>9.9999999999995736E-5</v>
      </c>
      <c r="E6" s="3">
        <f>(B12-B6)^2</f>
        <v>0</v>
      </c>
      <c r="I6" s="3">
        <v>46</v>
      </c>
      <c r="J6" s="3">
        <v>0</v>
      </c>
      <c r="M6" s="5">
        <v>21.7</v>
      </c>
      <c r="N6" s="2">
        <v>2.7</v>
      </c>
      <c r="P6" s="3">
        <f>(M12-M6)^2</f>
        <v>0</v>
      </c>
      <c r="Q6" s="3">
        <f>(N12-N6)^2</f>
        <v>1.0000000000000461E-4</v>
      </c>
      <c r="S6" s="4">
        <f t="shared" si="0"/>
        <v>89</v>
      </c>
    </row>
    <row r="7" spans="1:20">
      <c r="A7" s="2">
        <v>4.41</v>
      </c>
      <c r="B7" s="2">
        <v>5.32</v>
      </c>
      <c r="D7" s="3">
        <f>(A12-A7)^2</f>
        <v>9.9999999999995736E-5</v>
      </c>
      <c r="E7" s="3">
        <f>(B12-B7)^2</f>
        <v>9.9999999999995736E-5</v>
      </c>
      <c r="I7" s="1">
        <f>ROUND(AVERAGE(I2:I6),1)</f>
        <v>46</v>
      </c>
      <c r="J7" s="1">
        <f>SQRT(SUM(J2:J6)/20)</f>
        <v>3.1622776601684242E-2</v>
      </c>
      <c r="K7" t="s">
        <v>2</v>
      </c>
      <c r="M7" s="2">
        <v>21.72</v>
      </c>
      <c r="N7" s="2">
        <v>2.68</v>
      </c>
      <c r="P7" s="3">
        <f>(M12-M7)^2</f>
        <v>3.9999999999998294E-4</v>
      </c>
      <c r="Q7" s="3">
        <f>(N12-N7)^2</f>
        <v>9.9999999999995736E-5</v>
      </c>
      <c r="S7" s="4">
        <f t="shared" si="0"/>
        <v>89</v>
      </c>
    </row>
    <row r="8" spans="1:20">
      <c r="A8" s="2">
        <v>4.42</v>
      </c>
      <c r="B8" s="2">
        <v>5.34</v>
      </c>
      <c r="D8" s="3">
        <f>(A12-A8)^2</f>
        <v>0</v>
      </c>
      <c r="E8" s="3">
        <f>(B12-B8)^2</f>
        <v>9.9999999999995736E-5</v>
      </c>
      <c r="J8" s="1">
        <f>J7*SQRT(5)</f>
        <v>7.0710678118655765E-2</v>
      </c>
      <c r="K8" t="s">
        <v>3</v>
      </c>
      <c r="M8" s="2">
        <v>21.7</v>
      </c>
      <c r="N8" s="2">
        <v>2.7</v>
      </c>
      <c r="P8" s="3">
        <f>(M12-M8)^2</f>
        <v>0</v>
      </c>
      <c r="Q8" s="3">
        <f>(N12-N8)^2</f>
        <v>1.0000000000000461E-4</v>
      </c>
      <c r="S8" s="4">
        <f t="shared" si="0"/>
        <v>89</v>
      </c>
    </row>
    <row r="9" spans="1:20">
      <c r="A9" s="2">
        <v>4.42</v>
      </c>
      <c r="B9" s="2">
        <v>5.33</v>
      </c>
      <c r="D9" s="3">
        <f>(A12-A9)^2</f>
        <v>0</v>
      </c>
      <c r="E9" s="3">
        <f>(B12-B9)^2</f>
        <v>0</v>
      </c>
      <c r="M9" s="5">
        <v>21.7</v>
      </c>
      <c r="N9" s="2">
        <v>2.7</v>
      </c>
      <c r="P9" s="3">
        <f>(M12-M9)^2</f>
        <v>0</v>
      </c>
      <c r="Q9" s="3">
        <f>(N12-N9)^2</f>
        <v>1.0000000000000461E-4</v>
      </c>
      <c r="S9" s="4">
        <f t="shared" si="0"/>
        <v>89</v>
      </c>
    </row>
    <row r="10" spans="1:20">
      <c r="A10" s="2">
        <v>4.43</v>
      </c>
      <c r="B10" s="2">
        <v>5.34</v>
      </c>
      <c r="D10" s="3">
        <f>(A12-A10)^2</f>
        <v>9.9999999999995736E-5</v>
      </c>
      <c r="E10" s="3">
        <f>(B12-B10)^2</f>
        <v>9.9999999999995736E-5</v>
      </c>
      <c r="M10" s="2">
        <v>21.68</v>
      </c>
      <c r="N10" s="2">
        <v>2.68</v>
      </c>
      <c r="P10" s="3">
        <f>(M12-M10)^2</f>
        <v>3.9999999999998294E-4</v>
      </c>
      <c r="Q10" s="3">
        <f>(N12-N10)^2</f>
        <v>9.9999999999995736E-5</v>
      </c>
      <c r="S10" s="4">
        <f t="shared" si="0"/>
        <v>89</v>
      </c>
    </row>
    <row r="11" spans="1:20">
      <c r="A11" s="2">
        <v>4.43</v>
      </c>
      <c r="B11" s="2">
        <v>5.35</v>
      </c>
      <c r="D11" s="3">
        <f>(A12-A11)^2</f>
        <v>9.9999999999995736E-5</v>
      </c>
      <c r="E11" s="3">
        <f>(B12-B11)^2</f>
        <v>3.9999999999998294E-4</v>
      </c>
      <c r="M11" s="2">
        <v>21.7</v>
      </c>
      <c r="N11" s="2">
        <v>2.68</v>
      </c>
      <c r="P11" s="3">
        <f>(M12-M11)^2</f>
        <v>0</v>
      </c>
      <c r="Q11" s="3">
        <f>(N12-N11)^2</f>
        <v>9.9999999999995736E-5</v>
      </c>
      <c r="S11" s="4">
        <f t="shared" si="0"/>
        <v>89</v>
      </c>
    </row>
    <row r="12" spans="1:20">
      <c r="A12" s="2">
        <f>ROUND(AVERAGE(A2:A11),2)</f>
        <v>4.42</v>
      </c>
      <c r="B12" s="2">
        <f>ROUND(AVERAGE(B2:B11),2)</f>
        <v>5.33</v>
      </c>
      <c r="C12" t="s">
        <v>2</v>
      </c>
      <c r="D12" s="1">
        <f>SQRT(SUM(D2:D11)/90)</f>
        <v>2.357022603955108E-3</v>
      </c>
      <c r="E12" s="1">
        <f>SQRT(SUM(E2:E11)/90)</f>
        <v>4.8304589153964784E-3</v>
      </c>
      <c r="M12" s="2">
        <f>ROUND(AVERAGE(M2:M11),2)</f>
        <v>21.7</v>
      </c>
      <c r="N12" s="2">
        <f>ROUND(AVERAGE(N2:N11),2)</f>
        <v>2.69</v>
      </c>
      <c r="O12" t="s">
        <v>2</v>
      </c>
      <c r="P12" s="1">
        <f>SQRT(SUM(P2:P11)/90)</f>
        <v>4.2163702135577493E-3</v>
      </c>
      <c r="Q12" s="1">
        <f>SQRT(SUM(Q2:Q11)/90)</f>
        <v>3.3333333333333214E-3</v>
      </c>
      <c r="S12" s="6">
        <f>AVERAGE(S2:S11)</f>
        <v>89</v>
      </c>
      <c r="T12" t="s">
        <v>10</v>
      </c>
    </row>
    <row r="13" spans="1:20">
      <c r="C13" t="s">
        <v>3</v>
      </c>
      <c r="D13" s="1">
        <f>D12*SQRT(10)</f>
        <v>7.45355992499914E-3</v>
      </c>
      <c r="E13" s="1">
        <f>E12*SQRT(10)</f>
        <v>1.5275252316519465E-2</v>
      </c>
      <c r="O13" t="s">
        <v>3</v>
      </c>
      <c r="P13" s="1">
        <f>P12*SQRT(10)</f>
        <v>1.333333333333305E-2</v>
      </c>
      <c r="Q13" s="1">
        <f>Q12*SQRT(10)</f>
        <v>1.054092553389456E-2</v>
      </c>
      <c r="S13" s="1">
        <v>0.41</v>
      </c>
      <c r="T13" t="s">
        <v>3</v>
      </c>
    </row>
    <row r="14" spans="1:20">
      <c r="A14" s="2" t="s">
        <v>4</v>
      </c>
      <c r="B14" s="2" t="s">
        <v>5</v>
      </c>
      <c r="C14" s="2" t="s">
        <v>6</v>
      </c>
      <c r="D14" s="2" t="s">
        <v>4</v>
      </c>
      <c r="E14" s="2" t="s">
        <v>5</v>
      </c>
      <c r="F14" s="2" t="s">
        <v>6</v>
      </c>
      <c r="H14" s="2" t="s">
        <v>9</v>
      </c>
    </row>
    <row r="15" spans="1:20">
      <c r="A15" s="5">
        <v>20.84</v>
      </c>
      <c r="B15" s="2">
        <v>7</v>
      </c>
      <c r="C15" s="2">
        <v>20.2</v>
      </c>
      <c r="D15" s="3">
        <f>(A25-A15)^2</f>
        <v>0</v>
      </c>
      <c r="E15" s="3">
        <f>(B25-B15)^2</f>
        <v>9.9999999999995736E-5</v>
      </c>
      <c r="F15" s="3">
        <f>(C25-C15)^2</f>
        <v>0</v>
      </c>
      <c r="H15" s="4">
        <f>ROUND(A15*B15*C15/10,0)*10</f>
        <v>2950</v>
      </c>
    </row>
    <row r="16" spans="1:20">
      <c r="A16" s="2">
        <v>20.86</v>
      </c>
      <c r="B16" s="2">
        <v>7</v>
      </c>
      <c r="C16" s="2">
        <v>20.22</v>
      </c>
      <c r="D16" s="3">
        <f>(A25-A16)^2</f>
        <v>3.9999999999998294E-4</v>
      </c>
      <c r="E16" s="3">
        <f>(B25-B16)^2</f>
        <v>9.9999999999995736E-5</v>
      </c>
      <c r="F16" s="3">
        <f>(C25-C16)^2</f>
        <v>3.9999999999998294E-4</v>
      </c>
      <c r="H16" s="4">
        <f t="shared" ref="H16:H24" si="1">ROUND(A16*B16*C16/10,0)*10</f>
        <v>2950</v>
      </c>
    </row>
    <row r="17" spans="1:9">
      <c r="A17" s="2">
        <v>20.84</v>
      </c>
      <c r="B17" s="5">
        <v>6.94</v>
      </c>
      <c r="C17" s="2">
        <v>20.18</v>
      </c>
      <c r="D17" s="3">
        <f>(A25-A17)^2</f>
        <v>0</v>
      </c>
      <c r="E17" s="3">
        <f>(B25-B17)^2</f>
        <v>2.4999999999999823E-3</v>
      </c>
      <c r="F17" s="3">
        <f>(C25-C17)^2</f>
        <v>3.9999999999998294E-4</v>
      </c>
      <c r="H17" s="4">
        <f t="shared" si="1"/>
        <v>2920</v>
      </c>
    </row>
    <row r="18" spans="1:9">
      <c r="A18" s="5">
        <v>20.84</v>
      </c>
      <c r="B18" s="2">
        <v>7</v>
      </c>
      <c r="C18" s="2">
        <v>20.18</v>
      </c>
      <c r="D18" s="3">
        <f>(A25-A18)^2</f>
        <v>0</v>
      </c>
      <c r="E18" s="3">
        <f>(B25-B18)^2</f>
        <v>9.9999999999995736E-5</v>
      </c>
      <c r="F18" s="3">
        <f>(C25-C18)^2</f>
        <v>3.9999999999998294E-4</v>
      </c>
      <c r="H18" s="4">
        <f t="shared" si="1"/>
        <v>2940</v>
      </c>
    </row>
    <row r="19" spans="1:9">
      <c r="A19" s="5">
        <v>20.84</v>
      </c>
      <c r="B19" s="2">
        <v>6.98</v>
      </c>
      <c r="C19" s="2">
        <v>20.2</v>
      </c>
      <c r="D19" s="3">
        <f>(A25-A19)^2</f>
        <v>0</v>
      </c>
      <c r="E19" s="3">
        <f>(B25-B19)^2</f>
        <v>9.9999999999995736E-5</v>
      </c>
      <c r="F19" s="3">
        <f>(C25-C19)^2</f>
        <v>0</v>
      </c>
      <c r="H19" s="4">
        <f t="shared" si="1"/>
        <v>2940</v>
      </c>
    </row>
    <row r="20" spans="1:9">
      <c r="A20" s="2">
        <v>20.82</v>
      </c>
      <c r="B20" s="5">
        <v>7.02</v>
      </c>
      <c r="C20" s="2">
        <v>20.2</v>
      </c>
      <c r="D20" s="3">
        <f>(A25-A20)^2</f>
        <v>3.9999999999998294E-4</v>
      </c>
      <c r="E20" s="3">
        <f>(B25-B20)^2</f>
        <v>8.9999999999996159E-4</v>
      </c>
      <c r="F20" s="3">
        <f>(C25-C20)^2</f>
        <v>0</v>
      </c>
      <c r="H20" s="4">
        <f t="shared" si="1"/>
        <v>2950</v>
      </c>
    </row>
    <row r="21" spans="1:9">
      <c r="A21" s="2">
        <v>20.82</v>
      </c>
      <c r="B21" s="2">
        <v>7.02</v>
      </c>
      <c r="C21" s="2">
        <v>20.22</v>
      </c>
      <c r="D21" s="3">
        <f>(A25-A21)^2</f>
        <v>3.9999999999998294E-4</v>
      </c>
      <c r="E21" s="3">
        <f>(B25-B21)^2</f>
        <v>8.9999999999996159E-4</v>
      </c>
      <c r="F21" s="3">
        <f>(C25-C21)^2</f>
        <v>3.9999999999998294E-4</v>
      </c>
      <c r="H21" s="4">
        <f t="shared" si="1"/>
        <v>2960</v>
      </c>
    </row>
    <row r="22" spans="1:9">
      <c r="A22" s="5">
        <v>20.82</v>
      </c>
      <c r="B22" s="2">
        <v>7.02</v>
      </c>
      <c r="C22" s="2">
        <v>20.22</v>
      </c>
      <c r="D22" s="3">
        <f>(A25-A22)^2</f>
        <v>3.9999999999998294E-4</v>
      </c>
      <c r="E22" s="3">
        <f>(B25-B22)^2</f>
        <v>8.9999999999996159E-4</v>
      </c>
      <c r="F22" s="3">
        <f>(C25-C22)^2</f>
        <v>3.9999999999998294E-4</v>
      </c>
      <c r="H22" s="4">
        <f t="shared" si="1"/>
        <v>2960</v>
      </c>
    </row>
    <row r="23" spans="1:9">
      <c r="A23" s="5">
        <v>20.84</v>
      </c>
      <c r="B23" s="2">
        <v>6.98</v>
      </c>
      <c r="C23" s="2">
        <v>20.2</v>
      </c>
      <c r="D23" s="3">
        <f>(A25-A23)^2</f>
        <v>0</v>
      </c>
      <c r="E23" s="3">
        <f>(B25-B23)^2</f>
        <v>9.9999999999995736E-5</v>
      </c>
      <c r="F23" s="3">
        <f>(C25-C23)^2</f>
        <v>0</v>
      </c>
      <c r="H23" s="4">
        <f t="shared" si="1"/>
        <v>2940</v>
      </c>
    </row>
    <row r="24" spans="1:9">
      <c r="A24" s="2">
        <v>20.84</v>
      </c>
      <c r="B24" s="5">
        <v>6.98</v>
      </c>
      <c r="C24" s="2">
        <v>20.22</v>
      </c>
      <c r="D24" s="3">
        <f>(A25-A24)^2</f>
        <v>0</v>
      </c>
      <c r="E24" s="3">
        <f>(B25-B24)^2</f>
        <v>9.9999999999995736E-5</v>
      </c>
      <c r="F24" s="3">
        <f>(C25-C24)^2</f>
        <v>3.9999999999998294E-4</v>
      </c>
      <c r="H24" s="4">
        <f t="shared" si="1"/>
        <v>2940</v>
      </c>
    </row>
    <row r="25" spans="1:9">
      <c r="A25" s="2">
        <f>ROUND(AVERAGE(A15:A24),2)</f>
        <v>20.84</v>
      </c>
      <c r="B25" s="2">
        <f>ROUND(AVERAGE(B15:B24),2)</f>
        <v>6.99</v>
      </c>
      <c r="C25" s="2">
        <f>ROUND(AVERAGE(C15:C24),2)</f>
        <v>20.2</v>
      </c>
      <c r="D25" s="1">
        <f>SQRT(SUM(D15:D24)/90)</f>
        <v>4.2163702135577493E-3</v>
      </c>
      <c r="E25" s="1">
        <f>SQRT(SUM(E15:E24)/90)</f>
        <v>8.0277297191947532E-3</v>
      </c>
      <c r="F25" s="1">
        <f>SQRT(SUM(F15:F24)/90)</f>
        <v>5.1639777949431124E-3</v>
      </c>
      <c r="G25" t="s">
        <v>2</v>
      </c>
      <c r="H25" s="1">
        <f>ROUND(AVERAGE(H15:H24)/10,0)*10</f>
        <v>2950</v>
      </c>
      <c r="I25" t="s">
        <v>10</v>
      </c>
    </row>
    <row r="26" spans="1:9">
      <c r="D26" s="1">
        <f>D25*SQRT(10)</f>
        <v>1.333333333333305E-2</v>
      </c>
      <c r="E26" s="1">
        <f>E25*SQRT(10)</f>
        <v>2.5385910352879345E-2</v>
      </c>
      <c r="F26" s="1">
        <f>F25*SQRT(10)</f>
        <v>1.6329931618554172E-2</v>
      </c>
      <c r="G26" t="s">
        <v>3</v>
      </c>
      <c r="H26" s="1">
        <v>667.52599999999995</v>
      </c>
      <c r="I2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PARANDCO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Omid</cp:lastModifiedBy>
  <dcterms:created xsi:type="dcterms:W3CDTF">2009-10-20T06:39:07Z</dcterms:created>
  <dcterms:modified xsi:type="dcterms:W3CDTF">2009-10-29T11:01:27Z</dcterms:modified>
</cp:coreProperties>
</file>