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9060" firstSheet="1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/>
</workbook>
</file>

<file path=xl/calcChain.xml><?xml version="1.0" encoding="utf-8"?>
<calcChain xmlns="http://schemas.openxmlformats.org/spreadsheetml/2006/main">
  <c r="C12" i="13"/>
  <c r="C13"/>
  <c r="C14"/>
  <c r="B13"/>
  <c r="B14"/>
  <c r="B12"/>
  <c r="C11" i="12"/>
  <c r="C12"/>
  <c r="C13"/>
  <c r="B12"/>
  <c r="B13"/>
  <c r="B11"/>
  <c r="D5" i="11"/>
  <c r="D6"/>
  <c r="D7"/>
  <c r="C6"/>
  <c r="C7"/>
  <c r="C5"/>
  <c r="I8" i="10"/>
  <c r="G8"/>
  <c r="E8"/>
  <c r="J6"/>
  <c r="I6"/>
  <c r="I9" s="1"/>
  <c r="I10" s="1"/>
  <c r="H6"/>
  <c r="G6"/>
  <c r="G9" s="1"/>
  <c r="G10" s="1"/>
  <c r="F6"/>
  <c r="E6"/>
  <c r="E9" s="1"/>
  <c r="E10" s="1"/>
  <c r="D6"/>
  <c r="J6" i="9"/>
  <c r="J9" s="1"/>
  <c r="I6"/>
  <c r="H6"/>
  <c r="H9" s="1"/>
  <c r="G6"/>
  <c r="F6"/>
  <c r="F9" s="1"/>
  <c r="E6"/>
  <c r="D6"/>
  <c r="D9" s="1"/>
  <c r="I8" i="8"/>
  <c r="G8"/>
  <c r="E8"/>
  <c r="J6"/>
  <c r="J9" s="1"/>
  <c r="I6"/>
  <c r="H6"/>
  <c r="H9" s="1"/>
  <c r="G6"/>
  <c r="F6"/>
  <c r="F9" s="1"/>
  <c r="E6"/>
  <c r="D6"/>
  <c r="D9" s="1"/>
  <c r="J6" i="6"/>
  <c r="J9" s="1"/>
  <c r="I6"/>
  <c r="H6"/>
  <c r="H9" s="1"/>
  <c r="G6"/>
  <c r="F6"/>
  <c r="F9" s="1"/>
  <c r="E6"/>
  <c r="D6"/>
  <c r="D9" s="1"/>
  <c r="I8" i="5"/>
  <c r="G8"/>
  <c r="E8"/>
  <c r="J6"/>
  <c r="I6"/>
  <c r="I9" s="1"/>
  <c r="I10" s="1"/>
  <c r="H6"/>
  <c r="G6"/>
  <c r="G9" s="1"/>
  <c r="G10" s="1"/>
  <c r="F6"/>
  <c r="E6"/>
  <c r="E9" s="1"/>
  <c r="E10" s="1"/>
  <c r="D6"/>
  <c r="J6" i="4"/>
  <c r="J9" s="1"/>
  <c r="I6"/>
  <c r="H6"/>
  <c r="H9" s="1"/>
  <c r="G6"/>
  <c r="F6"/>
  <c r="F9" s="1"/>
  <c r="E6"/>
  <c r="D6"/>
  <c r="D9" s="1"/>
  <c r="I8" i="3"/>
  <c r="G8"/>
  <c r="E8"/>
  <c r="J6"/>
  <c r="I6"/>
  <c r="I9" s="1"/>
  <c r="I10" s="1"/>
  <c r="H6"/>
  <c r="G6"/>
  <c r="G9" s="1"/>
  <c r="G10" s="1"/>
  <c r="F6"/>
  <c r="E6"/>
  <c r="E9" s="1"/>
  <c r="E10" s="1"/>
  <c r="D6"/>
  <c r="I8" i="2"/>
  <c r="G8"/>
  <c r="E8"/>
  <c r="J6"/>
  <c r="J9" s="1"/>
  <c r="I6"/>
  <c r="H6"/>
  <c r="H9" s="1"/>
  <c r="G6"/>
  <c r="F6"/>
  <c r="F9" s="1"/>
  <c r="E6"/>
  <c r="D6"/>
  <c r="D9" s="1"/>
  <c r="I10" i="1"/>
  <c r="D10"/>
  <c r="E10"/>
  <c r="F10"/>
  <c r="G10"/>
  <c r="H10"/>
  <c r="J10"/>
  <c r="D9"/>
  <c r="E9"/>
  <c r="F9"/>
  <c r="G9"/>
  <c r="H9"/>
  <c r="I9"/>
  <c r="J9"/>
  <c r="D8"/>
  <c r="E8"/>
  <c r="F8"/>
  <c r="G8"/>
  <c r="H8"/>
  <c r="I8"/>
  <c r="J8"/>
  <c r="D6"/>
  <c r="E6"/>
  <c r="F6"/>
  <c r="G6"/>
  <c r="H6"/>
  <c r="I6"/>
  <c r="J6"/>
  <c r="D9" i="10" l="1"/>
  <c r="D10" s="1"/>
  <c r="F9"/>
  <c r="F10" s="1"/>
  <c r="H9"/>
  <c r="H10" s="1"/>
  <c r="J9"/>
  <c r="J10" s="1"/>
  <c r="D8"/>
  <c r="F8"/>
  <c r="H8"/>
  <c r="J8"/>
  <c r="D8" i="9"/>
  <c r="F8"/>
  <c r="H8"/>
  <c r="J8"/>
  <c r="E9"/>
  <c r="E10" s="1"/>
  <c r="G9"/>
  <c r="G10" s="1"/>
  <c r="I9"/>
  <c r="I10" s="1"/>
  <c r="D10"/>
  <c r="F10"/>
  <c r="H10"/>
  <c r="J10"/>
  <c r="E8"/>
  <c r="G8"/>
  <c r="I8"/>
  <c r="D8" i="8"/>
  <c r="F8"/>
  <c r="H8"/>
  <c r="J8"/>
  <c r="E9"/>
  <c r="E10" s="1"/>
  <c r="G9"/>
  <c r="G10" s="1"/>
  <c r="I9"/>
  <c r="I10" s="1"/>
  <c r="D10"/>
  <c r="F10"/>
  <c r="H10"/>
  <c r="J10"/>
  <c r="D8" i="6"/>
  <c r="F8"/>
  <c r="H8"/>
  <c r="J8"/>
  <c r="E9"/>
  <c r="E10" s="1"/>
  <c r="G9"/>
  <c r="G10" s="1"/>
  <c r="I9"/>
  <c r="I10" s="1"/>
  <c r="D10"/>
  <c r="F10"/>
  <c r="H10"/>
  <c r="J10"/>
  <c r="E8"/>
  <c r="G8"/>
  <c r="I8"/>
  <c r="D9" i="5"/>
  <c r="D10" s="1"/>
  <c r="F9"/>
  <c r="F10" s="1"/>
  <c r="H9"/>
  <c r="H10" s="1"/>
  <c r="J9"/>
  <c r="J10" s="1"/>
  <c r="D8"/>
  <c r="F8"/>
  <c r="H8"/>
  <c r="J8"/>
  <c r="D8" i="4"/>
  <c r="F8"/>
  <c r="H8"/>
  <c r="J8"/>
  <c r="E9"/>
  <c r="E10" s="1"/>
  <c r="G9"/>
  <c r="G10" s="1"/>
  <c r="I9"/>
  <c r="I10" s="1"/>
  <c r="D10"/>
  <c r="F10"/>
  <c r="H10"/>
  <c r="J10"/>
  <c r="E8"/>
  <c r="G8"/>
  <c r="I8"/>
  <c r="D9" i="3"/>
  <c r="D10" s="1"/>
  <c r="F9"/>
  <c r="F10" s="1"/>
  <c r="H9"/>
  <c r="H10" s="1"/>
  <c r="J9"/>
  <c r="J10" s="1"/>
  <c r="D8"/>
  <c r="F8"/>
  <c r="H8"/>
  <c r="J8"/>
  <c r="D8" i="2"/>
  <c r="F8"/>
  <c r="H8"/>
  <c r="J8"/>
  <c r="E9"/>
  <c r="E10" s="1"/>
  <c r="G9"/>
  <c r="G10" s="1"/>
  <c r="I9"/>
  <c r="I10" s="1"/>
  <c r="D10"/>
  <c r="F10"/>
  <c r="H10"/>
  <c r="J10"/>
</calcChain>
</file>

<file path=xl/sharedStrings.xml><?xml version="1.0" encoding="utf-8"?>
<sst xmlns="http://schemas.openxmlformats.org/spreadsheetml/2006/main" count="93" uniqueCount="23">
  <si>
    <t>v0</t>
  </si>
  <si>
    <t>hmax</t>
  </si>
  <si>
    <t>R</t>
  </si>
  <si>
    <t>phi(deg</t>
  </si>
  <si>
    <t>phi(rad</t>
  </si>
  <si>
    <t>v0sinphi/g</t>
  </si>
  <si>
    <t>R(calc</t>
  </si>
  <si>
    <t>R(Meas</t>
  </si>
  <si>
    <t>Rcalc</t>
  </si>
  <si>
    <t>Rmeas</t>
  </si>
  <si>
    <t>v01</t>
  </si>
  <si>
    <t>v02</t>
  </si>
  <si>
    <t>v03</t>
  </si>
  <si>
    <t>SD1</t>
  </si>
  <si>
    <t>SD2</t>
  </si>
  <si>
    <t>hmaxcalc</t>
  </si>
  <si>
    <t>hmaxmeas</t>
  </si>
  <si>
    <t>log V0</t>
  </si>
  <si>
    <t>log R</t>
  </si>
  <si>
    <t>logv0</t>
  </si>
  <si>
    <t>logR</t>
  </si>
  <si>
    <t>R (m)</t>
  </si>
  <si>
    <t>V0 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</si>
</sst>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wrapText="1" readingOrder="2"/>
    </xf>
    <xf numFmtId="0" fontId="1" fillId="0" borderId="1" xfId="0" applyFont="1" applyBorder="1" applyAlignment="1">
      <alignment horizontal="center" wrapText="1" readingOrder="2"/>
    </xf>
    <xf numFmtId="0" fontId="1" fillId="0" borderId="3" xfId="0" applyFont="1" applyBorder="1" applyAlignment="1">
      <alignment horizontal="center" wrapText="1" readingOrder="2"/>
    </xf>
    <xf numFmtId="0" fontId="1" fillId="0" borderId="4" xfId="0" applyFont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cs typeface="B Nazanin" pitchFamily="2" charset="-78"/>
              </a:defRPr>
            </a:pPr>
            <a:r>
              <a:rPr lang="fa-IR" sz="1200">
                <a:cs typeface="B Nazanin" pitchFamily="2" charset="-78"/>
              </a:rPr>
              <a:t>نمودار 1</a:t>
            </a:r>
            <a:r>
              <a:rPr lang="fa-IR" sz="1200" baseline="0">
                <a:cs typeface="B Nazanin" pitchFamily="2" charset="-78"/>
              </a:rPr>
              <a:t> - نمودار برد بر حسب زاویه ی پرتاب برای جداول 1 و 4</a:t>
            </a:r>
            <a:endParaRPr lang="en-US" sz="1200">
              <a:cs typeface="B Nazanin" pitchFamily="2" charset="-78"/>
            </a:endParaRPr>
          </a:p>
        </c:rich>
      </c:tx>
    </c:title>
    <c:plotArea>
      <c:layout/>
      <c:scatterChart>
        <c:scatterStyle val="smoothMarker"/>
        <c:ser>
          <c:idx val="0"/>
          <c:order val="0"/>
          <c:tx>
            <c:v>محاسبه شده</c:v>
          </c:tx>
          <c:xVal>
            <c:numRef>
              <c:f>Sheet4!$D$14:$J$14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Sheet4!$D$15:$J$15</c:f>
              <c:numCache>
                <c:formatCode>General</c:formatCode>
                <c:ptCount val="7"/>
                <c:pt idx="0">
                  <c:v>175.85269323550727</c:v>
                </c:pt>
                <c:pt idx="1">
                  <c:v>324.971120814561</c:v>
                </c:pt>
                <c:pt idx="2">
                  <c:v>333.47848650606653</c:v>
                </c:pt>
                <c:pt idx="3">
                  <c:v>397.33574398464657</c:v>
                </c:pt>
                <c:pt idx="4">
                  <c:v>455.08701737731059</c:v>
                </c:pt>
                <c:pt idx="5">
                  <c:v>293.21839471662969</c:v>
                </c:pt>
                <c:pt idx="6">
                  <c:v>182.00352844297399</c:v>
                </c:pt>
              </c:numCache>
            </c:numRef>
          </c:yVal>
          <c:smooth val="1"/>
        </c:ser>
        <c:ser>
          <c:idx val="1"/>
          <c:order val="1"/>
          <c:tx>
            <c:v>اندازه گیری شده</c:v>
          </c:tx>
          <c:xVal>
            <c:numRef>
              <c:f>Sheet4!$D$14:$J$14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Sheet4!$D$16:$J$16</c:f>
              <c:numCache>
                <c:formatCode>General</c:formatCode>
                <c:ptCount val="7"/>
                <c:pt idx="0">
                  <c:v>169.3</c:v>
                </c:pt>
                <c:pt idx="1">
                  <c:v>205</c:v>
                </c:pt>
                <c:pt idx="2">
                  <c:v>236.3</c:v>
                </c:pt>
                <c:pt idx="3">
                  <c:v>259.7</c:v>
                </c:pt>
                <c:pt idx="4">
                  <c:v>209.3</c:v>
                </c:pt>
                <c:pt idx="5">
                  <c:v>162.30000000000001</c:v>
                </c:pt>
                <c:pt idx="6">
                  <c:v>80.3</c:v>
                </c:pt>
              </c:numCache>
            </c:numRef>
          </c:yVal>
          <c:smooth val="1"/>
        </c:ser>
        <c:axId val="63993728"/>
        <c:axId val="64008576"/>
      </c:scatterChart>
      <c:valAx>
        <c:axId val="63993728"/>
        <c:scaling>
          <c:orientation val="minMax"/>
          <c:max val="90"/>
          <c:min val="0"/>
        </c:scaling>
        <c:axPos val="b"/>
        <c:title>
          <c:tx>
            <c:rich>
              <a:bodyPr/>
              <a:lstStyle/>
              <a:p>
                <a:pPr>
                  <a:defRPr>
                    <a:cs typeface="B Nazanin" pitchFamily="2" charset="-78"/>
                  </a:defRPr>
                </a:pPr>
                <a:r>
                  <a:rPr lang="fa-IR">
                    <a:cs typeface="B Nazanin" pitchFamily="2" charset="-78"/>
                  </a:rPr>
                  <a:t>زاویه ی </a:t>
                </a:r>
                <a:r>
                  <a:rPr lang="fa-IR" b="1">
                    <a:cs typeface="B Nazanin" pitchFamily="2" charset="-78"/>
                  </a:rPr>
                  <a:t>پرتاب ( درجه </a:t>
                </a:r>
                <a:r>
                  <a:rPr lang="fa-IR">
                    <a:cs typeface="B Nazanin" pitchFamily="2" charset="-78"/>
                  </a:rPr>
                  <a:t>)</a:t>
                </a:r>
                <a:endParaRPr lang="en-US">
                  <a:cs typeface="B Nazanin" pitchFamily="2" charset="-78"/>
                </a:endParaRPr>
              </a:p>
            </c:rich>
          </c:tx>
          <c:layout>
            <c:manualLayout>
              <c:xMode val="edge"/>
              <c:yMode val="edge"/>
              <c:x val="0.43136570428696425"/>
              <c:y val="0.83402777777777781"/>
            </c:manualLayout>
          </c:layout>
        </c:title>
        <c:numFmt formatCode="General" sourceLinked="1"/>
        <c:tickLblPos val="nextTo"/>
        <c:crossAx val="64008576"/>
        <c:crosses val="autoZero"/>
        <c:crossBetween val="midCat"/>
      </c:valAx>
      <c:valAx>
        <c:axId val="640085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cs typeface="B Nazanin" pitchFamily="2" charset="-78"/>
                  </a:defRPr>
                </a:pPr>
                <a:r>
                  <a:rPr lang="fa-IR">
                    <a:cs typeface="B Nazanin" pitchFamily="2" charset="-78"/>
                  </a:rPr>
                  <a:t>برد (</a:t>
                </a:r>
                <a:r>
                  <a:rPr lang="fa-IR" baseline="0">
                    <a:cs typeface="B Nazanin" pitchFamily="2" charset="-78"/>
                  </a:rPr>
                  <a:t> سانتی متر )</a:t>
                </a:r>
                <a:endParaRPr lang="en-US">
                  <a:cs typeface="B Nazanin" pitchFamily="2" charset="-78"/>
                </a:endParaRPr>
              </a:p>
            </c:rich>
          </c:tx>
        </c:title>
        <c:numFmt formatCode="General" sourceLinked="1"/>
        <c:tickLblPos val="nextTo"/>
        <c:crossAx val="63993728"/>
        <c:crosses val="autoZero"/>
        <c:crossBetween val="midCat"/>
      </c:valAx>
    </c:plotArea>
    <c:legend>
      <c:legendPos val="r"/>
      <c:txPr>
        <a:bodyPr/>
        <a:lstStyle/>
        <a:p>
          <a:pPr>
            <a:defRPr>
              <a:cs typeface="B Nazanin" pitchFamily="2" charset="-78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>
                <a:cs typeface="B Nazanin" pitchFamily="2" charset="-78"/>
              </a:defRPr>
            </a:pPr>
            <a:r>
              <a:rPr lang="fa-IR" sz="1200" b="1" i="0" baseline="0">
                <a:cs typeface="B Nazanin" pitchFamily="2" charset="-78"/>
              </a:rPr>
              <a:t>نمودار 2 - نمودار برد بر حسب زاویه ی پرتاب برای جداول 2 و 5</a:t>
            </a:r>
            <a:endParaRPr lang="en-US" sz="1200" b="1" i="0" baseline="0">
              <a:cs typeface="B Nazanin" pitchFamily="2" charset="-78"/>
            </a:endParaRPr>
          </a:p>
        </c:rich>
      </c:tx>
    </c:title>
    <c:plotArea>
      <c:layout/>
      <c:scatterChart>
        <c:scatterStyle val="smoothMarker"/>
        <c:ser>
          <c:idx val="0"/>
          <c:order val="0"/>
          <c:tx>
            <c:v>محاسبه شده</c:v>
          </c:tx>
          <c:xVal>
            <c:numRef>
              <c:f>Sheet5!$D$14:$J$14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Sheet5!$D$15:$J$15</c:f>
              <c:numCache>
                <c:formatCode>General</c:formatCode>
                <c:ptCount val="7"/>
                <c:pt idx="0">
                  <c:v>103.70442963757472</c:v>
                </c:pt>
                <c:pt idx="1">
                  <c:v>127.86346966787053</c:v>
                </c:pt>
                <c:pt idx="2">
                  <c:v>141.7539023234238</c:v>
                </c:pt>
                <c:pt idx="3">
                  <c:v>148.44123324578578</c:v>
                </c:pt>
                <c:pt idx="4">
                  <c:v>240.07960261512741</c:v>
                </c:pt>
                <c:pt idx="5">
                  <c:v>88.614735012078441</c:v>
                </c:pt>
                <c:pt idx="6">
                  <c:v>47.041752950967052</c:v>
                </c:pt>
              </c:numCache>
            </c:numRef>
          </c:yVal>
          <c:smooth val="1"/>
        </c:ser>
        <c:ser>
          <c:idx val="1"/>
          <c:order val="1"/>
          <c:tx>
            <c:v>اندازه گیری شده</c:v>
          </c:tx>
          <c:xVal>
            <c:numRef>
              <c:f>Sheet5!$D$14:$J$14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Sheet5!$D$16:$J$16</c:f>
              <c:numCache>
                <c:formatCode>General</c:formatCode>
                <c:ptCount val="7"/>
                <c:pt idx="0">
                  <c:v>127</c:v>
                </c:pt>
                <c:pt idx="1">
                  <c:v>133.69999999999999</c:v>
                </c:pt>
                <c:pt idx="2">
                  <c:v>140.69999999999999</c:v>
                </c:pt>
                <c:pt idx="3">
                  <c:v>162.69999999999999</c:v>
                </c:pt>
                <c:pt idx="4">
                  <c:v>130.69999999999999</c:v>
                </c:pt>
                <c:pt idx="5">
                  <c:v>100</c:v>
                </c:pt>
                <c:pt idx="6">
                  <c:v>55.7</c:v>
                </c:pt>
              </c:numCache>
            </c:numRef>
          </c:yVal>
          <c:smooth val="1"/>
        </c:ser>
        <c:axId val="64468480"/>
        <c:axId val="64470400"/>
      </c:scatterChart>
      <c:valAx>
        <c:axId val="64468480"/>
        <c:scaling>
          <c:orientation val="minMax"/>
          <c:max val="90"/>
          <c:min val="0"/>
        </c:scaling>
        <c:axPos val="b"/>
        <c:title>
          <c:tx>
            <c:rich>
              <a:bodyPr/>
              <a:lstStyle/>
              <a:p>
                <a:pPr>
                  <a:defRPr sz="1000">
                    <a:cs typeface="B Nazanin" pitchFamily="2" charset="-78"/>
                  </a:defRPr>
                </a:pPr>
                <a:r>
                  <a:rPr lang="fa-IR" sz="1000" b="1" i="0" baseline="0">
                    <a:cs typeface="B Nazanin" pitchFamily="2" charset="-78"/>
                  </a:rPr>
                  <a:t>زاویه ی پرتاب ( درجه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</c:title>
        <c:numFmt formatCode="General" sourceLinked="1"/>
        <c:tickLblPos val="nextTo"/>
        <c:crossAx val="64470400"/>
        <c:crosses val="autoZero"/>
        <c:crossBetween val="midCat"/>
      </c:valAx>
      <c:valAx>
        <c:axId val="644704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>
                    <a:cs typeface="B Nazanin" pitchFamily="2" charset="-78"/>
                  </a:defRPr>
                </a:pPr>
                <a:r>
                  <a:rPr lang="fa-IR" sz="1000" b="1" i="0" baseline="0">
                    <a:cs typeface="B Nazanin" pitchFamily="2" charset="-78"/>
                  </a:rPr>
                  <a:t>برد ( سانتی متر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</c:title>
        <c:numFmt formatCode="General" sourceLinked="1"/>
        <c:tickLblPos val="nextTo"/>
        <c:crossAx val="64468480"/>
        <c:crosses val="autoZero"/>
        <c:crossBetween val="midCat"/>
      </c:valAx>
    </c:plotArea>
    <c:legend>
      <c:legendPos val="r"/>
      <c:txPr>
        <a:bodyPr/>
        <a:lstStyle/>
        <a:p>
          <a:pPr>
            <a:defRPr>
              <a:cs typeface="B Nazanin" pitchFamily="2" charset="-78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fa-IR" sz="1200" b="1" i="0" baseline="0">
                <a:cs typeface="B Nazanin" pitchFamily="2" charset="-78"/>
              </a:rPr>
              <a:t>نمودار 3 - نمودار برد بر حسب زاویه ی پرتاب برای جداول 3 و 6</a:t>
            </a:r>
            <a:endParaRPr lang="en-US" sz="1200" b="1" i="0" baseline="0">
              <a:cs typeface="B Nazanin" pitchFamily="2" charset="-78"/>
            </a:endParaRP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محاسبه شده</c:v>
          </c:tx>
          <c:xVal>
            <c:numRef>
              <c:f>Sheet6!$D$14:$J$14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Sheet6!$D$15:$J$15</c:f>
              <c:numCache>
                <c:formatCode>General</c:formatCode>
                <c:ptCount val="7"/>
                <c:pt idx="0">
                  <c:v>70.665002552425449</c:v>
                </c:pt>
                <c:pt idx="1">
                  <c:v>77.412445012277317</c:v>
                </c:pt>
                <c:pt idx="2">
                  <c:v>84.479830871920811</c:v>
                </c:pt>
                <c:pt idx="3">
                  <c:v>83.352741510177495</c:v>
                </c:pt>
                <c:pt idx="4">
                  <c:v>66.568441078162238</c:v>
                </c:pt>
                <c:pt idx="5">
                  <c:v>47.276161519930419</c:v>
                </c:pt>
                <c:pt idx="6">
                  <c:v>24.843365074479266</c:v>
                </c:pt>
              </c:numCache>
            </c:numRef>
          </c:yVal>
          <c:smooth val="1"/>
        </c:ser>
        <c:ser>
          <c:idx val="1"/>
          <c:order val="1"/>
          <c:tx>
            <c:v>اندازه گیری شده</c:v>
          </c:tx>
          <c:xVal>
            <c:numRef>
              <c:f>Sheet6!$D$14:$J$14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Sheet6!$D$16:$J$16</c:f>
              <c:numCache>
                <c:formatCode>General</c:formatCode>
                <c:ptCount val="7"/>
                <c:pt idx="0">
                  <c:v>76</c:v>
                </c:pt>
                <c:pt idx="1">
                  <c:v>89.7</c:v>
                </c:pt>
                <c:pt idx="2">
                  <c:v>101.3</c:v>
                </c:pt>
                <c:pt idx="3">
                  <c:v>95.3</c:v>
                </c:pt>
                <c:pt idx="4">
                  <c:v>76</c:v>
                </c:pt>
                <c:pt idx="5">
                  <c:v>51</c:v>
                </c:pt>
                <c:pt idx="6">
                  <c:v>28.7</c:v>
                </c:pt>
              </c:numCache>
            </c:numRef>
          </c:yVal>
          <c:smooth val="1"/>
        </c:ser>
        <c:axId val="30610176"/>
        <c:axId val="30612096"/>
      </c:scatterChart>
      <c:valAx>
        <c:axId val="30610176"/>
        <c:scaling>
          <c:orientation val="minMax"/>
          <c:max val="9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زاویه ی پرتاب ( درجه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30612096"/>
        <c:crosses val="autoZero"/>
        <c:crossBetween val="midCat"/>
      </c:valAx>
      <c:valAx>
        <c:axId val="306120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برد ( سانتی متر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30610176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>
              <a:cs typeface="B Nazanin" pitchFamily="2" charset="-78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cs typeface="B Nazanin" pitchFamily="2" charset="-78"/>
              </a:defRPr>
            </a:pPr>
            <a:r>
              <a:rPr lang="fa-IR" sz="1100" b="1" i="0" baseline="0">
                <a:cs typeface="B Nazanin" pitchFamily="2" charset="-78"/>
              </a:rPr>
              <a:t>نمودار 4 - نمودار ارتفاع بیشینه بر حسب زاویه ی پرتاب برای جداول 1 و 4</a:t>
            </a:r>
            <a:endParaRPr lang="en-US" sz="1100" b="1" i="0" baseline="0">
              <a:cs typeface="B Nazanin" pitchFamily="2" charset="-78"/>
            </a:endParaRP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محاسبه شده</c:v>
          </c:tx>
          <c:xVal>
            <c:numRef>
              <c:f>Sheet8!$D$14:$J$14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Sheet8!$D$15:$J$15</c:f>
              <c:numCache>
                <c:formatCode>General</c:formatCode>
                <c:ptCount val="7"/>
                <c:pt idx="0">
                  <c:v>28.830353481911629</c:v>
                </c:pt>
                <c:pt idx="1">
                  <c:v>48.995960147869731</c:v>
                </c:pt>
                <c:pt idx="2">
                  <c:v>67.199897750511155</c:v>
                </c:pt>
                <c:pt idx="3">
                  <c:v>118.06467280163582</c:v>
                </c:pt>
                <c:pt idx="4">
                  <c:v>215.61809815950897</c:v>
                </c:pt>
                <c:pt idx="5">
                  <c:v>219.95850364789487</c:v>
                </c:pt>
                <c:pt idx="6">
                  <c:v>276.56533689578498</c:v>
                </c:pt>
              </c:numCache>
            </c:numRef>
          </c:yVal>
          <c:smooth val="1"/>
        </c:ser>
        <c:ser>
          <c:idx val="1"/>
          <c:order val="1"/>
          <c:tx>
            <c:v>اندازه گیری شده</c:v>
          </c:tx>
          <c:xVal>
            <c:numRef>
              <c:f>Sheet8!$D$14:$J$14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Sheet8!$D$16:$J$16</c:f>
              <c:numCache>
                <c:formatCode>General</c:formatCode>
                <c:ptCount val="7"/>
                <c:pt idx="0">
                  <c:v>19.600000000000001</c:v>
                </c:pt>
                <c:pt idx="1">
                  <c:v>23.8</c:v>
                </c:pt>
                <c:pt idx="2">
                  <c:v>56.5</c:v>
                </c:pt>
                <c:pt idx="3">
                  <c:v>76</c:v>
                </c:pt>
                <c:pt idx="4">
                  <c:v>107</c:v>
                </c:pt>
                <c:pt idx="5">
                  <c:v>116</c:v>
                </c:pt>
                <c:pt idx="6">
                  <c:v>131.19999999999999</c:v>
                </c:pt>
              </c:numCache>
            </c:numRef>
          </c:yVal>
          <c:smooth val="1"/>
        </c:ser>
        <c:axId val="44040576"/>
        <c:axId val="44006016"/>
      </c:scatterChart>
      <c:valAx>
        <c:axId val="44040576"/>
        <c:scaling>
          <c:orientation val="minMax"/>
          <c:max val="90"/>
          <c:min val="0"/>
        </c:scaling>
        <c:axPos val="b"/>
        <c:title>
          <c:tx>
            <c:rich>
              <a:bodyPr/>
              <a:lstStyle/>
              <a:p>
                <a:pPr>
                  <a:defRPr sz="1000">
                    <a:cs typeface="B Nazanin" pitchFamily="2" charset="-78"/>
                  </a:defRPr>
                </a:pPr>
                <a:r>
                  <a:rPr lang="fa-IR" sz="1000" b="1" i="0" baseline="0">
                    <a:cs typeface="B Nazanin" pitchFamily="2" charset="-78"/>
                  </a:rPr>
                  <a:t>زاویه ی پرتاب ( درجه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44006016"/>
        <c:crosses val="autoZero"/>
        <c:crossBetween val="midCat"/>
      </c:valAx>
      <c:valAx>
        <c:axId val="440060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>
                    <a:cs typeface="B Nazanin" pitchFamily="2" charset="-78"/>
                  </a:defRPr>
                </a:pPr>
                <a:r>
                  <a:rPr lang="fa-IR" sz="1000" b="1" i="0" baseline="0">
                    <a:cs typeface="B Nazanin" pitchFamily="2" charset="-78"/>
                  </a:rPr>
                  <a:t>ارتفاع بیشینه ( سانتی متر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44040576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>
              <a:cs typeface="B Nazanin" pitchFamily="2" charset="-78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100">
                <a:cs typeface="B Nazanin" pitchFamily="2" charset="-78"/>
              </a:defRPr>
            </a:pPr>
            <a:r>
              <a:rPr lang="fa-IR" sz="1100" b="1" i="0" baseline="0">
                <a:cs typeface="B Nazanin" pitchFamily="2" charset="-78"/>
              </a:rPr>
              <a:t>نمودار 5 - نمودار ارتفاع بیشینه بر حسب زاویه ی پرتاب برای جداول 2 و 5</a:t>
            </a:r>
            <a:endParaRPr lang="en-US" sz="1100" b="1" i="0" baseline="0">
              <a:cs typeface="B Nazanin" pitchFamily="2" charset="-78"/>
            </a:endParaRP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محاسبه شده</c:v>
          </c:tx>
          <c:xVal>
            <c:numRef>
              <c:f>Sheet9!$D$14:$J$14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Sheet9!$D$15:$J$15</c:f>
              <c:numCache>
                <c:formatCode>General</c:formatCode>
                <c:ptCount val="7"/>
                <c:pt idx="0">
                  <c:v>26.453761761778399</c:v>
                </c:pt>
                <c:pt idx="1">
                  <c:v>32.12203521700647</c:v>
                </c:pt>
                <c:pt idx="2">
                  <c:v>40.246549079754566</c:v>
                </c:pt>
                <c:pt idx="3">
                  <c:v>56.353016359918144</c:v>
                </c:pt>
                <c:pt idx="4">
                  <c:v>122.67331288343541</c:v>
                </c:pt>
                <c:pt idx="5">
                  <c:v>79.80174956085753</c:v>
                </c:pt>
                <c:pt idx="6">
                  <c:v>85.58693010568625</c:v>
                </c:pt>
              </c:numCache>
            </c:numRef>
          </c:yVal>
          <c:smooth val="1"/>
        </c:ser>
        <c:ser>
          <c:idx val="1"/>
          <c:order val="1"/>
          <c:tx>
            <c:v>اندازه گیری شده</c:v>
          </c:tx>
          <c:xVal>
            <c:numRef>
              <c:f>Sheet9!$D$14:$J$14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Sheet9!$D$16:$J$16</c:f>
              <c:numCache>
                <c:formatCode>General</c:formatCode>
                <c:ptCount val="7"/>
                <c:pt idx="0">
                  <c:v>9.5</c:v>
                </c:pt>
                <c:pt idx="1">
                  <c:v>36.700000000000003</c:v>
                </c:pt>
                <c:pt idx="2">
                  <c:v>44</c:v>
                </c:pt>
                <c:pt idx="3">
                  <c:v>59.7</c:v>
                </c:pt>
                <c:pt idx="4">
                  <c:v>72.3</c:v>
                </c:pt>
                <c:pt idx="5">
                  <c:v>81.3</c:v>
                </c:pt>
                <c:pt idx="6">
                  <c:v>91.5</c:v>
                </c:pt>
              </c:numCache>
            </c:numRef>
          </c:yVal>
          <c:smooth val="1"/>
        </c:ser>
        <c:axId val="125844864"/>
        <c:axId val="125841792"/>
      </c:scatterChart>
      <c:valAx>
        <c:axId val="125844864"/>
        <c:scaling>
          <c:orientation val="minMax"/>
          <c:max val="90"/>
          <c:min val="0"/>
        </c:scaling>
        <c:axPos val="b"/>
        <c:title>
          <c:tx>
            <c:rich>
              <a:bodyPr/>
              <a:lstStyle/>
              <a:p>
                <a:pPr>
                  <a:defRPr sz="1000">
                    <a:cs typeface="B Nazanin" pitchFamily="2" charset="-78"/>
                  </a:defRPr>
                </a:pPr>
                <a:r>
                  <a:rPr lang="fa-IR" sz="1000" b="1" i="0" baseline="0">
                    <a:cs typeface="B Nazanin" pitchFamily="2" charset="-78"/>
                  </a:rPr>
                  <a:t>زاویه ی پرتاب ( درجه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25841792"/>
        <c:crosses val="autoZero"/>
        <c:crossBetween val="midCat"/>
      </c:valAx>
      <c:valAx>
        <c:axId val="1258417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000">
                    <a:cs typeface="B Nazanin" pitchFamily="2" charset="-78"/>
                  </a:defRPr>
                </a:pPr>
                <a:r>
                  <a:rPr lang="fa-IR" sz="1000" b="1" i="0" baseline="0">
                    <a:cs typeface="B Nazanin" pitchFamily="2" charset="-78"/>
                  </a:rPr>
                  <a:t>ارتفاع بیشینه ( سانتی متر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2584486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>
              <a:cs typeface="B Nazanin" pitchFamily="2" charset="-78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fa-IR" sz="1100" b="1" i="0" baseline="0">
                <a:cs typeface="B Nazanin" pitchFamily="2" charset="-78"/>
              </a:rPr>
              <a:t>نمودار 6 - نمودار ارتفاع بیشینه بر حسب زاویه ی پرتاب برای جداول 3 و 6</a:t>
            </a:r>
            <a:endParaRPr lang="en-US" sz="1100" b="1" i="0" baseline="0">
              <a:cs typeface="B Nazanin" pitchFamily="2" charset="-78"/>
            </a:endParaRP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محاسبه شده</c:v>
          </c:tx>
          <c:xVal>
            <c:numRef>
              <c:f>Sheet10!$D$15:$J$15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Sheet10!$D$16:$J$16</c:f>
              <c:numCache>
                <c:formatCode>General</c:formatCode>
                <c:ptCount val="7"/>
                <c:pt idx="0">
                  <c:v>25.550153113354586</c:v>
                </c:pt>
                <c:pt idx="1">
                  <c:v>28.267748987490087</c:v>
                </c:pt>
                <c:pt idx="2">
                  <c:v>32.616564417177898</c:v>
                </c:pt>
                <c:pt idx="3">
                  <c:v>40.604550102249462</c:v>
                </c:pt>
                <c:pt idx="4">
                  <c:v>48.273389570552119</c:v>
                </c:pt>
                <c:pt idx="5">
                  <c:v>51.819515725917185</c:v>
                </c:pt>
                <c:pt idx="6">
                  <c:v>54.505735848537817</c:v>
                </c:pt>
              </c:numCache>
            </c:numRef>
          </c:yVal>
          <c:smooth val="1"/>
        </c:ser>
        <c:ser>
          <c:idx val="1"/>
          <c:order val="1"/>
          <c:tx>
            <c:v>اندازه گیری شده</c:v>
          </c:tx>
          <c:xVal>
            <c:numRef>
              <c:f>Sheet10!$D$15:$J$15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</c:numCache>
            </c:numRef>
          </c:xVal>
          <c:yVal>
            <c:numRef>
              <c:f>Sheet10!$D$17:$J$17</c:f>
              <c:numCache>
                <c:formatCode>General</c:formatCode>
                <c:ptCount val="7"/>
                <c:pt idx="0">
                  <c:v>8.6999999999999993</c:v>
                </c:pt>
                <c:pt idx="1">
                  <c:v>26.3</c:v>
                </c:pt>
                <c:pt idx="2">
                  <c:v>31</c:v>
                </c:pt>
                <c:pt idx="3">
                  <c:v>38.700000000000003</c:v>
                </c:pt>
                <c:pt idx="4">
                  <c:v>50</c:v>
                </c:pt>
                <c:pt idx="5">
                  <c:v>50.2</c:v>
                </c:pt>
                <c:pt idx="6">
                  <c:v>53.2</c:v>
                </c:pt>
              </c:numCache>
            </c:numRef>
          </c:yVal>
          <c:smooth val="1"/>
        </c:ser>
        <c:axId val="131338240"/>
        <c:axId val="127879040"/>
      </c:scatterChart>
      <c:valAx>
        <c:axId val="131338240"/>
        <c:scaling>
          <c:orientation val="minMax"/>
          <c:max val="9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زاویه ی پرتاب ( درجه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27879040"/>
        <c:crosses val="autoZero"/>
        <c:crossBetween val="midCat"/>
      </c:valAx>
      <c:valAx>
        <c:axId val="1278790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ارتفاع بیشینه ( سانتی متر )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31338240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>
              <a:cs typeface="B Nazanin" pitchFamily="2" charset="-78"/>
            </a:defRPr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fa-IR" sz="900" b="1" i="0" baseline="0">
                <a:cs typeface="B Nazanin" pitchFamily="2" charset="-78"/>
              </a:rPr>
              <a:t>نمودار 7 - نمودار تمام لگاریتمی برد بر حسب سرعت اولیه برای زاویه ی پرتاب 20 درجه</a:t>
            </a:r>
            <a:endParaRPr lang="en-US" sz="900" b="1" i="0" baseline="0">
              <a:cs typeface="B Nazanin" pitchFamily="2" charset="-78"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Sheet11!$C$5:$C$7</c:f>
              <c:numCache>
                <c:formatCode>General</c:formatCode>
                <c:ptCount val="3"/>
                <c:pt idx="0">
                  <c:v>0.80617997398388719</c:v>
                </c:pt>
                <c:pt idx="1">
                  <c:v>0.55266821611219319</c:v>
                </c:pt>
                <c:pt idx="2">
                  <c:v>0.39967372148103808</c:v>
                </c:pt>
              </c:numCache>
            </c:numRef>
          </c:xVal>
          <c:yVal>
            <c:numRef>
              <c:f>Sheet11!$D$5:$D$7</c:f>
              <c:numCache>
                <c:formatCode>General</c:formatCode>
                <c:ptCount val="3"/>
                <c:pt idx="0">
                  <c:v>0.31175386105575426</c:v>
                </c:pt>
                <c:pt idx="1">
                  <c:v>0.12613140726198435</c:v>
                </c:pt>
                <c:pt idx="2">
                  <c:v>-4.7207556955907906E-2</c:v>
                </c:pt>
              </c:numCache>
            </c:numRef>
          </c:yVal>
        </c:ser>
        <c:axId val="110894080"/>
        <c:axId val="110891776"/>
      </c:scatterChart>
      <c:valAx>
        <c:axId val="110894080"/>
        <c:scaling>
          <c:orientation val="minMax"/>
          <c:max val="0.9"/>
          <c:min val="0.30000000000000004"/>
        </c:scaling>
        <c:axPos val="b"/>
        <c:title>
          <c:tx>
            <c:rich>
              <a:bodyPr/>
              <a:lstStyle/>
              <a:p>
                <a:pPr>
                  <a:defRPr>
                    <a:cs typeface="B Nazanin" pitchFamily="2" charset="-78"/>
                  </a:defRPr>
                </a:pPr>
                <a:r>
                  <a:rPr lang="fa-IR">
                    <a:cs typeface="B Nazanin" pitchFamily="2" charset="-78"/>
                  </a:rPr>
                  <a:t>لگاریتم سرعت اولیه</a:t>
                </a:r>
                <a:endParaRPr lang="en-US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10891776"/>
        <c:crosses val="autoZero"/>
        <c:crossBetween val="midCat"/>
      </c:valAx>
      <c:valAx>
        <c:axId val="110891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cs typeface="B Nazanin" pitchFamily="2" charset="-78"/>
                  </a:defRPr>
                </a:pPr>
                <a:r>
                  <a:rPr lang="fa-IR">
                    <a:cs typeface="B Nazanin" pitchFamily="2" charset="-78"/>
                  </a:rPr>
                  <a:t>لگاریتم برد</a:t>
                </a:r>
                <a:endParaRPr lang="en-US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10894080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fa-IR" sz="900" b="1" i="0" baseline="0">
                <a:cs typeface="B Nazanin" pitchFamily="2" charset="-78"/>
              </a:rPr>
              <a:t>نمودار 8 - نمودار تمام لگاریتمی برد بر حسب سرعت اولیه برای زاویه ی پرتاب 45 درجه</a:t>
            </a:r>
            <a:endParaRPr lang="en-US" sz="900" b="1" i="0" baseline="0">
              <a:cs typeface="B Nazanin" pitchFamily="2" charset="-78"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Sheet12!$B$11:$B$13</c:f>
              <c:numCache>
                <c:formatCode>General</c:formatCode>
                <c:ptCount val="3"/>
                <c:pt idx="0">
                  <c:v>0.78175537465246892</c:v>
                </c:pt>
                <c:pt idx="1">
                  <c:v>0.54777470538782258</c:v>
                </c:pt>
                <c:pt idx="2">
                  <c:v>0.39967372148103808</c:v>
                </c:pt>
              </c:numCache>
            </c:numRef>
          </c:xVal>
          <c:yVal>
            <c:numRef>
              <c:f>Sheet12!$C$11:$C$13</c:f>
              <c:numCache>
                <c:formatCode>General</c:formatCode>
                <c:ptCount val="3"/>
                <c:pt idx="0">
                  <c:v>0.41447194962930273</c:v>
                </c:pt>
                <c:pt idx="1">
                  <c:v>0.21138755293685879</c:v>
                </c:pt>
                <c:pt idx="2">
                  <c:v>-2.090709936167361E-2</c:v>
                </c:pt>
              </c:numCache>
            </c:numRef>
          </c:yVal>
        </c:ser>
        <c:axId val="125775872"/>
        <c:axId val="111668224"/>
      </c:scatterChart>
      <c:valAx>
        <c:axId val="1257758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لگاریتم سرعت اولیه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11668224"/>
        <c:crosses val="autoZero"/>
        <c:crossBetween val="midCat"/>
      </c:valAx>
      <c:valAx>
        <c:axId val="111668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لگاریتم برد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25775872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fa-IR" sz="900" b="1" i="0" baseline="0">
                <a:cs typeface="B Nazanin" pitchFamily="2" charset="-78"/>
              </a:rPr>
              <a:t>نمودار 9 - نمودار تمام لگاریتمی برد بر حسب سرعت اولیه برای زاویه ی پرتاب 70 درجه</a:t>
            </a:r>
            <a:endParaRPr lang="en-US" sz="900" b="1" i="0" baseline="0">
              <a:cs typeface="B Nazanin" pitchFamily="2" charset="-78"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Sheet13!$B$12:$B$14</c:f>
              <c:numCache>
                <c:formatCode>General</c:formatCode>
                <c:ptCount val="3"/>
                <c:pt idx="0">
                  <c:v>0.81822589361395548</c:v>
                </c:pt>
                <c:pt idx="1">
                  <c:v>0.54406804435027567</c:v>
                </c:pt>
                <c:pt idx="2">
                  <c:v>0.39093510710337914</c:v>
                </c:pt>
              </c:numCache>
            </c:numRef>
          </c:xVal>
          <c:yVal>
            <c:numRef>
              <c:f>Sheet13!$C$12:$C$14</c:f>
              <c:numCache>
                <c:formatCode>General</c:formatCode>
                <c:ptCount val="3"/>
                <c:pt idx="0">
                  <c:v>0.21031851982623187</c:v>
                </c:pt>
                <c:pt idx="1">
                  <c:v>0</c:v>
                </c:pt>
                <c:pt idx="2">
                  <c:v>-0.29242982390206362</c:v>
                </c:pt>
              </c:numCache>
            </c:numRef>
          </c:yVal>
        </c:ser>
        <c:axId val="127433344"/>
        <c:axId val="126883328"/>
      </c:scatterChart>
      <c:valAx>
        <c:axId val="127433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لگاریتم سرعت اولیه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26883328"/>
        <c:crosses val="autoZero"/>
        <c:crossBetween val="midCat"/>
      </c:valAx>
      <c:valAx>
        <c:axId val="126883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a-IR" sz="1000" b="1" i="0" baseline="0">
                    <a:cs typeface="B Nazanin" pitchFamily="2" charset="-78"/>
                  </a:rPr>
                  <a:t>لگاریتم برد</a:t>
                </a:r>
                <a:endParaRPr lang="en-US" sz="1000" b="1" i="0" baseline="0">
                  <a:cs typeface="B Nazanin" pitchFamily="2" charset="-78"/>
                </a:endParaRPr>
              </a:p>
            </c:rich>
          </c:tx>
          <c:layout/>
        </c:title>
        <c:numFmt formatCode="General" sourceLinked="1"/>
        <c:tickLblPos val="nextTo"/>
        <c:crossAx val="127433344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8</xdr:row>
      <xdr:rowOff>28575</xdr:rowOff>
    </xdr:from>
    <xdr:to>
      <xdr:col>20</xdr:col>
      <xdr:colOff>600075</xdr:colOff>
      <xdr:row>22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8</xdr:row>
      <xdr:rowOff>114300</xdr:rowOff>
    </xdr:from>
    <xdr:to>
      <xdr:col>20</xdr:col>
      <xdr:colOff>76200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6</xdr:row>
      <xdr:rowOff>161925</xdr:rowOff>
    </xdr:from>
    <xdr:to>
      <xdr:col>20</xdr:col>
      <xdr:colOff>466725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5</xdr:row>
      <xdr:rowOff>142875</xdr:rowOff>
    </xdr:from>
    <xdr:to>
      <xdr:col>20</xdr:col>
      <xdr:colOff>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409575</xdr:colOff>
      <xdr:row>7</xdr:row>
      <xdr:rowOff>133350</xdr:rowOff>
    </xdr:from>
    <xdr:to>
      <xdr:col>21</xdr:col>
      <xdr:colOff>104775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333375</xdr:colOff>
      <xdr:row>7</xdr:row>
      <xdr:rowOff>114300</xdr:rowOff>
    </xdr:from>
    <xdr:to>
      <xdr:col>20</xdr:col>
      <xdr:colOff>28575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7</xdr:row>
      <xdr:rowOff>114300</xdr:rowOff>
    </xdr:from>
    <xdr:to>
      <xdr:col>14</xdr:col>
      <xdr:colOff>352425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209550</xdr:rowOff>
    </xdr:from>
    <xdr:to>
      <xdr:col>14</xdr:col>
      <xdr:colOff>485775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7</xdr:row>
      <xdr:rowOff>57150</xdr:rowOff>
    </xdr:from>
    <xdr:to>
      <xdr:col>15</xdr:col>
      <xdr:colOff>285750</xdr:colOff>
      <xdr:row>21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L10"/>
  <sheetViews>
    <sheetView workbookViewId="0">
      <selection activeCell="D7" sqref="A1:XFD1048576"/>
    </sheetView>
  </sheetViews>
  <sheetFormatPr defaultRowHeight="15"/>
  <cols>
    <col min="4" max="4" width="6.140625" customWidth="1"/>
    <col min="5" max="5" width="5.28515625" customWidth="1"/>
    <col min="6" max="6" width="6.140625" customWidth="1"/>
    <col min="7" max="7" width="5.140625" customWidth="1"/>
    <col min="8" max="8" width="6.28515625" customWidth="1"/>
    <col min="9" max="9" width="6.5703125" customWidth="1"/>
    <col min="10" max="10" width="6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7.13</v>
      </c>
      <c r="E7">
        <v>5.3</v>
      </c>
      <c r="F7">
        <v>6.58</v>
      </c>
      <c r="G7">
        <v>6.4</v>
      </c>
      <c r="H7">
        <v>7.06</v>
      </c>
      <c r="I7">
        <v>5.78</v>
      </c>
      <c r="J7">
        <v>6.05</v>
      </c>
      <c r="L7" t="s">
        <v>0</v>
      </c>
    </row>
    <row r="8" spans="4:12">
      <c r="D8">
        <f t="shared" ref="D8:I8" si="1">100*(((POWER(D7*SIN(D6),2))/19.56)+0.245)</f>
        <v>276.56533689578498</v>
      </c>
      <c r="E8">
        <f t="shared" si="1"/>
        <v>28.830353481911629</v>
      </c>
      <c r="F8">
        <f t="shared" si="1"/>
        <v>219.95850364789487</v>
      </c>
      <c r="G8">
        <f t="shared" si="1"/>
        <v>48.995960147869731</v>
      </c>
      <c r="H8">
        <f t="shared" si="1"/>
        <v>215.61809815950897</v>
      </c>
      <c r="I8">
        <f t="shared" si="1"/>
        <v>67.199897750511155</v>
      </c>
      <c r="J8">
        <f>100*(((POWER(J7*SIN(J6),2))/19.56)+0.245)</f>
        <v>118.06467280163582</v>
      </c>
      <c r="L8" t="s">
        <v>1</v>
      </c>
    </row>
    <row r="9" spans="4:12">
      <c r="D9">
        <f t="shared" ref="D9:I9" si="2">(D7*SIN(D6))/9.78</f>
        <v>0.71796311645982025</v>
      </c>
      <c r="E9">
        <f t="shared" si="2"/>
        <v>9.4103818163060321E-2</v>
      </c>
      <c r="F9">
        <f t="shared" si="2"/>
        <v>0.63222673259419992</v>
      </c>
      <c r="G9">
        <f t="shared" si="2"/>
        <v>0.22381686270800386</v>
      </c>
      <c r="H9">
        <f t="shared" si="2"/>
        <v>0.62516762277281523</v>
      </c>
      <c r="I9">
        <f t="shared" si="2"/>
        <v>0.29550102249488724</v>
      </c>
      <c r="J9">
        <f>(J7*SIN(J6))/9.78</f>
        <v>0.43742290656222993</v>
      </c>
      <c r="L9" t="s">
        <v>5</v>
      </c>
    </row>
    <row r="10" spans="4:12">
      <c r="D10">
        <f t="shared" ref="D10:H10" si="3">100*D7*COS(D6)*(D9+SQRT(POWER(D9,2)+0.0501022494887525))</f>
        <v>182.00352844297399</v>
      </c>
      <c r="E10">
        <f t="shared" si="3"/>
        <v>175.85269323550727</v>
      </c>
      <c r="F10">
        <f t="shared" si="3"/>
        <v>293.21839471662969</v>
      </c>
      <c r="G10">
        <f t="shared" si="3"/>
        <v>324.971120814561</v>
      </c>
      <c r="H10">
        <f t="shared" si="3"/>
        <v>455.08701737731059</v>
      </c>
      <c r="I10">
        <f>100*I7*COS(I6)*(I9+SQRT(POWER(I9,2)+0.0501022494887525))</f>
        <v>333.47848650606653</v>
      </c>
      <c r="J10">
        <f>100*J7*COS(J6)*(J9+SQRT(POWER(J9,2)+0.0501022494887525))</f>
        <v>397.33574398464657</v>
      </c>
      <c r="L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L10"/>
  <sheetViews>
    <sheetView workbookViewId="0">
      <selection activeCell="D7" sqref="A1:XFD1048576"/>
    </sheetView>
  </sheetViews>
  <sheetFormatPr defaultRowHeight="15"/>
  <cols>
    <col min="4" max="4" width="5.42578125" customWidth="1"/>
    <col min="5" max="5" width="5.28515625" customWidth="1"/>
    <col min="6" max="6" width="5" customWidth="1"/>
    <col min="7" max="7" width="5.140625" customWidth="1"/>
    <col min="8" max="8" width="6.28515625" customWidth="1"/>
    <col min="9" max="9" width="4.7109375" customWidth="1"/>
    <col min="10" max="10" width="5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3.51</v>
      </c>
      <c r="E7">
        <v>3.56</v>
      </c>
      <c r="F7">
        <v>3.5</v>
      </c>
      <c r="G7">
        <v>3.57</v>
      </c>
      <c r="H7">
        <v>5.0599999999999996</v>
      </c>
      <c r="I7">
        <v>3.51</v>
      </c>
      <c r="J7">
        <v>3.53</v>
      </c>
      <c r="L7" t="s">
        <v>0</v>
      </c>
    </row>
    <row r="8" spans="4:12">
      <c r="D8">
        <f t="shared" ref="D8:I8" si="1">100*(((POWER(D7*SIN(D6),2))/19.56)+0.245)</f>
        <v>85.58693010568625</v>
      </c>
      <c r="E8">
        <f t="shared" si="1"/>
        <v>26.453761761778399</v>
      </c>
      <c r="F8">
        <f t="shared" si="1"/>
        <v>79.80174956085753</v>
      </c>
      <c r="G8">
        <f t="shared" si="1"/>
        <v>32.12203521700647</v>
      </c>
      <c r="H8">
        <f t="shared" si="1"/>
        <v>122.67331288343541</v>
      </c>
      <c r="I8">
        <f t="shared" si="1"/>
        <v>40.246549079754566</v>
      </c>
      <c r="J8">
        <f>100*(((POWER(J7*SIN(J6),2))/19.56)+0.245)</f>
        <v>56.353016359918144</v>
      </c>
      <c r="L8" t="s">
        <v>1</v>
      </c>
    </row>
    <row r="9" spans="4:12">
      <c r="D9">
        <f t="shared" ref="D9:I9" si="2">(D7*SIN(D6))/9.78</f>
        <v>0.35344327332033226</v>
      </c>
      <c r="E9">
        <f t="shared" si="2"/>
        <v>6.3209357105753719E-2</v>
      </c>
      <c r="F9">
        <f t="shared" si="2"/>
        <v>0.33629081520968079</v>
      </c>
      <c r="G9">
        <f t="shared" si="2"/>
        <v>0.12484784372930841</v>
      </c>
      <c r="H9">
        <f t="shared" si="2"/>
        <v>0.44806631320544543</v>
      </c>
      <c r="I9">
        <f t="shared" si="2"/>
        <v>0.17944785276073599</v>
      </c>
      <c r="J9">
        <f>(J7*SIN(J6))/9.78</f>
        <v>0.25522361325035897</v>
      </c>
      <c r="L9" t="s">
        <v>5</v>
      </c>
    </row>
    <row r="10" spans="4:12">
      <c r="D10">
        <f t="shared" ref="D10:H10" si="3">100*D7*COS(D6)*(D9+SQRT(POWER(D9,2)+0.0501022494887525))</f>
        <v>47.041752950967052</v>
      </c>
      <c r="E10">
        <f t="shared" si="3"/>
        <v>103.70442963757472</v>
      </c>
      <c r="F10">
        <f t="shared" si="3"/>
        <v>88.614735012078441</v>
      </c>
      <c r="G10">
        <f t="shared" si="3"/>
        <v>127.86346966787053</v>
      </c>
      <c r="H10">
        <f t="shared" si="3"/>
        <v>240.07960261512741</v>
      </c>
      <c r="I10">
        <f>100*I7*COS(I6)*(I9+SQRT(POWER(I9,2)+0.0501022494887525))</f>
        <v>141.7539023234238</v>
      </c>
      <c r="J10">
        <f>100*J7*COS(J6)*(J9+SQRT(POWER(J9,2)+0.0501022494887525))</f>
        <v>148.44123324578578</v>
      </c>
      <c r="L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5:L10"/>
  <sheetViews>
    <sheetView workbookViewId="0">
      <selection activeCell="D7" sqref="A1:XFD1048576"/>
    </sheetView>
  </sheetViews>
  <sheetFormatPr defaultRowHeight="15"/>
  <cols>
    <col min="4" max="4" width="5.42578125" customWidth="1"/>
    <col min="5" max="5" width="5.28515625" customWidth="1"/>
    <col min="6" max="6" width="5" customWidth="1"/>
    <col min="7" max="7" width="5.140625" customWidth="1"/>
    <col min="8" max="8" width="5.5703125" customWidth="1"/>
    <col min="9" max="9" width="4.7109375" customWidth="1"/>
    <col min="10" max="10" width="5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2.46</v>
      </c>
      <c r="E7">
        <v>2.61</v>
      </c>
      <c r="F7">
        <v>2.46</v>
      </c>
      <c r="G7">
        <v>2.5099999999999998</v>
      </c>
      <c r="H7">
        <v>2.4900000000000002</v>
      </c>
      <c r="I7">
        <v>2.52</v>
      </c>
      <c r="J7">
        <v>2.5099999999999998</v>
      </c>
      <c r="L7" t="s">
        <v>0</v>
      </c>
    </row>
    <row r="8" spans="4:12">
      <c r="D8">
        <f t="shared" ref="D8:I8" si="1">100*(((POWER(D7*SIN(D6),2))/19.56)+0.245)</f>
        <v>54.505735848537817</v>
      </c>
      <c r="E8">
        <f t="shared" si="1"/>
        <v>25.550153113354586</v>
      </c>
      <c r="F8">
        <f t="shared" si="1"/>
        <v>51.819515725917185</v>
      </c>
      <c r="G8">
        <f t="shared" si="1"/>
        <v>28.267748987490087</v>
      </c>
      <c r="H8">
        <f t="shared" si="1"/>
        <v>48.273389570552119</v>
      </c>
      <c r="I8">
        <f t="shared" si="1"/>
        <v>32.616564417177898</v>
      </c>
      <c r="J8">
        <f>100*(((POWER(J7*SIN(J6),2))/19.56)+0.245)</f>
        <v>40.604550102249462</v>
      </c>
      <c r="L8" t="s">
        <v>1</v>
      </c>
    </row>
    <row r="9" spans="4:12">
      <c r="D9">
        <f t="shared" ref="D9:I9" si="2">(D7*SIN(D6))/9.78</f>
        <v>0.24771237959202774</v>
      </c>
      <c r="E9">
        <f t="shared" si="2"/>
        <v>4.6341691585959889E-2</v>
      </c>
      <c r="F9">
        <f t="shared" si="2"/>
        <v>0.23636440154737567</v>
      </c>
      <c r="G9">
        <f t="shared" si="2"/>
        <v>8.7778175843295253E-2</v>
      </c>
      <c r="H9">
        <f t="shared" si="2"/>
        <v>0.22049113041137539</v>
      </c>
      <c r="I9">
        <f t="shared" si="2"/>
        <v>0.12883435582822073</v>
      </c>
      <c r="J9">
        <f>(J7*SIN(J6))/9.78</f>
        <v>0.18147628024317308</v>
      </c>
      <c r="L9" t="s">
        <v>5</v>
      </c>
    </row>
    <row r="10" spans="4:12">
      <c r="D10">
        <f t="shared" ref="D10:H10" si="3">100*D7*COS(D6)*(D9+SQRT(POWER(D9,2)+0.0501022494887525))</f>
        <v>24.843365074479266</v>
      </c>
      <c r="E10">
        <f t="shared" si="3"/>
        <v>70.665002552425449</v>
      </c>
      <c r="F10">
        <f t="shared" si="3"/>
        <v>47.276161519930419</v>
      </c>
      <c r="G10">
        <f t="shared" si="3"/>
        <v>77.412445012277317</v>
      </c>
      <c r="H10">
        <f t="shared" si="3"/>
        <v>66.568441078162238</v>
      </c>
      <c r="I10">
        <f>100*I7*COS(I6)*(I9+SQRT(POWER(I9,2)+0.0501022494887525))</f>
        <v>84.479830871920811</v>
      </c>
      <c r="J10">
        <f>100*J7*COS(J6)*(J9+SQRT(POWER(J9,2)+0.0501022494887525))</f>
        <v>83.352741510177495</v>
      </c>
      <c r="L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5:L16"/>
  <sheetViews>
    <sheetView workbookViewId="0">
      <selection activeCell="E29" sqref="E29"/>
    </sheetView>
  </sheetViews>
  <sheetFormatPr defaultRowHeight="15"/>
  <cols>
    <col min="4" max="4" width="6.140625" customWidth="1"/>
    <col min="5" max="5" width="5.28515625" customWidth="1"/>
    <col min="6" max="6" width="6.140625" customWidth="1"/>
    <col min="7" max="7" width="5.140625" customWidth="1"/>
    <col min="8" max="8" width="6.28515625" customWidth="1"/>
    <col min="9" max="9" width="6.5703125" customWidth="1"/>
    <col min="10" max="10" width="7.85546875" customWidth="1"/>
    <col min="12" max="12" width="11.85546875" customWidth="1"/>
    <col min="15" max="15" width="7.2851562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7.13</v>
      </c>
      <c r="E7">
        <v>5.3</v>
      </c>
      <c r="F7">
        <v>6.58</v>
      </c>
      <c r="G7">
        <v>6.4</v>
      </c>
      <c r="H7">
        <v>7.06</v>
      </c>
      <c r="I7">
        <v>5.78</v>
      </c>
      <c r="J7">
        <v>6.05</v>
      </c>
      <c r="L7" t="s">
        <v>0</v>
      </c>
    </row>
    <row r="8" spans="4:12">
      <c r="D8">
        <f t="shared" ref="D8:I8" si="1">100*(((POWER(D7*SIN(D6),2))/19.56)+0.245)</f>
        <v>276.56533689578498</v>
      </c>
      <c r="E8">
        <f t="shared" si="1"/>
        <v>28.830353481911629</v>
      </c>
      <c r="F8">
        <f t="shared" si="1"/>
        <v>219.95850364789487</v>
      </c>
      <c r="G8">
        <f t="shared" si="1"/>
        <v>48.995960147869731</v>
      </c>
      <c r="H8">
        <f t="shared" si="1"/>
        <v>215.61809815950897</v>
      </c>
      <c r="I8">
        <f t="shared" si="1"/>
        <v>67.199897750511155</v>
      </c>
      <c r="J8">
        <f>100*(((POWER(J7*SIN(J6),2))/19.56)+0.245)</f>
        <v>118.06467280163582</v>
      </c>
      <c r="L8" t="s">
        <v>1</v>
      </c>
    </row>
    <row r="9" spans="4:12">
      <c r="D9">
        <f t="shared" ref="D9:I9" si="2">(D7*SIN(D6))/9.78</f>
        <v>0.71796311645982025</v>
      </c>
      <c r="E9">
        <f t="shared" si="2"/>
        <v>9.4103818163060321E-2</v>
      </c>
      <c r="F9">
        <f t="shared" si="2"/>
        <v>0.63222673259419992</v>
      </c>
      <c r="G9">
        <f t="shared" si="2"/>
        <v>0.22381686270800386</v>
      </c>
      <c r="H9">
        <f t="shared" si="2"/>
        <v>0.62516762277281523</v>
      </c>
      <c r="I9">
        <f t="shared" si="2"/>
        <v>0.29550102249488724</v>
      </c>
      <c r="J9">
        <f>(J7*SIN(J6))/9.78</f>
        <v>0.43742290656222993</v>
      </c>
      <c r="L9" t="s">
        <v>5</v>
      </c>
    </row>
    <row r="10" spans="4:12">
      <c r="D10">
        <f t="shared" ref="D10:H10" si="3">100*D7*COS(D6)*(D9+SQRT(POWER(D9,2)+0.0501022494887525))</f>
        <v>182.00352844297399</v>
      </c>
      <c r="E10">
        <f t="shared" si="3"/>
        <v>175.85269323550727</v>
      </c>
      <c r="F10">
        <f t="shared" si="3"/>
        <v>293.21839471662969</v>
      </c>
      <c r="G10">
        <f t="shared" si="3"/>
        <v>324.971120814561</v>
      </c>
      <c r="H10">
        <f t="shared" si="3"/>
        <v>455.08701737731059</v>
      </c>
      <c r="I10">
        <f>100*I7*COS(I6)*(I9+SQRT(POWER(I9,2)+0.0501022494887525))</f>
        <v>333.47848650606653</v>
      </c>
      <c r="J10">
        <f>100*J7*COS(J6)*(J9+SQRT(POWER(J9,2)+0.0501022494887525))</f>
        <v>397.33574398464657</v>
      </c>
      <c r="L10" t="s">
        <v>6</v>
      </c>
    </row>
    <row r="11" spans="4:12">
      <c r="D11">
        <v>80.3</v>
      </c>
      <c r="E11">
        <v>169.3</v>
      </c>
      <c r="F11">
        <v>162.30000000000001</v>
      </c>
      <c r="G11">
        <v>205</v>
      </c>
      <c r="H11">
        <v>209.3</v>
      </c>
      <c r="I11">
        <v>236.3</v>
      </c>
      <c r="J11">
        <v>259.7</v>
      </c>
      <c r="L11" t="s">
        <v>7</v>
      </c>
    </row>
    <row r="14" spans="4:12">
      <c r="D14">
        <v>10</v>
      </c>
      <c r="E14">
        <v>20</v>
      </c>
      <c r="F14">
        <v>30</v>
      </c>
      <c r="G14">
        <v>45</v>
      </c>
      <c r="H14">
        <v>60</v>
      </c>
      <c r="I14">
        <v>70</v>
      </c>
      <c r="J14">
        <v>80</v>
      </c>
      <c r="L14" t="s">
        <v>3</v>
      </c>
    </row>
    <row r="15" spans="4:12">
      <c r="D15">
        <v>175.85269323550727</v>
      </c>
      <c r="E15">
        <v>324.971120814561</v>
      </c>
      <c r="F15">
        <v>333.47848650606653</v>
      </c>
      <c r="G15">
        <v>397.33574398464657</v>
      </c>
      <c r="H15">
        <v>455.08701737731059</v>
      </c>
      <c r="I15">
        <v>293.21839471662969</v>
      </c>
      <c r="J15">
        <v>182.00352844297399</v>
      </c>
      <c r="L15" t="s">
        <v>6</v>
      </c>
    </row>
    <row r="16" spans="4:12">
      <c r="D16">
        <v>169.3</v>
      </c>
      <c r="E16">
        <v>205</v>
      </c>
      <c r="F16">
        <v>236.3</v>
      </c>
      <c r="G16">
        <v>259.7</v>
      </c>
      <c r="H16">
        <v>209.3</v>
      </c>
      <c r="I16">
        <v>162.30000000000001</v>
      </c>
      <c r="J16">
        <v>80.3</v>
      </c>
      <c r="L16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D5:L16"/>
  <sheetViews>
    <sheetView workbookViewId="0">
      <selection activeCell="D14" sqref="D14:L16"/>
    </sheetView>
  </sheetViews>
  <sheetFormatPr defaultRowHeight="15"/>
  <cols>
    <col min="4" max="4" width="5.42578125" customWidth="1"/>
    <col min="5" max="5" width="5.28515625" customWidth="1"/>
    <col min="6" max="6" width="5" customWidth="1"/>
    <col min="7" max="7" width="5.140625" customWidth="1"/>
    <col min="8" max="8" width="6.28515625" customWidth="1"/>
    <col min="9" max="9" width="4.7109375" customWidth="1"/>
    <col min="10" max="10" width="5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3.51</v>
      </c>
      <c r="E7">
        <v>3.56</v>
      </c>
      <c r="F7">
        <v>3.5</v>
      </c>
      <c r="G7">
        <v>3.57</v>
      </c>
      <c r="H7">
        <v>5.0599999999999996</v>
      </c>
      <c r="I7">
        <v>3.51</v>
      </c>
      <c r="J7">
        <v>3.53</v>
      </c>
      <c r="L7" t="s">
        <v>0</v>
      </c>
    </row>
    <row r="8" spans="4:12">
      <c r="D8">
        <f t="shared" ref="D8:I8" si="1">100*(((POWER(D7*SIN(D6),2))/19.56)+0.245)</f>
        <v>85.58693010568625</v>
      </c>
      <c r="E8">
        <f t="shared" si="1"/>
        <v>26.453761761778399</v>
      </c>
      <c r="F8">
        <f t="shared" si="1"/>
        <v>79.80174956085753</v>
      </c>
      <c r="G8">
        <f t="shared" si="1"/>
        <v>32.12203521700647</v>
      </c>
      <c r="H8">
        <f t="shared" si="1"/>
        <v>122.67331288343541</v>
      </c>
      <c r="I8">
        <f t="shared" si="1"/>
        <v>40.246549079754566</v>
      </c>
      <c r="J8">
        <f>100*(((POWER(J7*SIN(J6),2))/19.56)+0.245)</f>
        <v>56.353016359918144</v>
      </c>
      <c r="L8" t="s">
        <v>1</v>
      </c>
    </row>
    <row r="9" spans="4:12">
      <c r="D9">
        <f t="shared" ref="D9:I9" si="2">(D7*SIN(D6))/9.78</f>
        <v>0.35344327332033226</v>
      </c>
      <c r="E9">
        <f t="shared" si="2"/>
        <v>6.3209357105753719E-2</v>
      </c>
      <c r="F9">
        <f t="shared" si="2"/>
        <v>0.33629081520968079</v>
      </c>
      <c r="G9">
        <f t="shared" si="2"/>
        <v>0.12484784372930841</v>
      </c>
      <c r="H9">
        <f t="shared" si="2"/>
        <v>0.44806631320544543</v>
      </c>
      <c r="I9">
        <f t="shared" si="2"/>
        <v>0.17944785276073599</v>
      </c>
      <c r="J9">
        <f>(J7*SIN(J6))/9.78</f>
        <v>0.25522361325035897</v>
      </c>
      <c r="L9" t="s">
        <v>5</v>
      </c>
    </row>
    <row r="10" spans="4:12">
      <c r="D10">
        <f t="shared" ref="D10:H10" si="3">100*D7*COS(D6)*(D9+SQRT(POWER(D9,2)+0.0501022494887525))</f>
        <v>47.041752950967052</v>
      </c>
      <c r="E10">
        <f t="shared" si="3"/>
        <v>103.70442963757472</v>
      </c>
      <c r="F10">
        <f t="shared" si="3"/>
        <v>88.614735012078441</v>
      </c>
      <c r="G10">
        <f t="shared" si="3"/>
        <v>127.86346966787053</v>
      </c>
      <c r="H10">
        <f t="shared" si="3"/>
        <v>240.07960261512741</v>
      </c>
      <c r="I10">
        <f>100*I7*COS(I6)*(I9+SQRT(POWER(I9,2)+0.0501022494887525))</f>
        <v>141.7539023234238</v>
      </c>
      <c r="J10">
        <f>100*J7*COS(J6)*(J9+SQRT(POWER(J9,2)+0.0501022494887525))</f>
        <v>148.44123324578578</v>
      </c>
      <c r="L10" t="s">
        <v>6</v>
      </c>
    </row>
    <row r="11" spans="4:12">
      <c r="D11">
        <v>55.7</v>
      </c>
      <c r="E11">
        <v>127</v>
      </c>
      <c r="F11">
        <v>100</v>
      </c>
      <c r="G11">
        <v>133.69999999999999</v>
      </c>
      <c r="H11">
        <v>130.69999999999999</v>
      </c>
      <c r="I11">
        <v>140.69999999999999</v>
      </c>
      <c r="J11">
        <v>162.69999999999999</v>
      </c>
      <c r="L11" t="s">
        <v>7</v>
      </c>
    </row>
    <row r="14" spans="4:12">
      <c r="D14">
        <v>10</v>
      </c>
      <c r="E14">
        <v>20</v>
      </c>
      <c r="F14">
        <v>30</v>
      </c>
      <c r="G14">
        <v>45</v>
      </c>
      <c r="H14">
        <v>60</v>
      </c>
      <c r="I14">
        <v>70</v>
      </c>
      <c r="J14">
        <v>80</v>
      </c>
      <c r="L14" t="s">
        <v>3</v>
      </c>
    </row>
    <row r="15" spans="4:12">
      <c r="D15">
        <v>103.70442963757472</v>
      </c>
      <c r="E15">
        <v>127.86346966787053</v>
      </c>
      <c r="F15">
        <v>141.7539023234238</v>
      </c>
      <c r="G15">
        <v>148.44123324578578</v>
      </c>
      <c r="H15">
        <v>240.07960261512741</v>
      </c>
      <c r="I15">
        <v>88.614735012078441</v>
      </c>
      <c r="J15">
        <v>47.041752950967052</v>
      </c>
      <c r="L15" t="s">
        <v>6</v>
      </c>
    </row>
    <row r="16" spans="4:12">
      <c r="D16">
        <v>127</v>
      </c>
      <c r="E16">
        <v>133.69999999999999</v>
      </c>
      <c r="F16">
        <v>140.69999999999999</v>
      </c>
      <c r="G16">
        <v>162.69999999999999</v>
      </c>
      <c r="H16">
        <v>130.69999999999999</v>
      </c>
      <c r="I16">
        <v>100</v>
      </c>
      <c r="J16">
        <v>55.7</v>
      </c>
      <c r="L16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5:L16"/>
  <sheetViews>
    <sheetView workbookViewId="0">
      <selection activeCell="D14" sqref="D14:J14"/>
    </sheetView>
  </sheetViews>
  <sheetFormatPr defaultRowHeight="15"/>
  <cols>
    <col min="4" max="4" width="5.42578125" customWidth="1"/>
    <col min="5" max="5" width="5.28515625" customWidth="1"/>
    <col min="6" max="6" width="5" customWidth="1"/>
    <col min="7" max="7" width="5.140625" customWidth="1"/>
    <col min="8" max="8" width="5.5703125" customWidth="1"/>
    <col min="9" max="9" width="4.7109375" customWidth="1"/>
    <col min="10" max="10" width="5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2.46</v>
      </c>
      <c r="E7">
        <v>2.61</v>
      </c>
      <c r="F7">
        <v>2.46</v>
      </c>
      <c r="G7">
        <v>2.5099999999999998</v>
      </c>
      <c r="H7">
        <v>2.4900000000000002</v>
      </c>
      <c r="I7">
        <v>2.52</v>
      </c>
      <c r="J7">
        <v>2.5099999999999998</v>
      </c>
      <c r="L7" t="s">
        <v>0</v>
      </c>
    </row>
    <row r="8" spans="4:12">
      <c r="D8">
        <f t="shared" ref="D8:I8" si="1">100*(((POWER(D7*SIN(D6),2))/19.56)+0.245)</f>
        <v>54.505735848537817</v>
      </c>
      <c r="E8">
        <f t="shared" si="1"/>
        <v>25.550153113354586</v>
      </c>
      <c r="F8">
        <f t="shared" si="1"/>
        <v>51.819515725917185</v>
      </c>
      <c r="G8">
        <f t="shared" si="1"/>
        <v>28.267748987490087</v>
      </c>
      <c r="H8">
        <f t="shared" si="1"/>
        <v>48.273389570552119</v>
      </c>
      <c r="I8">
        <f t="shared" si="1"/>
        <v>32.616564417177898</v>
      </c>
      <c r="J8">
        <f>100*(((POWER(J7*SIN(J6),2))/19.56)+0.245)</f>
        <v>40.604550102249462</v>
      </c>
      <c r="L8" t="s">
        <v>1</v>
      </c>
    </row>
    <row r="9" spans="4:12">
      <c r="D9">
        <f t="shared" ref="D9:I9" si="2">(D7*SIN(D6))/9.78</f>
        <v>0.24771237959202774</v>
      </c>
      <c r="E9">
        <f t="shared" si="2"/>
        <v>4.6341691585959889E-2</v>
      </c>
      <c r="F9">
        <f t="shared" si="2"/>
        <v>0.23636440154737567</v>
      </c>
      <c r="G9">
        <f t="shared" si="2"/>
        <v>8.7778175843295253E-2</v>
      </c>
      <c r="H9">
        <f t="shared" si="2"/>
        <v>0.22049113041137539</v>
      </c>
      <c r="I9">
        <f t="shared" si="2"/>
        <v>0.12883435582822073</v>
      </c>
      <c r="J9">
        <f>(J7*SIN(J6))/9.78</f>
        <v>0.18147628024317308</v>
      </c>
      <c r="L9" t="s">
        <v>5</v>
      </c>
    </row>
    <row r="10" spans="4:12">
      <c r="D10">
        <f t="shared" ref="D10:H10" si="3">100*D7*COS(D6)*(D9+SQRT(POWER(D9,2)+0.0501022494887525))</f>
        <v>24.843365074479266</v>
      </c>
      <c r="E10">
        <f t="shared" si="3"/>
        <v>70.665002552425449</v>
      </c>
      <c r="F10">
        <f t="shared" si="3"/>
        <v>47.276161519930419</v>
      </c>
      <c r="G10">
        <f t="shared" si="3"/>
        <v>77.412445012277317</v>
      </c>
      <c r="H10">
        <f t="shared" si="3"/>
        <v>66.568441078162238</v>
      </c>
      <c r="I10">
        <f>100*I7*COS(I6)*(I9+SQRT(POWER(I9,2)+0.0501022494887525))</f>
        <v>84.479830871920811</v>
      </c>
      <c r="J10">
        <f>100*J7*COS(J6)*(J9+SQRT(POWER(J9,2)+0.0501022494887525))</f>
        <v>83.352741510177495</v>
      </c>
      <c r="L10" t="s">
        <v>8</v>
      </c>
    </row>
    <row r="11" spans="4:12">
      <c r="D11">
        <v>28.7</v>
      </c>
      <c r="E11">
        <v>76</v>
      </c>
      <c r="F11">
        <v>51</v>
      </c>
      <c r="G11">
        <v>89.7</v>
      </c>
      <c r="H11">
        <v>76</v>
      </c>
      <c r="I11">
        <v>101.3</v>
      </c>
      <c r="J11">
        <v>95.3</v>
      </c>
      <c r="L11" t="s">
        <v>9</v>
      </c>
    </row>
    <row r="14" spans="4:12">
      <c r="D14">
        <v>10</v>
      </c>
      <c r="E14">
        <v>20</v>
      </c>
      <c r="F14">
        <v>30</v>
      </c>
      <c r="G14">
        <v>45</v>
      </c>
      <c r="H14">
        <v>60</v>
      </c>
      <c r="I14">
        <v>70</v>
      </c>
      <c r="J14">
        <v>80</v>
      </c>
      <c r="L14" t="s">
        <v>3</v>
      </c>
    </row>
    <row r="15" spans="4:12">
      <c r="D15">
        <v>70.665002552425449</v>
      </c>
      <c r="E15">
        <v>77.412445012277317</v>
      </c>
      <c r="F15">
        <v>84.479830871920811</v>
      </c>
      <c r="G15">
        <v>83.352741510177495</v>
      </c>
      <c r="H15">
        <v>66.568441078162238</v>
      </c>
      <c r="I15">
        <v>47.276161519930419</v>
      </c>
      <c r="J15">
        <v>24.843365074479266</v>
      </c>
      <c r="L15" t="s">
        <v>6</v>
      </c>
    </row>
    <row r="16" spans="4:12">
      <c r="D16">
        <v>76</v>
      </c>
      <c r="E16">
        <v>89.7</v>
      </c>
      <c r="F16">
        <v>101.3</v>
      </c>
      <c r="G16">
        <v>95.3</v>
      </c>
      <c r="H16">
        <v>76</v>
      </c>
      <c r="I16">
        <v>51</v>
      </c>
      <c r="J16">
        <v>28.7</v>
      </c>
      <c r="L16" t="s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D7:O9"/>
  <sheetViews>
    <sheetView workbookViewId="0">
      <selection activeCell="N10" sqref="N10"/>
    </sheetView>
  </sheetViews>
  <sheetFormatPr defaultRowHeight="15"/>
  <sheetData>
    <row r="7" spans="4:15">
      <c r="D7">
        <v>7.13</v>
      </c>
      <c r="E7">
        <v>5.3</v>
      </c>
      <c r="F7">
        <v>6.58</v>
      </c>
      <c r="G7">
        <v>6.4</v>
      </c>
      <c r="H7">
        <v>7.06</v>
      </c>
      <c r="I7">
        <v>5.78</v>
      </c>
      <c r="J7">
        <v>6.05</v>
      </c>
      <c r="L7" t="s">
        <v>10</v>
      </c>
      <c r="N7">
        <v>0.61899999999999999</v>
      </c>
      <c r="O7" t="s">
        <v>13</v>
      </c>
    </row>
    <row r="8" spans="4:15">
      <c r="D8">
        <v>3.51</v>
      </c>
      <c r="E8">
        <v>3.56</v>
      </c>
      <c r="F8">
        <v>3.5</v>
      </c>
      <c r="G8">
        <v>3.57</v>
      </c>
      <c r="H8">
        <v>5.0599999999999996</v>
      </c>
      <c r="I8">
        <v>3.51</v>
      </c>
      <c r="J8">
        <v>3.53</v>
      </c>
      <c r="L8" t="s">
        <v>11</v>
      </c>
      <c r="N8">
        <v>0.53600000000000003</v>
      </c>
      <c r="O8" t="s">
        <v>14</v>
      </c>
    </row>
    <row r="9" spans="4:15">
      <c r="D9">
        <v>2.46</v>
      </c>
      <c r="E9">
        <v>2.61</v>
      </c>
      <c r="F9">
        <v>2.46</v>
      </c>
      <c r="G9">
        <v>2.5099999999999998</v>
      </c>
      <c r="H9">
        <v>2.4900000000000002</v>
      </c>
      <c r="I9">
        <v>2.52</v>
      </c>
      <c r="J9">
        <v>2.5099999999999998</v>
      </c>
      <c r="L9" t="s">
        <v>12</v>
      </c>
      <c r="N9">
        <v>4.7E-2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5:L16"/>
  <sheetViews>
    <sheetView workbookViewId="0">
      <selection activeCell="D14" sqref="D14:L16"/>
    </sheetView>
  </sheetViews>
  <sheetFormatPr defaultRowHeight="15"/>
  <cols>
    <col min="4" max="4" width="6.140625" customWidth="1"/>
    <col min="5" max="5" width="5.28515625" customWidth="1"/>
    <col min="6" max="6" width="6.140625" customWidth="1"/>
    <col min="7" max="7" width="5.140625" customWidth="1"/>
    <col min="8" max="8" width="6.28515625" customWidth="1"/>
    <col min="9" max="9" width="6.5703125" customWidth="1"/>
    <col min="10" max="10" width="6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7.13</v>
      </c>
      <c r="E7">
        <v>5.3</v>
      </c>
      <c r="F7">
        <v>6.58</v>
      </c>
      <c r="G7">
        <v>6.4</v>
      </c>
      <c r="H7">
        <v>7.06</v>
      </c>
      <c r="I7">
        <v>5.78</v>
      </c>
      <c r="J7">
        <v>6.05</v>
      </c>
      <c r="L7" t="s">
        <v>0</v>
      </c>
    </row>
    <row r="8" spans="4:12">
      <c r="D8">
        <f t="shared" ref="D8:I8" si="1">100*(((POWER(D7*SIN(D6),2))/19.56)+0.245)</f>
        <v>276.56533689578498</v>
      </c>
      <c r="E8">
        <f t="shared" si="1"/>
        <v>28.830353481911629</v>
      </c>
      <c r="F8">
        <f t="shared" si="1"/>
        <v>219.95850364789487</v>
      </c>
      <c r="G8">
        <f t="shared" si="1"/>
        <v>48.995960147869731</v>
      </c>
      <c r="H8">
        <f t="shared" si="1"/>
        <v>215.61809815950897</v>
      </c>
      <c r="I8">
        <f t="shared" si="1"/>
        <v>67.199897750511155</v>
      </c>
      <c r="J8">
        <f>100*(((POWER(J7*SIN(J6),2))/19.56)+0.245)</f>
        <v>118.06467280163582</v>
      </c>
      <c r="L8" t="s">
        <v>15</v>
      </c>
    </row>
    <row r="9" spans="4:12">
      <c r="D9">
        <f t="shared" ref="D9:I9" si="2">(D7*SIN(D6))/9.78</f>
        <v>0.71796311645982025</v>
      </c>
      <c r="E9">
        <f t="shared" si="2"/>
        <v>9.4103818163060321E-2</v>
      </c>
      <c r="F9">
        <f t="shared" si="2"/>
        <v>0.63222673259419992</v>
      </c>
      <c r="G9">
        <f t="shared" si="2"/>
        <v>0.22381686270800386</v>
      </c>
      <c r="H9">
        <f t="shared" si="2"/>
        <v>0.62516762277281523</v>
      </c>
      <c r="I9">
        <f t="shared" si="2"/>
        <v>0.29550102249488724</v>
      </c>
      <c r="J9">
        <f>(J7*SIN(J6))/9.78</f>
        <v>0.43742290656222993</v>
      </c>
      <c r="L9" t="s">
        <v>5</v>
      </c>
    </row>
    <row r="10" spans="4:12">
      <c r="D10">
        <f t="shared" ref="D10:H10" si="3">100*D7*COS(D6)*(D9+SQRT(POWER(D9,2)+0.0501022494887525))</f>
        <v>182.00352844297399</v>
      </c>
      <c r="E10">
        <f t="shared" si="3"/>
        <v>175.85269323550727</v>
      </c>
      <c r="F10">
        <f t="shared" si="3"/>
        <v>293.21839471662969</v>
      </c>
      <c r="G10">
        <f t="shared" si="3"/>
        <v>324.971120814561</v>
      </c>
      <c r="H10">
        <f t="shared" si="3"/>
        <v>455.08701737731059</v>
      </c>
      <c r="I10">
        <f>100*I7*COS(I6)*(I9+SQRT(POWER(I9,2)+0.0501022494887525))</f>
        <v>333.47848650606653</v>
      </c>
      <c r="J10">
        <f>100*J7*COS(J6)*(J9+SQRT(POWER(J9,2)+0.0501022494887525))</f>
        <v>397.33574398464657</v>
      </c>
      <c r="L10" t="s">
        <v>2</v>
      </c>
    </row>
    <row r="11" spans="4:12">
      <c r="D11">
        <v>131.19999999999999</v>
      </c>
      <c r="E11">
        <v>19.600000000000001</v>
      </c>
      <c r="F11">
        <v>116</v>
      </c>
      <c r="G11">
        <v>23.8</v>
      </c>
      <c r="H11">
        <v>107</v>
      </c>
      <c r="I11">
        <v>56.5</v>
      </c>
      <c r="J11">
        <v>76</v>
      </c>
      <c r="L11" t="s">
        <v>16</v>
      </c>
    </row>
    <row r="14" spans="4:12">
      <c r="D14">
        <v>10</v>
      </c>
      <c r="E14">
        <v>20</v>
      </c>
      <c r="F14">
        <v>30</v>
      </c>
      <c r="G14">
        <v>45</v>
      </c>
      <c r="H14">
        <v>60</v>
      </c>
      <c r="I14">
        <v>70</v>
      </c>
      <c r="J14">
        <v>80</v>
      </c>
      <c r="L14" t="s">
        <v>3</v>
      </c>
    </row>
    <row r="15" spans="4:12">
      <c r="D15">
        <v>28.830353481911629</v>
      </c>
      <c r="E15">
        <v>48.995960147869731</v>
      </c>
      <c r="F15">
        <v>67.199897750511155</v>
      </c>
      <c r="G15">
        <v>118.06467280163582</v>
      </c>
      <c r="H15">
        <v>215.61809815950897</v>
      </c>
      <c r="I15">
        <v>219.95850364789487</v>
      </c>
      <c r="J15">
        <v>276.56533689578498</v>
      </c>
      <c r="L15" t="s">
        <v>15</v>
      </c>
    </row>
    <row r="16" spans="4:12">
      <c r="D16">
        <v>19.600000000000001</v>
      </c>
      <c r="E16">
        <v>23.8</v>
      </c>
      <c r="F16">
        <v>56.5</v>
      </c>
      <c r="G16">
        <v>76</v>
      </c>
      <c r="H16">
        <v>107</v>
      </c>
      <c r="I16">
        <v>116</v>
      </c>
      <c r="J16">
        <v>131.19999999999999</v>
      </c>
      <c r="L16" t="s">
        <v>16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5:L16"/>
  <sheetViews>
    <sheetView workbookViewId="0">
      <selection activeCell="D14" sqref="D14:J16"/>
    </sheetView>
  </sheetViews>
  <sheetFormatPr defaultRowHeight="15"/>
  <cols>
    <col min="4" max="4" width="5.42578125" customWidth="1"/>
    <col min="5" max="5" width="5.28515625" customWidth="1"/>
    <col min="6" max="6" width="5" customWidth="1"/>
    <col min="7" max="7" width="5.140625" customWidth="1"/>
    <col min="8" max="8" width="6.28515625" customWidth="1"/>
    <col min="9" max="9" width="4.7109375" customWidth="1"/>
    <col min="10" max="10" width="5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3.51</v>
      </c>
      <c r="E7">
        <v>3.56</v>
      </c>
      <c r="F7">
        <v>3.5</v>
      </c>
      <c r="G7">
        <v>3.57</v>
      </c>
      <c r="H7">
        <v>5.0599999999999996</v>
      </c>
      <c r="I7">
        <v>3.51</v>
      </c>
      <c r="J7">
        <v>3.53</v>
      </c>
      <c r="L7" t="s">
        <v>0</v>
      </c>
    </row>
    <row r="8" spans="4:12">
      <c r="D8">
        <f t="shared" ref="D8:I8" si="1">100*(((POWER(D7*SIN(D6),2))/19.56)+0.245)</f>
        <v>85.58693010568625</v>
      </c>
      <c r="E8">
        <f t="shared" si="1"/>
        <v>26.453761761778399</v>
      </c>
      <c r="F8">
        <f t="shared" si="1"/>
        <v>79.80174956085753</v>
      </c>
      <c r="G8">
        <f t="shared" si="1"/>
        <v>32.12203521700647</v>
      </c>
      <c r="H8">
        <f t="shared" si="1"/>
        <v>122.67331288343541</v>
      </c>
      <c r="I8">
        <f t="shared" si="1"/>
        <v>40.246549079754566</v>
      </c>
      <c r="J8">
        <f>100*(((POWER(J7*SIN(J6),2))/19.56)+0.245)</f>
        <v>56.353016359918144</v>
      </c>
      <c r="L8" t="s">
        <v>15</v>
      </c>
    </row>
    <row r="9" spans="4:12">
      <c r="D9">
        <f t="shared" ref="D9:I9" si="2">(D7*SIN(D6))/9.78</f>
        <v>0.35344327332033226</v>
      </c>
      <c r="E9">
        <f t="shared" si="2"/>
        <v>6.3209357105753719E-2</v>
      </c>
      <c r="F9">
        <f t="shared" si="2"/>
        <v>0.33629081520968079</v>
      </c>
      <c r="G9">
        <f t="shared" si="2"/>
        <v>0.12484784372930841</v>
      </c>
      <c r="H9">
        <f t="shared" si="2"/>
        <v>0.44806631320544543</v>
      </c>
      <c r="I9">
        <f t="shared" si="2"/>
        <v>0.17944785276073599</v>
      </c>
      <c r="J9">
        <f>(J7*SIN(J6))/9.78</f>
        <v>0.25522361325035897</v>
      </c>
      <c r="L9" t="s">
        <v>5</v>
      </c>
    </row>
    <row r="10" spans="4:12">
      <c r="D10">
        <f t="shared" ref="D10:H10" si="3">100*D7*COS(D6)*(D9+SQRT(POWER(D9,2)+0.0501022494887525))</f>
        <v>47.041752950967052</v>
      </c>
      <c r="E10">
        <f t="shared" si="3"/>
        <v>103.70442963757472</v>
      </c>
      <c r="F10">
        <f t="shared" si="3"/>
        <v>88.614735012078441</v>
      </c>
      <c r="G10">
        <f t="shared" si="3"/>
        <v>127.86346966787053</v>
      </c>
      <c r="H10">
        <f t="shared" si="3"/>
        <v>240.07960261512741</v>
      </c>
      <c r="I10">
        <f>100*I7*COS(I6)*(I9+SQRT(POWER(I9,2)+0.0501022494887525))</f>
        <v>141.7539023234238</v>
      </c>
      <c r="J10">
        <f>100*J7*COS(J6)*(J9+SQRT(POWER(J9,2)+0.0501022494887525))</f>
        <v>148.44123324578578</v>
      </c>
      <c r="L10" t="s">
        <v>2</v>
      </c>
    </row>
    <row r="11" spans="4:12">
      <c r="D11">
        <v>91.5</v>
      </c>
      <c r="E11">
        <v>9.5</v>
      </c>
      <c r="F11">
        <v>81.3</v>
      </c>
      <c r="G11">
        <v>36.700000000000003</v>
      </c>
      <c r="H11">
        <v>72.3</v>
      </c>
      <c r="I11">
        <v>44</v>
      </c>
      <c r="J11">
        <v>59.7</v>
      </c>
      <c r="L11" t="s">
        <v>16</v>
      </c>
    </row>
    <row r="14" spans="4:12">
      <c r="D14">
        <v>10</v>
      </c>
      <c r="E14">
        <v>20</v>
      </c>
      <c r="F14">
        <v>30</v>
      </c>
      <c r="G14">
        <v>45</v>
      </c>
      <c r="H14">
        <v>60</v>
      </c>
      <c r="I14">
        <v>70</v>
      </c>
      <c r="J14">
        <v>80</v>
      </c>
      <c r="L14" t="s">
        <v>3</v>
      </c>
    </row>
    <row r="15" spans="4:12">
      <c r="D15">
        <v>26.453761761778399</v>
      </c>
      <c r="E15">
        <v>32.12203521700647</v>
      </c>
      <c r="F15">
        <v>40.246549079754566</v>
      </c>
      <c r="G15">
        <v>56.353016359918144</v>
      </c>
      <c r="H15">
        <v>122.67331288343541</v>
      </c>
      <c r="I15">
        <v>79.80174956085753</v>
      </c>
      <c r="J15">
        <v>85.58693010568625</v>
      </c>
      <c r="L15" t="s">
        <v>15</v>
      </c>
    </row>
    <row r="16" spans="4:12">
      <c r="D16">
        <v>9.5</v>
      </c>
      <c r="E16">
        <v>36.700000000000003</v>
      </c>
      <c r="F16">
        <v>44</v>
      </c>
      <c r="G16">
        <v>59.7</v>
      </c>
      <c r="H16">
        <v>72.3</v>
      </c>
      <c r="I16">
        <v>81.3</v>
      </c>
      <c r="J16">
        <v>91.5</v>
      </c>
      <c r="L16" t="s">
        <v>16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5:L17"/>
  <sheetViews>
    <sheetView workbookViewId="0">
      <selection activeCell="D15" sqref="D15:J17"/>
    </sheetView>
  </sheetViews>
  <sheetFormatPr defaultRowHeight="15"/>
  <cols>
    <col min="4" max="4" width="5.42578125" customWidth="1"/>
    <col min="5" max="5" width="5.28515625" customWidth="1"/>
    <col min="6" max="6" width="5" customWidth="1"/>
    <col min="7" max="7" width="5.140625" customWidth="1"/>
    <col min="8" max="8" width="5.5703125" customWidth="1"/>
    <col min="9" max="9" width="4.7109375" customWidth="1"/>
    <col min="10" max="10" width="5.140625" customWidth="1"/>
    <col min="12" max="12" width="11.85546875" customWidth="1"/>
  </cols>
  <sheetData>
    <row r="5" spans="4:12">
      <c r="D5">
        <v>80</v>
      </c>
      <c r="E5">
        <v>10</v>
      </c>
      <c r="F5">
        <v>70</v>
      </c>
      <c r="G5">
        <v>20</v>
      </c>
      <c r="H5">
        <v>60</v>
      </c>
      <c r="I5">
        <v>30</v>
      </c>
      <c r="J5">
        <v>45</v>
      </c>
      <c r="L5" t="s">
        <v>3</v>
      </c>
    </row>
    <row r="6" spans="4:12">
      <c r="D6">
        <f t="shared" ref="D6:I6" si="0">(D5/180)*3.14159265358979</f>
        <v>1.3962634015954623</v>
      </c>
      <c r="E6">
        <f t="shared" si="0"/>
        <v>0.17453292519943278</v>
      </c>
      <c r="F6">
        <f t="shared" si="0"/>
        <v>1.2217304763960295</v>
      </c>
      <c r="G6">
        <f t="shared" si="0"/>
        <v>0.34906585039886556</v>
      </c>
      <c r="H6">
        <f t="shared" si="0"/>
        <v>1.0471975511965965</v>
      </c>
      <c r="I6">
        <f t="shared" si="0"/>
        <v>0.52359877559829826</v>
      </c>
      <c r="J6">
        <f>(J5/180)*3.14159265358979</f>
        <v>0.7853981633974475</v>
      </c>
      <c r="L6" t="s">
        <v>4</v>
      </c>
    </row>
    <row r="7" spans="4:12">
      <c r="D7">
        <v>2.46</v>
      </c>
      <c r="E7">
        <v>2.61</v>
      </c>
      <c r="F7">
        <v>2.46</v>
      </c>
      <c r="G7">
        <v>2.5099999999999998</v>
      </c>
      <c r="H7">
        <v>2.4900000000000002</v>
      </c>
      <c r="I7">
        <v>2.52</v>
      </c>
      <c r="J7">
        <v>2.5099999999999998</v>
      </c>
      <c r="L7" t="s">
        <v>0</v>
      </c>
    </row>
    <row r="8" spans="4:12">
      <c r="D8">
        <f t="shared" ref="D8:I8" si="1">100*(((POWER(D7*SIN(D6),2))/19.56)+0.245)</f>
        <v>54.505735848537817</v>
      </c>
      <c r="E8">
        <f t="shared" si="1"/>
        <v>25.550153113354586</v>
      </c>
      <c r="F8">
        <f t="shared" si="1"/>
        <v>51.819515725917185</v>
      </c>
      <c r="G8">
        <f t="shared" si="1"/>
        <v>28.267748987490087</v>
      </c>
      <c r="H8">
        <f t="shared" si="1"/>
        <v>48.273389570552119</v>
      </c>
      <c r="I8">
        <f t="shared" si="1"/>
        <v>32.616564417177898</v>
      </c>
      <c r="J8">
        <f>100*(((POWER(J7*SIN(J6),2))/19.56)+0.245)</f>
        <v>40.604550102249462</v>
      </c>
      <c r="L8" t="s">
        <v>15</v>
      </c>
    </row>
    <row r="9" spans="4:12">
      <c r="D9">
        <f t="shared" ref="D9:I9" si="2">(D7*SIN(D6))/9.78</f>
        <v>0.24771237959202774</v>
      </c>
      <c r="E9">
        <f t="shared" si="2"/>
        <v>4.6341691585959889E-2</v>
      </c>
      <c r="F9">
        <f t="shared" si="2"/>
        <v>0.23636440154737567</v>
      </c>
      <c r="G9">
        <f t="shared" si="2"/>
        <v>8.7778175843295253E-2</v>
      </c>
      <c r="H9">
        <f t="shared" si="2"/>
        <v>0.22049113041137539</v>
      </c>
      <c r="I9">
        <f t="shared" si="2"/>
        <v>0.12883435582822073</v>
      </c>
      <c r="J9">
        <f>(J7*SIN(J6))/9.78</f>
        <v>0.18147628024317308</v>
      </c>
      <c r="L9" t="s">
        <v>5</v>
      </c>
    </row>
    <row r="10" spans="4:12">
      <c r="D10">
        <f t="shared" ref="D10:H10" si="3">100*D7*COS(D6)*(D9+SQRT(POWER(D9,2)+0.0501022494887525))</f>
        <v>24.843365074479266</v>
      </c>
      <c r="E10">
        <f t="shared" si="3"/>
        <v>70.665002552425449</v>
      </c>
      <c r="F10">
        <f t="shared" si="3"/>
        <v>47.276161519930419</v>
      </c>
      <c r="G10">
        <f t="shared" si="3"/>
        <v>77.412445012277317</v>
      </c>
      <c r="H10">
        <f t="shared" si="3"/>
        <v>66.568441078162238</v>
      </c>
      <c r="I10">
        <f>100*I7*COS(I6)*(I9+SQRT(POWER(I9,2)+0.0501022494887525))</f>
        <v>84.479830871920811</v>
      </c>
      <c r="J10">
        <f>100*J7*COS(J6)*(J9+SQRT(POWER(J9,2)+0.0501022494887525))</f>
        <v>83.352741510177495</v>
      </c>
      <c r="L10" t="s">
        <v>2</v>
      </c>
    </row>
    <row r="11" spans="4:12">
      <c r="D11">
        <v>53.2</v>
      </c>
      <c r="E11">
        <v>8.6999999999999993</v>
      </c>
      <c r="F11">
        <v>50.2</v>
      </c>
      <c r="G11">
        <v>26.3</v>
      </c>
      <c r="H11">
        <v>50</v>
      </c>
      <c r="I11">
        <v>31</v>
      </c>
      <c r="J11">
        <v>38.700000000000003</v>
      </c>
      <c r="L11" t="s">
        <v>16</v>
      </c>
    </row>
    <row r="15" spans="4:12">
      <c r="D15">
        <v>10</v>
      </c>
      <c r="E15">
        <v>20</v>
      </c>
      <c r="F15">
        <v>30</v>
      </c>
      <c r="G15">
        <v>45</v>
      </c>
      <c r="H15">
        <v>60</v>
      </c>
      <c r="I15">
        <v>70</v>
      </c>
      <c r="J15">
        <v>80</v>
      </c>
      <c r="L15" t="s">
        <v>3</v>
      </c>
    </row>
    <row r="16" spans="4:12">
      <c r="D16">
        <v>25.550153113354586</v>
      </c>
      <c r="E16">
        <v>28.267748987490087</v>
      </c>
      <c r="F16">
        <v>32.616564417177898</v>
      </c>
      <c r="G16">
        <v>40.604550102249462</v>
      </c>
      <c r="H16">
        <v>48.273389570552119</v>
      </c>
      <c r="I16">
        <v>51.819515725917185</v>
      </c>
      <c r="J16">
        <v>54.505735848537817</v>
      </c>
      <c r="L16" t="s">
        <v>15</v>
      </c>
    </row>
    <row r="17" spans="4:12">
      <c r="D17">
        <v>8.6999999999999993</v>
      </c>
      <c r="E17">
        <v>26.3</v>
      </c>
      <c r="F17">
        <v>31</v>
      </c>
      <c r="G17">
        <v>38.700000000000003</v>
      </c>
      <c r="H17">
        <v>50</v>
      </c>
      <c r="I17">
        <v>50.2</v>
      </c>
      <c r="J17">
        <v>53.2</v>
      </c>
      <c r="L17" t="s">
        <v>16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4:D13"/>
  <sheetViews>
    <sheetView workbookViewId="0">
      <selection activeCell="O10" sqref="O10"/>
    </sheetView>
  </sheetViews>
  <sheetFormatPr defaultRowHeight="15"/>
  <sheetData>
    <row r="4" spans="3:4">
      <c r="C4" t="s">
        <v>17</v>
      </c>
      <c r="D4" t="s">
        <v>18</v>
      </c>
    </row>
    <row r="5" spans="3:4">
      <c r="C5">
        <f>LOG10(C11)</f>
        <v>0.80617997398388719</v>
      </c>
      <c r="D5">
        <f>LOG10(D11)</f>
        <v>0.31175386105575426</v>
      </c>
    </row>
    <row r="6" spans="3:4">
      <c r="C6">
        <f t="shared" ref="C6:D7" si="0">LOG10(C12)</f>
        <v>0.55266821611219319</v>
      </c>
      <c r="D6">
        <f t="shared" si="0"/>
        <v>0.12613140726198435</v>
      </c>
    </row>
    <row r="7" spans="3:4">
      <c r="C7">
        <f t="shared" si="0"/>
        <v>0.39967372148103808</v>
      </c>
      <c r="D7">
        <f t="shared" si="0"/>
        <v>-4.7207556955907906E-2</v>
      </c>
    </row>
    <row r="11" spans="3:4">
      <c r="C11">
        <v>6.4</v>
      </c>
      <c r="D11">
        <v>2.0499999999999998</v>
      </c>
    </row>
    <row r="12" spans="3:4">
      <c r="C12">
        <v>3.57</v>
      </c>
      <c r="D12">
        <v>1.337</v>
      </c>
    </row>
    <row r="13" spans="3:4">
      <c r="C13">
        <v>2.5099999999999998</v>
      </c>
      <c r="D13">
        <v>0.89700000000000002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E13"/>
  <sheetViews>
    <sheetView workbookViewId="0">
      <selection activeCell="R11" sqref="R11"/>
    </sheetView>
  </sheetViews>
  <sheetFormatPr defaultRowHeight="15"/>
  <sheetData>
    <row r="3" spans="2:5">
      <c r="B3" t="s">
        <v>0</v>
      </c>
      <c r="C3" t="s">
        <v>2</v>
      </c>
    </row>
    <row r="4" spans="2:5" ht="15.75" thickBot="1"/>
    <row r="5" spans="2:5" ht="18" thickBot="1">
      <c r="B5" s="2">
        <v>6.05</v>
      </c>
      <c r="C5" s="3">
        <v>2.597</v>
      </c>
      <c r="E5" s="3"/>
    </row>
    <row r="6" spans="2:5" ht="18" thickBot="1">
      <c r="B6" s="1">
        <v>3.53</v>
      </c>
      <c r="C6" s="4">
        <v>1.627</v>
      </c>
      <c r="E6" s="4"/>
    </row>
    <row r="7" spans="2:5" ht="18" thickBot="1">
      <c r="B7" s="1">
        <v>2.5099999999999998</v>
      </c>
      <c r="C7" s="4">
        <v>0.95299999999999996</v>
      </c>
      <c r="E7" s="4"/>
    </row>
    <row r="10" spans="2:5">
      <c r="B10" t="s">
        <v>19</v>
      </c>
      <c r="C10" t="s">
        <v>20</v>
      </c>
    </row>
    <row r="11" spans="2:5">
      <c r="B11">
        <f>LOG10(B5)</f>
        <v>0.78175537465246892</v>
      </c>
      <c r="C11">
        <f>LOG10(C5)</f>
        <v>0.41447194962930273</v>
      </c>
    </row>
    <row r="12" spans="2:5">
      <c r="B12">
        <f t="shared" ref="B12:C13" si="0">LOG10(B6)</f>
        <v>0.54777470538782258</v>
      </c>
      <c r="C12">
        <f t="shared" si="0"/>
        <v>0.21138755293685879</v>
      </c>
    </row>
    <row r="13" spans="2:5">
      <c r="B13">
        <f t="shared" si="0"/>
        <v>0.39967372148103808</v>
      </c>
      <c r="C13">
        <f t="shared" si="0"/>
        <v>-2.090709936167361E-2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5:C14"/>
  <sheetViews>
    <sheetView tabSelected="1" workbookViewId="0">
      <selection activeCell="B12" sqref="B12:C14"/>
    </sheetView>
  </sheetViews>
  <sheetFormatPr defaultRowHeight="15"/>
  <sheetData>
    <row r="5" spans="2:3">
      <c r="B5" t="s">
        <v>22</v>
      </c>
      <c r="C5" t="s">
        <v>21</v>
      </c>
    </row>
    <row r="6" spans="2:3">
      <c r="B6">
        <v>6.58</v>
      </c>
      <c r="C6">
        <v>1.623</v>
      </c>
    </row>
    <row r="7" spans="2:3">
      <c r="B7">
        <v>3.5</v>
      </c>
      <c r="C7">
        <v>1</v>
      </c>
    </row>
    <row r="8" spans="2:3">
      <c r="B8">
        <v>2.46</v>
      </c>
      <c r="C8">
        <v>0.51</v>
      </c>
    </row>
    <row r="11" spans="2:3">
      <c r="B11" t="s">
        <v>19</v>
      </c>
      <c r="C11" t="s">
        <v>20</v>
      </c>
    </row>
    <row r="12" spans="2:3">
      <c r="B12">
        <f>LOG10(B6)</f>
        <v>0.81822589361395548</v>
      </c>
      <c r="C12">
        <f>LOG10(C6)</f>
        <v>0.21031851982623187</v>
      </c>
    </row>
    <row r="13" spans="2:3">
      <c r="B13">
        <f t="shared" ref="B13:C14" si="0">LOG10(B7)</f>
        <v>0.54406804435027567</v>
      </c>
      <c r="C13">
        <f t="shared" si="0"/>
        <v>0</v>
      </c>
    </row>
    <row r="14" spans="2:3">
      <c r="B14">
        <f t="shared" si="0"/>
        <v>0.39093510710337914</v>
      </c>
      <c r="C14">
        <f t="shared" si="0"/>
        <v>-0.29242982390206362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2008-05-29T09:43:01Z</dcterms:created>
  <dcterms:modified xsi:type="dcterms:W3CDTF">2008-05-29T14:39:25Z</dcterms:modified>
</cp:coreProperties>
</file>