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\Desktop\projetpts\data\"/>
    </mc:Choice>
  </mc:AlternateContent>
  <xr:revisionPtr revIDLastSave="0" documentId="13_ncr:1_{4A66A6E4-8DA8-4676-ACC1-9B97B6359268}" xr6:coauthVersionLast="45" xr6:coauthVersionMax="45" xr10:uidLastSave="{00000000-0000-0000-0000-000000000000}"/>
  <bookViews>
    <workbookView xWindow="60" yWindow="-16320" windowWidth="29040" windowHeight="15840" xr2:uid="{5D63A594-C2A7-43F0-BDDA-0E51BAAC59D7}"/>
  </bookViews>
  <sheets>
    <sheet name="Matchs_PL" sheetId="1" r:id="rId1"/>
    <sheet name="Saison_PL" sheetId="5" r:id="rId2"/>
    <sheet name="Matchs_Europe" sheetId="8" r:id="rId3"/>
    <sheet name="Saison_TCC" sheetId="7" r:id="rId4"/>
    <sheet name="Matchs_TCC" sheetId="6" r:id="rId5"/>
    <sheet name="Age" sheetId="4" r:id="rId6"/>
    <sheet name="Elo_Liverpool" sheetId="3" r:id="rId7"/>
  </sheets>
  <definedNames>
    <definedName name="_xlnm._FilterDatabase" localSheetId="0" hidden="1">Matchs_PL!$A$1:$AE$305</definedName>
    <definedName name="_xlnm._FilterDatabase" localSheetId="4" hidden="1">Matchs_TCC!$A$1:$J$476</definedName>
    <definedName name="age" localSheetId="5">Age!$A$1:$A$9</definedName>
    <definedName name="goalzz_archive_from_2012" localSheetId="4">Matchs_TCC!$B$1:$J$476</definedName>
    <definedName name="test" localSheetId="6">Elo_Liverpool!$A$1:$G$786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2" i="8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2" i="1"/>
  <c r="H8" i="7" l="1"/>
  <c r="H9" i="7"/>
  <c r="H2" i="7"/>
  <c r="D3" i="7"/>
  <c r="D4" i="7"/>
  <c r="D5" i="7"/>
  <c r="D6" i="7"/>
  <c r="D7" i="7"/>
  <c r="D8" i="7"/>
  <c r="D9" i="7"/>
  <c r="D2" i="7"/>
  <c r="I9" i="7"/>
  <c r="G9" i="7"/>
  <c r="I8" i="7"/>
  <c r="G8" i="7"/>
  <c r="I7" i="7"/>
  <c r="G7" i="7"/>
  <c r="J7" i="7" s="1"/>
  <c r="I6" i="7"/>
  <c r="G6" i="7"/>
  <c r="J6" i="7" s="1"/>
  <c r="I5" i="7"/>
  <c r="G5" i="7"/>
  <c r="H5" i="7" s="1"/>
  <c r="I4" i="7"/>
  <c r="G4" i="7"/>
  <c r="H4" i="7" s="1"/>
  <c r="J4" i="7"/>
  <c r="I3" i="7"/>
  <c r="G3" i="7"/>
  <c r="H3" i="7" s="1"/>
  <c r="I2" i="7"/>
  <c r="G2" i="7"/>
  <c r="H7" i="7" l="1"/>
  <c r="H6" i="7"/>
  <c r="J3" i="7"/>
  <c r="J2" i="7"/>
  <c r="J5" i="7"/>
  <c r="J8" i="7"/>
  <c r="J9" i="7"/>
  <c r="I3" i="5"/>
  <c r="I4" i="5"/>
  <c r="I5" i="5"/>
  <c r="I6" i="5"/>
  <c r="I7" i="5"/>
  <c r="I8" i="5"/>
  <c r="I9" i="5"/>
  <c r="I2" i="5"/>
  <c r="K674" i="3" l="1"/>
  <c r="E291" i="1" l="1"/>
  <c r="AA291" i="1" s="1"/>
  <c r="H291" i="1" l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4" i="1"/>
  <c r="H4" i="1" s="1"/>
  <c r="E5" i="1"/>
  <c r="H5" i="1" s="1"/>
  <c r="E6" i="1"/>
  <c r="H6" i="1" s="1"/>
  <c r="E7" i="1"/>
  <c r="H7" i="1" s="1"/>
  <c r="E8" i="1"/>
  <c r="H8" i="1" s="1"/>
  <c r="E3" i="1"/>
  <c r="H3" i="1" s="1"/>
  <c r="E2" i="1"/>
  <c r="H2" i="1" s="1"/>
  <c r="AA260" i="1" l="1"/>
  <c r="H260" i="1"/>
  <c r="AA196" i="1"/>
  <c r="H196" i="1"/>
  <c r="AA148" i="1"/>
  <c r="H148" i="1"/>
  <c r="H124" i="1"/>
  <c r="AA124" i="1"/>
  <c r="AA84" i="1"/>
  <c r="H84" i="1"/>
  <c r="H304" i="1"/>
  <c r="AA304" i="1"/>
  <c r="AA296" i="1"/>
  <c r="H296" i="1"/>
  <c r="AA287" i="1"/>
  <c r="H287" i="1"/>
  <c r="H279" i="1"/>
  <c r="AA279" i="1"/>
  <c r="H271" i="1"/>
  <c r="AA271" i="1"/>
  <c r="AA263" i="1"/>
  <c r="H263" i="1"/>
  <c r="AA255" i="1"/>
  <c r="H255" i="1"/>
  <c r="H247" i="1"/>
  <c r="AA247" i="1"/>
  <c r="H239" i="1"/>
  <c r="AA239" i="1"/>
  <c r="AA231" i="1"/>
  <c r="H231" i="1"/>
  <c r="AA223" i="1"/>
  <c r="H223" i="1"/>
  <c r="H215" i="1"/>
  <c r="AA215" i="1"/>
  <c r="AA207" i="1"/>
  <c r="H207" i="1"/>
  <c r="AA199" i="1"/>
  <c r="H199" i="1"/>
  <c r="AA191" i="1"/>
  <c r="H191" i="1"/>
  <c r="H183" i="1"/>
  <c r="AA183" i="1"/>
  <c r="AA175" i="1"/>
  <c r="H175" i="1"/>
  <c r="AA167" i="1"/>
  <c r="H167" i="1"/>
  <c r="AA159" i="1"/>
  <c r="H159" i="1"/>
  <c r="H151" i="1"/>
  <c r="AA151" i="1"/>
  <c r="AA143" i="1"/>
  <c r="H143" i="1"/>
  <c r="H135" i="1"/>
  <c r="AA135" i="1"/>
  <c r="H127" i="1"/>
  <c r="AA127" i="1"/>
  <c r="AA119" i="1"/>
  <c r="H119" i="1"/>
  <c r="AA111" i="1"/>
  <c r="H111" i="1"/>
  <c r="AA103" i="1"/>
  <c r="H103" i="1"/>
  <c r="H95" i="1"/>
  <c r="AA95" i="1"/>
  <c r="H87" i="1"/>
  <c r="AA87" i="1"/>
  <c r="H79" i="1"/>
  <c r="AA79" i="1"/>
  <c r="H301" i="1"/>
  <c r="AA301" i="1"/>
  <c r="AA244" i="1"/>
  <c r="H244" i="1"/>
  <c r="AA188" i="1"/>
  <c r="H188" i="1"/>
  <c r="H100" i="1"/>
  <c r="AA100" i="1"/>
  <c r="AA300" i="1"/>
  <c r="H300" i="1"/>
  <c r="AA305" i="1"/>
  <c r="H305" i="1"/>
  <c r="H303" i="1"/>
  <c r="AA303" i="1"/>
  <c r="H295" i="1"/>
  <c r="AA295" i="1"/>
  <c r="AA286" i="1"/>
  <c r="H286" i="1"/>
  <c r="AA278" i="1"/>
  <c r="H278" i="1"/>
  <c r="AA270" i="1"/>
  <c r="H270" i="1"/>
  <c r="H262" i="1"/>
  <c r="AA262" i="1"/>
  <c r="AA254" i="1"/>
  <c r="H254" i="1"/>
  <c r="AA246" i="1"/>
  <c r="H246" i="1"/>
  <c r="H238" i="1"/>
  <c r="AA238" i="1"/>
  <c r="AA230" i="1"/>
  <c r="H230" i="1"/>
  <c r="AA222" i="1"/>
  <c r="H222" i="1"/>
  <c r="AA214" i="1"/>
  <c r="H214" i="1"/>
  <c r="AA206" i="1"/>
  <c r="H206" i="1"/>
  <c r="AA198" i="1"/>
  <c r="H198" i="1"/>
  <c r="H190" i="1"/>
  <c r="AA190" i="1"/>
  <c r="AA182" i="1"/>
  <c r="H182" i="1"/>
  <c r="H174" i="1"/>
  <c r="AA174" i="1"/>
  <c r="H166" i="1"/>
  <c r="AA166" i="1"/>
  <c r="AA158" i="1"/>
  <c r="H158" i="1"/>
  <c r="H150" i="1"/>
  <c r="AA150" i="1"/>
  <c r="H142" i="1"/>
  <c r="AA142" i="1"/>
  <c r="H134" i="1"/>
  <c r="AA134" i="1"/>
  <c r="H126" i="1"/>
  <c r="AA126" i="1"/>
  <c r="H118" i="1"/>
  <c r="AA118" i="1"/>
  <c r="H110" i="1"/>
  <c r="AA110" i="1"/>
  <c r="H102" i="1"/>
  <c r="AA102" i="1"/>
  <c r="H94" i="1"/>
  <c r="AA94" i="1"/>
  <c r="H86" i="1"/>
  <c r="AA86" i="1"/>
  <c r="AA78" i="1"/>
  <c r="H78" i="1"/>
  <c r="AA276" i="1"/>
  <c r="H276" i="1"/>
  <c r="H228" i="1"/>
  <c r="AA228" i="1"/>
  <c r="AA180" i="1"/>
  <c r="H180" i="1"/>
  <c r="H132" i="1"/>
  <c r="AA132" i="1"/>
  <c r="H302" i="1"/>
  <c r="AA302" i="1"/>
  <c r="H294" i="1"/>
  <c r="AA294" i="1"/>
  <c r="H285" i="1"/>
  <c r="AA285" i="1"/>
  <c r="H277" i="1"/>
  <c r="AA277" i="1"/>
  <c r="H269" i="1"/>
  <c r="AA269" i="1"/>
  <c r="H261" i="1"/>
  <c r="AA261" i="1"/>
  <c r="H253" i="1"/>
  <c r="AA253" i="1"/>
  <c r="H245" i="1"/>
  <c r="AA245" i="1"/>
  <c r="H237" i="1"/>
  <c r="AA237" i="1"/>
  <c r="H229" i="1"/>
  <c r="AA229" i="1"/>
  <c r="H221" i="1"/>
  <c r="AA221" i="1"/>
  <c r="H213" i="1"/>
  <c r="AA213" i="1"/>
  <c r="H205" i="1"/>
  <c r="AA205" i="1"/>
  <c r="H197" i="1"/>
  <c r="AA197" i="1"/>
  <c r="H189" i="1"/>
  <c r="AA189" i="1"/>
  <c r="H181" i="1"/>
  <c r="AA181" i="1"/>
  <c r="H173" i="1"/>
  <c r="AA173" i="1"/>
  <c r="H165" i="1"/>
  <c r="AA165" i="1"/>
  <c r="AA157" i="1"/>
  <c r="H157" i="1"/>
  <c r="AA149" i="1"/>
  <c r="H149" i="1"/>
  <c r="AA141" i="1"/>
  <c r="H141" i="1"/>
  <c r="AA133" i="1"/>
  <c r="H133" i="1"/>
  <c r="AA125" i="1"/>
  <c r="H125" i="1"/>
  <c r="AA117" i="1"/>
  <c r="H117" i="1"/>
  <c r="AA109" i="1"/>
  <c r="H109" i="1"/>
  <c r="AA101" i="1"/>
  <c r="H101" i="1"/>
  <c r="AA93" i="1"/>
  <c r="H93" i="1"/>
  <c r="AA85" i="1"/>
  <c r="H85" i="1"/>
  <c r="H284" i="1"/>
  <c r="AA284" i="1"/>
  <c r="H212" i="1"/>
  <c r="AA212" i="1"/>
  <c r="AA283" i="1"/>
  <c r="H283" i="1"/>
  <c r="H267" i="1"/>
  <c r="AA267" i="1"/>
  <c r="AA259" i="1"/>
  <c r="H259" i="1"/>
  <c r="AA251" i="1"/>
  <c r="H251" i="1"/>
  <c r="AA243" i="1"/>
  <c r="H243" i="1"/>
  <c r="AA235" i="1"/>
  <c r="H235" i="1"/>
  <c r="H227" i="1"/>
  <c r="AA227" i="1"/>
  <c r="H219" i="1"/>
  <c r="AA219" i="1"/>
  <c r="H211" i="1"/>
  <c r="AA211" i="1"/>
  <c r="AA203" i="1"/>
  <c r="H203" i="1"/>
  <c r="AA195" i="1"/>
  <c r="H195" i="1"/>
  <c r="AA187" i="1"/>
  <c r="H187" i="1"/>
  <c r="AA179" i="1"/>
  <c r="H179" i="1"/>
  <c r="AA171" i="1"/>
  <c r="H171" i="1"/>
  <c r="AA163" i="1"/>
  <c r="H163" i="1"/>
  <c r="H155" i="1"/>
  <c r="AA155" i="1"/>
  <c r="AA147" i="1"/>
  <c r="H147" i="1"/>
  <c r="H139" i="1"/>
  <c r="AA139" i="1"/>
  <c r="AA131" i="1"/>
  <c r="H131" i="1"/>
  <c r="AA123" i="1"/>
  <c r="H123" i="1"/>
  <c r="AA115" i="1"/>
  <c r="H115" i="1"/>
  <c r="AA107" i="1"/>
  <c r="H107" i="1"/>
  <c r="H99" i="1"/>
  <c r="AA99" i="1"/>
  <c r="H91" i="1"/>
  <c r="AA91" i="1"/>
  <c r="AA83" i="1"/>
  <c r="H83" i="1"/>
  <c r="H293" i="1"/>
  <c r="AA293" i="1"/>
  <c r="AA252" i="1"/>
  <c r="H252" i="1"/>
  <c r="H204" i="1"/>
  <c r="AA204" i="1"/>
  <c r="AA164" i="1"/>
  <c r="H164" i="1"/>
  <c r="H140" i="1"/>
  <c r="AA140" i="1"/>
  <c r="H92" i="1"/>
  <c r="AA92" i="1"/>
  <c r="H275" i="1"/>
  <c r="AA275" i="1"/>
  <c r="AA299" i="1"/>
  <c r="H299" i="1"/>
  <c r="H290" i="1"/>
  <c r="AA290" i="1"/>
  <c r="H282" i="1"/>
  <c r="AA282" i="1"/>
  <c r="AA274" i="1"/>
  <c r="H274" i="1"/>
  <c r="H266" i="1"/>
  <c r="AA266" i="1"/>
  <c r="H258" i="1"/>
  <c r="AA258" i="1"/>
  <c r="AA250" i="1"/>
  <c r="H250" i="1"/>
  <c r="AA242" i="1"/>
  <c r="H242" i="1"/>
  <c r="AA234" i="1"/>
  <c r="H234" i="1"/>
  <c r="H226" i="1"/>
  <c r="AA226" i="1"/>
  <c r="AA218" i="1"/>
  <c r="H218" i="1"/>
  <c r="AA210" i="1"/>
  <c r="H210" i="1"/>
  <c r="H202" i="1"/>
  <c r="AA202" i="1"/>
  <c r="H194" i="1"/>
  <c r="AA194" i="1"/>
  <c r="AA186" i="1"/>
  <c r="H186" i="1"/>
  <c r="AA178" i="1"/>
  <c r="H178" i="1"/>
  <c r="AA170" i="1"/>
  <c r="H170" i="1"/>
  <c r="H162" i="1"/>
  <c r="AA162" i="1"/>
  <c r="H154" i="1"/>
  <c r="AA154" i="1"/>
  <c r="H146" i="1"/>
  <c r="AA146" i="1"/>
  <c r="H138" i="1"/>
  <c r="AA138" i="1"/>
  <c r="H130" i="1"/>
  <c r="AA130" i="1"/>
  <c r="AA122" i="1"/>
  <c r="H122" i="1"/>
  <c r="H114" i="1"/>
  <c r="AA114" i="1"/>
  <c r="AA106" i="1"/>
  <c r="H106" i="1"/>
  <c r="AA98" i="1"/>
  <c r="H98" i="1"/>
  <c r="AA90" i="1"/>
  <c r="H90" i="1"/>
  <c r="H82" i="1"/>
  <c r="AA82" i="1"/>
  <c r="H236" i="1"/>
  <c r="AA236" i="1"/>
  <c r="H172" i="1"/>
  <c r="AA172" i="1"/>
  <c r="AA116" i="1"/>
  <c r="H116" i="1"/>
  <c r="H298" i="1"/>
  <c r="AA298" i="1"/>
  <c r="H289" i="1"/>
  <c r="AA289" i="1"/>
  <c r="H281" i="1"/>
  <c r="AA281" i="1"/>
  <c r="H273" i="1"/>
  <c r="AA273" i="1"/>
  <c r="H265" i="1"/>
  <c r="AA265" i="1"/>
  <c r="H257" i="1"/>
  <c r="AA257" i="1"/>
  <c r="H249" i="1"/>
  <c r="AA249" i="1"/>
  <c r="H241" i="1"/>
  <c r="AA241" i="1"/>
  <c r="H233" i="1"/>
  <c r="AA233" i="1"/>
  <c r="H225" i="1"/>
  <c r="AA225" i="1"/>
  <c r="H217" i="1"/>
  <c r="AA217" i="1"/>
  <c r="H209" i="1"/>
  <c r="AA209" i="1"/>
  <c r="H201" i="1"/>
  <c r="AA201" i="1"/>
  <c r="H193" i="1"/>
  <c r="AA193" i="1"/>
  <c r="H185" i="1"/>
  <c r="AA185" i="1"/>
  <c r="H177" i="1"/>
  <c r="AA177" i="1"/>
  <c r="H169" i="1"/>
  <c r="AA169" i="1"/>
  <c r="H161" i="1"/>
  <c r="AA161" i="1"/>
  <c r="H153" i="1"/>
  <c r="AA153" i="1"/>
  <c r="H145" i="1"/>
  <c r="AA145" i="1"/>
  <c r="H137" i="1"/>
  <c r="AA137" i="1"/>
  <c r="H129" i="1"/>
  <c r="AA129" i="1"/>
  <c r="H121" i="1"/>
  <c r="AA121" i="1"/>
  <c r="H113" i="1"/>
  <c r="AA113" i="1"/>
  <c r="H105" i="1"/>
  <c r="AA105" i="1"/>
  <c r="H97" i="1"/>
  <c r="AA97" i="1"/>
  <c r="H89" i="1"/>
  <c r="AA89" i="1"/>
  <c r="H81" i="1"/>
  <c r="AA81" i="1"/>
  <c r="H268" i="1"/>
  <c r="AA268" i="1"/>
  <c r="H220" i="1"/>
  <c r="AA220" i="1"/>
  <c r="AA156" i="1"/>
  <c r="H156" i="1"/>
  <c r="AA108" i="1"/>
  <c r="H108" i="1"/>
  <c r="H292" i="1"/>
  <c r="AA292" i="1"/>
  <c r="AA297" i="1"/>
  <c r="H297" i="1"/>
  <c r="AA288" i="1"/>
  <c r="H288" i="1"/>
  <c r="H280" i="1"/>
  <c r="AA280" i="1"/>
  <c r="AA272" i="1"/>
  <c r="H272" i="1"/>
  <c r="H264" i="1"/>
  <c r="AA264" i="1"/>
  <c r="AA256" i="1"/>
  <c r="H256" i="1"/>
  <c r="H248" i="1"/>
  <c r="AA248" i="1"/>
  <c r="AA240" i="1"/>
  <c r="H240" i="1"/>
  <c r="H232" i="1"/>
  <c r="AA232" i="1"/>
  <c r="AA224" i="1"/>
  <c r="H224" i="1"/>
  <c r="H216" i="1"/>
  <c r="AA216" i="1"/>
  <c r="AA208" i="1"/>
  <c r="H208" i="1"/>
  <c r="AA200" i="1"/>
  <c r="H200" i="1"/>
  <c r="AA192" i="1"/>
  <c r="H192" i="1"/>
  <c r="H184" i="1"/>
  <c r="AA184" i="1"/>
  <c r="AA176" i="1"/>
  <c r="H176" i="1"/>
  <c r="AA168" i="1"/>
  <c r="H168" i="1"/>
  <c r="AA160" i="1"/>
  <c r="H160" i="1"/>
  <c r="H152" i="1"/>
  <c r="AA152" i="1"/>
  <c r="H144" i="1"/>
  <c r="AA144" i="1"/>
  <c r="AA136" i="1"/>
  <c r="H136" i="1"/>
  <c r="H128" i="1"/>
  <c r="AA128" i="1"/>
  <c r="AA120" i="1"/>
  <c r="H120" i="1"/>
  <c r="H112" i="1"/>
  <c r="AA112" i="1"/>
  <c r="AA104" i="1"/>
  <c r="H104" i="1"/>
  <c r="AA96" i="1"/>
  <c r="H96" i="1"/>
  <c r="H88" i="1"/>
  <c r="AA88" i="1"/>
  <c r="H80" i="1"/>
  <c r="AA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6931FA-BA55-401C-B0B3-A5EE12DA675C}" name="age" type="6" refreshedVersion="6" background="1" saveData="1">
    <textPr codePage="65001" sourceFile="C:\Users\jacky\Downloads\Work\ESILV\Projets\Liverpool\Test_Dev\age.csv" decimal="," thousands=" ">
      <textFields>
        <textField/>
      </textFields>
    </textPr>
  </connection>
  <connection id="2" xr16:uid="{EE2CB48D-EA22-4AFB-B23E-76A6DA4D7A8F}" name="goalzz_archive_from_2012" type="6" refreshedVersion="6" background="1" saveData="1">
    <textPr codePage="65001" sourceFile="C:\Users\jacky\Downloads\Work\ESILV\Projets\Liverpool\projetpts\data\goalzz_archive_from_2012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B837545-EAB2-4485-A6B6-9E3FD3489780}" name="test1" type="6" refreshedVersion="6" background="1" saveData="1">
    <textPr codePage="65001" sourceFile="C:\Users\jacky\Downloads\Work\ESILV\Projets\Liverpool\Test_Dev\test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<sst xmlns="http://schemas.openxmlformats.org/spreadsheetml/2006/main" count="7262" uniqueCount="944">
  <si>
    <t>Season</t>
  </si>
  <si>
    <t>Date</t>
  </si>
  <si>
    <t>HomeTeam</t>
  </si>
  <si>
    <t>AwayTeam</t>
  </si>
  <si>
    <t>FTHG (Full Time Home Team Goals)</t>
  </si>
  <si>
    <t>FTAG (Full Time Away Team Goals)</t>
  </si>
  <si>
    <t>FTR (Full Time Result)</t>
  </si>
  <si>
    <t>HTHG (Half Time Home Team Goals)</t>
  </si>
  <si>
    <t>HTAG (Half Time Away Team Goals)</t>
  </si>
  <si>
    <t>HTR (Half Time Result)</t>
  </si>
  <si>
    <t>HS (Home Team Shots)</t>
  </si>
  <si>
    <t>AS (Away Team Shots)</t>
  </si>
  <si>
    <t>HST (Home Team Shots on Target)</t>
  </si>
  <si>
    <t>AST (Away Team Shots on Target)</t>
  </si>
  <si>
    <t>HC (Home Team Corners)</t>
  </si>
  <si>
    <t>AC (Away Team Corners)</t>
  </si>
  <si>
    <t>HF (Home Fouls)</t>
  </si>
  <si>
    <t>AF (Away Fouls)</t>
  </si>
  <si>
    <t>HY (Home Yellow Cards)</t>
  </si>
  <si>
    <t>AY (Away Yellow Cards)</t>
  </si>
  <si>
    <t>HR (Home Red Cards)</t>
  </si>
  <si>
    <t>AR (Away Red Cards)</t>
  </si>
  <si>
    <t>2013-14</t>
  </si>
  <si>
    <t>Liverpool</t>
  </si>
  <si>
    <t>Stoke</t>
  </si>
  <si>
    <t>H</t>
  </si>
  <si>
    <t>Aston Villa</t>
  </si>
  <si>
    <t>A</t>
  </si>
  <si>
    <t>Man United</t>
  </si>
  <si>
    <t>Swansea</t>
  </si>
  <si>
    <t>D</t>
  </si>
  <si>
    <t>Southampton</t>
  </si>
  <si>
    <t>Sunderland</t>
  </si>
  <si>
    <t>Crystal Palace</t>
  </si>
  <si>
    <t>Newcastle</t>
  </si>
  <si>
    <t>West Brom</t>
  </si>
  <si>
    <t>Arsenal</t>
  </si>
  <si>
    <t>Fulham</t>
  </si>
  <si>
    <t>Everton</t>
  </si>
  <si>
    <t>Hull</t>
  </si>
  <si>
    <t>Norwich</t>
  </si>
  <si>
    <t>West Ham</t>
  </si>
  <si>
    <t>Tottenham</t>
  </si>
  <si>
    <t>Cardiff</t>
  </si>
  <si>
    <t>Man City</t>
  </si>
  <si>
    <t>Chelsea</t>
  </si>
  <si>
    <t>2014-15</t>
  </si>
  <si>
    <t>QPR</t>
  </si>
  <si>
    <t>Leicester</t>
  </si>
  <si>
    <t>Burnley</t>
  </si>
  <si>
    <t>2015-16</t>
  </si>
  <si>
    <t>Bournemouth</t>
  </si>
  <si>
    <t>Watford</t>
  </si>
  <si>
    <t>2016-17</t>
  </si>
  <si>
    <t>Middlesbrough</t>
  </si>
  <si>
    <t>2017-18</t>
  </si>
  <si>
    <t>Huddersfield</t>
  </si>
  <si>
    <t>Brighton</t>
  </si>
  <si>
    <t>2018-19</t>
  </si>
  <si>
    <t>Wolves</t>
  </si>
  <si>
    <t>2019-20</t>
  </si>
  <si>
    <t>Sheffield United</t>
  </si>
  <si>
    <t>2012-13</t>
  </si>
  <si>
    <t>Reading</t>
  </si>
  <si>
    <t>Wigan</t>
  </si>
  <si>
    <t>Home/Away</t>
  </si>
  <si>
    <t>Win/Loose/Draw</t>
  </si>
  <si>
    <t>xGH (Expected Goals Home)</t>
  </si>
  <si>
    <t>xGA (Expected Away Goals)</t>
  </si>
  <si>
    <t>xGDiff</t>
  </si>
  <si>
    <t>Rank</t>
  </si>
  <si>
    <t>Club</t>
  </si>
  <si>
    <t>Country</t>
  </si>
  <si>
    <t>Level</t>
  </si>
  <si>
    <t>Elo</t>
  </si>
  <si>
    <t>From</t>
  </si>
  <si>
    <t>To</t>
  </si>
  <si>
    <t>ENG</t>
  </si>
  <si>
    <t>1911.91723633</t>
  </si>
  <si>
    <t>1750.2767334000002</t>
  </si>
  <si>
    <t>1758.22253418</t>
  </si>
  <si>
    <t>1761.3026123</t>
  </si>
  <si>
    <t>1762.72058105</t>
  </si>
  <si>
    <t>1761.30505371</t>
  </si>
  <si>
    <t>1764.5637207000002</t>
  </si>
  <si>
    <t>1766.27746582</t>
  </si>
  <si>
    <t>1761.35168457</t>
  </si>
  <si>
    <t>1738.29748535</t>
  </si>
  <si>
    <t>1730.69726562</t>
  </si>
  <si>
    <t>1723.94165039</t>
  </si>
  <si>
    <t>1720.89489746</t>
  </si>
  <si>
    <t>1722.66650391</t>
  </si>
  <si>
    <t>1718.27893066</t>
  </si>
  <si>
    <t>1721.61987305</t>
  </si>
  <si>
    <t>1715.13684082</t>
  </si>
  <si>
    <t>1719.81750488</t>
  </si>
  <si>
    <t>1711.17614746</t>
  </si>
  <si>
    <t>1712.54797363</t>
  </si>
  <si>
    <t>1714.45361328</t>
  </si>
  <si>
    <t>1719.77148438</t>
  </si>
  <si>
    <t>1722.30664062</t>
  </si>
  <si>
    <t>1711.80065918</t>
  </si>
  <si>
    <t>1710.0501709000002</t>
  </si>
  <si>
    <t>1726.22668457</t>
  </si>
  <si>
    <t>1732.29321289</t>
  </si>
  <si>
    <t>1731.8347167999998</t>
  </si>
  <si>
    <t>1741.79821777</t>
  </si>
  <si>
    <t>1730.27685547</t>
  </si>
  <si>
    <t>1752.53088379</t>
  </si>
  <si>
    <t>1755.50842285</t>
  </si>
  <si>
    <t>1751.8347167999998</t>
  </si>
  <si>
    <t>1757.18371582</t>
  </si>
  <si>
    <t>1761.55578613</t>
  </si>
  <si>
    <t>1744.51928711</t>
  </si>
  <si>
    <t>1744.69006348</t>
  </si>
  <si>
    <t>1751.4934082000002</t>
  </si>
  <si>
    <t>1747.46520996</t>
  </si>
  <si>
    <t>1743.63769531</t>
  </si>
  <si>
    <t>1726.46533203</t>
  </si>
  <si>
    <t>1733.32971191</t>
  </si>
  <si>
    <t>1738.77990723</t>
  </si>
  <si>
    <t>1726.44458008</t>
  </si>
  <si>
    <t>1728.23327637</t>
  </si>
  <si>
    <t>1719.88439941</t>
  </si>
  <si>
    <t>1726.3737792999998</t>
  </si>
  <si>
    <t>1717.47705078</t>
  </si>
  <si>
    <t>1712.5546875</t>
  </si>
  <si>
    <t>1725.54638672</t>
  </si>
  <si>
    <t>1724.953125</t>
  </si>
  <si>
    <t>1724.6628417999998</t>
  </si>
  <si>
    <t>1723.53710938</t>
  </si>
  <si>
    <t>1727.11584473</t>
  </si>
  <si>
    <t>1744.19763184</t>
  </si>
  <si>
    <t>1760.83825684</t>
  </si>
  <si>
    <t>1767.16540527</t>
  </si>
  <si>
    <t>1764.63598633</t>
  </si>
  <si>
    <t>1771.81860352</t>
  </si>
  <si>
    <t>1771.90856934</t>
  </si>
  <si>
    <t>1771.74853516</t>
  </si>
  <si>
    <t>1774.93945312</t>
  </si>
  <si>
    <t>1766.79980469</t>
  </si>
  <si>
    <t>1766.68444824</t>
  </si>
  <si>
    <t>1768.29406738</t>
  </si>
  <si>
    <t>1773.91552734</t>
  </si>
  <si>
    <t>1782.70544434</t>
  </si>
  <si>
    <t>1785.29345703</t>
  </si>
  <si>
    <t>1800.55432129</t>
  </si>
  <si>
    <t>1805.76208496</t>
  </si>
  <si>
    <t>1814.88342285</t>
  </si>
  <si>
    <t>1808.28466797</t>
  </si>
  <si>
    <t>1808.63000488</t>
  </si>
  <si>
    <t>1802.88464355</t>
  </si>
  <si>
    <t>1787.57080078</t>
  </si>
  <si>
    <t>1786.26953125</t>
  </si>
  <si>
    <t>1817.20996094</t>
  </si>
  <si>
    <t>1821.60974121</t>
  </si>
  <si>
    <t>1819.49597168</t>
  </si>
  <si>
    <t>1816.11132812</t>
  </si>
  <si>
    <t>1800.86865234</t>
  </si>
  <si>
    <t>1799.71557617</t>
  </si>
  <si>
    <t>1801.18237305</t>
  </si>
  <si>
    <t>1811.83117676</t>
  </si>
  <si>
    <t>1813.13916016</t>
  </si>
  <si>
    <t>1813.15234375</t>
  </si>
  <si>
    <t>1797.29418945</t>
  </si>
  <si>
    <t>1797.30065918</t>
  </si>
  <si>
    <t>1790.23718262</t>
  </si>
  <si>
    <t>1792.14282227</t>
  </si>
  <si>
    <t>1803.48132324</t>
  </si>
  <si>
    <t>1804.6373290999998</t>
  </si>
  <si>
    <t>1806.71459961</t>
  </si>
  <si>
    <t>1805.07214355</t>
  </si>
  <si>
    <t>1814.18359375</t>
  </si>
  <si>
    <t>1819.27404785</t>
  </si>
  <si>
    <t>1823.74047852</t>
  </si>
  <si>
    <t>1822.9708252</t>
  </si>
  <si>
    <t>1822.40649414</t>
  </si>
  <si>
    <t>1827.85656738</t>
  </si>
  <si>
    <t>1825.04956055</t>
  </si>
  <si>
    <t>1826.43859863</t>
  </si>
  <si>
    <t>1825.5213623</t>
  </si>
  <si>
    <t>1824.21472168</t>
  </si>
  <si>
    <t>1827.21130371</t>
  </si>
  <si>
    <t>1833.96728516</t>
  </si>
  <si>
    <t>1839.28381348</t>
  </si>
  <si>
    <t>1834.92883301</t>
  </si>
  <si>
    <t>1833.10266113</t>
  </si>
  <si>
    <t>1839.4621582000002</t>
  </si>
  <si>
    <t>1838.53088379</t>
  </si>
  <si>
    <t>1837.32739258</t>
  </si>
  <si>
    <t>1836.24108887</t>
  </si>
  <si>
    <t>1835.03967285</t>
  </si>
  <si>
    <t>1838.36340332</t>
  </si>
  <si>
    <t>1826.63659668</t>
  </si>
  <si>
    <t>1827.09777832</t>
  </si>
  <si>
    <t>1824.42797852</t>
  </si>
  <si>
    <t>1824.71105957</t>
  </si>
  <si>
    <t>1818.63537598</t>
  </si>
  <si>
    <t>1826.68908691</t>
  </si>
  <si>
    <t>1832.94970703</t>
  </si>
  <si>
    <t>1838.20996094</t>
  </si>
  <si>
    <t>1844.82714844</t>
  </si>
  <si>
    <t>1839.94555664</t>
  </si>
  <si>
    <t>1841.03796387</t>
  </si>
  <si>
    <t>1826.1986084000002</t>
  </si>
  <si>
    <t>1825.65844727</t>
  </si>
  <si>
    <t>1807.45654297</t>
  </si>
  <si>
    <t>1817.48120117</t>
  </si>
  <si>
    <t>1814.67773438</t>
  </si>
  <si>
    <t>1815.7755127</t>
  </si>
  <si>
    <t>1818.0949707000002</t>
  </si>
  <si>
    <t>1818.8059082000002</t>
  </si>
  <si>
    <t>1813.77148438</t>
  </si>
  <si>
    <t>1799.58642578</t>
  </si>
  <si>
    <t>1809.66711426</t>
  </si>
  <si>
    <t>1808.65698242</t>
  </si>
  <si>
    <t>1809.16699219</t>
  </si>
  <si>
    <t>1811.91967773</t>
  </si>
  <si>
    <t>1818.0826415999998</t>
  </si>
  <si>
    <t>1812.99121094</t>
  </si>
  <si>
    <t>1814.4753417999998</t>
  </si>
  <si>
    <t>1817.08398438</t>
  </si>
  <si>
    <t>1823.95202637</t>
  </si>
  <si>
    <t>1817.31542969</t>
  </si>
  <si>
    <t>1823.31298828</t>
  </si>
  <si>
    <t>1822.89428711</t>
  </si>
  <si>
    <t>1823.36437988</t>
  </si>
  <si>
    <t>1829.33630371</t>
  </si>
  <si>
    <t>1828.79907227</t>
  </si>
  <si>
    <t>1830.2598877</t>
  </si>
  <si>
    <t>1815.95959473</t>
  </si>
  <si>
    <t>1821.0390625</t>
  </si>
  <si>
    <t>1822.80273438</t>
  </si>
  <si>
    <t>1817.42004395</t>
  </si>
  <si>
    <t>1817.51379395</t>
  </si>
  <si>
    <t>1829.69250488</t>
  </si>
  <si>
    <t>1832.55517578</t>
  </si>
  <si>
    <t>1835.31103516</t>
  </si>
  <si>
    <t>1835.32666016</t>
  </si>
  <si>
    <t>1835.66101074</t>
  </si>
  <si>
    <t>1831.43115234</t>
  </si>
  <si>
    <t>1841.8302002</t>
  </si>
  <si>
    <t>1843.015625</t>
  </si>
  <si>
    <t>1845.10327148</t>
  </si>
  <si>
    <t>1851.22814941</t>
  </si>
  <si>
    <t>1851.50878906</t>
  </si>
  <si>
    <t>1863.06335449</t>
  </si>
  <si>
    <t>1850.33093262</t>
  </si>
  <si>
    <t>1851.71960449</t>
  </si>
  <si>
    <t>1851.97570801</t>
  </si>
  <si>
    <t>1849.14086914</t>
  </si>
  <si>
    <t>1842.63708496</t>
  </si>
  <si>
    <t>1849.04370117</t>
  </si>
  <si>
    <t>1848.77490234</t>
  </si>
  <si>
    <t>1856.52355957</t>
  </si>
  <si>
    <t>1854.9107665999998</t>
  </si>
  <si>
    <t>1850.99987793</t>
  </si>
  <si>
    <t>1851.02392578</t>
  </si>
  <si>
    <t>1861.61096191</t>
  </si>
  <si>
    <t>1862.03503418</t>
  </si>
  <si>
    <t>1858.93884277</t>
  </si>
  <si>
    <t>1850.83435059</t>
  </si>
  <si>
    <t>1853.12573242</t>
  </si>
  <si>
    <t>1850.36816406</t>
  </si>
  <si>
    <t>1859.6854248</t>
  </si>
  <si>
    <t>1854.05456543</t>
  </si>
  <si>
    <t>1861.9329834000002</t>
  </si>
  <si>
    <t>1866.83837891</t>
  </si>
  <si>
    <t>1869.54870605</t>
  </si>
  <si>
    <t>1866.77319336</t>
  </si>
  <si>
    <t>1856.26062012</t>
  </si>
  <si>
    <t>1856.23876953</t>
  </si>
  <si>
    <t>1864.15441895</t>
  </si>
  <si>
    <t>1871.66748047</t>
  </si>
  <si>
    <t>1871.71105957</t>
  </si>
  <si>
    <t>1877.29907227</t>
  </si>
  <si>
    <t>1881.17480469</t>
  </si>
  <si>
    <t>1874.81555176</t>
  </si>
  <si>
    <t>1867.63293457</t>
  </si>
  <si>
    <t>1875.73974609</t>
  </si>
  <si>
    <t>1876.4263915999998</t>
  </si>
  <si>
    <t>1880.34729004</t>
  </si>
  <si>
    <t>1883.5213623</t>
  </si>
  <si>
    <t>1888.36022949</t>
  </si>
  <si>
    <t>1897.25512695</t>
  </si>
  <si>
    <t>1883.71899414</t>
  </si>
  <si>
    <t>1887.24829102</t>
  </si>
  <si>
    <t>1886.68078613</t>
  </si>
  <si>
    <t>1892.35559082</t>
  </si>
  <si>
    <t>1895.28051758</t>
  </si>
  <si>
    <t>1912.50769043</t>
  </si>
  <si>
    <t>1912.29724121</t>
  </si>
  <si>
    <t>1912.20336914</t>
  </si>
  <si>
    <t>1912.05175781</t>
  </si>
  <si>
    <t>1915.40930176</t>
  </si>
  <si>
    <t>1917.8515625</t>
  </si>
  <si>
    <t>1916.21984863</t>
  </si>
  <si>
    <t>1911.02404785</t>
  </si>
  <si>
    <t>1914.3260498</t>
  </si>
  <si>
    <t>1907.55737305</t>
  </si>
  <si>
    <t>1901.82946777</t>
  </si>
  <si>
    <t>1899.8338623</t>
  </si>
  <si>
    <t>1900.92272949</t>
  </si>
  <si>
    <t>1904.96777344</t>
  </si>
  <si>
    <t>1908.31738281</t>
  </si>
  <si>
    <t>1925.75183105</t>
  </si>
  <si>
    <t>1929.28918457</t>
  </si>
  <si>
    <t>1924.44812012</t>
  </si>
  <si>
    <t>1933.91882324</t>
  </si>
  <si>
    <t>1934.20568848</t>
  </si>
  <si>
    <t>1937.2442627</t>
  </si>
  <si>
    <t>1930.45751953</t>
  </si>
  <si>
    <t>1943.03308105</t>
  </si>
  <si>
    <t>1942.36901855</t>
  </si>
  <si>
    <t>1934.39086914</t>
  </si>
  <si>
    <t>1930.62365723</t>
  </si>
  <si>
    <t>1929.0949707000002</t>
  </si>
  <si>
    <t>1920.7590332000002</t>
  </si>
  <si>
    <t>1923.88317871</t>
  </si>
  <si>
    <t>1913.54650879</t>
  </si>
  <si>
    <t>1913.57067871</t>
  </si>
  <si>
    <t>1914.52758789</t>
  </si>
  <si>
    <t>1914.92382812</t>
  </si>
  <si>
    <t>1918.67004395</t>
  </si>
  <si>
    <t>1921.41906738</t>
  </si>
  <si>
    <t>1927.47143555</t>
  </si>
  <si>
    <t>1923.71032715</t>
  </si>
  <si>
    <t>1925.22802734</t>
  </si>
  <si>
    <t>1922.75268555</t>
  </si>
  <si>
    <t>1926.84753418</t>
  </si>
  <si>
    <t>1936.02026367</t>
  </si>
  <si>
    <t>1938.82922363</t>
  </si>
  <si>
    <t>1936.90246582</t>
  </si>
  <si>
    <t>1939.24194336</t>
  </si>
  <si>
    <t>1941.79602051</t>
  </si>
  <si>
    <t>1941.2166748</t>
  </si>
  <si>
    <t>1941.14575195</t>
  </si>
  <si>
    <t>1927.15246582</t>
  </si>
  <si>
    <t>1929.03295898</t>
  </si>
  <si>
    <t>1928.21496582</t>
  </si>
  <si>
    <t>1929.97436523</t>
  </si>
  <si>
    <t>1930.55993652</t>
  </si>
  <si>
    <t>1931.22375488</t>
  </si>
  <si>
    <t>1933.84973145</t>
  </si>
  <si>
    <t>1935.45996094</t>
  </si>
  <si>
    <t>1934.60778809</t>
  </si>
  <si>
    <t>1906.1784667999998</t>
  </si>
  <si>
    <t>1912.21594238</t>
  </si>
  <si>
    <t>1911.03955078</t>
  </si>
  <si>
    <t>1912.60180664</t>
  </si>
  <si>
    <t>1918.55615234</t>
  </si>
  <si>
    <t>1917.81872559</t>
  </si>
  <si>
    <t>1910.87084961</t>
  </si>
  <si>
    <t>1913.48352051</t>
  </si>
  <si>
    <t>1915.98449707</t>
  </si>
  <si>
    <t>1919.99267578</t>
  </si>
  <si>
    <t>1927.54663086</t>
  </si>
  <si>
    <t>1935.11218262</t>
  </si>
  <si>
    <t>1933.11645508</t>
  </si>
  <si>
    <t>1930.93078613</t>
  </si>
  <si>
    <t>1937.31054688</t>
  </si>
  <si>
    <t>1941.13952637</t>
  </si>
  <si>
    <t>1944.08325195</t>
  </si>
  <si>
    <t>1952.49291992</t>
  </si>
  <si>
    <t>1946.10949707</t>
  </si>
  <si>
    <t>1948.7277832000002</t>
  </si>
  <si>
    <t>1950.35314941</t>
  </si>
  <si>
    <t>1943.01025391</t>
  </si>
  <si>
    <t>1937.44152832</t>
  </si>
  <si>
    <t>1940.38842773</t>
  </si>
  <si>
    <t>1936.29003906</t>
  </si>
  <si>
    <t>1940.16088867</t>
  </si>
  <si>
    <t>1939.20471191</t>
  </si>
  <si>
    <t>1936.78137207</t>
  </si>
  <si>
    <t>1937.45837402</t>
  </si>
  <si>
    <t>1940.45117188</t>
  </si>
  <si>
    <t>1939.83374023</t>
  </si>
  <si>
    <t>1943.95910645</t>
  </si>
  <si>
    <t>1938.81591797</t>
  </si>
  <si>
    <t>1940.27978516</t>
  </si>
  <si>
    <t>1947.19458008</t>
  </si>
  <si>
    <t>1945.45141602</t>
  </si>
  <si>
    <t>1947.45507812</t>
  </si>
  <si>
    <t>1947.97265625</t>
  </si>
  <si>
    <t>1970.52636719</t>
  </si>
  <si>
    <t>1976.72216797</t>
  </si>
  <si>
    <t>1978.22216797</t>
  </si>
  <si>
    <t>1982.79174805</t>
  </si>
  <si>
    <t>1986.84802246</t>
  </si>
  <si>
    <t>1993.13793945</t>
  </si>
  <si>
    <t>1991.65222168</t>
  </si>
  <si>
    <t>1995.51538086</t>
  </si>
  <si>
    <t>2000.44665527</t>
  </si>
  <si>
    <t>1998.65966797</t>
  </si>
  <si>
    <t>2004.55688477</t>
  </si>
  <si>
    <t>2006.70556641</t>
  </si>
  <si>
    <t>2008.90795898</t>
  </si>
  <si>
    <t>2009.82165527</t>
  </si>
  <si>
    <t>2006.44958496</t>
  </si>
  <si>
    <t>1990.1348877</t>
  </si>
  <si>
    <t>1993.42053223</t>
  </si>
  <si>
    <t>1996.36315918</t>
  </si>
  <si>
    <t>2029.1619873</t>
  </si>
  <si>
    <t>2034.24133301</t>
  </si>
  <si>
    <t>2035.16088867</t>
  </si>
  <si>
    <t>2036.97473145</t>
  </si>
  <si>
    <t>2043.53308105</t>
  </si>
  <si>
    <t>2043.54516602</t>
  </si>
  <si>
    <t>2043.5526123</t>
  </si>
  <si>
    <t>2043.73754883</t>
  </si>
  <si>
    <t>2044.9552002</t>
  </si>
  <si>
    <t>2045.0657959000002</t>
  </si>
  <si>
    <t>2046.87768555</t>
  </si>
  <si>
    <t>2049.84277344</t>
  </si>
  <si>
    <t>2053.73071289</t>
  </si>
  <si>
    <t>2054.93359375</t>
  </si>
  <si>
    <t>2058.50927734</t>
  </si>
  <si>
    <t>2060.13549805</t>
  </si>
  <si>
    <t>2033.32714844</t>
  </si>
  <si>
    <t>2034.58764648</t>
  </si>
  <si>
    <t>2034.8470459000002</t>
  </si>
  <si>
    <t>2039.78540039</t>
  </si>
  <si>
    <t>2041.38830566</t>
  </si>
  <si>
    <t>2035.74169922</t>
  </si>
  <si>
    <t>2039.8894042999998</t>
  </si>
  <si>
    <t>2041.78515625</t>
  </si>
  <si>
    <t>2043.49182129</t>
  </si>
  <si>
    <t>2039.01098633</t>
  </si>
  <si>
    <t>2041.11743164</t>
  </si>
  <si>
    <t>2047.87548828</t>
  </si>
  <si>
    <t>2050.3503417999996</t>
  </si>
  <si>
    <t>2052.68359375</t>
  </si>
  <si>
    <t>2054.2434082000004</t>
  </si>
  <si>
    <t>2054.10058594</t>
  </si>
  <si>
    <t>2052.30810547</t>
  </si>
  <si>
    <t>2053.68701172</t>
  </si>
  <si>
    <t>2061.64257812</t>
  </si>
  <si>
    <t>2064.23120117</t>
  </si>
  <si>
    <t>2063.20532227</t>
  </si>
  <si>
    <t>2052.86303711</t>
  </si>
  <si>
    <t>2043.8458252</t>
  </si>
  <si>
    <t>2044.61401367</t>
  </si>
  <si>
    <t>2046.59387207</t>
  </si>
  <si>
    <t>2049.83374023</t>
  </si>
  <si>
    <t>2056.98999023</t>
  </si>
  <si>
    <t>2056.78979492</t>
  </si>
  <si>
    <t>2059.01733398</t>
  </si>
  <si>
    <t>2059.98071289</t>
  </si>
  <si>
    <t>2067.63696289</t>
  </si>
  <si>
    <t>2069.15380859</t>
  </si>
  <si>
    <t>2070.47412109</t>
  </si>
  <si>
    <t>2073.97216797</t>
  </si>
  <si>
    <t>2076.77856445</t>
  </si>
  <si>
    <t>2079.34912109</t>
  </si>
  <si>
    <t>2081.60449219</t>
  </si>
  <si>
    <t>2083.49731445</t>
  </si>
  <si>
    <t>2084.40844727</t>
  </si>
  <si>
    <t>2074.7265625</t>
  </si>
  <si>
    <t>2071.99633789</t>
  </si>
  <si>
    <t>2077.74145508</t>
  </si>
  <si>
    <t>2078.6027832000004</t>
  </si>
  <si>
    <t>2075.67407227</t>
  </si>
  <si>
    <t>2077.5402832000004</t>
  </si>
  <si>
    <t>2075.89550781</t>
  </si>
  <si>
    <t>2048.10473633</t>
  </si>
  <si>
    <t>2048.92285156</t>
  </si>
  <si>
    <t>2045.39086914</t>
  </si>
  <si>
    <t>2016.01428223</t>
  </si>
  <si>
    <t>2020.29455566</t>
  </si>
  <si>
    <t>2014.28186035</t>
  </si>
  <si>
    <t>2017.88659668</t>
  </si>
  <si>
    <t>2001.73840332</t>
  </si>
  <si>
    <t>2002.9407959000002</t>
  </si>
  <si>
    <t>2005.79724121</t>
  </si>
  <si>
    <t>1998.45800781</t>
  </si>
  <si>
    <t>1986.60888672</t>
  </si>
  <si>
    <t>1991.13781738</t>
  </si>
  <si>
    <t>1994.79260254</t>
  </si>
  <si>
    <t>1993.8067627</t>
  </si>
  <si>
    <t>1996.13952637</t>
  </si>
  <si>
    <t>1997.3795165999998</t>
  </si>
  <si>
    <t>1996.99609375</t>
  </si>
  <si>
    <t>1997.66271973</t>
  </si>
  <si>
    <t>1995.37036133</t>
  </si>
  <si>
    <t>1988.66125488</t>
  </si>
  <si>
    <t>1985.74230957</t>
  </si>
  <si>
    <t>1986.84350586</t>
  </si>
  <si>
    <t>1987.23022461</t>
  </si>
  <si>
    <t>1993.95275879</t>
  </si>
  <si>
    <t>1994.3046875</t>
  </si>
  <si>
    <t>1998.68981934</t>
  </si>
  <si>
    <t>1999.53088379</t>
  </si>
  <si>
    <t>1965.22094727</t>
  </si>
  <si>
    <t>Elo_Liverpool</t>
  </si>
  <si>
    <t>1896.16308594</t>
  </si>
  <si>
    <t>1742.60021973</t>
  </si>
  <si>
    <t>1728.23242188</t>
  </si>
  <si>
    <t>1729.25158691</t>
  </si>
  <si>
    <t>1732.5871582000002</t>
  </si>
  <si>
    <t>1733.52380371</t>
  </si>
  <si>
    <t>1722.60900879</t>
  </si>
  <si>
    <t>1723.3515625</t>
  </si>
  <si>
    <t>1724.73095703</t>
  </si>
  <si>
    <t>1723.95605469</t>
  </si>
  <si>
    <t>1732.29528809</t>
  </si>
  <si>
    <t>1727.04785156</t>
  </si>
  <si>
    <t>1738.92260742</t>
  </si>
  <si>
    <t>1741.30334473</t>
  </si>
  <si>
    <t>1741.83032227</t>
  </si>
  <si>
    <t>1727.60327148</t>
  </si>
  <si>
    <t>1724.62756348</t>
  </si>
  <si>
    <t>1728.93896484</t>
  </si>
  <si>
    <t>1727.58300781</t>
  </si>
  <si>
    <t>1718.4642334000002</t>
  </si>
  <si>
    <t>1725.39208984</t>
  </si>
  <si>
    <t>1728.54016113</t>
  </si>
  <si>
    <t>1727.43310547</t>
  </si>
  <si>
    <t>1726.49060059</t>
  </si>
  <si>
    <t>1730.51818848</t>
  </si>
  <si>
    <t>1721.96008301</t>
  </si>
  <si>
    <t>1727.2890625</t>
  </si>
  <si>
    <t>1735.58935547</t>
  </si>
  <si>
    <t>1728.27770996</t>
  </si>
  <si>
    <t>1730.14611816</t>
  </si>
  <si>
    <t>1719.4107665999998</t>
  </si>
  <si>
    <t>1718.91088867</t>
  </si>
  <si>
    <t>1713.06506348</t>
  </si>
  <si>
    <t>1716.34741211</t>
  </si>
  <si>
    <t>1712.89367676</t>
  </si>
  <si>
    <t>1708.85290527</t>
  </si>
  <si>
    <t>1718.91943359</t>
  </si>
  <si>
    <t>1726.65087891</t>
  </si>
  <si>
    <t>1709.44140625</t>
  </si>
  <si>
    <t>1720.85742188</t>
  </si>
  <si>
    <t>1709.71435547</t>
  </si>
  <si>
    <t>1718.7253417999998</t>
  </si>
  <si>
    <t>1727.54980469</t>
  </si>
  <si>
    <t>1724.49072266</t>
  </si>
  <si>
    <t>1734.50634766</t>
  </si>
  <si>
    <t>1737.39440918</t>
  </si>
  <si>
    <t>1742.52172852</t>
  </si>
  <si>
    <t>1726.23217773</t>
  </si>
  <si>
    <t>1727.61633301</t>
  </si>
  <si>
    <t>1717.7947998</t>
  </si>
  <si>
    <t>1730.42687988</t>
  </si>
  <si>
    <t>1728.59655762</t>
  </si>
  <si>
    <t>1738.38793945</t>
  </si>
  <si>
    <t>1751.50378418</t>
  </si>
  <si>
    <t>1748.2130127</t>
  </si>
  <si>
    <t>1749.65100098</t>
  </si>
  <si>
    <t>1757.91186523</t>
  </si>
  <si>
    <t>1758.94262695</t>
  </si>
  <si>
    <t>1763.78649902</t>
  </si>
  <si>
    <t>1748.75964355</t>
  </si>
  <si>
    <t>1755.10205078</t>
  </si>
  <si>
    <t>1754.06286621</t>
  </si>
  <si>
    <t>1749.20373535</t>
  </si>
  <si>
    <t>1749.46081543</t>
  </si>
  <si>
    <t>1745.87280273</t>
  </si>
  <si>
    <t>1746.74487305</t>
  </si>
  <si>
    <t>1748.60168457</t>
  </si>
  <si>
    <t>1767.19763184</t>
  </si>
  <si>
    <t>1767.93225098</t>
  </si>
  <si>
    <t>1766.53271484</t>
  </si>
  <si>
    <t>1775.73242188</t>
  </si>
  <si>
    <t>1778.16760254</t>
  </si>
  <si>
    <t>1780.46899414</t>
  </si>
  <si>
    <t>1783.06286621</t>
  </si>
  <si>
    <t>1783.17736816</t>
  </si>
  <si>
    <t>1786.84521484</t>
  </si>
  <si>
    <t>1789.4041748</t>
  </si>
  <si>
    <t>1792.51159668</t>
  </si>
  <si>
    <t>1798.9284667999998</t>
  </si>
  <si>
    <t>1799.37133789</t>
  </si>
  <si>
    <t>1799.17834473</t>
  </si>
  <si>
    <t>1808.89794922</t>
  </si>
  <si>
    <t>1806.89575195</t>
  </si>
  <si>
    <t>1812.22387695</t>
  </si>
  <si>
    <t>1809.25646973</t>
  </si>
  <si>
    <t>1816.47729492</t>
  </si>
  <si>
    <t>1802.70678711</t>
  </si>
  <si>
    <t>1809.72705078</t>
  </si>
  <si>
    <t>1813.82141113</t>
  </si>
  <si>
    <t>1811.30383301</t>
  </si>
  <si>
    <t>1814.97290039</t>
  </si>
  <si>
    <t>1817.27978516</t>
  </si>
  <si>
    <t>1815.14807129</t>
  </si>
  <si>
    <t>1816.13244629</t>
  </si>
  <si>
    <t>1818.60400391</t>
  </si>
  <si>
    <t>1817.47644043</t>
  </si>
  <si>
    <t>1824.29650879</t>
  </si>
  <si>
    <t>1817.38232422</t>
  </si>
  <si>
    <t>1818.1126709000002</t>
  </si>
  <si>
    <t>1823.47314453</t>
  </si>
  <si>
    <t>1821.69433594</t>
  </si>
  <si>
    <t>1828.15441895</t>
  </si>
  <si>
    <t>1829.78198242</t>
  </si>
  <si>
    <t>1826.84729004</t>
  </si>
  <si>
    <t>1833.51818848</t>
  </si>
  <si>
    <t>1827.79821777</t>
  </si>
  <si>
    <t>1809.20410156</t>
  </si>
  <si>
    <t>1815.63427734</t>
  </si>
  <si>
    <t>1821.32910156</t>
  </si>
  <si>
    <t>1826.72045898</t>
  </si>
  <si>
    <t>1822.94384766</t>
  </si>
  <si>
    <t>1817.4732665999998</t>
  </si>
  <si>
    <t>1840.26171875</t>
  </si>
  <si>
    <t>1843.27062988</t>
  </si>
  <si>
    <t>1838.90478516</t>
  </si>
  <si>
    <t>1833.89685059</t>
  </si>
  <si>
    <t>1836.92443848</t>
  </si>
  <si>
    <t>1844.06652832</t>
  </si>
  <si>
    <t>1838.14233398</t>
  </si>
  <si>
    <t>1851.01940918</t>
  </si>
  <si>
    <t>1847.75195312</t>
  </si>
  <si>
    <t>1862.87463379</t>
  </si>
  <si>
    <t>1866.20422363</t>
  </si>
  <si>
    <t>1863.3092040999998</t>
  </si>
  <si>
    <t>1861.86425781</t>
  </si>
  <si>
    <t>1859.81054688</t>
  </si>
  <si>
    <t>1862.50952148</t>
  </si>
  <si>
    <t>1858.18322754</t>
  </si>
  <si>
    <t>1858.06005859</t>
  </si>
  <si>
    <t>1858.43078613</t>
  </si>
  <si>
    <t>1867.63049316</t>
  </si>
  <si>
    <t>1867.87414551</t>
  </si>
  <si>
    <t>1866.99462891</t>
  </si>
  <si>
    <t>1862.94372559</t>
  </si>
  <si>
    <t>1879.54760742</t>
  </si>
  <si>
    <t>1881.14025879</t>
  </si>
  <si>
    <t>1887.4387207000002</t>
  </si>
  <si>
    <t>1887.50073242</t>
  </si>
  <si>
    <t>1891.61303711</t>
  </si>
  <si>
    <t>1893.29431152</t>
  </si>
  <si>
    <t>1902.16870117</t>
  </si>
  <si>
    <t>1902.3807373</t>
  </si>
  <si>
    <t>1899.0135498</t>
  </si>
  <si>
    <t>1902.8560790999998</t>
  </si>
  <si>
    <t>1908.35961914</t>
  </si>
  <si>
    <t>1906.79272461</t>
  </si>
  <si>
    <t>1914.29016113</t>
  </si>
  <si>
    <t>1916.8112792999998</t>
  </si>
  <si>
    <t>1917.3046875</t>
  </si>
  <si>
    <t>1904.91101074</t>
  </si>
  <si>
    <t>1900.50878906</t>
  </si>
  <si>
    <t>1894.61633301</t>
  </si>
  <si>
    <t>1896.66186523</t>
  </si>
  <si>
    <t>1897.86303711</t>
  </si>
  <si>
    <t>1900.73596191</t>
  </si>
  <si>
    <t>1900.09716797</t>
  </si>
  <si>
    <t>1897.79125977</t>
  </si>
  <si>
    <t>1890.50048828</t>
  </si>
  <si>
    <t>1892.04455566</t>
  </si>
  <si>
    <t>1890.76953125</t>
  </si>
  <si>
    <t>1902.55236816</t>
  </si>
  <si>
    <t>1887.62744141</t>
  </si>
  <si>
    <t>1886.45288086</t>
  </si>
  <si>
    <t>1883.26940918</t>
  </si>
  <si>
    <t>1883.68005371</t>
  </si>
  <si>
    <t>1866.01416016</t>
  </si>
  <si>
    <t>1862.98840332</t>
  </si>
  <si>
    <t>1862.4732665999998</t>
  </si>
  <si>
    <t>1849.7722167999998</t>
  </si>
  <si>
    <t>1847.27001953</t>
  </si>
  <si>
    <t>1849.68725586</t>
  </si>
  <si>
    <t>1852.30664062</t>
  </si>
  <si>
    <t>1851.51416016</t>
  </si>
  <si>
    <t>1842.47058105</t>
  </si>
  <si>
    <t>1843.09118652</t>
  </si>
  <si>
    <t>1835.81103516</t>
  </si>
  <si>
    <t>1824.30773926</t>
  </si>
  <si>
    <t>1819.73974609</t>
  </si>
  <si>
    <t>1812.66967773</t>
  </si>
  <si>
    <t>1815.82714844</t>
  </si>
  <si>
    <t>1809.1505127</t>
  </si>
  <si>
    <t>1791.97729492</t>
  </si>
  <si>
    <t>1799.56665039</t>
  </si>
  <si>
    <t>1795.97509766</t>
  </si>
  <si>
    <t>1800.33056641</t>
  </si>
  <si>
    <t>1804.09375</t>
  </si>
  <si>
    <t>1810.6114502</t>
  </si>
  <si>
    <t>1805.01550293</t>
  </si>
  <si>
    <t>1801.62072754</t>
  </si>
  <si>
    <t>1804.8581542999998</t>
  </si>
  <si>
    <t>1797.86706543</t>
  </si>
  <si>
    <t>1788.74633789</t>
  </si>
  <si>
    <t>1788.64733887</t>
  </si>
  <si>
    <t>1793.18505859</t>
  </si>
  <si>
    <t>1800.46789551</t>
  </si>
  <si>
    <t>1794.05615234</t>
  </si>
  <si>
    <t>1799.59545898</t>
  </si>
  <si>
    <t>1806.31896973</t>
  </si>
  <si>
    <t>1812.40515137</t>
  </si>
  <si>
    <t>1812.03479004</t>
  </si>
  <si>
    <t>1818.19030762</t>
  </si>
  <si>
    <t>1818.57080078</t>
  </si>
  <si>
    <t>1824.15197754</t>
  </si>
  <si>
    <t>1835.36157227</t>
  </si>
  <si>
    <t>1833.34912109</t>
  </si>
  <si>
    <t>1827.11169434</t>
  </si>
  <si>
    <t>1810.90100098</t>
  </si>
  <si>
    <t>1820.05700684</t>
  </si>
  <si>
    <t>1822.82739258</t>
  </si>
  <si>
    <t>1819.02905273</t>
  </si>
  <si>
    <t>1820.18725586</t>
  </si>
  <si>
    <t>1825.66394043</t>
  </si>
  <si>
    <t>1828.48669434</t>
  </si>
  <si>
    <t>1827.91906738</t>
  </si>
  <si>
    <t>1821.62683105</t>
  </si>
  <si>
    <t>1812.62329102</t>
  </si>
  <si>
    <t>1802.78552246</t>
  </si>
  <si>
    <t>1807.02526855</t>
  </si>
  <si>
    <t>1802.78833008</t>
  </si>
  <si>
    <t>1790.08776855</t>
  </si>
  <si>
    <t>1792.27502441</t>
  </si>
  <si>
    <t>1797.00012207</t>
  </si>
  <si>
    <t>1777.94396973</t>
  </si>
  <si>
    <t>1757.09472656</t>
  </si>
  <si>
    <t>1757.09912109</t>
  </si>
  <si>
    <t>1757.09936523</t>
  </si>
  <si>
    <t>1757.0994873</t>
  </si>
  <si>
    <t>1752.5065917999998</t>
  </si>
  <si>
    <t>1752.75866699</t>
  </si>
  <si>
    <t>Age moyen de l'effectif</t>
  </si>
  <si>
    <t>23.95614035087719</t>
  </si>
  <si>
    <t>23.81188118811881</t>
  </si>
  <si>
    <t>24.481927710843372</t>
  </si>
  <si>
    <t>23.11111111111111</t>
  </si>
  <si>
    <t>23.986842105263158</t>
  </si>
  <si>
    <t>24.029411764705884</t>
  </si>
  <si>
    <t>25.25925925925926</t>
  </si>
  <si>
    <t>25.29032258064516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</si>
  <si>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</si>
  <si>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</si>
  <si>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</si>
  <si>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</si>
  <si>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</si>
  <si>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</si>
  <si>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</si>
  <si>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</si>
  <si>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Wins</t>
  </si>
  <si>
    <t>Losses</t>
  </si>
  <si>
    <t>Draws</t>
  </si>
  <si>
    <t>Classement</t>
  </si>
  <si>
    <t>Points</t>
  </si>
  <si>
    <t>Diff_Goals</t>
  </si>
  <si>
    <t>Age_Effectif</t>
  </si>
  <si>
    <t>Goals_Conceded</t>
  </si>
  <si>
    <t>Goals_Scored</t>
  </si>
  <si>
    <t>Home_Wins</t>
  </si>
  <si>
    <t>Home_Losses</t>
  </si>
  <si>
    <t>date_match</t>
  </si>
  <si>
    <t>contests</t>
  </si>
  <si>
    <t>home_team</t>
  </si>
  <si>
    <t>home_score</t>
  </si>
  <si>
    <t>away_score</t>
  </si>
  <si>
    <t>away_team</t>
  </si>
  <si>
    <t>liverpool_score</t>
  </si>
  <si>
    <t>at_anfield</t>
  </si>
  <si>
    <t>season</t>
  </si>
  <si>
    <t>rest_days</t>
  </si>
  <si>
    <t>English Premier League</t>
  </si>
  <si>
    <t xml:space="preserve">West Bromwich Albion FC </t>
  </si>
  <si>
    <t>False</t>
  </si>
  <si>
    <t>2012 - 2013</t>
  </si>
  <si>
    <t>UEFA Europa League</t>
  </si>
  <si>
    <t xml:space="preserve">Heart of Midlothian FC - Scotland </t>
  </si>
  <si>
    <t>V</t>
  </si>
  <si>
    <t xml:space="preserve">Liverpool </t>
  </si>
  <si>
    <t>Manchester</t>
  </si>
  <si>
    <t>N</t>
  </si>
  <si>
    <t>True</t>
  </si>
  <si>
    <t xml:space="preserve">Liverpool - England </t>
  </si>
  <si>
    <t>Heart</t>
  </si>
  <si>
    <t xml:space="preserve">AFC Sunderland </t>
  </si>
  <si>
    <t xml:space="preserve">BSC Young Boys - Switzerland </t>
  </si>
  <si>
    <t>English League Cup</t>
  </si>
  <si>
    <t xml:space="preserve">Norwich City </t>
  </si>
  <si>
    <t>Udinese</t>
  </si>
  <si>
    <t>Anzhi</t>
  </si>
  <si>
    <t xml:space="preserve">Everton FC </t>
  </si>
  <si>
    <t xml:space="preserve">Anzhi Makhachkala - Russia </t>
  </si>
  <si>
    <t xml:space="preserve">Chelsea </t>
  </si>
  <si>
    <t>BSC</t>
  </si>
  <si>
    <t xml:space="preserve">Swansea City </t>
  </si>
  <si>
    <t xml:space="preserve">Tottenham Hotspur </t>
  </si>
  <si>
    <t>FC</t>
  </si>
  <si>
    <t xml:space="preserve">Udinese Calcio - Italy </t>
  </si>
  <si>
    <t xml:space="preserve">West Ham United </t>
  </si>
  <si>
    <t>Aston</t>
  </si>
  <si>
    <t xml:space="preserve">Stoke City FC </t>
  </si>
  <si>
    <t xml:space="preserve">Queens Park Rangers </t>
  </si>
  <si>
    <t>AFC</t>
  </si>
  <si>
    <t>England FA Cup</t>
  </si>
  <si>
    <t xml:space="preserve">Mansfield Town </t>
  </si>
  <si>
    <t xml:space="preserve">Manchester United </t>
  </si>
  <si>
    <t xml:space="preserve">Oldham Athletic </t>
  </si>
  <si>
    <t xml:space="preserve">Arsenal FC </t>
  </si>
  <si>
    <t xml:space="preserve">Manchester City </t>
  </si>
  <si>
    <t>West</t>
  </si>
  <si>
    <t xml:space="preserve">Zenit St. Petersburg - Russia </t>
  </si>
  <si>
    <t>Zenit</t>
  </si>
  <si>
    <t xml:space="preserve">Wigan Athletic </t>
  </si>
  <si>
    <t xml:space="preserve">FC Southampton </t>
  </si>
  <si>
    <t xml:space="preserve">Aston Villa </t>
  </si>
  <si>
    <t xml:space="preserve">Reading FC </t>
  </si>
  <si>
    <t xml:space="preserve">Newcastle United FC </t>
  </si>
  <si>
    <t xml:space="preserve">Fulham FC </t>
  </si>
  <si>
    <t>Queens</t>
  </si>
  <si>
    <t>Liverpool Pre-Season</t>
  </si>
  <si>
    <t xml:space="preserve">Preston North End - England </t>
  </si>
  <si>
    <t xml:space="preserve">Indonesia All Star </t>
  </si>
  <si>
    <t xml:space="preserve">Melbourne Victory FC - Australia </t>
  </si>
  <si>
    <t xml:space="preserve">Thailand </t>
  </si>
  <si>
    <t>Olympiacos</t>
  </si>
  <si>
    <t>2013 - 2014</t>
  </si>
  <si>
    <t xml:space="preserve">Valerenga IF - Norway </t>
  </si>
  <si>
    <t>Celtic</t>
  </si>
  <si>
    <t>Notts</t>
  </si>
  <si>
    <t>Crystal</t>
  </si>
  <si>
    <t xml:space="preserve">Hull City </t>
  </si>
  <si>
    <t>Oldham</t>
  </si>
  <si>
    <t xml:space="preserve">AFC Bournemouth </t>
  </si>
  <si>
    <t xml:space="preserve">Cardiff City </t>
  </si>
  <si>
    <t xml:space="preserve">Crystal Palace FC </t>
  </si>
  <si>
    <t>Friendlies - Clubs</t>
  </si>
  <si>
    <t xml:space="preserve">Shamrock Rovers - Ireland </t>
  </si>
  <si>
    <t xml:space="preserve">Brondby IF - Denmark </t>
  </si>
  <si>
    <t>AS</t>
  </si>
  <si>
    <t>International Champions Cup</t>
  </si>
  <si>
    <t>AC</t>
  </si>
  <si>
    <t>2014 - 2015</t>
  </si>
  <si>
    <t xml:space="preserve">Manchester United - England </t>
  </si>
  <si>
    <t>Borussia Dortmund Pre-Season</t>
  </si>
  <si>
    <t>Borussia</t>
  </si>
  <si>
    <t>UEFA Champions League</t>
  </si>
  <si>
    <t>Ludogorets</t>
  </si>
  <si>
    <t xml:space="preserve">FC Basel 1893 - Switzerland </t>
  </si>
  <si>
    <t>Real</t>
  </si>
  <si>
    <t xml:space="preserve">Real Madrid CF - Spain </t>
  </si>
  <si>
    <t xml:space="preserve">Ludogorets Razgrad - Bulgaria </t>
  </si>
  <si>
    <t xml:space="preserve">Leicester City </t>
  </si>
  <si>
    <t xml:space="preserve">Burnley FC </t>
  </si>
  <si>
    <t xml:space="preserve">AFC Wimbledon </t>
  </si>
  <si>
    <t>Bolton</t>
  </si>
  <si>
    <t xml:space="preserve">Bolton Wanderers </t>
  </si>
  <si>
    <t>Besiktas</t>
  </si>
  <si>
    <t>Blackburn</t>
  </si>
  <si>
    <t xml:space="preserve">Blackburn Rovers FC </t>
  </si>
  <si>
    <t xml:space="preserve">Thailand All Stars </t>
  </si>
  <si>
    <t xml:space="preserve">Brisbane Roar FC - Australia </t>
  </si>
  <si>
    <t xml:space="preserve">Adelaide United - Australia </t>
  </si>
  <si>
    <t xml:space="preserve">Malaysian XI </t>
  </si>
  <si>
    <t>HJK</t>
  </si>
  <si>
    <t>2015 - 2016</t>
  </si>
  <si>
    <t xml:space="preserve">Swindon Town FC - England </t>
  </si>
  <si>
    <t xml:space="preserve">Bordeaux - France </t>
  </si>
  <si>
    <t xml:space="preserve">FC Rubin Kazan - Russia </t>
  </si>
  <si>
    <t>Bordeaux</t>
  </si>
  <si>
    <t xml:space="preserve">FC Sion - Switzerland </t>
  </si>
  <si>
    <t xml:space="preserve">Watford </t>
  </si>
  <si>
    <t xml:space="preserve">Exeter City </t>
  </si>
  <si>
    <t>Exeter</t>
  </si>
  <si>
    <t xml:space="preserve">FC Augsburg - Germany </t>
  </si>
  <si>
    <t xml:space="preserve">Borussia Dortmund - Germany </t>
  </si>
  <si>
    <t xml:space="preserve">Villarreal CF - Spain </t>
  </si>
  <si>
    <t>Villarreal</t>
  </si>
  <si>
    <t>Sevilla</t>
  </si>
  <si>
    <t xml:space="preserve">Tranmere Rovers FC - England </t>
  </si>
  <si>
    <t xml:space="preserve">Fleetwood Town - England </t>
  </si>
  <si>
    <t xml:space="preserve">Wigan Athletic - England </t>
  </si>
  <si>
    <t xml:space="preserve">Huddersfield Town - England </t>
  </si>
  <si>
    <t xml:space="preserve">Chelsea - England </t>
  </si>
  <si>
    <t>2016 - 2017</t>
  </si>
  <si>
    <t xml:space="preserve">FSV Mainz 05 - Germany </t>
  </si>
  <si>
    <t xml:space="preserve">Burton Albion </t>
  </si>
  <si>
    <t xml:space="preserve">Derby County FC </t>
  </si>
  <si>
    <t>Leeds</t>
  </si>
  <si>
    <t xml:space="preserve">Middlesbrough </t>
  </si>
  <si>
    <t>Plymouth</t>
  </si>
  <si>
    <t xml:space="preserve">Plymouth Argyle FC </t>
  </si>
  <si>
    <t>Wolverhampton</t>
  </si>
  <si>
    <t xml:space="preserve">Sydney FC - Australia </t>
  </si>
  <si>
    <t>Premier League Asia Trophy</t>
  </si>
  <si>
    <t xml:space="preserve">Leicester City - England </t>
  </si>
  <si>
    <t xml:space="preserve">Hertha Berlin - Germany </t>
  </si>
  <si>
    <t>Audi Cup</t>
  </si>
  <si>
    <t xml:space="preserve">FC Bayern Munich - Germany </t>
  </si>
  <si>
    <t>2017 - 2018</t>
  </si>
  <si>
    <t>Athletic</t>
  </si>
  <si>
    <t xml:space="preserve">TSG 1899 Hoffenheim - Germany </t>
  </si>
  <si>
    <t>TSG</t>
  </si>
  <si>
    <t xml:space="preserve">Spartak Moscow - Russia </t>
  </si>
  <si>
    <t xml:space="preserve">NK Maribor - Slovenia </t>
  </si>
  <si>
    <t>NK</t>
  </si>
  <si>
    <t xml:space="preserve">Sevilla FC - Spain </t>
  </si>
  <si>
    <t xml:space="preserve">Brighton &amp; Hove Albion </t>
  </si>
  <si>
    <t>Spartak</t>
  </si>
  <si>
    <t xml:space="preserve">Huddersfield Town </t>
  </si>
  <si>
    <t xml:space="preserve">FC Porto - Portugal </t>
  </si>
  <si>
    <t xml:space="preserve">Manchester City - England </t>
  </si>
  <si>
    <t xml:space="preserve">AS Roma - Italy </t>
  </si>
  <si>
    <t xml:space="preserve">Chester City fc - England </t>
  </si>
  <si>
    <t xml:space="preserve">Bury F.C - England </t>
  </si>
  <si>
    <t xml:space="preserve">Blackburn Rovers FC - England </t>
  </si>
  <si>
    <t>SSC</t>
  </si>
  <si>
    <t>2018 - 2019</t>
  </si>
  <si>
    <t>Torino</t>
  </si>
  <si>
    <t>Paris</t>
  </si>
  <si>
    <t xml:space="preserve">SSC Napoli - Italy </t>
  </si>
  <si>
    <t>Crvena</t>
  </si>
  <si>
    <t xml:space="preserve">Crvena Zvezda - Serbia </t>
  </si>
  <si>
    <t xml:space="preserve">Paris Saint-Germain - France </t>
  </si>
  <si>
    <t xml:space="preserve">Wolverhampton Wanderers FC </t>
  </si>
  <si>
    <t xml:space="preserve">FC Barcelona - Spain </t>
  </si>
  <si>
    <t xml:space="preserve">Tottenham Hotspur - England </t>
  </si>
  <si>
    <t xml:space="preserve">Bradford City FC - England </t>
  </si>
  <si>
    <t xml:space="preserve">Sporting CP - Portugal </t>
  </si>
  <si>
    <t>Olympique</t>
  </si>
  <si>
    <t>2019 - 2020</t>
  </si>
  <si>
    <t xml:space="preserve">Milton Keynes Dons FC </t>
  </si>
  <si>
    <t xml:space="preserve">Sheffield United FC </t>
  </si>
  <si>
    <t>Red</t>
  </si>
  <si>
    <t xml:space="preserve">KRC Genk - Belgium </t>
  </si>
  <si>
    <t>KRC</t>
  </si>
  <si>
    <t xml:space="preserve">Red Bull Salzburg - Austria </t>
  </si>
  <si>
    <t>FIFA Club World Championship</t>
  </si>
  <si>
    <t xml:space="preserve">Monterrey - Mexico </t>
  </si>
  <si>
    <t>Flamengo</t>
  </si>
  <si>
    <t>Sheffield</t>
  </si>
  <si>
    <t xml:space="preserve">Shrewsbury Town FC </t>
  </si>
  <si>
    <t>Shrewsbury</t>
  </si>
  <si>
    <t xml:space="preserve">Atletico de Madrid - Spain </t>
  </si>
  <si>
    <t>Atletico</t>
  </si>
  <si>
    <t>Number of Games</t>
  </si>
  <si>
    <t>Home_Games</t>
  </si>
  <si>
    <t>%Wins</t>
  </si>
  <si>
    <t>AVG(GS)</t>
  </si>
  <si>
    <t>Rest_Days</t>
  </si>
  <si>
    <t>Elo_Opponent</t>
  </si>
  <si>
    <t>Elo_Diff</t>
  </si>
  <si>
    <t>elo_liverpool</t>
  </si>
  <si>
    <t>elo_opponent</t>
  </si>
  <si>
    <t>Diff_elo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</si>
</sst>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\-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22" fontId="0" fillId="3" borderId="0" xfId="0" applyNumberFormat="1" applyFill="1"/>
    <xf numFmtId="0" fontId="0" fillId="3" borderId="0" xfId="0" applyFill="1" applyAlignment="1">
      <alignment wrapText="1"/>
    </xf>
    <xf numFmtId="22" fontId="0" fillId="0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2" fontId="0" fillId="3" borderId="0" xfId="0" applyNumberFormat="1" applyFill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lzz_archive_from_2012" connectionId="2" xr16:uid="{98EB2EF0-FC91-4C76-BE04-128D135F23A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" connectionId="1" xr16:uid="{07081A93-10E5-4263-95C2-0AB4CB3C287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21C7DAF1-7039-4E46-A2E6-2EE76A5301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0631-EED1-4B75-81ED-007CE31E9E5D}">
  <dimension ref="A1:AE305"/>
  <sheetViews>
    <sheetView tabSelected="1" topLeftCell="F1" workbookViewId="0">
      <pane ySplit="1" topLeftCell="A197" activePane="bottomLeft" state="frozen"/>
      <selection activeCell="D1" sqref="D1"/>
      <selection pane="bottomLeft" activeCell="Q203" sqref="A1:AE305"/>
    </sheetView>
  </sheetViews>
  <sheetFormatPr baseColWidth="10" defaultRowHeight="14.5" x14ac:dyDescent="0.35"/>
  <cols>
    <col min="1" max="1" width="11.54296875" customWidth="1"/>
    <col min="2" max="2" width="15.453125" customWidth="1"/>
    <col min="28" max="28" width="14" style="27" customWidth="1"/>
    <col min="29" max="29" width="14" customWidth="1"/>
    <col min="30" max="30" width="14" style="15" customWidth="1"/>
  </cols>
  <sheetData>
    <row r="1" spans="1:31" s="1" customFormat="1" ht="49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2" t="s">
        <v>4</v>
      </c>
      <c r="G1" s="2" t="s">
        <v>5</v>
      </c>
      <c r="H1" s="2" t="s">
        <v>66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67</v>
      </c>
      <c r="Z1" s="2" t="s">
        <v>68</v>
      </c>
      <c r="AA1" s="1" t="s">
        <v>69</v>
      </c>
      <c r="AB1" s="23" t="s">
        <v>493</v>
      </c>
      <c r="AC1" s="1" t="s">
        <v>939</v>
      </c>
      <c r="AD1" s="20" t="s">
        <v>940</v>
      </c>
      <c r="AE1" s="1" t="s">
        <v>938</v>
      </c>
    </row>
    <row r="2" spans="1:31" s="5" customFormat="1" x14ac:dyDescent="0.35">
      <c r="A2" s="5" t="s">
        <v>62</v>
      </c>
      <c r="B2" s="6">
        <v>41139</v>
      </c>
      <c r="C2" s="5" t="s">
        <v>35</v>
      </c>
      <c r="D2" s="5" t="s">
        <v>23</v>
      </c>
      <c r="E2" s="5" t="str">
        <f>IF(C2="Liverpool","H","A")</f>
        <v>A</v>
      </c>
      <c r="F2" s="5">
        <v>3</v>
      </c>
      <c r="G2" s="5">
        <v>0</v>
      </c>
      <c r="H2" s="5" t="str">
        <f t="shared" ref="H2:H65" si="0">IF(OR(AND(E2="H",F2&gt;G2),AND(E2="A",G2&gt;F2)),"W",IF(F2=G2,"D","L"))</f>
        <v>L</v>
      </c>
      <c r="I2" s="5" t="s">
        <v>25</v>
      </c>
      <c r="J2" s="5">
        <v>1</v>
      </c>
      <c r="K2" s="5">
        <v>0</v>
      </c>
      <c r="L2" s="5" t="s">
        <v>25</v>
      </c>
      <c r="M2" s="5">
        <v>15</v>
      </c>
      <c r="N2" s="5">
        <v>14</v>
      </c>
      <c r="O2" s="7">
        <v>10</v>
      </c>
      <c r="P2" s="5">
        <v>7</v>
      </c>
      <c r="Q2" s="5">
        <v>7</v>
      </c>
      <c r="R2" s="5">
        <v>3</v>
      </c>
      <c r="S2" s="5">
        <v>10</v>
      </c>
      <c r="T2" s="5">
        <v>11</v>
      </c>
      <c r="U2" s="5">
        <v>1</v>
      </c>
      <c r="V2" s="5">
        <v>4</v>
      </c>
      <c r="W2" s="5">
        <v>0</v>
      </c>
      <c r="X2" s="5">
        <v>1</v>
      </c>
      <c r="AB2" s="24">
        <v>1742.6002197299999</v>
      </c>
      <c r="AC2" s="5">
        <v>1675</v>
      </c>
      <c r="AD2" s="19">
        <f>AB2-AC2</f>
        <v>67.600219729999935</v>
      </c>
      <c r="AE2" s="5">
        <v>6</v>
      </c>
    </row>
    <row r="3" spans="1:31" x14ac:dyDescent="0.35">
      <c r="A3" t="s">
        <v>62</v>
      </c>
      <c r="B3" s="3">
        <v>41147</v>
      </c>
      <c r="C3" t="s">
        <v>23</v>
      </c>
      <c r="D3" t="s">
        <v>44</v>
      </c>
      <c r="E3" t="str">
        <f>IF(C3="Liverpool","H","A")</f>
        <v>H</v>
      </c>
      <c r="F3">
        <v>2</v>
      </c>
      <c r="G3">
        <v>2</v>
      </c>
      <c r="H3" s="8" t="str">
        <f t="shared" si="0"/>
        <v>D</v>
      </c>
      <c r="I3" t="s">
        <v>30</v>
      </c>
      <c r="J3">
        <v>1</v>
      </c>
      <c r="K3">
        <v>0</v>
      </c>
      <c r="L3" t="s">
        <v>25</v>
      </c>
      <c r="M3">
        <v>15</v>
      </c>
      <c r="N3">
        <v>11</v>
      </c>
      <c r="O3" s="4">
        <v>8</v>
      </c>
      <c r="P3">
        <v>5</v>
      </c>
      <c r="Q3">
        <v>4</v>
      </c>
      <c r="R3">
        <v>4</v>
      </c>
      <c r="S3">
        <v>10</v>
      </c>
      <c r="T3">
        <v>7</v>
      </c>
      <c r="U3">
        <v>1</v>
      </c>
      <c r="V3">
        <v>0</v>
      </c>
      <c r="W3">
        <v>0</v>
      </c>
      <c r="X3">
        <v>0</v>
      </c>
      <c r="AB3" s="25">
        <v>1729.25158691</v>
      </c>
      <c r="AC3">
        <v>1918</v>
      </c>
      <c r="AD3" s="21">
        <f t="shared" ref="AD3:AD66" si="1">AB3-AC3</f>
        <v>-188.74841308999999</v>
      </c>
      <c r="AE3">
        <v>3</v>
      </c>
    </row>
    <row r="4" spans="1:31" x14ac:dyDescent="0.35">
      <c r="A4" t="s">
        <v>62</v>
      </c>
      <c r="B4" s="3">
        <v>41154</v>
      </c>
      <c r="C4" t="s">
        <v>23</v>
      </c>
      <c r="D4" t="s">
        <v>36</v>
      </c>
      <c r="E4" t="str">
        <f t="shared" ref="E4:E67" si="2">IF(C4="Liverpool","H","A")</f>
        <v>H</v>
      </c>
      <c r="F4">
        <v>0</v>
      </c>
      <c r="G4">
        <v>2</v>
      </c>
      <c r="H4" s="8" t="str">
        <f t="shared" si="0"/>
        <v>L</v>
      </c>
      <c r="I4" t="s">
        <v>27</v>
      </c>
      <c r="J4">
        <v>0</v>
      </c>
      <c r="K4">
        <v>1</v>
      </c>
      <c r="L4" t="s">
        <v>27</v>
      </c>
      <c r="M4">
        <v>17</v>
      </c>
      <c r="N4">
        <v>11</v>
      </c>
      <c r="O4" s="4">
        <v>8</v>
      </c>
      <c r="P4">
        <v>7</v>
      </c>
      <c r="Q4">
        <v>10</v>
      </c>
      <c r="R4">
        <v>2</v>
      </c>
      <c r="S4">
        <v>12</v>
      </c>
      <c r="T4">
        <v>7</v>
      </c>
      <c r="U4">
        <v>2</v>
      </c>
      <c r="V4">
        <v>2</v>
      </c>
      <c r="W4">
        <v>0</v>
      </c>
      <c r="X4">
        <v>0</v>
      </c>
      <c r="AB4" s="25">
        <v>1733.52380371</v>
      </c>
      <c r="AC4">
        <v>1818</v>
      </c>
      <c r="AD4" s="21">
        <f t="shared" si="1"/>
        <v>-84.476196289999962</v>
      </c>
      <c r="AE4">
        <v>3</v>
      </c>
    </row>
    <row r="5" spans="1:31" x14ac:dyDescent="0.35">
      <c r="A5" t="s">
        <v>62</v>
      </c>
      <c r="B5" s="3">
        <v>41167</v>
      </c>
      <c r="C5" t="s">
        <v>32</v>
      </c>
      <c r="D5" t="s">
        <v>23</v>
      </c>
      <c r="E5" t="str">
        <f t="shared" si="2"/>
        <v>A</v>
      </c>
      <c r="F5">
        <v>1</v>
      </c>
      <c r="G5">
        <v>1</v>
      </c>
      <c r="H5" s="8" t="str">
        <f t="shared" si="0"/>
        <v>D</v>
      </c>
      <c r="I5" t="s">
        <v>30</v>
      </c>
      <c r="J5">
        <v>1</v>
      </c>
      <c r="K5">
        <v>0</v>
      </c>
      <c r="L5" t="s">
        <v>25</v>
      </c>
      <c r="M5">
        <v>6</v>
      </c>
      <c r="N5">
        <v>20</v>
      </c>
      <c r="O5" s="4">
        <v>4</v>
      </c>
      <c r="P5">
        <v>9</v>
      </c>
      <c r="Q5">
        <v>2</v>
      </c>
      <c r="R5">
        <v>7</v>
      </c>
      <c r="S5">
        <v>18</v>
      </c>
      <c r="T5">
        <v>10</v>
      </c>
      <c r="U5">
        <v>1</v>
      </c>
      <c r="V5">
        <v>2</v>
      </c>
      <c r="W5">
        <v>0</v>
      </c>
      <c r="X5">
        <v>0</v>
      </c>
      <c r="AB5" s="25">
        <v>1722.60900879</v>
      </c>
      <c r="AC5">
        <v>1676</v>
      </c>
      <c r="AD5" s="21">
        <f t="shared" si="1"/>
        <v>46.609008789999962</v>
      </c>
      <c r="AE5">
        <v>13</v>
      </c>
    </row>
    <row r="6" spans="1:31" x14ac:dyDescent="0.35">
      <c r="A6" t="s">
        <v>62</v>
      </c>
      <c r="B6" s="3">
        <v>41175</v>
      </c>
      <c r="C6" t="s">
        <v>23</v>
      </c>
      <c r="D6" t="s">
        <v>28</v>
      </c>
      <c r="E6" t="str">
        <f t="shared" si="2"/>
        <v>H</v>
      </c>
      <c r="F6">
        <v>1</v>
      </c>
      <c r="G6">
        <v>2</v>
      </c>
      <c r="H6" s="8" t="str">
        <f t="shared" si="0"/>
        <v>L</v>
      </c>
      <c r="I6" t="s">
        <v>27</v>
      </c>
      <c r="J6">
        <v>0</v>
      </c>
      <c r="K6">
        <v>0</v>
      </c>
      <c r="L6" t="s">
        <v>30</v>
      </c>
      <c r="M6">
        <v>13</v>
      </c>
      <c r="N6">
        <v>8</v>
      </c>
      <c r="O6" s="4">
        <v>8</v>
      </c>
      <c r="P6">
        <v>4</v>
      </c>
      <c r="Q6">
        <v>7</v>
      </c>
      <c r="R6">
        <v>3</v>
      </c>
      <c r="S6">
        <v>14</v>
      </c>
      <c r="T6">
        <v>7</v>
      </c>
      <c r="U6">
        <v>1</v>
      </c>
      <c r="V6">
        <v>2</v>
      </c>
      <c r="W6">
        <v>1</v>
      </c>
      <c r="X6">
        <v>0</v>
      </c>
      <c r="AB6" s="25">
        <v>1732.29528809</v>
      </c>
      <c r="AC6">
        <v>1914</v>
      </c>
      <c r="AD6" s="21">
        <f t="shared" si="1"/>
        <v>-181.70471191000001</v>
      </c>
      <c r="AE6">
        <v>3</v>
      </c>
    </row>
    <row r="7" spans="1:31" x14ac:dyDescent="0.35">
      <c r="A7" t="s">
        <v>62</v>
      </c>
      <c r="B7" s="3">
        <v>41181</v>
      </c>
      <c r="C7" t="s">
        <v>40</v>
      </c>
      <c r="D7" t="s">
        <v>23</v>
      </c>
      <c r="E7" t="str">
        <f t="shared" si="2"/>
        <v>A</v>
      </c>
      <c r="F7">
        <v>2</v>
      </c>
      <c r="G7">
        <v>5</v>
      </c>
      <c r="H7" s="8" t="str">
        <f t="shared" si="0"/>
        <v>W</v>
      </c>
      <c r="I7" t="s">
        <v>27</v>
      </c>
      <c r="J7">
        <v>0</v>
      </c>
      <c r="K7">
        <v>2</v>
      </c>
      <c r="L7" t="s">
        <v>27</v>
      </c>
      <c r="M7">
        <v>10</v>
      </c>
      <c r="N7">
        <v>10</v>
      </c>
      <c r="O7" s="4">
        <v>7</v>
      </c>
      <c r="P7">
        <v>6</v>
      </c>
      <c r="Q7">
        <v>5</v>
      </c>
      <c r="R7">
        <v>5</v>
      </c>
      <c r="S7">
        <v>5</v>
      </c>
      <c r="T7">
        <v>2</v>
      </c>
      <c r="U7">
        <v>1</v>
      </c>
      <c r="V7">
        <v>0</v>
      </c>
      <c r="W7">
        <v>0</v>
      </c>
      <c r="X7">
        <v>0</v>
      </c>
      <c r="AB7" s="25">
        <v>1727.04785156</v>
      </c>
      <c r="AC7">
        <v>1615</v>
      </c>
      <c r="AD7" s="21">
        <f t="shared" si="1"/>
        <v>112.04785156000003</v>
      </c>
      <c r="AE7">
        <v>3</v>
      </c>
    </row>
    <row r="8" spans="1:31" x14ac:dyDescent="0.35">
      <c r="A8" t="s">
        <v>62</v>
      </c>
      <c r="B8" s="3">
        <v>41189</v>
      </c>
      <c r="C8" t="s">
        <v>23</v>
      </c>
      <c r="D8" t="s">
        <v>24</v>
      </c>
      <c r="E8" t="str">
        <f t="shared" si="2"/>
        <v>H</v>
      </c>
      <c r="F8">
        <v>0</v>
      </c>
      <c r="G8">
        <v>0</v>
      </c>
      <c r="H8" s="8" t="str">
        <f t="shared" si="0"/>
        <v>D</v>
      </c>
      <c r="I8" t="s">
        <v>30</v>
      </c>
      <c r="J8">
        <v>0</v>
      </c>
      <c r="K8">
        <v>0</v>
      </c>
      <c r="L8" t="s">
        <v>30</v>
      </c>
      <c r="M8">
        <v>16</v>
      </c>
      <c r="N8">
        <v>5</v>
      </c>
      <c r="O8" s="4">
        <v>5</v>
      </c>
      <c r="P8">
        <v>3</v>
      </c>
      <c r="Q8">
        <v>5</v>
      </c>
      <c r="R8">
        <v>5</v>
      </c>
      <c r="S8">
        <v>9</v>
      </c>
      <c r="T8">
        <v>16</v>
      </c>
      <c r="U8">
        <v>0</v>
      </c>
      <c r="V8">
        <v>6</v>
      </c>
      <c r="W8">
        <v>0</v>
      </c>
      <c r="X8">
        <v>0</v>
      </c>
      <c r="AB8" s="25">
        <v>1727.6032714800001</v>
      </c>
      <c r="AC8">
        <v>1675</v>
      </c>
      <c r="AD8" s="21">
        <f t="shared" si="1"/>
        <v>52.603271480000103</v>
      </c>
      <c r="AE8">
        <v>3</v>
      </c>
    </row>
    <row r="9" spans="1:31" x14ac:dyDescent="0.35">
      <c r="A9" t="s">
        <v>62</v>
      </c>
      <c r="B9" s="3">
        <v>41202</v>
      </c>
      <c r="C9" t="s">
        <v>23</v>
      </c>
      <c r="D9" t="s">
        <v>63</v>
      </c>
      <c r="E9" t="str">
        <f t="shared" si="2"/>
        <v>H</v>
      </c>
      <c r="F9">
        <v>1</v>
      </c>
      <c r="G9">
        <v>0</v>
      </c>
      <c r="H9" s="8" t="str">
        <f t="shared" si="0"/>
        <v>W</v>
      </c>
      <c r="I9" t="s">
        <v>25</v>
      </c>
      <c r="J9">
        <v>1</v>
      </c>
      <c r="K9">
        <v>0</v>
      </c>
      <c r="L9" t="s">
        <v>25</v>
      </c>
      <c r="M9">
        <v>23</v>
      </c>
      <c r="N9">
        <v>8</v>
      </c>
      <c r="O9" s="4">
        <v>13</v>
      </c>
      <c r="P9">
        <v>5</v>
      </c>
      <c r="Q9">
        <v>6</v>
      </c>
      <c r="R9">
        <v>5</v>
      </c>
      <c r="S9">
        <v>13</v>
      </c>
      <c r="T9">
        <v>6</v>
      </c>
      <c r="U9">
        <v>1</v>
      </c>
      <c r="V9">
        <v>1</v>
      </c>
      <c r="W9">
        <v>0</v>
      </c>
      <c r="X9">
        <v>0</v>
      </c>
      <c r="AB9" s="25">
        <v>1724.6275634799999</v>
      </c>
      <c r="AC9">
        <v>1617</v>
      </c>
      <c r="AD9" s="21">
        <f t="shared" si="1"/>
        <v>107.62756347999994</v>
      </c>
      <c r="AE9">
        <v>13</v>
      </c>
    </row>
    <row r="10" spans="1:31" x14ac:dyDescent="0.35">
      <c r="A10" t="s">
        <v>62</v>
      </c>
      <c r="B10" s="3">
        <v>41210</v>
      </c>
      <c r="C10" t="s">
        <v>38</v>
      </c>
      <c r="D10" t="s">
        <v>23</v>
      </c>
      <c r="E10" t="str">
        <f t="shared" si="2"/>
        <v>A</v>
      </c>
      <c r="F10">
        <v>2</v>
      </c>
      <c r="G10">
        <v>2</v>
      </c>
      <c r="H10" s="8" t="str">
        <f t="shared" si="0"/>
        <v>D</v>
      </c>
      <c r="I10" t="s">
        <v>30</v>
      </c>
      <c r="J10">
        <v>2</v>
      </c>
      <c r="K10">
        <v>2</v>
      </c>
      <c r="L10" t="s">
        <v>30</v>
      </c>
      <c r="M10">
        <v>17</v>
      </c>
      <c r="N10">
        <v>12</v>
      </c>
      <c r="O10" s="4">
        <v>8</v>
      </c>
      <c r="P10">
        <v>5</v>
      </c>
      <c r="Q10">
        <v>9</v>
      </c>
      <c r="R10">
        <v>5</v>
      </c>
      <c r="S10">
        <v>16</v>
      </c>
      <c r="T10">
        <v>18</v>
      </c>
      <c r="U10">
        <v>4</v>
      </c>
      <c r="V10">
        <v>3</v>
      </c>
      <c r="W10">
        <v>0</v>
      </c>
      <c r="X10">
        <v>0</v>
      </c>
      <c r="AB10" s="25">
        <v>1725.3920898399999</v>
      </c>
      <c r="AC10">
        <v>1781</v>
      </c>
      <c r="AD10" s="21">
        <f t="shared" si="1"/>
        <v>-55.607910160000074</v>
      </c>
      <c r="AE10">
        <v>3</v>
      </c>
    </row>
    <row r="11" spans="1:31" x14ac:dyDescent="0.35">
      <c r="A11" t="s">
        <v>62</v>
      </c>
      <c r="B11" s="3">
        <v>41217</v>
      </c>
      <c r="C11" t="s">
        <v>23</v>
      </c>
      <c r="D11" t="s">
        <v>34</v>
      </c>
      <c r="E11" t="str">
        <f t="shared" si="2"/>
        <v>H</v>
      </c>
      <c r="F11">
        <v>1</v>
      </c>
      <c r="G11">
        <v>1</v>
      </c>
      <c r="H11" s="8" t="str">
        <f t="shared" si="0"/>
        <v>D</v>
      </c>
      <c r="I11" t="s">
        <v>30</v>
      </c>
      <c r="J11">
        <v>0</v>
      </c>
      <c r="K11">
        <v>1</v>
      </c>
      <c r="L11" t="s">
        <v>27</v>
      </c>
      <c r="M11">
        <v>20</v>
      </c>
      <c r="N11">
        <v>10</v>
      </c>
      <c r="O11" s="4">
        <v>12</v>
      </c>
      <c r="P11">
        <v>3</v>
      </c>
      <c r="Q11">
        <v>14</v>
      </c>
      <c r="R11">
        <v>3</v>
      </c>
      <c r="S11">
        <v>10</v>
      </c>
      <c r="T11">
        <v>13</v>
      </c>
      <c r="U11">
        <v>0</v>
      </c>
      <c r="V11">
        <v>1</v>
      </c>
      <c r="W11">
        <v>0</v>
      </c>
      <c r="X11">
        <v>1</v>
      </c>
      <c r="AB11" s="25">
        <v>1728.5401611299999</v>
      </c>
      <c r="AC11">
        <v>1749</v>
      </c>
      <c r="AD11" s="21">
        <f t="shared" si="1"/>
        <v>-20.459838870000112</v>
      </c>
      <c r="AE11">
        <v>4</v>
      </c>
    </row>
    <row r="12" spans="1:31" x14ac:dyDescent="0.35">
      <c r="A12" t="s">
        <v>62</v>
      </c>
      <c r="B12" s="3">
        <v>41224</v>
      </c>
      <c r="C12" t="s">
        <v>45</v>
      </c>
      <c r="D12" t="s">
        <v>23</v>
      </c>
      <c r="E12" t="str">
        <f t="shared" si="2"/>
        <v>A</v>
      </c>
      <c r="F12">
        <v>1</v>
      </c>
      <c r="G12">
        <v>1</v>
      </c>
      <c r="H12" s="8" t="str">
        <f t="shared" si="0"/>
        <v>D</v>
      </c>
      <c r="I12" t="s">
        <v>30</v>
      </c>
      <c r="J12">
        <v>1</v>
      </c>
      <c r="K12">
        <v>0</v>
      </c>
      <c r="L12" t="s">
        <v>25</v>
      </c>
      <c r="M12">
        <v>12</v>
      </c>
      <c r="N12">
        <v>9</v>
      </c>
      <c r="O12" s="4">
        <v>3</v>
      </c>
      <c r="P12">
        <v>5</v>
      </c>
      <c r="Q12">
        <v>4</v>
      </c>
      <c r="R12">
        <v>7</v>
      </c>
      <c r="S12">
        <v>12</v>
      </c>
      <c r="T12">
        <v>13</v>
      </c>
      <c r="U12">
        <v>1</v>
      </c>
      <c r="V12">
        <v>3</v>
      </c>
      <c r="W12">
        <v>0</v>
      </c>
      <c r="X12">
        <v>0</v>
      </c>
      <c r="AB12" s="25">
        <v>1721.9600830100001</v>
      </c>
      <c r="AC12">
        <v>1868</v>
      </c>
      <c r="AD12" s="21">
        <f t="shared" si="1"/>
        <v>-146.03991698999994</v>
      </c>
      <c r="AE12">
        <v>3</v>
      </c>
    </row>
    <row r="13" spans="1:31" x14ac:dyDescent="0.35">
      <c r="A13" t="s">
        <v>62</v>
      </c>
      <c r="B13" s="3">
        <v>41230</v>
      </c>
      <c r="C13" t="s">
        <v>23</v>
      </c>
      <c r="D13" t="s">
        <v>64</v>
      </c>
      <c r="E13" t="str">
        <f t="shared" si="2"/>
        <v>H</v>
      </c>
      <c r="F13">
        <v>3</v>
      </c>
      <c r="G13">
        <v>0</v>
      </c>
      <c r="H13" s="8" t="str">
        <f t="shared" si="0"/>
        <v>W</v>
      </c>
      <c r="I13" t="s">
        <v>25</v>
      </c>
      <c r="J13">
        <v>0</v>
      </c>
      <c r="K13">
        <v>0</v>
      </c>
      <c r="L13" t="s">
        <v>30</v>
      </c>
      <c r="M13">
        <v>22</v>
      </c>
      <c r="N13">
        <v>9</v>
      </c>
      <c r="O13" s="4">
        <v>11</v>
      </c>
      <c r="P13">
        <v>3</v>
      </c>
      <c r="Q13">
        <v>10</v>
      </c>
      <c r="R13">
        <v>5</v>
      </c>
      <c r="S13">
        <v>9</v>
      </c>
      <c r="T13">
        <v>11</v>
      </c>
      <c r="U13">
        <v>0</v>
      </c>
      <c r="V13">
        <v>3</v>
      </c>
      <c r="W13">
        <v>0</v>
      </c>
      <c r="X13">
        <v>0</v>
      </c>
      <c r="AB13" s="25">
        <v>1727.2890625</v>
      </c>
      <c r="AC13">
        <v>1648</v>
      </c>
      <c r="AD13" s="21">
        <f t="shared" si="1"/>
        <v>79.2890625</v>
      </c>
      <c r="AE13">
        <v>6</v>
      </c>
    </row>
    <row r="14" spans="1:31" x14ac:dyDescent="0.35">
      <c r="A14" t="s">
        <v>62</v>
      </c>
      <c r="B14" s="3">
        <v>41238</v>
      </c>
      <c r="C14" t="s">
        <v>29</v>
      </c>
      <c r="D14" t="s">
        <v>23</v>
      </c>
      <c r="E14" t="str">
        <f t="shared" si="2"/>
        <v>A</v>
      </c>
      <c r="F14">
        <v>0</v>
      </c>
      <c r="G14">
        <v>0</v>
      </c>
      <c r="H14" s="8" t="str">
        <f t="shared" si="0"/>
        <v>D</v>
      </c>
      <c r="I14" t="s">
        <v>30</v>
      </c>
      <c r="J14">
        <v>0</v>
      </c>
      <c r="K14">
        <v>0</v>
      </c>
      <c r="L14" t="s">
        <v>30</v>
      </c>
      <c r="M14">
        <v>17</v>
      </c>
      <c r="N14">
        <v>21</v>
      </c>
      <c r="O14" s="4">
        <v>8</v>
      </c>
      <c r="P14">
        <v>14</v>
      </c>
      <c r="Q14">
        <v>7</v>
      </c>
      <c r="R14">
        <v>6</v>
      </c>
      <c r="S14">
        <v>6</v>
      </c>
      <c r="T14">
        <v>10</v>
      </c>
      <c r="U14">
        <v>1</v>
      </c>
      <c r="V14">
        <v>0</v>
      </c>
      <c r="W14">
        <v>0</v>
      </c>
      <c r="X14">
        <v>0</v>
      </c>
      <c r="AB14" s="25">
        <v>1719.41076659999</v>
      </c>
      <c r="AC14">
        <v>1647</v>
      </c>
      <c r="AD14" s="21">
        <f t="shared" si="1"/>
        <v>72.410766599989984</v>
      </c>
      <c r="AE14">
        <v>3</v>
      </c>
    </row>
    <row r="15" spans="1:31" x14ac:dyDescent="0.35">
      <c r="A15" t="s">
        <v>62</v>
      </c>
      <c r="B15" s="3">
        <v>41241</v>
      </c>
      <c r="C15" t="s">
        <v>42</v>
      </c>
      <c r="D15" t="s">
        <v>23</v>
      </c>
      <c r="E15" t="str">
        <f t="shared" si="2"/>
        <v>A</v>
      </c>
      <c r="F15">
        <v>2</v>
      </c>
      <c r="G15">
        <v>1</v>
      </c>
      <c r="H15" s="8" t="str">
        <f t="shared" si="0"/>
        <v>L</v>
      </c>
      <c r="I15" t="s">
        <v>25</v>
      </c>
      <c r="J15">
        <v>2</v>
      </c>
      <c r="K15">
        <v>0</v>
      </c>
      <c r="L15" t="s">
        <v>25</v>
      </c>
      <c r="M15">
        <v>14</v>
      </c>
      <c r="N15">
        <v>14</v>
      </c>
      <c r="O15" s="4">
        <v>7</v>
      </c>
      <c r="P15">
        <v>9</v>
      </c>
      <c r="Q15">
        <v>1</v>
      </c>
      <c r="R15">
        <v>12</v>
      </c>
      <c r="S15">
        <v>4</v>
      </c>
      <c r="T15">
        <v>14</v>
      </c>
      <c r="U15">
        <v>1</v>
      </c>
      <c r="V15">
        <v>2</v>
      </c>
      <c r="W15">
        <v>0</v>
      </c>
      <c r="X15">
        <v>0</v>
      </c>
      <c r="AB15" s="25">
        <v>1718.9108886700001</v>
      </c>
      <c r="AC15">
        <v>1752</v>
      </c>
      <c r="AD15" s="21">
        <f t="shared" si="1"/>
        <v>-33.089111329999923</v>
      </c>
      <c r="AE15">
        <v>3</v>
      </c>
    </row>
    <row r="16" spans="1:31" x14ac:dyDescent="0.35">
      <c r="A16" t="s">
        <v>62</v>
      </c>
      <c r="B16" s="3">
        <v>41244</v>
      </c>
      <c r="C16" t="s">
        <v>23</v>
      </c>
      <c r="D16" t="s">
        <v>31</v>
      </c>
      <c r="E16" t="str">
        <f t="shared" si="2"/>
        <v>H</v>
      </c>
      <c r="F16">
        <v>1</v>
      </c>
      <c r="G16">
        <v>0</v>
      </c>
      <c r="H16" s="8" t="str">
        <f t="shared" si="0"/>
        <v>W</v>
      </c>
      <c r="I16" t="s">
        <v>25</v>
      </c>
      <c r="J16">
        <v>1</v>
      </c>
      <c r="K16">
        <v>0</v>
      </c>
      <c r="L16" t="s">
        <v>25</v>
      </c>
      <c r="M16">
        <v>24</v>
      </c>
      <c r="N16">
        <v>8</v>
      </c>
      <c r="O16" s="4">
        <v>11</v>
      </c>
      <c r="P16">
        <v>4</v>
      </c>
      <c r="Q16">
        <v>10</v>
      </c>
      <c r="R16">
        <v>4</v>
      </c>
      <c r="S16">
        <v>10</v>
      </c>
      <c r="T16">
        <v>8</v>
      </c>
      <c r="U16">
        <v>2</v>
      </c>
      <c r="V16">
        <v>0</v>
      </c>
      <c r="W16">
        <v>0</v>
      </c>
      <c r="X16">
        <v>0</v>
      </c>
      <c r="AB16" s="25">
        <v>1713.0650634799999</v>
      </c>
      <c r="AC16">
        <v>1557</v>
      </c>
      <c r="AD16" s="21">
        <f t="shared" si="1"/>
        <v>156.06506347999994</v>
      </c>
      <c r="AE16">
        <v>3</v>
      </c>
    </row>
    <row r="17" spans="1:31" ht="15" customHeight="1" x14ac:dyDescent="0.35">
      <c r="A17" t="s">
        <v>62</v>
      </c>
      <c r="B17" s="3">
        <v>41252</v>
      </c>
      <c r="C17" t="s">
        <v>41</v>
      </c>
      <c r="D17" t="s">
        <v>23</v>
      </c>
      <c r="E17" t="str">
        <f t="shared" si="2"/>
        <v>A</v>
      </c>
      <c r="F17">
        <v>2</v>
      </c>
      <c r="G17">
        <v>3</v>
      </c>
      <c r="H17" s="8" t="str">
        <f t="shared" si="0"/>
        <v>W</v>
      </c>
      <c r="I17" t="s">
        <v>27</v>
      </c>
      <c r="J17">
        <v>2</v>
      </c>
      <c r="K17">
        <v>1</v>
      </c>
      <c r="L17" t="s">
        <v>25</v>
      </c>
      <c r="M17">
        <v>9</v>
      </c>
      <c r="N17">
        <v>16</v>
      </c>
      <c r="O17" s="4">
        <v>6</v>
      </c>
      <c r="P17">
        <v>8</v>
      </c>
      <c r="Q17">
        <v>2</v>
      </c>
      <c r="R17">
        <v>5</v>
      </c>
      <c r="S17">
        <v>12</v>
      </c>
      <c r="T17">
        <v>10</v>
      </c>
      <c r="U17">
        <v>1</v>
      </c>
      <c r="V17">
        <v>2</v>
      </c>
      <c r="W17">
        <v>0</v>
      </c>
      <c r="X17">
        <v>0</v>
      </c>
      <c r="AB17" s="25">
        <v>1718.9194335899999</v>
      </c>
      <c r="AC17">
        <v>1653</v>
      </c>
      <c r="AD17" s="21">
        <f t="shared" si="1"/>
        <v>65.919433589999926</v>
      </c>
      <c r="AE17">
        <v>3</v>
      </c>
    </row>
    <row r="18" spans="1:31" x14ac:dyDescent="0.35">
      <c r="A18" t="s">
        <v>62</v>
      </c>
      <c r="B18" s="3">
        <v>41258</v>
      </c>
      <c r="C18" t="s">
        <v>23</v>
      </c>
      <c r="D18" t="s">
        <v>26</v>
      </c>
      <c r="E18" t="str">
        <f t="shared" si="2"/>
        <v>H</v>
      </c>
      <c r="F18">
        <v>1</v>
      </c>
      <c r="G18">
        <v>3</v>
      </c>
      <c r="H18" s="8" t="str">
        <f t="shared" si="0"/>
        <v>L</v>
      </c>
      <c r="I18" t="s">
        <v>27</v>
      </c>
      <c r="J18">
        <v>0</v>
      </c>
      <c r="K18">
        <v>2</v>
      </c>
      <c r="L18" t="s">
        <v>27</v>
      </c>
      <c r="M18">
        <v>26</v>
      </c>
      <c r="N18">
        <v>9</v>
      </c>
      <c r="O18" s="4">
        <v>17</v>
      </c>
      <c r="P18">
        <v>6</v>
      </c>
      <c r="Q18">
        <v>7</v>
      </c>
      <c r="R18">
        <v>2</v>
      </c>
      <c r="S18">
        <v>4</v>
      </c>
      <c r="T18">
        <v>11</v>
      </c>
      <c r="U18">
        <v>1</v>
      </c>
      <c r="V18">
        <v>2</v>
      </c>
      <c r="W18">
        <v>0</v>
      </c>
      <c r="X18">
        <v>0</v>
      </c>
      <c r="AB18" s="25">
        <v>1726.6508789100001</v>
      </c>
      <c r="AC18">
        <v>1619</v>
      </c>
      <c r="AD18" s="21">
        <f t="shared" si="1"/>
        <v>107.65087891000007</v>
      </c>
      <c r="AE18">
        <v>6</v>
      </c>
    </row>
    <row r="19" spans="1:31" x14ac:dyDescent="0.35">
      <c r="A19" t="s">
        <v>62</v>
      </c>
      <c r="B19" s="3">
        <v>41265</v>
      </c>
      <c r="C19" t="s">
        <v>23</v>
      </c>
      <c r="D19" t="s">
        <v>37</v>
      </c>
      <c r="E19" t="str">
        <f t="shared" si="2"/>
        <v>H</v>
      </c>
      <c r="F19">
        <v>4</v>
      </c>
      <c r="G19">
        <v>0</v>
      </c>
      <c r="H19" s="8" t="str">
        <f t="shared" si="0"/>
        <v>W</v>
      </c>
      <c r="I19" t="s">
        <v>25</v>
      </c>
      <c r="J19">
        <v>2</v>
      </c>
      <c r="K19">
        <v>0</v>
      </c>
      <c r="L19" t="s">
        <v>25</v>
      </c>
      <c r="M19">
        <v>22</v>
      </c>
      <c r="N19">
        <v>7</v>
      </c>
      <c r="O19" s="4">
        <v>12</v>
      </c>
      <c r="P19">
        <v>6</v>
      </c>
      <c r="Q19">
        <v>8</v>
      </c>
      <c r="R19">
        <v>2</v>
      </c>
      <c r="S19">
        <v>13</v>
      </c>
      <c r="T19">
        <v>6</v>
      </c>
      <c r="U19">
        <v>1</v>
      </c>
      <c r="V19">
        <v>2</v>
      </c>
      <c r="W19">
        <v>0</v>
      </c>
      <c r="X19">
        <v>0</v>
      </c>
      <c r="AB19" s="25">
        <v>1709.44140625</v>
      </c>
      <c r="AC19">
        <v>1667</v>
      </c>
      <c r="AD19" s="21">
        <f t="shared" si="1"/>
        <v>42.44140625</v>
      </c>
      <c r="AE19">
        <v>7</v>
      </c>
    </row>
    <row r="20" spans="1:31" x14ac:dyDescent="0.35">
      <c r="A20" t="s">
        <v>62</v>
      </c>
      <c r="B20" s="3">
        <v>41269</v>
      </c>
      <c r="C20" t="s">
        <v>24</v>
      </c>
      <c r="D20" t="s">
        <v>23</v>
      </c>
      <c r="E20" t="str">
        <f t="shared" si="2"/>
        <v>A</v>
      </c>
      <c r="F20">
        <v>3</v>
      </c>
      <c r="G20">
        <v>1</v>
      </c>
      <c r="H20" s="8" t="str">
        <f t="shared" si="0"/>
        <v>L</v>
      </c>
      <c r="I20" t="s">
        <v>25</v>
      </c>
      <c r="J20">
        <v>2</v>
      </c>
      <c r="K20">
        <v>1</v>
      </c>
      <c r="L20" t="s">
        <v>25</v>
      </c>
      <c r="M20">
        <v>7</v>
      </c>
      <c r="N20">
        <v>12</v>
      </c>
      <c r="O20" s="4">
        <v>6</v>
      </c>
      <c r="P20">
        <v>6</v>
      </c>
      <c r="Q20">
        <v>6</v>
      </c>
      <c r="R20">
        <v>8</v>
      </c>
      <c r="S20">
        <v>11</v>
      </c>
      <c r="T20">
        <v>5</v>
      </c>
      <c r="U20">
        <v>3</v>
      </c>
      <c r="V20">
        <v>1</v>
      </c>
      <c r="W20">
        <v>0</v>
      </c>
      <c r="X20">
        <v>0</v>
      </c>
      <c r="AB20" s="25">
        <v>1720.8574218799999</v>
      </c>
      <c r="AC20">
        <v>1679</v>
      </c>
      <c r="AD20" s="21">
        <f t="shared" si="1"/>
        <v>41.857421879999947</v>
      </c>
      <c r="AE20">
        <v>4</v>
      </c>
    </row>
    <row r="21" spans="1:31" x14ac:dyDescent="0.35">
      <c r="A21" t="s">
        <v>62</v>
      </c>
      <c r="B21" s="3">
        <v>41273</v>
      </c>
      <c r="C21" t="s">
        <v>47</v>
      </c>
      <c r="D21" t="s">
        <v>23</v>
      </c>
      <c r="E21" t="str">
        <f t="shared" si="2"/>
        <v>A</v>
      </c>
      <c r="F21">
        <v>0</v>
      </c>
      <c r="G21">
        <v>3</v>
      </c>
      <c r="H21" s="8" t="str">
        <f t="shared" si="0"/>
        <v>W</v>
      </c>
      <c r="I21" t="s">
        <v>27</v>
      </c>
      <c r="J21">
        <v>0</v>
      </c>
      <c r="K21">
        <v>3</v>
      </c>
      <c r="L21" t="s">
        <v>27</v>
      </c>
      <c r="M21">
        <v>14</v>
      </c>
      <c r="N21">
        <v>16</v>
      </c>
      <c r="O21" s="4">
        <v>7</v>
      </c>
      <c r="P21">
        <v>11</v>
      </c>
      <c r="Q21">
        <v>1</v>
      </c>
      <c r="R21">
        <v>9</v>
      </c>
      <c r="S21">
        <v>10</v>
      </c>
      <c r="T21">
        <v>8</v>
      </c>
      <c r="U21">
        <v>2</v>
      </c>
      <c r="V21">
        <v>1</v>
      </c>
      <c r="W21">
        <v>0</v>
      </c>
      <c r="X21">
        <v>0</v>
      </c>
      <c r="AB21" s="25">
        <v>1709.7143554700001</v>
      </c>
      <c r="AC21">
        <v>1542</v>
      </c>
      <c r="AD21" s="21">
        <f t="shared" si="1"/>
        <v>167.7143554700001</v>
      </c>
      <c r="AE21">
        <v>4</v>
      </c>
    </row>
    <row r="22" spans="1:31" x14ac:dyDescent="0.35">
      <c r="A22" t="s">
        <v>62</v>
      </c>
      <c r="B22" s="3">
        <v>41276</v>
      </c>
      <c r="C22" t="s">
        <v>23</v>
      </c>
      <c r="D22" t="s">
        <v>32</v>
      </c>
      <c r="E22" t="str">
        <f t="shared" si="2"/>
        <v>H</v>
      </c>
      <c r="F22">
        <v>3</v>
      </c>
      <c r="G22">
        <v>0</v>
      </c>
      <c r="H22" s="8" t="str">
        <f t="shared" si="0"/>
        <v>W</v>
      </c>
      <c r="I22" t="s">
        <v>25</v>
      </c>
      <c r="J22">
        <v>2</v>
      </c>
      <c r="K22">
        <v>0</v>
      </c>
      <c r="L22" t="s">
        <v>25</v>
      </c>
      <c r="M22">
        <v>27</v>
      </c>
      <c r="N22">
        <v>6</v>
      </c>
      <c r="O22" s="4">
        <v>16</v>
      </c>
      <c r="P22">
        <v>5</v>
      </c>
      <c r="Q22">
        <v>9</v>
      </c>
      <c r="R22">
        <v>5</v>
      </c>
      <c r="S22">
        <v>8</v>
      </c>
      <c r="T22">
        <v>5</v>
      </c>
      <c r="U22">
        <v>0</v>
      </c>
      <c r="V22">
        <v>1</v>
      </c>
      <c r="W22">
        <v>0</v>
      </c>
      <c r="X22">
        <v>0</v>
      </c>
      <c r="AB22" s="25">
        <v>1718.72534179999</v>
      </c>
      <c r="AC22">
        <v>1648</v>
      </c>
      <c r="AD22" s="21">
        <f t="shared" si="1"/>
        <v>70.725341799990019</v>
      </c>
      <c r="AE22">
        <v>3</v>
      </c>
    </row>
    <row r="23" spans="1:31" x14ac:dyDescent="0.35">
      <c r="A23" t="s">
        <v>62</v>
      </c>
      <c r="B23" s="3">
        <v>41287</v>
      </c>
      <c r="C23" t="s">
        <v>28</v>
      </c>
      <c r="D23" t="s">
        <v>23</v>
      </c>
      <c r="E23" t="str">
        <f t="shared" si="2"/>
        <v>A</v>
      </c>
      <c r="F23">
        <v>2</v>
      </c>
      <c r="G23">
        <v>1</v>
      </c>
      <c r="H23" s="8" t="str">
        <f t="shared" si="0"/>
        <v>L</v>
      </c>
      <c r="I23" t="s">
        <v>25</v>
      </c>
      <c r="J23">
        <v>1</v>
      </c>
      <c r="K23">
        <v>0</v>
      </c>
      <c r="L23" t="s">
        <v>25</v>
      </c>
      <c r="M23">
        <v>15</v>
      </c>
      <c r="N23">
        <v>12</v>
      </c>
      <c r="O23" s="4">
        <v>10</v>
      </c>
      <c r="P23">
        <v>5</v>
      </c>
      <c r="Q23">
        <v>3</v>
      </c>
      <c r="R23">
        <v>1</v>
      </c>
      <c r="S23">
        <v>14</v>
      </c>
      <c r="T23">
        <v>16</v>
      </c>
      <c r="U23">
        <v>1</v>
      </c>
      <c r="V23">
        <v>4</v>
      </c>
      <c r="W23">
        <v>0</v>
      </c>
      <c r="X23">
        <v>0</v>
      </c>
      <c r="AB23" s="25">
        <v>1727.54980469</v>
      </c>
      <c r="AC23">
        <v>1904</v>
      </c>
      <c r="AD23" s="21">
        <f t="shared" si="1"/>
        <v>-176.45019531000003</v>
      </c>
      <c r="AE23">
        <v>7</v>
      </c>
    </row>
    <row r="24" spans="1:31" x14ac:dyDescent="0.35">
      <c r="A24" t="s">
        <v>62</v>
      </c>
      <c r="B24" s="3">
        <v>41293</v>
      </c>
      <c r="C24" t="s">
        <v>23</v>
      </c>
      <c r="D24" t="s">
        <v>40</v>
      </c>
      <c r="E24" t="str">
        <f t="shared" si="2"/>
        <v>H</v>
      </c>
      <c r="F24">
        <v>5</v>
      </c>
      <c r="G24">
        <v>0</v>
      </c>
      <c r="H24" s="8" t="str">
        <f t="shared" si="0"/>
        <v>W</v>
      </c>
      <c r="I24" t="s">
        <v>25</v>
      </c>
      <c r="J24">
        <v>2</v>
      </c>
      <c r="K24">
        <v>0</v>
      </c>
      <c r="L24" t="s">
        <v>25</v>
      </c>
      <c r="M24">
        <v>17</v>
      </c>
      <c r="N24">
        <v>5</v>
      </c>
      <c r="O24" s="4">
        <v>10</v>
      </c>
      <c r="P24">
        <v>3</v>
      </c>
      <c r="Q24">
        <v>10</v>
      </c>
      <c r="R24">
        <v>4</v>
      </c>
      <c r="S24">
        <v>10</v>
      </c>
      <c r="T24">
        <v>8</v>
      </c>
      <c r="U24">
        <v>1</v>
      </c>
      <c r="V24">
        <v>1</v>
      </c>
      <c r="W24">
        <v>0</v>
      </c>
      <c r="X24">
        <v>0</v>
      </c>
      <c r="AB24" s="25">
        <v>1724.4907226600001</v>
      </c>
      <c r="AC24">
        <v>1622</v>
      </c>
      <c r="AD24" s="21">
        <f t="shared" si="1"/>
        <v>102.49072266000007</v>
      </c>
      <c r="AE24">
        <v>6</v>
      </c>
    </row>
    <row r="25" spans="1:31" x14ac:dyDescent="0.35">
      <c r="A25" t="s">
        <v>62</v>
      </c>
      <c r="B25" s="3">
        <v>41304</v>
      </c>
      <c r="C25" t="s">
        <v>36</v>
      </c>
      <c r="D25" t="s">
        <v>23</v>
      </c>
      <c r="E25" t="str">
        <f t="shared" si="2"/>
        <v>A</v>
      </c>
      <c r="F25">
        <v>2</v>
      </c>
      <c r="G25">
        <v>2</v>
      </c>
      <c r="H25" s="8" t="str">
        <f t="shared" si="0"/>
        <v>D</v>
      </c>
      <c r="I25" t="s">
        <v>30</v>
      </c>
      <c r="J25">
        <v>0</v>
      </c>
      <c r="K25">
        <v>1</v>
      </c>
      <c r="L25" t="s">
        <v>27</v>
      </c>
      <c r="M25">
        <v>14</v>
      </c>
      <c r="N25">
        <v>10</v>
      </c>
      <c r="O25" s="4">
        <v>6</v>
      </c>
      <c r="P25">
        <v>5</v>
      </c>
      <c r="Q25">
        <v>8</v>
      </c>
      <c r="R25">
        <v>6</v>
      </c>
      <c r="S25">
        <v>9</v>
      </c>
      <c r="T25">
        <v>11</v>
      </c>
      <c r="U25">
        <v>3</v>
      </c>
      <c r="V25">
        <v>1</v>
      </c>
      <c r="W25">
        <v>0</v>
      </c>
      <c r="X25">
        <v>0</v>
      </c>
      <c r="AB25" s="25">
        <v>1734.5063476600001</v>
      </c>
      <c r="AC25">
        <v>1789</v>
      </c>
      <c r="AD25" s="21">
        <f t="shared" si="1"/>
        <v>-54.493652339999926</v>
      </c>
      <c r="AE25">
        <v>3</v>
      </c>
    </row>
    <row r="26" spans="1:31" x14ac:dyDescent="0.35">
      <c r="A26" t="s">
        <v>62</v>
      </c>
      <c r="B26" s="3">
        <v>41308</v>
      </c>
      <c r="C26" t="s">
        <v>44</v>
      </c>
      <c r="D26" t="s">
        <v>23</v>
      </c>
      <c r="E26" t="str">
        <f t="shared" si="2"/>
        <v>A</v>
      </c>
      <c r="F26">
        <v>2</v>
      </c>
      <c r="G26">
        <v>2</v>
      </c>
      <c r="H26" s="8" t="str">
        <f t="shared" si="0"/>
        <v>D</v>
      </c>
      <c r="I26" t="s">
        <v>30</v>
      </c>
      <c r="J26">
        <v>1</v>
      </c>
      <c r="K26">
        <v>1</v>
      </c>
      <c r="L26" t="s">
        <v>30</v>
      </c>
      <c r="M26">
        <v>9</v>
      </c>
      <c r="N26">
        <v>21</v>
      </c>
      <c r="O26" s="4">
        <v>5</v>
      </c>
      <c r="P26">
        <v>12</v>
      </c>
      <c r="Q26">
        <v>9</v>
      </c>
      <c r="R26">
        <v>10</v>
      </c>
      <c r="S26">
        <v>14</v>
      </c>
      <c r="T26">
        <v>7</v>
      </c>
      <c r="U26">
        <v>2</v>
      </c>
      <c r="V26">
        <v>4</v>
      </c>
      <c r="W26">
        <v>0</v>
      </c>
      <c r="X26">
        <v>0</v>
      </c>
      <c r="AB26" s="25">
        <v>1737.3944091799999</v>
      </c>
      <c r="AC26">
        <v>1878</v>
      </c>
      <c r="AD26" s="21">
        <f t="shared" si="1"/>
        <v>-140.60559082000009</v>
      </c>
      <c r="AE26">
        <v>4</v>
      </c>
    </row>
    <row r="27" spans="1:31" x14ac:dyDescent="0.35">
      <c r="A27" t="s">
        <v>62</v>
      </c>
      <c r="B27" s="3">
        <v>41316</v>
      </c>
      <c r="C27" t="s">
        <v>23</v>
      </c>
      <c r="D27" t="s">
        <v>35</v>
      </c>
      <c r="E27" t="str">
        <f t="shared" si="2"/>
        <v>H</v>
      </c>
      <c r="F27">
        <v>0</v>
      </c>
      <c r="G27">
        <v>2</v>
      </c>
      <c r="H27" s="8" t="str">
        <f t="shared" si="0"/>
        <v>L</v>
      </c>
      <c r="I27" t="s">
        <v>27</v>
      </c>
      <c r="J27">
        <v>0</v>
      </c>
      <c r="K27">
        <v>0</v>
      </c>
      <c r="L27" t="s">
        <v>30</v>
      </c>
      <c r="M27">
        <v>23</v>
      </c>
      <c r="N27">
        <v>4</v>
      </c>
      <c r="O27" s="4">
        <v>14</v>
      </c>
      <c r="P27">
        <v>3</v>
      </c>
      <c r="Q27">
        <v>13</v>
      </c>
      <c r="R27">
        <v>5</v>
      </c>
      <c r="S27">
        <v>9</v>
      </c>
      <c r="T27">
        <v>9</v>
      </c>
      <c r="U27">
        <v>1</v>
      </c>
      <c r="V27">
        <v>4</v>
      </c>
      <c r="W27">
        <v>0</v>
      </c>
      <c r="X27">
        <v>0</v>
      </c>
      <c r="AB27" s="25">
        <v>1742.5217285199999</v>
      </c>
      <c r="AC27">
        <v>1652</v>
      </c>
      <c r="AD27" s="21">
        <f t="shared" si="1"/>
        <v>90.521728519999897</v>
      </c>
      <c r="AE27">
        <v>8</v>
      </c>
    </row>
    <row r="28" spans="1:31" x14ac:dyDescent="0.35">
      <c r="A28" t="s">
        <v>62</v>
      </c>
      <c r="B28" s="3">
        <v>41322</v>
      </c>
      <c r="C28" t="s">
        <v>23</v>
      </c>
      <c r="D28" t="s">
        <v>29</v>
      </c>
      <c r="E28" t="str">
        <f t="shared" si="2"/>
        <v>H</v>
      </c>
      <c r="F28">
        <v>5</v>
      </c>
      <c r="G28">
        <v>0</v>
      </c>
      <c r="H28" s="8" t="str">
        <f t="shared" si="0"/>
        <v>W</v>
      </c>
      <c r="I28" t="s">
        <v>25</v>
      </c>
      <c r="J28">
        <v>1</v>
      </c>
      <c r="K28">
        <v>0</v>
      </c>
      <c r="L28" t="s">
        <v>25</v>
      </c>
      <c r="M28">
        <v>33</v>
      </c>
      <c r="N28">
        <v>4</v>
      </c>
      <c r="O28" s="4">
        <v>18</v>
      </c>
      <c r="P28">
        <v>3</v>
      </c>
      <c r="Q28">
        <v>10</v>
      </c>
      <c r="R28">
        <v>1</v>
      </c>
      <c r="S28">
        <v>6</v>
      </c>
      <c r="T28">
        <v>9</v>
      </c>
      <c r="U28">
        <v>0</v>
      </c>
      <c r="V28">
        <v>1</v>
      </c>
      <c r="W28">
        <v>0</v>
      </c>
      <c r="X28">
        <v>0</v>
      </c>
      <c r="AB28" s="25">
        <v>1717.7947998</v>
      </c>
      <c r="AC28">
        <v>1680</v>
      </c>
      <c r="AD28" s="21">
        <f t="shared" si="1"/>
        <v>37.794799799999964</v>
      </c>
      <c r="AE28">
        <v>3</v>
      </c>
    </row>
    <row r="29" spans="1:31" x14ac:dyDescent="0.35">
      <c r="A29" t="s">
        <v>62</v>
      </c>
      <c r="B29" s="3">
        <v>41335</v>
      </c>
      <c r="C29" t="s">
        <v>64</v>
      </c>
      <c r="D29" t="s">
        <v>23</v>
      </c>
      <c r="E29" t="str">
        <f t="shared" si="2"/>
        <v>A</v>
      </c>
      <c r="F29">
        <v>0</v>
      </c>
      <c r="G29">
        <v>4</v>
      </c>
      <c r="H29" s="8" t="str">
        <f t="shared" si="0"/>
        <v>W</v>
      </c>
      <c r="I29" t="s">
        <v>27</v>
      </c>
      <c r="J29">
        <v>0</v>
      </c>
      <c r="K29">
        <v>3</v>
      </c>
      <c r="L29" t="s">
        <v>27</v>
      </c>
      <c r="M29">
        <v>15</v>
      </c>
      <c r="N29">
        <v>8</v>
      </c>
      <c r="O29" s="4">
        <v>11</v>
      </c>
      <c r="P29">
        <v>7</v>
      </c>
      <c r="Q29">
        <v>4</v>
      </c>
      <c r="R29">
        <v>3</v>
      </c>
      <c r="S29">
        <v>11</v>
      </c>
      <c r="T29">
        <v>15</v>
      </c>
      <c r="U29">
        <v>2</v>
      </c>
      <c r="V29">
        <v>2</v>
      </c>
      <c r="W29">
        <v>0</v>
      </c>
      <c r="X29">
        <v>0</v>
      </c>
      <c r="AB29" s="25">
        <v>1738.38793945</v>
      </c>
      <c r="AC29">
        <v>1622</v>
      </c>
      <c r="AD29" s="21">
        <f t="shared" si="1"/>
        <v>116.38793944999998</v>
      </c>
      <c r="AE29">
        <v>9</v>
      </c>
    </row>
    <row r="30" spans="1:31" x14ac:dyDescent="0.35">
      <c r="A30" t="s">
        <v>62</v>
      </c>
      <c r="B30" s="3">
        <v>41343</v>
      </c>
      <c r="C30" t="s">
        <v>23</v>
      </c>
      <c r="D30" t="s">
        <v>42</v>
      </c>
      <c r="E30" t="str">
        <f t="shared" si="2"/>
        <v>H</v>
      </c>
      <c r="F30">
        <v>3</v>
      </c>
      <c r="G30">
        <v>2</v>
      </c>
      <c r="H30" s="8" t="str">
        <f t="shared" si="0"/>
        <v>W</v>
      </c>
      <c r="I30" t="s">
        <v>25</v>
      </c>
      <c r="J30">
        <v>1</v>
      </c>
      <c r="K30">
        <v>1</v>
      </c>
      <c r="L30" t="s">
        <v>30</v>
      </c>
      <c r="M30">
        <v>10</v>
      </c>
      <c r="N30">
        <v>15</v>
      </c>
      <c r="O30" s="4">
        <v>4</v>
      </c>
      <c r="P30">
        <v>9</v>
      </c>
      <c r="Q30">
        <v>1</v>
      </c>
      <c r="R30">
        <v>4</v>
      </c>
      <c r="S30">
        <v>9</v>
      </c>
      <c r="T30">
        <v>8</v>
      </c>
      <c r="U30">
        <v>1</v>
      </c>
      <c r="V30">
        <v>1</v>
      </c>
      <c r="W30">
        <v>0</v>
      </c>
      <c r="X30">
        <v>0</v>
      </c>
      <c r="AB30" s="25">
        <v>1749.6510009799999</v>
      </c>
      <c r="AC30">
        <v>1820</v>
      </c>
      <c r="AD30" s="21">
        <f t="shared" si="1"/>
        <v>-70.348999020000065</v>
      </c>
      <c r="AE30">
        <v>8</v>
      </c>
    </row>
    <row r="31" spans="1:31" x14ac:dyDescent="0.35">
      <c r="A31" t="s">
        <v>62</v>
      </c>
      <c r="B31" s="3">
        <v>41349</v>
      </c>
      <c r="C31" t="s">
        <v>31</v>
      </c>
      <c r="D31" t="s">
        <v>23</v>
      </c>
      <c r="E31" t="str">
        <f t="shared" si="2"/>
        <v>A</v>
      </c>
      <c r="F31">
        <v>3</v>
      </c>
      <c r="G31">
        <v>1</v>
      </c>
      <c r="H31" s="8" t="str">
        <f t="shared" si="0"/>
        <v>L</v>
      </c>
      <c r="I31" t="s">
        <v>25</v>
      </c>
      <c r="J31">
        <v>2</v>
      </c>
      <c r="K31">
        <v>1</v>
      </c>
      <c r="L31" t="s">
        <v>25</v>
      </c>
      <c r="M31">
        <v>17</v>
      </c>
      <c r="N31">
        <v>8</v>
      </c>
      <c r="O31" s="4">
        <v>12</v>
      </c>
      <c r="P31">
        <v>6</v>
      </c>
      <c r="Q31">
        <v>7</v>
      </c>
      <c r="R31">
        <v>5</v>
      </c>
      <c r="S31">
        <v>10</v>
      </c>
      <c r="T31">
        <v>10</v>
      </c>
      <c r="U31">
        <v>0</v>
      </c>
      <c r="V31">
        <v>1</v>
      </c>
      <c r="W31">
        <v>0</v>
      </c>
      <c r="X31">
        <v>0</v>
      </c>
      <c r="AB31" s="25">
        <v>1763.7864990200001</v>
      </c>
      <c r="AC31">
        <v>1599</v>
      </c>
      <c r="AD31" s="21">
        <f t="shared" si="1"/>
        <v>164.78649902000006</v>
      </c>
      <c r="AE31">
        <v>6</v>
      </c>
    </row>
    <row r="32" spans="1:31" x14ac:dyDescent="0.35">
      <c r="A32" t="s">
        <v>62</v>
      </c>
      <c r="B32" s="3">
        <v>41364</v>
      </c>
      <c r="C32" t="s">
        <v>26</v>
      </c>
      <c r="D32" t="s">
        <v>23</v>
      </c>
      <c r="E32" t="str">
        <f t="shared" si="2"/>
        <v>A</v>
      </c>
      <c r="F32">
        <v>1</v>
      </c>
      <c r="G32">
        <v>2</v>
      </c>
      <c r="H32" s="8" t="str">
        <f t="shared" si="0"/>
        <v>W</v>
      </c>
      <c r="I32" t="s">
        <v>27</v>
      </c>
      <c r="J32">
        <v>1</v>
      </c>
      <c r="K32">
        <v>0</v>
      </c>
      <c r="L32" t="s">
        <v>25</v>
      </c>
      <c r="M32">
        <v>10</v>
      </c>
      <c r="N32">
        <v>16</v>
      </c>
      <c r="O32" s="4">
        <v>7</v>
      </c>
      <c r="P32">
        <v>12</v>
      </c>
      <c r="Q32">
        <v>7</v>
      </c>
      <c r="R32">
        <v>8</v>
      </c>
      <c r="S32">
        <v>9</v>
      </c>
      <c r="T32">
        <v>8</v>
      </c>
      <c r="U32">
        <v>1</v>
      </c>
      <c r="V32">
        <v>1</v>
      </c>
      <c r="W32">
        <v>0</v>
      </c>
      <c r="X32">
        <v>0</v>
      </c>
      <c r="AB32" s="25">
        <v>1748.75964355</v>
      </c>
      <c r="AC32">
        <v>1618</v>
      </c>
      <c r="AD32" s="21">
        <f t="shared" si="1"/>
        <v>130.75964354999996</v>
      </c>
      <c r="AE32">
        <v>15</v>
      </c>
    </row>
    <row r="33" spans="1:31" x14ac:dyDescent="0.35">
      <c r="A33" t="s">
        <v>62</v>
      </c>
      <c r="B33" s="3">
        <v>41371</v>
      </c>
      <c r="C33" t="s">
        <v>23</v>
      </c>
      <c r="D33" t="s">
        <v>41</v>
      </c>
      <c r="E33" t="str">
        <f t="shared" si="2"/>
        <v>H</v>
      </c>
      <c r="F33">
        <v>0</v>
      </c>
      <c r="G33">
        <v>0</v>
      </c>
      <c r="H33" s="8" t="str">
        <f t="shared" si="0"/>
        <v>D</v>
      </c>
      <c r="I33" t="s">
        <v>30</v>
      </c>
      <c r="J33">
        <v>0</v>
      </c>
      <c r="K33">
        <v>0</v>
      </c>
      <c r="L33" t="s">
        <v>30</v>
      </c>
      <c r="M33">
        <v>19</v>
      </c>
      <c r="N33">
        <v>10</v>
      </c>
      <c r="O33" s="4">
        <v>12</v>
      </c>
      <c r="P33">
        <v>4</v>
      </c>
      <c r="Q33">
        <v>12</v>
      </c>
      <c r="R33">
        <v>2</v>
      </c>
      <c r="S33">
        <v>8</v>
      </c>
      <c r="T33">
        <v>4</v>
      </c>
      <c r="U33">
        <v>0</v>
      </c>
      <c r="V33">
        <v>1</v>
      </c>
      <c r="W33">
        <v>0</v>
      </c>
      <c r="X33">
        <v>0</v>
      </c>
      <c r="AB33" s="25">
        <v>1754.06286621</v>
      </c>
      <c r="AC33">
        <v>1632</v>
      </c>
      <c r="AD33" s="21">
        <f t="shared" si="1"/>
        <v>122.06286621000004</v>
      </c>
      <c r="AE33">
        <v>7</v>
      </c>
    </row>
    <row r="34" spans="1:31" x14ac:dyDescent="0.35">
      <c r="A34" t="s">
        <v>62</v>
      </c>
      <c r="B34" s="3">
        <v>41377</v>
      </c>
      <c r="C34" t="s">
        <v>63</v>
      </c>
      <c r="D34" t="s">
        <v>23</v>
      </c>
      <c r="E34" t="str">
        <f t="shared" si="2"/>
        <v>A</v>
      </c>
      <c r="F34">
        <v>0</v>
      </c>
      <c r="G34">
        <v>0</v>
      </c>
      <c r="H34" s="8" t="str">
        <f t="shared" si="0"/>
        <v>D</v>
      </c>
      <c r="I34" t="s">
        <v>30</v>
      </c>
      <c r="J34">
        <v>0</v>
      </c>
      <c r="K34">
        <v>0</v>
      </c>
      <c r="L34" t="s">
        <v>30</v>
      </c>
      <c r="M34">
        <v>7</v>
      </c>
      <c r="N34">
        <v>26</v>
      </c>
      <c r="O34" s="4">
        <v>5</v>
      </c>
      <c r="P34">
        <v>15</v>
      </c>
      <c r="Q34">
        <v>4</v>
      </c>
      <c r="R34">
        <v>9</v>
      </c>
      <c r="S34">
        <v>9</v>
      </c>
      <c r="T34">
        <v>8</v>
      </c>
      <c r="U34">
        <v>2</v>
      </c>
      <c r="V34">
        <v>1</v>
      </c>
      <c r="W34">
        <v>0</v>
      </c>
      <c r="X34">
        <v>0</v>
      </c>
      <c r="AB34" s="25">
        <v>1749.4608154299999</v>
      </c>
      <c r="AC34">
        <v>1558</v>
      </c>
      <c r="AD34" s="21">
        <f t="shared" si="1"/>
        <v>191.46081542999991</v>
      </c>
      <c r="AE34">
        <v>6</v>
      </c>
    </row>
    <row r="35" spans="1:31" x14ac:dyDescent="0.35">
      <c r="A35" t="s">
        <v>62</v>
      </c>
      <c r="B35" s="3">
        <v>41385</v>
      </c>
      <c r="C35" t="s">
        <v>23</v>
      </c>
      <c r="D35" t="s">
        <v>45</v>
      </c>
      <c r="E35" t="str">
        <f t="shared" si="2"/>
        <v>H</v>
      </c>
      <c r="F35">
        <v>2</v>
      </c>
      <c r="G35">
        <v>2</v>
      </c>
      <c r="H35" s="8" t="str">
        <f t="shared" si="0"/>
        <v>D</v>
      </c>
      <c r="I35" t="s">
        <v>30</v>
      </c>
      <c r="J35">
        <v>0</v>
      </c>
      <c r="K35">
        <v>1</v>
      </c>
      <c r="L35" t="s">
        <v>27</v>
      </c>
      <c r="M35">
        <v>23</v>
      </c>
      <c r="N35">
        <v>9</v>
      </c>
      <c r="O35" s="4">
        <v>12</v>
      </c>
      <c r="P35">
        <v>6</v>
      </c>
      <c r="Q35">
        <v>8</v>
      </c>
      <c r="R35">
        <v>5</v>
      </c>
      <c r="S35">
        <v>8</v>
      </c>
      <c r="T35">
        <v>11</v>
      </c>
      <c r="U35">
        <v>5</v>
      </c>
      <c r="V35">
        <v>2</v>
      </c>
      <c r="W35">
        <v>0</v>
      </c>
      <c r="X35">
        <v>0</v>
      </c>
      <c r="AB35" s="25">
        <v>1745.8728027300001</v>
      </c>
      <c r="AC35">
        <v>1841</v>
      </c>
      <c r="AD35" s="21">
        <f t="shared" si="1"/>
        <v>-95.127197269999897</v>
      </c>
      <c r="AE35">
        <v>8</v>
      </c>
    </row>
    <row r="36" spans="1:31" x14ac:dyDescent="0.35">
      <c r="A36" t="s">
        <v>62</v>
      </c>
      <c r="B36" s="3">
        <v>41391</v>
      </c>
      <c r="C36" t="s">
        <v>34</v>
      </c>
      <c r="D36" t="s">
        <v>23</v>
      </c>
      <c r="E36" t="str">
        <f t="shared" si="2"/>
        <v>A</v>
      </c>
      <c r="F36">
        <v>0</v>
      </c>
      <c r="G36">
        <v>6</v>
      </c>
      <c r="H36" s="8" t="str">
        <f t="shared" si="0"/>
        <v>W</v>
      </c>
      <c r="I36" t="s">
        <v>27</v>
      </c>
      <c r="J36">
        <v>0</v>
      </c>
      <c r="K36">
        <v>2</v>
      </c>
      <c r="L36" t="s">
        <v>27</v>
      </c>
      <c r="M36">
        <v>5</v>
      </c>
      <c r="N36">
        <v>11</v>
      </c>
      <c r="O36" s="4">
        <v>1</v>
      </c>
      <c r="P36">
        <v>10</v>
      </c>
      <c r="Q36">
        <v>5</v>
      </c>
      <c r="R36">
        <v>7</v>
      </c>
      <c r="S36">
        <v>14</v>
      </c>
      <c r="T36">
        <v>7</v>
      </c>
      <c r="U36">
        <v>3</v>
      </c>
      <c r="V36">
        <v>2</v>
      </c>
      <c r="W36">
        <v>1</v>
      </c>
      <c r="X36">
        <v>0</v>
      </c>
      <c r="AB36" s="25">
        <v>1748.6016845700001</v>
      </c>
      <c r="AC36">
        <v>1671</v>
      </c>
      <c r="AD36" s="21">
        <f t="shared" si="1"/>
        <v>77.601684570000089</v>
      </c>
      <c r="AE36">
        <v>6</v>
      </c>
    </row>
    <row r="37" spans="1:31" x14ac:dyDescent="0.35">
      <c r="A37" t="s">
        <v>62</v>
      </c>
      <c r="B37" s="3">
        <v>41399</v>
      </c>
      <c r="C37" t="s">
        <v>23</v>
      </c>
      <c r="D37" t="s">
        <v>38</v>
      </c>
      <c r="E37" t="str">
        <f t="shared" si="2"/>
        <v>H</v>
      </c>
      <c r="F37">
        <v>0</v>
      </c>
      <c r="G37">
        <v>0</v>
      </c>
      <c r="H37" s="8" t="str">
        <f t="shared" si="0"/>
        <v>D</v>
      </c>
      <c r="I37" t="s">
        <v>30</v>
      </c>
      <c r="J37">
        <v>0</v>
      </c>
      <c r="K37">
        <v>0</v>
      </c>
      <c r="L37" t="s">
        <v>30</v>
      </c>
      <c r="M37">
        <v>16</v>
      </c>
      <c r="N37">
        <v>11</v>
      </c>
      <c r="O37" s="4">
        <v>8</v>
      </c>
      <c r="P37">
        <v>4</v>
      </c>
      <c r="Q37">
        <v>3</v>
      </c>
      <c r="R37">
        <v>5</v>
      </c>
      <c r="S37">
        <v>10</v>
      </c>
      <c r="T37">
        <v>10</v>
      </c>
      <c r="U37">
        <v>1</v>
      </c>
      <c r="V37">
        <v>2</v>
      </c>
      <c r="W37">
        <v>0</v>
      </c>
      <c r="X37">
        <v>0</v>
      </c>
      <c r="AB37" s="25">
        <v>1767.9322509799999</v>
      </c>
      <c r="AC37">
        <v>1782</v>
      </c>
      <c r="AD37" s="21">
        <f t="shared" si="1"/>
        <v>-14.067749020000065</v>
      </c>
      <c r="AE37">
        <v>8</v>
      </c>
    </row>
    <row r="38" spans="1:31" x14ac:dyDescent="0.35">
      <c r="A38" t="s">
        <v>62</v>
      </c>
      <c r="B38" s="3">
        <v>41406</v>
      </c>
      <c r="C38" t="s">
        <v>37</v>
      </c>
      <c r="D38" t="s">
        <v>23</v>
      </c>
      <c r="E38" t="str">
        <f t="shared" si="2"/>
        <v>A</v>
      </c>
      <c r="F38">
        <v>1</v>
      </c>
      <c r="G38">
        <v>3</v>
      </c>
      <c r="H38" s="8" t="str">
        <f t="shared" si="0"/>
        <v>W</v>
      </c>
      <c r="I38" t="s">
        <v>27</v>
      </c>
      <c r="J38">
        <v>1</v>
      </c>
      <c r="K38">
        <v>1</v>
      </c>
      <c r="L38" t="s">
        <v>30</v>
      </c>
      <c r="M38">
        <v>10</v>
      </c>
      <c r="N38">
        <v>20</v>
      </c>
      <c r="O38" s="4">
        <v>8</v>
      </c>
      <c r="P38">
        <v>14</v>
      </c>
      <c r="Q38">
        <v>7</v>
      </c>
      <c r="R38">
        <v>8</v>
      </c>
      <c r="S38">
        <v>2</v>
      </c>
      <c r="T38">
        <v>10</v>
      </c>
      <c r="U38">
        <v>0</v>
      </c>
      <c r="V38">
        <v>1</v>
      </c>
      <c r="W38">
        <v>0</v>
      </c>
      <c r="X38">
        <v>0</v>
      </c>
      <c r="AB38" s="25">
        <v>1766.5327148399999</v>
      </c>
      <c r="AC38">
        <v>1646</v>
      </c>
      <c r="AD38" s="21">
        <f t="shared" si="1"/>
        <v>120.53271483999993</v>
      </c>
      <c r="AE38">
        <v>7</v>
      </c>
    </row>
    <row r="39" spans="1:31" x14ac:dyDescent="0.35">
      <c r="A39" t="s">
        <v>62</v>
      </c>
      <c r="B39" s="3">
        <v>41413</v>
      </c>
      <c r="C39" t="s">
        <v>23</v>
      </c>
      <c r="D39" t="s">
        <v>47</v>
      </c>
      <c r="E39" t="str">
        <f t="shared" si="2"/>
        <v>H</v>
      </c>
      <c r="F39">
        <v>1</v>
      </c>
      <c r="G39">
        <v>0</v>
      </c>
      <c r="H39" s="8" t="str">
        <f t="shared" si="0"/>
        <v>W</v>
      </c>
      <c r="I39" t="s">
        <v>25</v>
      </c>
      <c r="J39">
        <v>1</v>
      </c>
      <c r="K39">
        <v>0</v>
      </c>
      <c r="L39" t="s">
        <v>25</v>
      </c>
      <c r="M39">
        <v>27</v>
      </c>
      <c r="N39">
        <v>10</v>
      </c>
      <c r="O39" s="4">
        <v>20</v>
      </c>
      <c r="P39">
        <v>3</v>
      </c>
      <c r="Q39">
        <v>14</v>
      </c>
      <c r="R39">
        <v>0</v>
      </c>
      <c r="S39">
        <v>7</v>
      </c>
      <c r="T39">
        <v>3</v>
      </c>
      <c r="U39">
        <v>1</v>
      </c>
      <c r="V39">
        <v>3</v>
      </c>
      <c r="W39">
        <v>0</v>
      </c>
      <c r="X39">
        <v>0</v>
      </c>
      <c r="AB39" s="25">
        <v>1778.16760254</v>
      </c>
      <c r="AC39">
        <v>1554</v>
      </c>
      <c r="AD39" s="21">
        <f t="shared" si="1"/>
        <v>224.16760253999996</v>
      </c>
      <c r="AE39">
        <v>7</v>
      </c>
    </row>
    <row r="40" spans="1:31" s="5" customFormat="1" x14ac:dyDescent="0.35">
      <c r="A40" s="5" t="s">
        <v>22</v>
      </c>
      <c r="B40" s="6">
        <v>41503</v>
      </c>
      <c r="C40" s="5" t="s">
        <v>23</v>
      </c>
      <c r="D40" s="5" t="s">
        <v>24</v>
      </c>
      <c r="E40" s="5" t="str">
        <f t="shared" si="2"/>
        <v>H</v>
      </c>
      <c r="F40" s="5">
        <v>1</v>
      </c>
      <c r="G40" s="5">
        <v>0</v>
      </c>
      <c r="H40" s="5" t="str">
        <f t="shared" si="0"/>
        <v>W</v>
      </c>
      <c r="I40" s="5" t="s">
        <v>25</v>
      </c>
      <c r="J40" s="5">
        <v>1</v>
      </c>
      <c r="K40" s="5">
        <v>0</v>
      </c>
      <c r="L40" s="5" t="s">
        <v>25</v>
      </c>
      <c r="M40" s="5">
        <v>26</v>
      </c>
      <c r="N40" s="5">
        <v>10</v>
      </c>
      <c r="O40" s="7">
        <v>11</v>
      </c>
      <c r="P40" s="5">
        <v>4</v>
      </c>
      <c r="Q40" s="5">
        <v>12</v>
      </c>
      <c r="R40" s="5">
        <v>6</v>
      </c>
      <c r="S40" s="5">
        <v>11</v>
      </c>
      <c r="T40" s="5">
        <v>11</v>
      </c>
      <c r="U40" s="5">
        <v>1</v>
      </c>
      <c r="V40" s="5">
        <v>1</v>
      </c>
      <c r="W40" s="5">
        <v>0</v>
      </c>
      <c r="X40" s="5">
        <v>0</v>
      </c>
      <c r="AB40" s="24">
        <v>1783.17736816</v>
      </c>
      <c r="AC40" s="5">
        <v>1643</v>
      </c>
      <c r="AD40" s="19">
        <f t="shared" si="1"/>
        <v>140.17736816000001</v>
      </c>
      <c r="AE40" s="5">
        <v>7</v>
      </c>
    </row>
    <row r="41" spans="1:31" x14ac:dyDescent="0.35">
      <c r="A41" t="s">
        <v>22</v>
      </c>
      <c r="B41" s="3">
        <v>41510</v>
      </c>
      <c r="C41" t="s">
        <v>26</v>
      </c>
      <c r="D41" t="s">
        <v>23</v>
      </c>
      <c r="E41" t="str">
        <f t="shared" si="2"/>
        <v>A</v>
      </c>
      <c r="F41">
        <v>0</v>
      </c>
      <c r="G41">
        <v>1</v>
      </c>
      <c r="H41" s="8" t="str">
        <f t="shared" si="0"/>
        <v>W</v>
      </c>
      <c r="I41" t="s">
        <v>27</v>
      </c>
      <c r="J41">
        <v>0</v>
      </c>
      <c r="K41">
        <v>1</v>
      </c>
      <c r="L41" t="s">
        <v>27</v>
      </c>
      <c r="M41">
        <v>17</v>
      </c>
      <c r="N41">
        <v>5</v>
      </c>
      <c r="O41" s="4">
        <v>3</v>
      </c>
      <c r="P41">
        <v>1</v>
      </c>
      <c r="Q41">
        <v>8</v>
      </c>
      <c r="R41">
        <v>2</v>
      </c>
      <c r="S41">
        <v>9</v>
      </c>
      <c r="T41">
        <v>8</v>
      </c>
      <c r="U41">
        <v>3</v>
      </c>
      <c r="V41">
        <v>3</v>
      </c>
      <c r="W41">
        <v>0</v>
      </c>
      <c r="X41">
        <v>0</v>
      </c>
      <c r="AA41" s="8"/>
      <c r="AB41" s="25">
        <v>1792.5115966799999</v>
      </c>
      <c r="AC41">
        <v>1676</v>
      </c>
      <c r="AD41" s="21">
        <f t="shared" si="1"/>
        <v>116.51159667999991</v>
      </c>
      <c r="AE41">
        <v>7</v>
      </c>
    </row>
    <row r="42" spans="1:31" x14ac:dyDescent="0.35">
      <c r="A42" t="s">
        <v>22</v>
      </c>
      <c r="B42" s="3">
        <v>41518</v>
      </c>
      <c r="C42" t="s">
        <v>23</v>
      </c>
      <c r="D42" t="s">
        <v>28</v>
      </c>
      <c r="E42" t="str">
        <f t="shared" si="2"/>
        <v>H</v>
      </c>
      <c r="F42">
        <v>1</v>
      </c>
      <c r="G42">
        <v>0</v>
      </c>
      <c r="H42" s="8" t="str">
        <f t="shared" si="0"/>
        <v>W</v>
      </c>
      <c r="I42" t="s">
        <v>25</v>
      </c>
      <c r="J42">
        <v>1</v>
      </c>
      <c r="K42">
        <v>0</v>
      </c>
      <c r="L42" t="s">
        <v>25</v>
      </c>
      <c r="M42">
        <v>10</v>
      </c>
      <c r="N42">
        <v>10</v>
      </c>
      <c r="O42" s="4">
        <v>5</v>
      </c>
      <c r="P42">
        <v>4</v>
      </c>
      <c r="Q42">
        <v>2</v>
      </c>
      <c r="R42">
        <v>7</v>
      </c>
      <c r="S42">
        <v>15</v>
      </c>
      <c r="T42">
        <v>15</v>
      </c>
      <c r="U42">
        <v>2</v>
      </c>
      <c r="V42">
        <v>4</v>
      </c>
      <c r="W42">
        <v>0</v>
      </c>
      <c r="X42">
        <v>0</v>
      </c>
      <c r="AA42" s="8"/>
      <c r="AB42" s="25">
        <v>1799.1783447299999</v>
      </c>
      <c r="AC42">
        <v>1919</v>
      </c>
      <c r="AD42" s="21">
        <f t="shared" si="1"/>
        <v>-119.82165527000006</v>
      </c>
      <c r="AE42">
        <v>5</v>
      </c>
    </row>
    <row r="43" spans="1:31" x14ac:dyDescent="0.35">
      <c r="A43" t="s">
        <v>22</v>
      </c>
      <c r="B43" s="3">
        <v>41533</v>
      </c>
      <c r="C43" t="s">
        <v>29</v>
      </c>
      <c r="D43" t="s">
        <v>23</v>
      </c>
      <c r="E43" t="str">
        <f t="shared" si="2"/>
        <v>A</v>
      </c>
      <c r="F43">
        <v>2</v>
      </c>
      <c r="G43">
        <v>2</v>
      </c>
      <c r="H43" s="8" t="str">
        <f t="shared" si="0"/>
        <v>D</v>
      </c>
      <c r="I43" t="s">
        <v>30</v>
      </c>
      <c r="J43">
        <v>1</v>
      </c>
      <c r="K43">
        <v>2</v>
      </c>
      <c r="L43" t="s">
        <v>27</v>
      </c>
      <c r="M43">
        <v>17</v>
      </c>
      <c r="N43">
        <v>12</v>
      </c>
      <c r="O43" s="4">
        <v>8</v>
      </c>
      <c r="P43">
        <v>5</v>
      </c>
      <c r="Q43">
        <v>3</v>
      </c>
      <c r="R43">
        <v>7</v>
      </c>
      <c r="S43">
        <v>7</v>
      </c>
      <c r="T43">
        <v>10</v>
      </c>
      <c r="U43">
        <v>2</v>
      </c>
      <c r="V43">
        <v>3</v>
      </c>
      <c r="W43">
        <v>0</v>
      </c>
      <c r="X43">
        <v>0</v>
      </c>
      <c r="AA43" s="8"/>
      <c r="AB43" s="25">
        <v>1808.8979492200001</v>
      </c>
      <c r="AC43">
        <v>1682</v>
      </c>
      <c r="AD43" s="21">
        <f t="shared" si="1"/>
        <v>126.8979492200001</v>
      </c>
      <c r="AE43">
        <v>15</v>
      </c>
    </row>
    <row r="44" spans="1:31" x14ac:dyDescent="0.35">
      <c r="A44" t="s">
        <v>22</v>
      </c>
      <c r="B44" s="3">
        <v>41538</v>
      </c>
      <c r="C44" t="s">
        <v>23</v>
      </c>
      <c r="D44" t="s">
        <v>31</v>
      </c>
      <c r="E44" t="str">
        <f t="shared" si="2"/>
        <v>H</v>
      </c>
      <c r="F44">
        <v>0</v>
      </c>
      <c r="G44">
        <v>1</v>
      </c>
      <c r="H44" s="8" t="str">
        <f t="shared" si="0"/>
        <v>L</v>
      </c>
      <c r="I44" t="s">
        <v>27</v>
      </c>
      <c r="J44">
        <v>0</v>
      </c>
      <c r="K44">
        <v>0</v>
      </c>
      <c r="L44" t="s">
        <v>30</v>
      </c>
      <c r="M44">
        <v>10</v>
      </c>
      <c r="N44">
        <v>12</v>
      </c>
      <c r="O44" s="4">
        <v>5</v>
      </c>
      <c r="P44">
        <v>7</v>
      </c>
      <c r="Q44">
        <v>6</v>
      </c>
      <c r="R44">
        <v>6</v>
      </c>
      <c r="S44">
        <v>6</v>
      </c>
      <c r="T44">
        <v>9</v>
      </c>
      <c r="U44">
        <v>0</v>
      </c>
      <c r="V44">
        <v>1</v>
      </c>
      <c r="W44">
        <v>0</v>
      </c>
      <c r="X44">
        <v>0</v>
      </c>
      <c r="AA44" s="8"/>
      <c r="AB44" s="25">
        <v>1816.4772949200001</v>
      </c>
      <c r="AC44">
        <v>1644</v>
      </c>
      <c r="AD44" s="21">
        <f t="shared" si="1"/>
        <v>172.47729492000008</v>
      </c>
      <c r="AE44">
        <v>5</v>
      </c>
    </row>
    <row r="45" spans="1:31" x14ac:dyDescent="0.35">
      <c r="A45" t="s">
        <v>22</v>
      </c>
      <c r="B45" s="3">
        <v>41546</v>
      </c>
      <c r="C45" t="s">
        <v>32</v>
      </c>
      <c r="D45" t="s">
        <v>23</v>
      </c>
      <c r="E45" t="str">
        <f t="shared" si="2"/>
        <v>A</v>
      </c>
      <c r="F45">
        <v>1</v>
      </c>
      <c r="G45">
        <v>3</v>
      </c>
      <c r="H45" s="8" t="str">
        <f t="shared" si="0"/>
        <v>W</v>
      </c>
      <c r="I45" t="s">
        <v>27</v>
      </c>
      <c r="J45">
        <v>0</v>
      </c>
      <c r="K45">
        <v>2</v>
      </c>
      <c r="L45" t="s">
        <v>27</v>
      </c>
      <c r="M45">
        <v>23</v>
      </c>
      <c r="N45">
        <v>15</v>
      </c>
      <c r="O45" s="4">
        <v>5</v>
      </c>
      <c r="P45">
        <v>6</v>
      </c>
      <c r="Q45">
        <v>10</v>
      </c>
      <c r="R45">
        <v>8</v>
      </c>
      <c r="S45">
        <v>8</v>
      </c>
      <c r="T45">
        <v>10</v>
      </c>
      <c r="U45">
        <v>2</v>
      </c>
      <c r="V45">
        <v>1</v>
      </c>
      <c r="W45">
        <v>0</v>
      </c>
      <c r="X45">
        <v>0</v>
      </c>
      <c r="AA45" s="8"/>
      <c r="AB45" s="25">
        <v>1802.7067871100001</v>
      </c>
      <c r="AC45">
        <v>1619</v>
      </c>
      <c r="AD45" s="21">
        <f t="shared" si="1"/>
        <v>183.70678711000005</v>
      </c>
      <c r="AE45">
        <v>4</v>
      </c>
    </row>
    <row r="46" spans="1:31" x14ac:dyDescent="0.35">
      <c r="A46" t="s">
        <v>22</v>
      </c>
      <c r="B46" s="3">
        <v>41552</v>
      </c>
      <c r="C46" t="s">
        <v>23</v>
      </c>
      <c r="D46" t="s">
        <v>33</v>
      </c>
      <c r="E46" t="str">
        <f t="shared" si="2"/>
        <v>H</v>
      </c>
      <c r="F46">
        <v>3</v>
      </c>
      <c r="G46">
        <v>1</v>
      </c>
      <c r="H46" s="8" t="str">
        <f t="shared" si="0"/>
        <v>W</v>
      </c>
      <c r="I46" t="s">
        <v>25</v>
      </c>
      <c r="J46">
        <v>3</v>
      </c>
      <c r="K46">
        <v>0</v>
      </c>
      <c r="L46" t="s">
        <v>25</v>
      </c>
      <c r="M46">
        <v>13</v>
      </c>
      <c r="N46">
        <v>11</v>
      </c>
      <c r="O46" s="4">
        <v>7</v>
      </c>
      <c r="P46">
        <v>2</v>
      </c>
      <c r="Q46">
        <v>11</v>
      </c>
      <c r="R46">
        <v>3</v>
      </c>
      <c r="S46">
        <v>11</v>
      </c>
      <c r="T46">
        <v>6</v>
      </c>
      <c r="U46">
        <v>2</v>
      </c>
      <c r="V46">
        <v>1</v>
      </c>
      <c r="W46">
        <v>0</v>
      </c>
      <c r="X46">
        <v>0</v>
      </c>
      <c r="AA46" s="8"/>
      <c r="AB46" s="25">
        <v>1814.9729003899999</v>
      </c>
      <c r="AC46">
        <v>1525</v>
      </c>
      <c r="AD46" s="21">
        <f t="shared" si="1"/>
        <v>289.97290038999995</v>
      </c>
      <c r="AE46">
        <v>6</v>
      </c>
    </row>
    <row r="47" spans="1:31" x14ac:dyDescent="0.35">
      <c r="A47" t="s">
        <v>22</v>
      </c>
      <c r="B47" s="3">
        <v>41566</v>
      </c>
      <c r="C47" t="s">
        <v>34</v>
      </c>
      <c r="D47" t="s">
        <v>23</v>
      </c>
      <c r="E47" t="str">
        <f t="shared" si="2"/>
        <v>A</v>
      </c>
      <c r="F47">
        <v>2</v>
      </c>
      <c r="G47">
        <v>2</v>
      </c>
      <c r="H47" s="8" t="str">
        <f t="shared" si="0"/>
        <v>D</v>
      </c>
      <c r="I47" t="s">
        <v>30</v>
      </c>
      <c r="J47">
        <v>1</v>
      </c>
      <c r="K47">
        <v>1</v>
      </c>
      <c r="L47" t="s">
        <v>30</v>
      </c>
      <c r="M47">
        <v>14</v>
      </c>
      <c r="N47">
        <v>23</v>
      </c>
      <c r="O47" s="4">
        <v>4</v>
      </c>
      <c r="P47">
        <v>7</v>
      </c>
      <c r="Q47">
        <v>3</v>
      </c>
      <c r="R47">
        <v>13</v>
      </c>
      <c r="S47">
        <v>8</v>
      </c>
      <c r="T47">
        <v>10</v>
      </c>
      <c r="U47">
        <v>2</v>
      </c>
      <c r="V47">
        <v>3</v>
      </c>
      <c r="W47">
        <v>1</v>
      </c>
      <c r="X47">
        <v>0</v>
      </c>
      <c r="AA47" s="8"/>
      <c r="AB47" s="25">
        <v>1817.2797851600001</v>
      </c>
      <c r="AC47">
        <v>1683</v>
      </c>
      <c r="AD47" s="21">
        <f t="shared" si="1"/>
        <v>134.27978516000007</v>
      </c>
      <c r="AE47">
        <v>14</v>
      </c>
    </row>
    <row r="48" spans="1:31" x14ac:dyDescent="0.35">
      <c r="A48" t="s">
        <v>22</v>
      </c>
      <c r="B48" s="3">
        <v>41573</v>
      </c>
      <c r="C48" t="s">
        <v>23</v>
      </c>
      <c r="D48" t="s">
        <v>35</v>
      </c>
      <c r="E48" t="str">
        <f t="shared" si="2"/>
        <v>H</v>
      </c>
      <c r="F48">
        <v>4</v>
      </c>
      <c r="G48">
        <v>1</v>
      </c>
      <c r="H48" s="8" t="str">
        <f t="shared" si="0"/>
        <v>W</v>
      </c>
      <c r="I48" t="s">
        <v>25</v>
      </c>
      <c r="J48">
        <v>2</v>
      </c>
      <c r="K48">
        <v>0</v>
      </c>
      <c r="L48" t="s">
        <v>25</v>
      </c>
      <c r="M48">
        <v>18</v>
      </c>
      <c r="N48">
        <v>15</v>
      </c>
      <c r="O48" s="4">
        <v>7</v>
      </c>
      <c r="P48">
        <v>3</v>
      </c>
      <c r="Q48">
        <v>3</v>
      </c>
      <c r="R48">
        <v>9</v>
      </c>
      <c r="S48">
        <v>14</v>
      </c>
      <c r="T48">
        <v>11</v>
      </c>
      <c r="U48">
        <v>0</v>
      </c>
      <c r="V48">
        <v>2</v>
      </c>
      <c r="W48">
        <v>0</v>
      </c>
      <c r="X48">
        <v>0</v>
      </c>
      <c r="AA48" s="8"/>
      <c r="AB48" s="25">
        <v>1817.4764404299999</v>
      </c>
      <c r="AC48">
        <v>1700</v>
      </c>
      <c r="AD48" s="21">
        <f t="shared" si="1"/>
        <v>117.47644042999991</v>
      </c>
      <c r="AE48">
        <v>7</v>
      </c>
    </row>
    <row r="49" spans="1:31" x14ac:dyDescent="0.35">
      <c r="A49" t="s">
        <v>22</v>
      </c>
      <c r="B49" s="3">
        <v>41580</v>
      </c>
      <c r="C49" t="s">
        <v>36</v>
      </c>
      <c r="D49" t="s">
        <v>23</v>
      </c>
      <c r="E49" t="str">
        <f t="shared" si="2"/>
        <v>A</v>
      </c>
      <c r="F49">
        <v>2</v>
      </c>
      <c r="G49">
        <v>0</v>
      </c>
      <c r="H49" s="8" t="str">
        <f t="shared" si="0"/>
        <v>L</v>
      </c>
      <c r="I49" t="s">
        <v>25</v>
      </c>
      <c r="J49">
        <v>1</v>
      </c>
      <c r="K49">
        <v>0</v>
      </c>
      <c r="L49" t="s">
        <v>25</v>
      </c>
      <c r="M49">
        <v>12</v>
      </c>
      <c r="N49">
        <v>12</v>
      </c>
      <c r="O49" s="4">
        <v>7</v>
      </c>
      <c r="P49">
        <v>4</v>
      </c>
      <c r="Q49">
        <v>3</v>
      </c>
      <c r="R49">
        <v>5</v>
      </c>
      <c r="S49">
        <v>11</v>
      </c>
      <c r="T49">
        <v>7</v>
      </c>
      <c r="U49">
        <v>2</v>
      </c>
      <c r="V49">
        <v>1</v>
      </c>
      <c r="W49">
        <v>0</v>
      </c>
      <c r="X49">
        <v>0</v>
      </c>
      <c r="AA49" s="8"/>
      <c r="AB49" s="25">
        <v>1824.29650879</v>
      </c>
      <c r="AC49">
        <v>1891</v>
      </c>
      <c r="AD49" s="21">
        <f t="shared" si="1"/>
        <v>-66.703491210000038</v>
      </c>
      <c r="AE49">
        <v>7</v>
      </c>
    </row>
    <row r="50" spans="1:31" x14ac:dyDescent="0.35">
      <c r="A50" t="s">
        <v>22</v>
      </c>
      <c r="B50" s="3">
        <v>41587</v>
      </c>
      <c r="C50" t="s">
        <v>23</v>
      </c>
      <c r="D50" t="s">
        <v>37</v>
      </c>
      <c r="E50" t="str">
        <f t="shared" si="2"/>
        <v>H</v>
      </c>
      <c r="F50">
        <v>4</v>
      </c>
      <c r="G50">
        <v>0</v>
      </c>
      <c r="H50" s="8" t="str">
        <f t="shared" si="0"/>
        <v>W</v>
      </c>
      <c r="I50" t="s">
        <v>25</v>
      </c>
      <c r="J50">
        <v>3</v>
      </c>
      <c r="K50">
        <v>0</v>
      </c>
      <c r="L50" t="s">
        <v>25</v>
      </c>
      <c r="M50">
        <v>32</v>
      </c>
      <c r="N50">
        <v>4</v>
      </c>
      <c r="O50" s="4">
        <v>10</v>
      </c>
      <c r="P50">
        <v>1</v>
      </c>
      <c r="Q50">
        <v>9</v>
      </c>
      <c r="R50">
        <v>3</v>
      </c>
      <c r="S50">
        <v>13</v>
      </c>
      <c r="T50">
        <v>9</v>
      </c>
      <c r="U50">
        <v>0</v>
      </c>
      <c r="V50">
        <v>1</v>
      </c>
      <c r="W50">
        <v>0</v>
      </c>
      <c r="X50">
        <v>0</v>
      </c>
      <c r="AA50" s="8"/>
      <c r="AB50" s="25">
        <v>1821.69433594</v>
      </c>
      <c r="AC50">
        <v>1668</v>
      </c>
      <c r="AD50" s="21">
        <f t="shared" si="1"/>
        <v>153.69433593999997</v>
      </c>
      <c r="AE50">
        <v>7</v>
      </c>
    </row>
    <row r="51" spans="1:31" x14ac:dyDescent="0.35">
      <c r="A51" t="s">
        <v>22</v>
      </c>
      <c r="B51" s="3">
        <v>41601</v>
      </c>
      <c r="C51" t="s">
        <v>38</v>
      </c>
      <c r="D51" t="s">
        <v>23</v>
      </c>
      <c r="E51" t="str">
        <f t="shared" si="2"/>
        <v>A</v>
      </c>
      <c r="F51">
        <v>3</v>
      </c>
      <c r="G51">
        <v>3</v>
      </c>
      <c r="H51" s="8" t="str">
        <f t="shared" si="0"/>
        <v>D</v>
      </c>
      <c r="I51" t="s">
        <v>30</v>
      </c>
      <c r="J51">
        <v>1</v>
      </c>
      <c r="K51">
        <v>2</v>
      </c>
      <c r="L51" t="s">
        <v>27</v>
      </c>
      <c r="M51">
        <v>18</v>
      </c>
      <c r="N51">
        <v>11</v>
      </c>
      <c r="O51" s="4">
        <v>12</v>
      </c>
      <c r="P51">
        <v>5</v>
      </c>
      <c r="Q51">
        <v>6</v>
      </c>
      <c r="R51">
        <v>7</v>
      </c>
      <c r="S51">
        <v>16</v>
      </c>
      <c r="T51">
        <v>15</v>
      </c>
      <c r="U51">
        <v>4</v>
      </c>
      <c r="V51">
        <v>3</v>
      </c>
      <c r="W51">
        <v>0</v>
      </c>
      <c r="X51">
        <v>0</v>
      </c>
      <c r="AA51" s="8"/>
      <c r="AB51" s="25">
        <v>1828.15441895</v>
      </c>
      <c r="AC51">
        <v>1821</v>
      </c>
      <c r="AD51" s="21">
        <f t="shared" si="1"/>
        <v>7.1544189500000357</v>
      </c>
      <c r="AE51">
        <v>14</v>
      </c>
    </row>
    <row r="52" spans="1:31" x14ac:dyDescent="0.35">
      <c r="A52" t="s">
        <v>22</v>
      </c>
      <c r="B52" s="3">
        <v>41609</v>
      </c>
      <c r="C52" t="s">
        <v>39</v>
      </c>
      <c r="D52" t="s">
        <v>23</v>
      </c>
      <c r="E52" t="str">
        <f t="shared" si="2"/>
        <v>A</v>
      </c>
      <c r="F52">
        <v>3</v>
      </c>
      <c r="G52">
        <v>1</v>
      </c>
      <c r="H52" s="8" t="str">
        <f t="shared" si="0"/>
        <v>L</v>
      </c>
      <c r="I52" t="s">
        <v>25</v>
      </c>
      <c r="J52">
        <v>1</v>
      </c>
      <c r="K52">
        <v>1</v>
      </c>
      <c r="L52" t="s">
        <v>30</v>
      </c>
      <c r="M52">
        <v>12</v>
      </c>
      <c r="N52">
        <v>9</v>
      </c>
      <c r="O52" s="4">
        <v>4</v>
      </c>
      <c r="P52">
        <v>4</v>
      </c>
      <c r="Q52">
        <v>2</v>
      </c>
      <c r="R52">
        <v>6</v>
      </c>
      <c r="S52">
        <v>10</v>
      </c>
      <c r="T52">
        <v>16</v>
      </c>
      <c r="U52">
        <v>2</v>
      </c>
      <c r="V52">
        <v>0</v>
      </c>
      <c r="W52">
        <v>0</v>
      </c>
      <c r="X52">
        <v>0</v>
      </c>
      <c r="AA52" s="8"/>
      <c r="AB52" s="25">
        <v>1827.7982177700001</v>
      </c>
      <c r="AC52">
        <v>1554</v>
      </c>
      <c r="AD52" s="21">
        <f t="shared" si="1"/>
        <v>273.79821777000006</v>
      </c>
      <c r="AE52">
        <v>8</v>
      </c>
    </row>
    <row r="53" spans="1:31" x14ac:dyDescent="0.35">
      <c r="A53" t="s">
        <v>22</v>
      </c>
      <c r="B53" s="3">
        <v>41612</v>
      </c>
      <c r="C53" t="s">
        <v>23</v>
      </c>
      <c r="D53" t="s">
        <v>40</v>
      </c>
      <c r="E53" t="str">
        <f t="shared" si="2"/>
        <v>H</v>
      </c>
      <c r="F53">
        <v>5</v>
      </c>
      <c r="G53">
        <v>1</v>
      </c>
      <c r="H53" s="8" t="str">
        <f t="shared" si="0"/>
        <v>W</v>
      </c>
      <c r="I53" t="s">
        <v>25</v>
      </c>
      <c r="J53">
        <v>3</v>
      </c>
      <c r="K53">
        <v>0</v>
      </c>
      <c r="L53" t="s">
        <v>25</v>
      </c>
      <c r="M53">
        <v>28</v>
      </c>
      <c r="N53">
        <v>14</v>
      </c>
      <c r="O53" s="4">
        <v>12</v>
      </c>
      <c r="P53">
        <v>5</v>
      </c>
      <c r="Q53">
        <v>4</v>
      </c>
      <c r="R53">
        <v>0</v>
      </c>
      <c r="S53">
        <v>10</v>
      </c>
      <c r="T53">
        <v>6</v>
      </c>
      <c r="U53">
        <v>3</v>
      </c>
      <c r="V53">
        <v>1</v>
      </c>
      <c r="W53">
        <v>0</v>
      </c>
      <c r="X53">
        <v>0</v>
      </c>
      <c r="AA53" s="8"/>
      <c r="AB53" s="25">
        <v>1809.20410156</v>
      </c>
      <c r="AC53">
        <v>1659</v>
      </c>
      <c r="AD53" s="21">
        <f t="shared" si="1"/>
        <v>150.20410156000003</v>
      </c>
      <c r="AE53">
        <v>3</v>
      </c>
    </row>
    <row r="54" spans="1:31" x14ac:dyDescent="0.35">
      <c r="A54" t="s">
        <v>22</v>
      </c>
      <c r="B54" s="3">
        <v>41615</v>
      </c>
      <c r="C54" t="s">
        <v>23</v>
      </c>
      <c r="D54" t="s">
        <v>41</v>
      </c>
      <c r="E54" t="str">
        <f t="shared" si="2"/>
        <v>H</v>
      </c>
      <c r="F54">
        <v>4</v>
      </c>
      <c r="G54">
        <v>1</v>
      </c>
      <c r="H54" s="8" t="str">
        <f t="shared" si="0"/>
        <v>W</v>
      </c>
      <c r="I54" t="s">
        <v>25</v>
      </c>
      <c r="J54">
        <v>1</v>
      </c>
      <c r="K54">
        <v>0</v>
      </c>
      <c r="L54" t="s">
        <v>25</v>
      </c>
      <c r="M54">
        <v>32</v>
      </c>
      <c r="N54">
        <v>8</v>
      </c>
      <c r="O54" s="4">
        <v>9</v>
      </c>
      <c r="P54">
        <v>1</v>
      </c>
      <c r="Q54">
        <v>8</v>
      </c>
      <c r="R54">
        <v>4</v>
      </c>
      <c r="S54">
        <v>9</v>
      </c>
      <c r="T54">
        <v>12</v>
      </c>
      <c r="U54">
        <v>0</v>
      </c>
      <c r="V54">
        <v>3</v>
      </c>
      <c r="W54">
        <v>0</v>
      </c>
      <c r="X54">
        <v>1</v>
      </c>
      <c r="AA54" s="8"/>
      <c r="AB54" s="25">
        <v>1815.6342773399999</v>
      </c>
      <c r="AC54">
        <v>1668</v>
      </c>
      <c r="AD54" s="21">
        <f t="shared" si="1"/>
        <v>147.63427733999993</v>
      </c>
      <c r="AE54">
        <v>3</v>
      </c>
    </row>
    <row r="55" spans="1:31" x14ac:dyDescent="0.35">
      <c r="A55" t="s">
        <v>22</v>
      </c>
      <c r="B55" s="3">
        <v>41623</v>
      </c>
      <c r="C55" t="s">
        <v>42</v>
      </c>
      <c r="D55" t="s">
        <v>23</v>
      </c>
      <c r="E55" t="str">
        <f t="shared" si="2"/>
        <v>A</v>
      </c>
      <c r="F55">
        <v>0</v>
      </c>
      <c r="G55">
        <v>5</v>
      </c>
      <c r="H55" s="8" t="str">
        <f t="shared" si="0"/>
        <v>W</v>
      </c>
      <c r="I55" t="s">
        <v>27</v>
      </c>
      <c r="J55">
        <v>0</v>
      </c>
      <c r="K55">
        <v>2</v>
      </c>
      <c r="L55" t="s">
        <v>27</v>
      </c>
      <c r="M55">
        <v>9</v>
      </c>
      <c r="N55">
        <v>21</v>
      </c>
      <c r="O55" s="4">
        <v>0</v>
      </c>
      <c r="P55">
        <v>10</v>
      </c>
      <c r="Q55">
        <v>2</v>
      </c>
      <c r="R55">
        <v>9</v>
      </c>
      <c r="S55">
        <v>17</v>
      </c>
      <c r="T55">
        <v>15</v>
      </c>
      <c r="U55">
        <v>3</v>
      </c>
      <c r="V55">
        <v>0</v>
      </c>
      <c r="W55">
        <v>1</v>
      </c>
      <c r="X55">
        <v>0</v>
      </c>
      <c r="AA55" s="8"/>
      <c r="AB55" s="25">
        <v>1817.47326659999</v>
      </c>
      <c r="AC55">
        <v>1839</v>
      </c>
      <c r="AD55" s="21">
        <f t="shared" si="1"/>
        <v>-21.526733400010016</v>
      </c>
      <c r="AE55">
        <v>8</v>
      </c>
    </row>
    <row r="56" spans="1:31" x14ac:dyDescent="0.35">
      <c r="A56" t="s">
        <v>22</v>
      </c>
      <c r="B56" s="3">
        <v>41629</v>
      </c>
      <c r="C56" t="s">
        <v>23</v>
      </c>
      <c r="D56" t="s">
        <v>43</v>
      </c>
      <c r="E56" t="str">
        <f t="shared" si="2"/>
        <v>H</v>
      </c>
      <c r="F56">
        <v>3</v>
      </c>
      <c r="G56">
        <v>1</v>
      </c>
      <c r="H56" s="8" t="str">
        <f t="shared" si="0"/>
        <v>W</v>
      </c>
      <c r="I56" t="s">
        <v>25</v>
      </c>
      <c r="J56">
        <v>3</v>
      </c>
      <c r="K56">
        <v>0</v>
      </c>
      <c r="L56" t="s">
        <v>25</v>
      </c>
      <c r="M56">
        <v>27</v>
      </c>
      <c r="N56">
        <v>10</v>
      </c>
      <c r="O56" s="4">
        <v>7</v>
      </c>
      <c r="P56">
        <v>3</v>
      </c>
      <c r="Q56">
        <v>9</v>
      </c>
      <c r="R56">
        <v>5</v>
      </c>
      <c r="S56">
        <v>11</v>
      </c>
      <c r="T56">
        <v>13</v>
      </c>
      <c r="U56">
        <v>2</v>
      </c>
      <c r="V56">
        <v>0</v>
      </c>
      <c r="W56">
        <v>0</v>
      </c>
      <c r="X56">
        <v>0</v>
      </c>
      <c r="AA56" s="8"/>
      <c r="AB56" s="25">
        <v>1840.26171875</v>
      </c>
      <c r="AC56">
        <v>1606</v>
      </c>
      <c r="AD56" s="21">
        <f t="shared" si="1"/>
        <v>234.26171875</v>
      </c>
      <c r="AE56">
        <v>6</v>
      </c>
    </row>
    <row r="57" spans="1:31" x14ac:dyDescent="0.35">
      <c r="A57" t="s">
        <v>22</v>
      </c>
      <c r="B57" s="3">
        <v>41634</v>
      </c>
      <c r="C57" t="s">
        <v>44</v>
      </c>
      <c r="D57" t="s">
        <v>23</v>
      </c>
      <c r="E57" t="str">
        <f t="shared" si="2"/>
        <v>A</v>
      </c>
      <c r="F57">
        <v>2</v>
      </c>
      <c r="G57">
        <v>1</v>
      </c>
      <c r="H57" s="8" t="str">
        <f t="shared" si="0"/>
        <v>L</v>
      </c>
      <c r="I57" t="s">
        <v>25</v>
      </c>
      <c r="J57">
        <v>2</v>
      </c>
      <c r="K57">
        <v>1</v>
      </c>
      <c r="L57" t="s">
        <v>25</v>
      </c>
      <c r="M57">
        <v>20</v>
      </c>
      <c r="N57">
        <v>12</v>
      </c>
      <c r="O57" s="4">
        <v>6</v>
      </c>
      <c r="P57">
        <v>5</v>
      </c>
      <c r="Q57">
        <v>7</v>
      </c>
      <c r="R57">
        <v>6</v>
      </c>
      <c r="S57">
        <v>10</v>
      </c>
      <c r="T57">
        <v>9</v>
      </c>
      <c r="U57">
        <v>1</v>
      </c>
      <c r="V57">
        <v>3</v>
      </c>
      <c r="W57">
        <v>0</v>
      </c>
      <c r="X57">
        <v>0</v>
      </c>
      <c r="AA57" s="8"/>
      <c r="AB57" s="25">
        <v>1843.2706298799999</v>
      </c>
      <c r="AC57">
        <v>1937</v>
      </c>
      <c r="AD57" s="21">
        <f t="shared" si="1"/>
        <v>-93.729370120000112</v>
      </c>
      <c r="AE57">
        <v>5</v>
      </c>
    </row>
    <row r="58" spans="1:31" x14ac:dyDescent="0.35">
      <c r="A58" t="s">
        <v>22</v>
      </c>
      <c r="B58" s="3">
        <v>41637</v>
      </c>
      <c r="C58" t="s">
        <v>45</v>
      </c>
      <c r="D58" t="s">
        <v>23</v>
      </c>
      <c r="E58" t="str">
        <f t="shared" si="2"/>
        <v>A</v>
      </c>
      <c r="F58">
        <v>2</v>
      </c>
      <c r="G58">
        <v>1</v>
      </c>
      <c r="H58" s="8" t="str">
        <f t="shared" si="0"/>
        <v>L</v>
      </c>
      <c r="I58" t="s">
        <v>25</v>
      </c>
      <c r="J58">
        <v>2</v>
      </c>
      <c r="K58">
        <v>1</v>
      </c>
      <c r="L58" t="s">
        <v>25</v>
      </c>
      <c r="M58">
        <v>11</v>
      </c>
      <c r="N58">
        <v>8</v>
      </c>
      <c r="O58" s="4">
        <v>5</v>
      </c>
      <c r="P58">
        <v>4</v>
      </c>
      <c r="Q58">
        <v>4</v>
      </c>
      <c r="R58">
        <v>2</v>
      </c>
      <c r="S58">
        <v>17</v>
      </c>
      <c r="T58">
        <v>17</v>
      </c>
      <c r="U58">
        <v>4</v>
      </c>
      <c r="V58">
        <v>1</v>
      </c>
      <c r="W58">
        <v>0</v>
      </c>
      <c r="X58">
        <v>0</v>
      </c>
      <c r="AA58" s="8"/>
      <c r="AB58" s="25">
        <v>1838.9047851600001</v>
      </c>
      <c r="AC58">
        <v>1903</v>
      </c>
      <c r="AD58" s="21">
        <f t="shared" si="1"/>
        <v>-64.095214839999926</v>
      </c>
      <c r="AE58">
        <v>3</v>
      </c>
    </row>
    <row r="59" spans="1:31" x14ac:dyDescent="0.35">
      <c r="A59" t="s">
        <v>22</v>
      </c>
      <c r="B59" s="3">
        <v>41640</v>
      </c>
      <c r="C59" t="s">
        <v>23</v>
      </c>
      <c r="D59" t="s">
        <v>39</v>
      </c>
      <c r="E59" t="str">
        <f t="shared" si="2"/>
        <v>H</v>
      </c>
      <c r="F59">
        <v>2</v>
      </c>
      <c r="G59">
        <v>0</v>
      </c>
      <c r="H59" s="8" t="str">
        <f t="shared" si="0"/>
        <v>W</v>
      </c>
      <c r="I59" t="s">
        <v>25</v>
      </c>
      <c r="J59">
        <v>1</v>
      </c>
      <c r="K59">
        <v>0</v>
      </c>
      <c r="L59" t="s">
        <v>25</v>
      </c>
      <c r="M59">
        <v>17</v>
      </c>
      <c r="N59">
        <v>10</v>
      </c>
      <c r="O59" s="4">
        <v>6</v>
      </c>
      <c r="P59">
        <v>0</v>
      </c>
      <c r="Q59">
        <v>3</v>
      </c>
      <c r="R59">
        <v>4</v>
      </c>
      <c r="S59">
        <v>15</v>
      </c>
      <c r="T59">
        <v>15</v>
      </c>
      <c r="U59">
        <v>1</v>
      </c>
      <c r="V59">
        <v>2</v>
      </c>
      <c r="W59">
        <v>0</v>
      </c>
      <c r="X59">
        <v>0</v>
      </c>
      <c r="AA59" s="8"/>
      <c r="AB59" s="25">
        <v>1833.89685059</v>
      </c>
      <c r="AC59">
        <v>1596</v>
      </c>
      <c r="AD59" s="21">
        <f t="shared" si="1"/>
        <v>237.89685058999999</v>
      </c>
      <c r="AE59">
        <v>3</v>
      </c>
    </row>
    <row r="60" spans="1:31" x14ac:dyDescent="0.35">
      <c r="A60" t="s">
        <v>22</v>
      </c>
      <c r="B60" s="3">
        <v>41651</v>
      </c>
      <c r="C60" t="s">
        <v>24</v>
      </c>
      <c r="D60" t="s">
        <v>23</v>
      </c>
      <c r="E60" t="str">
        <f t="shared" si="2"/>
        <v>A</v>
      </c>
      <c r="F60">
        <v>3</v>
      </c>
      <c r="G60">
        <v>5</v>
      </c>
      <c r="H60" s="8" t="str">
        <f t="shared" si="0"/>
        <v>W</v>
      </c>
      <c r="I60" t="s">
        <v>27</v>
      </c>
      <c r="J60">
        <v>2</v>
      </c>
      <c r="K60">
        <v>2</v>
      </c>
      <c r="L60" t="s">
        <v>30</v>
      </c>
      <c r="M60">
        <v>13</v>
      </c>
      <c r="N60">
        <v>13</v>
      </c>
      <c r="O60" s="4">
        <v>4</v>
      </c>
      <c r="P60">
        <v>9</v>
      </c>
      <c r="Q60">
        <v>11</v>
      </c>
      <c r="R60">
        <v>2</v>
      </c>
      <c r="S60">
        <v>10</v>
      </c>
      <c r="T60">
        <v>8</v>
      </c>
      <c r="U60">
        <v>1</v>
      </c>
      <c r="V60">
        <v>1</v>
      </c>
      <c r="W60">
        <v>0</v>
      </c>
      <c r="X60">
        <v>0</v>
      </c>
      <c r="AA60" s="8"/>
      <c r="AB60" s="25">
        <v>1836.9244384799999</v>
      </c>
      <c r="AC60">
        <v>1661</v>
      </c>
      <c r="AD60" s="21">
        <f t="shared" si="1"/>
        <v>175.92443847999994</v>
      </c>
      <c r="AE60">
        <v>7</v>
      </c>
    </row>
    <row r="61" spans="1:31" x14ac:dyDescent="0.35">
      <c r="A61" t="s">
        <v>22</v>
      </c>
      <c r="B61" s="3">
        <v>41657</v>
      </c>
      <c r="C61" t="s">
        <v>23</v>
      </c>
      <c r="D61" t="s">
        <v>26</v>
      </c>
      <c r="E61" t="str">
        <f t="shared" si="2"/>
        <v>H</v>
      </c>
      <c r="F61">
        <v>2</v>
      </c>
      <c r="G61">
        <v>2</v>
      </c>
      <c r="H61" s="8" t="str">
        <f t="shared" si="0"/>
        <v>D</v>
      </c>
      <c r="I61" t="s">
        <v>30</v>
      </c>
      <c r="J61">
        <v>1</v>
      </c>
      <c r="K61">
        <v>2</v>
      </c>
      <c r="L61" t="s">
        <v>27</v>
      </c>
      <c r="M61">
        <v>14</v>
      </c>
      <c r="N61">
        <v>12</v>
      </c>
      <c r="O61" s="4">
        <v>6</v>
      </c>
      <c r="P61">
        <v>3</v>
      </c>
      <c r="Q61">
        <v>2</v>
      </c>
      <c r="R61">
        <v>3</v>
      </c>
      <c r="S61">
        <v>14</v>
      </c>
      <c r="T61">
        <v>18</v>
      </c>
      <c r="U61">
        <v>1</v>
      </c>
      <c r="V61">
        <v>4</v>
      </c>
      <c r="W61">
        <v>0</v>
      </c>
      <c r="X61">
        <v>0</v>
      </c>
      <c r="AA61" s="8"/>
      <c r="AB61" s="25">
        <v>1844.0665283200001</v>
      </c>
      <c r="AC61">
        <v>1661</v>
      </c>
      <c r="AD61" s="21">
        <f t="shared" si="1"/>
        <v>183.06652832000009</v>
      </c>
      <c r="AE61">
        <v>6</v>
      </c>
    </row>
    <row r="62" spans="1:31" x14ac:dyDescent="0.35">
      <c r="A62" t="s">
        <v>22</v>
      </c>
      <c r="B62" s="3">
        <v>41667</v>
      </c>
      <c r="C62" t="s">
        <v>23</v>
      </c>
      <c r="D62" t="s">
        <v>38</v>
      </c>
      <c r="E62" t="str">
        <f t="shared" si="2"/>
        <v>H</v>
      </c>
      <c r="F62">
        <v>4</v>
      </c>
      <c r="G62">
        <v>0</v>
      </c>
      <c r="H62" s="8" t="str">
        <f t="shared" si="0"/>
        <v>W</v>
      </c>
      <c r="I62" t="s">
        <v>25</v>
      </c>
      <c r="J62">
        <v>3</v>
      </c>
      <c r="K62">
        <v>0</v>
      </c>
      <c r="L62" t="s">
        <v>25</v>
      </c>
      <c r="M62">
        <v>20</v>
      </c>
      <c r="N62">
        <v>18</v>
      </c>
      <c r="O62" s="4">
        <v>9</v>
      </c>
      <c r="P62">
        <v>4</v>
      </c>
      <c r="Q62">
        <v>5</v>
      </c>
      <c r="R62">
        <v>8</v>
      </c>
      <c r="S62">
        <v>11</v>
      </c>
      <c r="T62">
        <v>13</v>
      </c>
      <c r="U62">
        <v>0</v>
      </c>
      <c r="V62">
        <v>3</v>
      </c>
      <c r="W62">
        <v>0</v>
      </c>
      <c r="X62">
        <v>0</v>
      </c>
      <c r="AA62" s="8"/>
      <c r="AB62" s="25">
        <v>1838.1423339800001</v>
      </c>
      <c r="AC62">
        <v>1834</v>
      </c>
      <c r="AD62" s="21">
        <f t="shared" si="1"/>
        <v>4.1423339800001031</v>
      </c>
      <c r="AE62">
        <v>3</v>
      </c>
    </row>
    <row r="63" spans="1:31" x14ac:dyDescent="0.35">
      <c r="A63" t="s">
        <v>22</v>
      </c>
      <c r="B63" s="3">
        <v>41672</v>
      </c>
      <c r="C63" t="s">
        <v>35</v>
      </c>
      <c r="D63" t="s">
        <v>23</v>
      </c>
      <c r="E63" t="str">
        <f t="shared" si="2"/>
        <v>A</v>
      </c>
      <c r="F63">
        <v>1</v>
      </c>
      <c r="G63">
        <v>1</v>
      </c>
      <c r="H63" s="8" t="str">
        <f t="shared" si="0"/>
        <v>D</v>
      </c>
      <c r="I63" t="s">
        <v>30</v>
      </c>
      <c r="J63">
        <v>0</v>
      </c>
      <c r="K63">
        <v>1</v>
      </c>
      <c r="L63" t="s">
        <v>27</v>
      </c>
      <c r="M63">
        <v>12</v>
      </c>
      <c r="N63">
        <v>12</v>
      </c>
      <c r="O63" s="4">
        <v>4</v>
      </c>
      <c r="P63">
        <v>3</v>
      </c>
      <c r="Q63">
        <v>3</v>
      </c>
      <c r="R63">
        <v>4</v>
      </c>
      <c r="S63">
        <v>13</v>
      </c>
      <c r="T63">
        <v>15</v>
      </c>
      <c r="U63">
        <v>4</v>
      </c>
      <c r="V63">
        <v>2</v>
      </c>
      <c r="W63">
        <v>0</v>
      </c>
      <c r="X63">
        <v>0</v>
      </c>
      <c r="AA63" s="8"/>
      <c r="AB63" s="25">
        <v>1851.0194091799999</v>
      </c>
      <c r="AC63">
        <v>1667</v>
      </c>
      <c r="AD63" s="21">
        <f t="shared" si="1"/>
        <v>184.01940917999991</v>
      </c>
      <c r="AE63">
        <v>5</v>
      </c>
    </row>
    <row r="64" spans="1:31" x14ac:dyDescent="0.35">
      <c r="A64" t="s">
        <v>22</v>
      </c>
      <c r="B64" s="3">
        <v>41678</v>
      </c>
      <c r="C64" t="s">
        <v>23</v>
      </c>
      <c r="D64" t="s">
        <v>36</v>
      </c>
      <c r="E64" t="str">
        <f t="shared" si="2"/>
        <v>H</v>
      </c>
      <c r="F64">
        <v>5</v>
      </c>
      <c r="G64">
        <v>1</v>
      </c>
      <c r="H64" s="8" t="str">
        <f t="shared" si="0"/>
        <v>W</v>
      </c>
      <c r="I64" t="s">
        <v>25</v>
      </c>
      <c r="J64">
        <v>4</v>
      </c>
      <c r="K64">
        <v>0</v>
      </c>
      <c r="L64" t="s">
        <v>25</v>
      </c>
      <c r="M64">
        <v>22</v>
      </c>
      <c r="N64">
        <v>11</v>
      </c>
      <c r="O64" s="4">
        <v>12</v>
      </c>
      <c r="P64">
        <v>6</v>
      </c>
      <c r="Q64">
        <v>6</v>
      </c>
      <c r="R64">
        <v>6</v>
      </c>
      <c r="S64">
        <v>14</v>
      </c>
      <c r="T64">
        <v>14</v>
      </c>
      <c r="U64">
        <v>1</v>
      </c>
      <c r="V64">
        <v>2</v>
      </c>
      <c r="W64">
        <v>0</v>
      </c>
      <c r="X64">
        <v>0</v>
      </c>
      <c r="AA64" s="8"/>
      <c r="AB64" s="25">
        <v>1847.7519531200001</v>
      </c>
      <c r="AC64">
        <v>1901</v>
      </c>
      <c r="AD64" s="21">
        <f t="shared" si="1"/>
        <v>-53.248046879999947</v>
      </c>
      <c r="AE64">
        <v>6</v>
      </c>
    </row>
    <row r="65" spans="1:31" x14ac:dyDescent="0.35">
      <c r="A65" t="s">
        <v>22</v>
      </c>
      <c r="B65" s="3">
        <v>41682</v>
      </c>
      <c r="C65" t="s">
        <v>37</v>
      </c>
      <c r="D65" t="s">
        <v>23</v>
      </c>
      <c r="E65" t="str">
        <f t="shared" si="2"/>
        <v>A</v>
      </c>
      <c r="F65">
        <v>2</v>
      </c>
      <c r="G65">
        <v>3</v>
      </c>
      <c r="H65" s="8" t="str">
        <f t="shared" si="0"/>
        <v>W</v>
      </c>
      <c r="I65" t="s">
        <v>27</v>
      </c>
      <c r="J65">
        <v>1</v>
      </c>
      <c r="K65">
        <v>1</v>
      </c>
      <c r="L65" t="s">
        <v>30</v>
      </c>
      <c r="M65">
        <v>10</v>
      </c>
      <c r="N65">
        <v>21</v>
      </c>
      <c r="O65" s="4">
        <v>3</v>
      </c>
      <c r="P65">
        <v>7</v>
      </c>
      <c r="Q65">
        <v>7</v>
      </c>
      <c r="R65">
        <v>5</v>
      </c>
      <c r="S65">
        <v>7</v>
      </c>
      <c r="T65">
        <v>9</v>
      </c>
      <c r="U65">
        <v>4</v>
      </c>
      <c r="V65">
        <v>3</v>
      </c>
      <c r="W65">
        <v>0</v>
      </c>
      <c r="X65">
        <v>0</v>
      </c>
      <c r="AA65" s="8"/>
      <c r="AB65" s="25">
        <v>1862.87463379</v>
      </c>
      <c r="AC65">
        <v>1600</v>
      </c>
      <c r="AD65" s="21">
        <f t="shared" si="1"/>
        <v>262.87463378999996</v>
      </c>
      <c r="AE65">
        <v>4</v>
      </c>
    </row>
    <row r="66" spans="1:31" x14ac:dyDescent="0.35">
      <c r="A66" t="s">
        <v>22</v>
      </c>
      <c r="B66" s="3">
        <v>41693</v>
      </c>
      <c r="C66" t="s">
        <v>23</v>
      </c>
      <c r="D66" t="s">
        <v>29</v>
      </c>
      <c r="E66" t="str">
        <f t="shared" si="2"/>
        <v>H</v>
      </c>
      <c r="F66">
        <v>4</v>
      </c>
      <c r="G66">
        <v>3</v>
      </c>
      <c r="H66" s="8" t="str">
        <f t="shared" ref="H66:H129" si="3">IF(OR(AND(E66="H",F66&gt;G66),AND(E66="A",G66&gt;F66)),"W",IF(F66=G66,"D","L"))</f>
        <v>W</v>
      </c>
      <c r="I66" t="s">
        <v>25</v>
      </c>
      <c r="J66">
        <v>3</v>
      </c>
      <c r="K66">
        <v>2</v>
      </c>
      <c r="L66" t="s">
        <v>25</v>
      </c>
      <c r="M66">
        <v>21</v>
      </c>
      <c r="N66">
        <v>14</v>
      </c>
      <c r="O66" s="4">
        <v>10</v>
      </c>
      <c r="P66">
        <v>5</v>
      </c>
      <c r="Q66">
        <v>3</v>
      </c>
      <c r="R66">
        <v>5</v>
      </c>
      <c r="S66">
        <v>9</v>
      </c>
      <c r="T66">
        <v>11</v>
      </c>
      <c r="U66">
        <v>1</v>
      </c>
      <c r="V66">
        <v>0</v>
      </c>
      <c r="W66">
        <v>0</v>
      </c>
      <c r="X66">
        <v>0</v>
      </c>
      <c r="AA66" s="8"/>
      <c r="AB66" s="25">
        <v>1859.8105468799999</v>
      </c>
      <c r="AC66">
        <v>1673</v>
      </c>
      <c r="AD66" s="21">
        <f t="shared" si="1"/>
        <v>186.81054687999995</v>
      </c>
      <c r="AE66">
        <v>7</v>
      </c>
    </row>
    <row r="67" spans="1:31" x14ac:dyDescent="0.35">
      <c r="A67" t="s">
        <v>22</v>
      </c>
      <c r="B67" s="3">
        <v>41699</v>
      </c>
      <c r="C67" t="s">
        <v>31</v>
      </c>
      <c r="D67" t="s">
        <v>23</v>
      </c>
      <c r="E67" t="str">
        <f t="shared" si="2"/>
        <v>A</v>
      </c>
      <c r="F67">
        <v>0</v>
      </c>
      <c r="G67">
        <v>3</v>
      </c>
      <c r="H67" s="8" t="str">
        <f t="shared" si="3"/>
        <v>W</v>
      </c>
      <c r="I67" t="s">
        <v>27</v>
      </c>
      <c r="J67">
        <v>0</v>
      </c>
      <c r="K67">
        <v>1</v>
      </c>
      <c r="L67" t="s">
        <v>27</v>
      </c>
      <c r="M67">
        <v>13</v>
      </c>
      <c r="N67">
        <v>12</v>
      </c>
      <c r="O67" s="4">
        <v>2</v>
      </c>
      <c r="P67">
        <v>5</v>
      </c>
      <c r="Q67">
        <v>3</v>
      </c>
      <c r="R67">
        <v>6</v>
      </c>
      <c r="S67">
        <v>10</v>
      </c>
      <c r="T67">
        <v>6</v>
      </c>
      <c r="U67">
        <v>1</v>
      </c>
      <c r="V67">
        <v>2</v>
      </c>
      <c r="W67">
        <v>0</v>
      </c>
      <c r="X67">
        <v>0</v>
      </c>
      <c r="AA67" s="8"/>
      <c r="AB67" s="25">
        <v>1858.4307861299999</v>
      </c>
      <c r="AC67">
        <v>1694</v>
      </c>
      <c r="AD67" s="21">
        <f t="shared" ref="AD67:AD130" si="4">AB67-AC67</f>
        <v>164.43078612999989</v>
      </c>
      <c r="AE67">
        <v>6</v>
      </c>
    </row>
    <row r="68" spans="1:31" x14ac:dyDescent="0.35">
      <c r="A68" t="s">
        <v>22</v>
      </c>
      <c r="B68" s="3">
        <v>41714</v>
      </c>
      <c r="C68" t="s">
        <v>28</v>
      </c>
      <c r="D68" t="s">
        <v>23</v>
      </c>
      <c r="E68" t="str">
        <f t="shared" ref="E68:E131" si="5">IF(C68="Liverpool","H","A")</f>
        <v>A</v>
      </c>
      <c r="F68">
        <v>0</v>
      </c>
      <c r="G68">
        <v>3</v>
      </c>
      <c r="H68" s="8" t="str">
        <f t="shared" si="3"/>
        <v>W</v>
      </c>
      <c r="I68" t="s">
        <v>27</v>
      </c>
      <c r="J68">
        <v>0</v>
      </c>
      <c r="K68">
        <v>1</v>
      </c>
      <c r="L68" t="s">
        <v>27</v>
      </c>
      <c r="M68">
        <v>13</v>
      </c>
      <c r="N68">
        <v>17</v>
      </c>
      <c r="O68" s="4">
        <v>1</v>
      </c>
      <c r="P68">
        <v>7</v>
      </c>
      <c r="Q68">
        <v>3</v>
      </c>
      <c r="R68">
        <v>4</v>
      </c>
      <c r="S68">
        <v>13</v>
      </c>
      <c r="T68">
        <v>12</v>
      </c>
      <c r="U68">
        <v>1</v>
      </c>
      <c r="V68">
        <v>4</v>
      </c>
      <c r="W68">
        <v>1</v>
      </c>
      <c r="X68">
        <v>0</v>
      </c>
      <c r="AA68" s="8"/>
      <c r="AB68" s="25">
        <v>1862.94372559</v>
      </c>
      <c r="AC68">
        <v>1868</v>
      </c>
      <c r="AD68" s="21">
        <f t="shared" si="4"/>
        <v>-5.0562744100000145</v>
      </c>
      <c r="AE68">
        <v>15</v>
      </c>
    </row>
    <row r="69" spans="1:31" x14ac:dyDescent="0.35">
      <c r="A69" t="s">
        <v>22</v>
      </c>
      <c r="B69" s="3">
        <v>41720</v>
      </c>
      <c r="C69" t="s">
        <v>43</v>
      </c>
      <c r="D69" t="s">
        <v>23</v>
      </c>
      <c r="E69" t="str">
        <f t="shared" si="5"/>
        <v>A</v>
      </c>
      <c r="F69">
        <v>3</v>
      </c>
      <c r="G69">
        <v>6</v>
      </c>
      <c r="H69" s="8" t="str">
        <f t="shared" si="3"/>
        <v>W</v>
      </c>
      <c r="I69" t="s">
        <v>27</v>
      </c>
      <c r="J69">
        <v>2</v>
      </c>
      <c r="K69">
        <v>2</v>
      </c>
      <c r="L69" t="s">
        <v>30</v>
      </c>
      <c r="M69">
        <v>9</v>
      </c>
      <c r="N69">
        <v>19</v>
      </c>
      <c r="O69" s="4">
        <v>3</v>
      </c>
      <c r="P69">
        <v>9</v>
      </c>
      <c r="Q69">
        <v>4</v>
      </c>
      <c r="R69">
        <v>6</v>
      </c>
      <c r="S69">
        <v>14</v>
      </c>
      <c r="T69">
        <v>11</v>
      </c>
      <c r="U69">
        <v>2</v>
      </c>
      <c r="V69">
        <v>3</v>
      </c>
      <c r="W69">
        <v>0</v>
      </c>
      <c r="X69">
        <v>0</v>
      </c>
      <c r="AA69" s="8"/>
      <c r="AB69" s="25">
        <v>1887.5007324200001</v>
      </c>
      <c r="AC69">
        <v>1555</v>
      </c>
      <c r="AD69" s="21">
        <f t="shared" si="4"/>
        <v>332.50073242000008</v>
      </c>
      <c r="AE69">
        <v>6</v>
      </c>
    </row>
    <row r="70" spans="1:31" x14ac:dyDescent="0.35">
      <c r="A70" t="s">
        <v>22</v>
      </c>
      <c r="B70" s="3">
        <v>41724</v>
      </c>
      <c r="C70" t="s">
        <v>23</v>
      </c>
      <c r="D70" t="s">
        <v>32</v>
      </c>
      <c r="E70" t="str">
        <f t="shared" si="5"/>
        <v>H</v>
      </c>
      <c r="F70">
        <v>2</v>
      </c>
      <c r="G70">
        <v>1</v>
      </c>
      <c r="H70" s="8" t="str">
        <f t="shared" si="3"/>
        <v>W</v>
      </c>
      <c r="I70" t="s">
        <v>25</v>
      </c>
      <c r="J70">
        <v>1</v>
      </c>
      <c r="K70">
        <v>0</v>
      </c>
      <c r="L70" t="s">
        <v>25</v>
      </c>
      <c r="M70">
        <v>21</v>
      </c>
      <c r="N70">
        <v>12</v>
      </c>
      <c r="O70" s="4">
        <v>7</v>
      </c>
      <c r="P70">
        <v>4</v>
      </c>
      <c r="Q70">
        <v>3</v>
      </c>
      <c r="R70">
        <v>4</v>
      </c>
      <c r="S70">
        <v>5</v>
      </c>
      <c r="T70">
        <v>15</v>
      </c>
      <c r="U70">
        <v>0</v>
      </c>
      <c r="V70">
        <v>2</v>
      </c>
      <c r="W70">
        <v>0</v>
      </c>
      <c r="X70">
        <v>0</v>
      </c>
      <c r="AA70" s="8"/>
      <c r="AB70" s="25">
        <v>1891.6130371100001</v>
      </c>
      <c r="AC70">
        <v>1622</v>
      </c>
      <c r="AD70" s="21">
        <f t="shared" si="4"/>
        <v>269.61303711000005</v>
      </c>
      <c r="AE70">
        <v>4</v>
      </c>
    </row>
    <row r="71" spans="1:31" x14ac:dyDescent="0.35">
      <c r="A71" t="s">
        <v>22</v>
      </c>
      <c r="B71" s="3">
        <v>41728</v>
      </c>
      <c r="C71" t="s">
        <v>23</v>
      </c>
      <c r="D71" t="s">
        <v>42</v>
      </c>
      <c r="E71" t="str">
        <f t="shared" si="5"/>
        <v>H</v>
      </c>
      <c r="F71">
        <v>4</v>
      </c>
      <c r="G71">
        <v>0</v>
      </c>
      <c r="H71" s="8" t="str">
        <f t="shared" si="3"/>
        <v>W</v>
      </c>
      <c r="I71" t="s">
        <v>25</v>
      </c>
      <c r="J71">
        <v>2</v>
      </c>
      <c r="K71">
        <v>0</v>
      </c>
      <c r="L71" t="s">
        <v>25</v>
      </c>
      <c r="M71">
        <v>11</v>
      </c>
      <c r="N71">
        <v>15</v>
      </c>
      <c r="O71" s="4">
        <v>5</v>
      </c>
      <c r="P71">
        <v>4</v>
      </c>
      <c r="Q71">
        <v>5</v>
      </c>
      <c r="R71">
        <v>7</v>
      </c>
      <c r="S71">
        <v>9</v>
      </c>
      <c r="T71">
        <v>9</v>
      </c>
      <c r="U71">
        <v>0</v>
      </c>
      <c r="V71">
        <v>2</v>
      </c>
      <c r="W71">
        <v>0</v>
      </c>
      <c r="X71">
        <v>0</v>
      </c>
      <c r="AA71" s="8"/>
      <c r="AB71" s="25">
        <v>1893.2943115200001</v>
      </c>
      <c r="AC71">
        <v>1807</v>
      </c>
      <c r="AD71" s="21">
        <f t="shared" si="4"/>
        <v>86.294311520000065</v>
      </c>
      <c r="AE71">
        <v>4</v>
      </c>
    </row>
    <row r="72" spans="1:31" x14ac:dyDescent="0.35">
      <c r="A72" t="s">
        <v>22</v>
      </c>
      <c r="B72" s="3">
        <v>41735</v>
      </c>
      <c r="C72" t="s">
        <v>41</v>
      </c>
      <c r="D72" t="s">
        <v>23</v>
      </c>
      <c r="E72" t="str">
        <f t="shared" si="5"/>
        <v>A</v>
      </c>
      <c r="F72">
        <v>1</v>
      </c>
      <c r="G72">
        <v>2</v>
      </c>
      <c r="H72" s="8" t="str">
        <f t="shared" si="3"/>
        <v>W</v>
      </c>
      <c r="I72" t="s">
        <v>27</v>
      </c>
      <c r="J72">
        <v>1</v>
      </c>
      <c r="K72">
        <v>1</v>
      </c>
      <c r="L72" t="s">
        <v>30</v>
      </c>
      <c r="M72">
        <v>11</v>
      </c>
      <c r="N72">
        <v>17</v>
      </c>
      <c r="O72" s="4">
        <v>1</v>
      </c>
      <c r="P72">
        <v>8</v>
      </c>
      <c r="Q72">
        <v>4</v>
      </c>
      <c r="R72">
        <v>4</v>
      </c>
      <c r="S72">
        <v>10</v>
      </c>
      <c r="T72">
        <v>9</v>
      </c>
      <c r="U72">
        <v>4</v>
      </c>
      <c r="V72">
        <v>0</v>
      </c>
      <c r="W72">
        <v>0</v>
      </c>
      <c r="X72">
        <v>0</v>
      </c>
      <c r="AA72" s="8"/>
      <c r="AB72" s="25">
        <v>1899.0135498</v>
      </c>
      <c r="AC72">
        <v>1674</v>
      </c>
      <c r="AD72" s="21">
        <f t="shared" si="4"/>
        <v>225.01354979999996</v>
      </c>
      <c r="AE72">
        <v>7</v>
      </c>
    </row>
    <row r="73" spans="1:31" x14ac:dyDescent="0.35">
      <c r="A73" t="s">
        <v>22</v>
      </c>
      <c r="B73" s="3">
        <v>41742</v>
      </c>
      <c r="C73" t="s">
        <v>23</v>
      </c>
      <c r="D73" t="s">
        <v>44</v>
      </c>
      <c r="E73" t="str">
        <f t="shared" si="5"/>
        <v>H</v>
      </c>
      <c r="F73">
        <v>3</v>
      </c>
      <c r="G73">
        <v>2</v>
      </c>
      <c r="H73" s="8" t="str">
        <f t="shared" si="3"/>
        <v>W</v>
      </c>
      <c r="I73" t="s">
        <v>25</v>
      </c>
      <c r="J73">
        <v>2</v>
      </c>
      <c r="K73">
        <v>0</v>
      </c>
      <c r="L73" t="s">
        <v>25</v>
      </c>
      <c r="M73">
        <v>10</v>
      </c>
      <c r="N73">
        <v>13</v>
      </c>
      <c r="O73" s="4">
        <v>4</v>
      </c>
      <c r="P73">
        <v>5</v>
      </c>
      <c r="Q73">
        <v>7</v>
      </c>
      <c r="R73">
        <v>7</v>
      </c>
      <c r="S73">
        <v>7</v>
      </c>
      <c r="T73">
        <v>9</v>
      </c>
      <c r="U73">
        <v>1</v>
      </c>
      <c r="V73">
        <v>3</v>
      </c>
      <c r="W73">
        <v>1</v>
      </c>
      <c r="X73">
        <v>0</v>
      </c>
      <c r="AA73" s="8"/>
      <c r="AB73" s="25">
        <v>1906.7927246100001</v>
      </c>
      <c r="AC73">
        <v>1954</v>
      </c>
      <c r="AD73" s="21">
        <f t="shared" si="4"/>
        <v>-47.20727538999995</v>
      </c>
      <c r="AE73">
        <v>7</v>
      </c>
    </row>
    <row r="74" spans="1:31" x14ac:dyDescent="0.35">
      <c r="A74" t="s">
        <v>22</v>
      </c>
      <c r="B74" s="3">
        <v>41749</v>
      </c>
      <c r="C74" t="s">
        <v>40</v>
      </c>
      <c r="D74" t="s">
        <v>23</v>
      </c>
      <c r="E74" t="str">
        <f t="shared" si="5"/>
        <v>A</v>
      </c>
      <c r="F74">
        <v>2</v>
      </c>
      <c r="G74">
        <v>3</v>
      </c>
      <c r="H74" s="8" t="str">
        <f t="shared" si="3"/>
        <v>W</v>
      </c>
      <c r="I74" t="s">
        <v>27</v>
      </c>
      <c r="J74">
        <v>0</v>
      </c>
      <c r="K74">
        <v>2</v>
      </c>
      <c r="L74" t="s">
        <v>27</v>
      </c>
      <c r="M74">
        <v>13</v>
      </c>
      <c r="N74">
        <v>14</v>
      </c>
      <c r="O74" s="4">
        <v>5</v>
      </c>
      <c r="P74">
        <v>6</v>
      </c>
      <c r="Q74">
        <v>8</v>
      </c>
      <c r="R74">
        <v>3</v>
      </c>
      <c r="S74">
        <v>16</v>
      </c>
      <c r="T74">
        <v>10</v>
      </c>
      <c r="U74">
        <v>3</v>
      </c>
      <c r="V74">
        <v>2</v>
      </c>
      <c r="W74">
        <v>0</v>
      </c>
      <c r="X74">
        <v>0</v>
      </c>
      <c r="AA74" s="8"/>
      <c r="AB74" s="25">
        <v>1914.2901611299999</v>
      </c>
      <c r="AC74">
        <v>1608</v>
      </c>
      <c r="AD74" s="21">
        <f t="shared" si="4"/>
        <v>306.29016112999989</v>
      </c>
      <c r="AE74">
        <v>7</v>
      </c>
    </row>
    <row r="75" spans="1:31" x14ac:dyDescent="0.35">
      <c r="A75" t="s">
        <v>22</v>
      </c>
      <c r="B75" s="3">
        <v>41756</v>
      </c>
      <c r="C75" t="s">
        <v>23</v>
      </c>
      <c r="D75" t="s">
        <v>45</v>
      </c>
      <c r="E75" t="str">
        <f t="shared" si="5"/>
        <v>H</v>
      </c>
      <c r="F75">
        <v>0</v>
      </c>
      <c r="G75">
        <v>2</v>
      </c>
      <c r="H75" s="8" t="str">
        <f t="shared" si="3"/>
        <v>L</v>
      </c>
      <c r="I75" t="s">
        <v>27</v>
      </c>
      <c r="J75">
        <v>0</v>
      </c>
      <c r="K75">
        <v>1</v>
      </c>
      <c r="L75" t="s">
        <v>27</v>
      </c>
      <c r="M75">
        <v>26</v>
      </c>
      <c r="N75">
        <v>11</v>
      </c>
      <c r="O75" s="4">
        <v>8</v>
      </c>
      <c r="P75">
        <v>4</v>
      </c>
      <c r="Q75">
        <v>14</v>
      </c>
      <c r="R75">
        <v>3</v>
      </c>
      <c r="S75">
        <v>9</v>
      </c>
      <c r="T75">
        <v>7</v>
      </c>
      <c r="U75">
        <v>0</v>
      </c>
      <c r="V75">
        <v>4</v>
      </c>
      <c r="W75">
        <v>0</v>
      </c>
      <c r="X75">
        <v>0</v>
      </c>
      <c r="AA75" s="8"/>
      <c r="AB75" s="25">
        <v>1917.3046875</v>
      </c>
      <c r="AC75">
        <v>1928</v>
      </c>
      <c r="AD75" s="21">
        <f t="shared" si="4"/>
        <v>-10.6953125</v>
      </c>
      <c r="AE75">
        <v>7</v>
      </c>
    </row>
    <row r="76" spans="1:31" x14ac:dyDescent="0.35">
      <c r="A76" t="s">
        <v>22</v>
      </c>
      <c r="B76" s="3">
        <v>41764</v>
      </c>
      <c r="C76" t="s">
        <v>33</v>
      </c>
      <c r="D76" t="s">
        <v>23</v>
      </c>
      <c r="E76" t="str">
        <f t="shared" si="5"/>
        <v>A</v>
      </c>
      <c r="F76">
        <v>3</v>
      </c>
      <c r="G76">
        <v>3</v>
      </c>
      <c r="H76" s="8" t="str">
        <f t="shared" si="3"/>
        <v>D</v>
      </c>
      <c r="I76" t="s">
        <v>30</v>
      </c>
      <c r="J76">
        <v>0</v>
      </c>
      <c r="K76">
        <v>1</v>
      </c>
      <c r="L76" t="s">
        <v>27</v>
      </c>
      <c r="M76">
        <v>10</v>
      </c>
      <c r="N76">
        <v>26</v>
      </c>
      <c r="O76" s="4">
        <v>6</v>
      </c>
      <c r="P76">
        <v>9</v>
      </c>
      <c r="Q76">
        <v>7</v>
      </c>
      <c r="R76">
        <v>7</v>
      </c>
      <c r="S76">
        <v>7</v>
      </c>
      <c r="T76">
        <v>12</v>
      </c>
      <c r="U76">
        <v>2</v>
      </c>
      <c r="V76">
        <v>3</v>
      </c>
      <c r="W76">
        <v>0</v>
      </c>
      <c r="X76">
        <v>0</v>
      </c>
      <c r="AA76" s="8"/>
      <c r="AB76" s="25">
        <v>1900.50878906</v>
      </c>
      <c r="AC76">
        <v>1618</v>
      </c>
      <c r="AD76" s="21">
        <f t="shared" si="4"/>
        <v>282.50878906000003</v>
      </c>
      <c r="AE76">
        <v>8</v>
      </c>
    </row>
    <row r="77" spans="1:31" x14ac:dyDescent="0.35">
      <c r="A77" t="s">
        <v>22</v>
      </c>
      <c r="B77" s="3">
        <v>41770</v>
      </c>
      <c r="C77" t="s">
        <v>23</v>
      </c>
      <c r="D77" t="s">
        <v>34</v>
      </c>
      <c r="E77" t="str">
        <f t="shared" si="5"/>
        <v>H</v>
      </c>
      <c r="F77">
        <v>2</v>
      </c>
      <c r="G77">
        <v>1</v>
      </c>
      <c r="H77" s="8" t="str">
        <f t="shared" si="3"/>
        <v>W</v>
      </c>
      <c r="I77" t="s">
        <v>25</v>
      </c>
      <c r="J77">
        <v>0</v>
      </c>
      <c r="K77">
        <v>1</v>
      </c>
      <c r="L77" t="s">
        <v>27</v>
      </c>
      <c r="M77">
        <v>13</v>
      </c>
      <c r="N77">
        <v>8</v>
      </c>
      <c r="O77" s="4">
        <v>5</v>
      </c>
      <c r="P77">
        <v>2</v>
      </c>
      <c r="Q77">
        <v>6</v>
      </c>
      <c r="R77">
        <v>2</v>
      </c>
      <c r="S77">
        <v>8</v>
      </c>
      <c r="T77">
        <v>16</v>
      </c>
      <c r="U77">
        <v>1</v>
      </c>
      <c r="V77">
        <v>3</v>
      </c>
      <c r="W77">
        <v>0</v>
      </c>
      <c r="X77">
        <v>2</v>
      </c>
      <c r="AA77" s="8"/>
      <c r="AB77" s="25">
        <v>1894.6163330100001</v>
      </c>
      <c r="AC77">
        <v>1650</v>
      </c>
      <c r="AD77" s="21">
        <f t="shared" si="4"/>
        <v>244.61633301000006</v>
      </c>
      <c r="AE77">
        <v>6</v>
      </c>
    </row>
    <row r="78" spans="1:31" s="5" customFormat="1" x14ac:dyDescent="0.35">
      <c r="A78" s="5" t="s">
        <v>46</v>
      </c>
      <c r="B78" s="6">
        <v>41868</v>
      </c>
      <c r="C78" s="5" t="s">
        <v>23</v>
      </c>
      <c r="D78" s="5" t="s">
        <v>31</v>
      </c>
      <c r="E78" s="5" t="str">
        <f t="shared" si="5"/>
        <v>H</v>
      </c>
      <c r="F78" s="5">
        <v>2</v>
      </c>
      <c r="G78" s="5">
        <v>1</v>
      </c>
      <c r="H78" s="5" t="str">
        <f t="shared" si="3"/>
        <v>W</v>
      </c>
      <c r="I78" s="5" t="s">
        <v>25</v>
      </c>
      <c r="J78" s="5">
        <v>1</v>
      </c>
      <c r="K78" s="5">
        <v>0</v>
      </c>
      <c r="L78" s="5" t="s">
        <v>25</v>
      </c>
      <c r="M78" s="5">
        <v>12</v>
      </c>
      <c r="N78" s="5">
        <v>12</v>
      </c>
      <c r="O78" s="7">
        <v>5</v>
      </c>
      <c r="P78" s="5">
        <v>6</v>
      </c>
      <c r="Q78" s="5">
        <v>2</v>
      </c>
      <c r="R78" s="5">
        <v>6</v>
      </c>
      <c r="S78" s="5">
        <v>8</v>
      </c>
      <c r="T78" s="5">
        <v>11</v>
      </c>
      <c r="U78" s="5">
        <v>1</v>
      </c>
      <c r="V78" s="5">
        <v>2</v>
      </c>
      <c r="W78" s="5">
        <v>0</v>
      </c>
      <c r="X78" s="5">
        <v>0</v>
      </c>
      <c r="Y78" s="5">
        <v>1.33</v>
      </c>
      <c r="Z78" s="5">
        <v>1.55</v>
      </c>
      <c r="AA78" s="5">
        <f>IF(E78="H",Y78-Z78,Z78-Y78)</f>
        <v>-0.21999999999999997</v>
      </c>
      <c r="AB78" s="24">
        <v>1897.8630371100001</v>
      </c>
      <c r="AC78" s="5">
        <v>1717</v>
      </c>
      <c r="AD78" s="19">
        <f t="shared" si="4"/>
        <v>180.86303711000005</v>
      </c>
      <c r="AE78" s="5">
        <v>7</v>
      </c>
    </row>
    <row r="79" spans="1:31" x14ac:dyDescent="0.35">
      <c r="A79" t="s">
        <v>46</v>
      </c>
      <c r="B79" s="3">
        <v>41876</v>
      </c>
      <c r="C79" t="s">
        <v>44</v>
      </c>
      <c r="D79" t="s">
        <v>23</v>
      </c>
      <c r="E79" t="str">
        <f t="shared" si="5"/>
        <v>A</v>
      </c>
      <c r="F79">
        <v>3</v>
      </c>
      <c r="G79">
        <v>1</v>
      </c>
      <c r="H79" s="8" t="str">
        <f t="shared" si="3"/>
        <v>L</v>
      </c>
      <c r="I79" t="s">
        <v>25</v>
      </c>
      <c r="J79">
        <v>1</v>
      </c>
      <c r="K79">
        <v>0</v>
      </c>
      <c r="L79" t="s">
        <v>25</v>
      </c>
      <c r="M79">
        <v>9</v>
      </c>
      <c r="N79">
        <v>11</v>
      </c>
      <c r="O79" s="4">
        <v>4</v>
      </c>
      <c r="P79">
        <v>3</v>
      </c>
      <c r="Q79">
        <v>6</v>
      </c>
      <c r="R79">
        <v>7</v>
      </c>
      <c r="S79">
        <v>13</v>
      </c>
      <c r="T79">
        <v>7</v>
      </c>
      <c r="U79">
        <v>1</v>
      </c>
      <c r="V79">
        <v>1</v>
      </c>
      <c r="W79">
        <v>0</v>
      </c>
      <c r="X79">
        <v>0</v>
      </c>
      <c r="Y79">
        <v>1.31</v>
      </c>
      <c r="Z79">
        <v>0.9</v>
      </c>
      <c r="AA79" s="8">
        <f t="shared" ref="AA79:AA142" si="6">IF(E79="H",Y79-Z79,Z79-Y79)</f>
        <v>-0.41000000000000003</v>
      </c>
      <c r="AB79" s="25">
        <v>1897.7912597699999</v>
      </c>
      <c r="AC79">
        <v>1954</v>
      </c>
      <c r="AD79" s="21">
        <f t="shared" si="4"/>
        <v>-56.208740230000103</v>
      </c>
      <c r="AE79">
        <v>8</v>
      </c>
    </row>
    <row r="80" spans="1:31" x14ac:dyDescent="0.35">
      <c r="A80" t="s">
        <v>46</v>
      </c>
      <c r="B80" s="3">
        <v>41882</v>
      </c>
      <c r="C80" t="s">
        <v>42</v>
      </c>
      <c r="D80" t="s">
        <v>23</v>
      </c>
      <c r="E80" t="str">
        <f t="shared" si="5"/>
        <v>A</v>
      </c>
      <c r="F80">
        <v>0</v>
      </c>
      <c r="G80">
        <v>3</v>
      </c>
      <c r="H80" s="8" t="str">
        <f t="shared" si="3"/>
        <v>W</v>
      </c>
      <c r="I80" t="s">
        <v>27</v>
      </c>
      <c r="J80">
        <v>0</v>
      </c>
      <c r="K80">
        <v>1</v>
      </c>
      <c r="L80" t="s">
        <v>27</v>
      </c>
      <c r="M80">
        <v>7</v>
      </c>
      <c r="N80">
        <v>17</v>
      </c>
      <c r="O80" s="4">
        <v>1</v>
      </c>
      <c r="P80">
        <v>8</v>
      </c>
      <c r="Q80">
        <v>7</v>
      </c>
      <c r="R80">
        <v>3</v>
      </c>
      <c r="S80">
        <v>14</v>
      </c>
      <c r="T80">
        <v>11</v>
      </c>
      <c r="U80">
        <v>0</v>
      </c>
      <c r="V80">
        <v>4</v>
      </c>
      <c r="W80">
        <v>0</v>
      </c>
      <c r="X80">
        <v>0</v>
      </c>
      <c r="Y80">
        <v>0.49</v>
      </c>
      <c r="Z80">
        <v>2.74</v>
      </c>
      <c r="AA80" s="8">
        <f t="shared" si="6"/>
        <v>2.25</v>
      </c>
      <c r="AB80" s="25">
        <v>1890.76953125</v>
      </c>
      <c r="AC80">
        <v>1807</v>
      </c>
      <c r="AD80" s="21">
        <f t="shared" si="4"/>
        <v>83.76953125</v>
      </c>
      <c r="AE80">
        <v>6</v>
      </c>
    </row>
    <row r="81" spans="1:31" x14ac:dyDescent="0.35">
      <c r="A81" t="s">
        <v>46</v>
      </c>
      <c r="B81" s="3">
        <v>41895</v>
      </c>
      <c r="C81" t="s">
        <v>23</v>
      </c>
      <c r="D81" t="s">
        <v>26</v>
      </c>
      <c r="E81" t="str">
        <f t="shared" si="5"/>
        <v>H</v>
      </c>
      <c r="F81">
        <v>0</v>
      </c>
      <c r="G81">
        <v>1</v>
      </c>
      <c r="H81" s="8" t="str">
        <f t="shared" si="3"/>
        <v>L</v>
      </c>
      <c r="I81" t="s">
        <v>27</v>
      </c>
      <c r="J81">
        <v>0</v>
      </c>
      <c r="K81">
        <v>1</v>
      </c>
      <c r="L81" t="s">
        <v>27</v>
      </c>
      <c r="M81">
        <v>18</v>
      </c>
      <c r="N81">
        <v>5</v>
      </c>
      <c r="O81" s="4">
        <v>1</v>
      </c>
      <c r="P81">
        <v>1</v>
      </c>
      <c r="Q81">
        <v>7</v>
      </c>
      <c r="R81">
        <v>6</v>
      </c>
      <c r="S81">
        <v>9</v>
      </c>
      <c r="T81">
        <v>10</v>
      </c>
      <c r="U81">
        <v>2</v>
      </c>
      <c r="V81">
        <v>1</v>
      </c>
      <c r="W81">
        <v>0</v>
      </c>
      <c r="X81">
        <v>0</v>
      </c>
      <c r="Y81">
        <v>0.73</v>
      </c>
      <c r="Z81">
        <v>0.7</v>
      </c>
      <c r="AA81" s="8">
        <f t="shared" si="6"/>
        <v>3.0000000000000027E-2</v>
      </c>
      <c r="AB81" s="25">
        <v>1902.55236816</v>
      </c>
      <c r="AC81">
        <v>1630</v>
      </c>
      <c r="AD81" s="21">
        <f t="shared" si="4"/>
        <v>272.55236816000001</v>
      </c>
      <c r="AE81">
        <v>13</v>
      </c>
    </row>
    <row r="82" spans="1:31" x14ac:dyDescent="0.35">
      <c r="A82" t="s">
        <v>46</v>
      </c>
      <c r="B82" s="3">
        <v>41902</v>
      </c>
      <c r="C82" t="s">
        <v>41</v>
      </c>
      <c r="D82" t="s">
        <v>23</v>
      </c>
      <c r="E82" t="str">
        <f t="shared" si="5"/>
        <v>A</v>
      </c>
      <c r="F82">
        <v>3</v>
      </c>
      <c r="G82">
        <v>1</v>
      </c>
      <c r="H82" s="8" t="str">
        <f t="shared" si="3"/>
        <v>L</v>
      </c>
      <c r="I82" t="s">
        <v>25</v>
      </c>
      <c r="J82">
        <v>2</v>
      </c>
      <c r="K82">
        <v>1</v>
      </c>
      <c r="L82" t="s">
        <v>25</v>
      </c>
      <c r="M82">
        <v>13</v>
      </c>
      <c r="N82">
        <v>11</v>
      </c>
      <c r="O82" s="4">
        <v>7</v>
      </c>
      <c r="P82">
        <v>5</v>
      </c>
      <c r="Q82">
        <v>7</v>
      </c>
      <c r="R82">
        <v>5</v>
      </c>
      <c r="S82">
        <v>16</v>
      </c>
      <c r="T82">
        <v>11</v>
      </c>
      <c r="U82">
        <v>4</v>
      </c>
      <c r="V82">
        <v>1</v>
      </c>
      <c r="W82">
        <v>0</v>
      </c>
      <c r="X82">
        <v>0</v>
      </c>
      <c r="Y82">
        <v>1.26</v>
      </c>
      <c r="Z82">
        <v>0.38</v>
      </c>
      <c r="AA82" s="8">
        <f t="shared" si="6"/>
        <v>-0.88</v>
      </c>
      <c r="AB82" s="25">
        <v>1883.68005371</v>
      </c>
      <c r="AC82">
        <v>1648</v>
      </c>
      <c r="AD82" s="21">
        <f t="shared" si="4"/>
        <v>235.68005371000004</v>
      </c>
      <c r="AE82">
        <v>4</v>
      </c>
    </row>
    <row r="83" spans="1:31" x14ac:dyDescent="0.35">
      <c r="A83" t="s">
        <v>46</v>
      </c>
      <c r="B83" s="3">
        <v>41909</v>
      </c>
      <c r="C83" t="s">
        <v>23</v>
      </c>
      <c r="D83" t="s">
        <v>38</v>
      </c>
      <c r="E83" t="str">
        <f t="shared" si="5"/>
        <v>H</v>
      </c>
      <c r="F83">
        <v>1</v>
      </c>
      <c r="G83">
        <v>1</v>
      </c>
      <c r="H83" s="8" t="str">
        <f t="shared" si="3"/>
        <v>D</v>
      </c>
      <c r="I83" t="s">
        <v>30</v>
      </c>
      <c r="J83">
        <v>0</v>
      </c>
      <c r="K83">
        <v>0</v>
      </c>
      <c r="L83" t="s">
        <v>30</v>
      </c>
      <c r="M83">
        <v>24</v>
      </c>
      <c r="N83">
        <v>11</v>
      </c>
      <c r="O83" s="4">
        <v>8</v>
      </c>
      <c r="P83">
        <v>5</v>
      </c>
      <c r="Q83">
        <v>8</v>
      </c>
      <c r="R83">
        <v>2</v>
      </c>
      <c r="S83">
        <v>8</v>
      </c>
      <c r="T83">
        <v>9</v>
      </c>
      <c r="U83">
        <v>2</v>
      </c>
      <c r="V83">
        <v>1</v>
      </c>
      <c r="W83">
        <v>0</v>
      </c>
      <c r="X83">
        <v>0</v>
      </c>
      <c r="Y83">
        <v>1.53</v>
      </c>
      <c r="Z83">
        <v>0.48</v>
      </c>
      <c r="AA83" s="8">
        <f t="shared" si="6"/>
        <v>1.05</v>
      </c>
      <c r="AB83" s="25">
        <v>1866.0141601600001</v>
      </c>
      <c r="AC83">
        <v>1804</v>
      </c>
      <c r="AD83" s="21">
        <f t="shared" si="4"/>
        <v>62.014160160000074</v>
      </c>
      <c r="AE83">
        <v>7</v>
      </c>
    </row>
    <row r="84" spans="1:31" x14ac:dyDescent="0.35">
      <c r="A84" t="s">
        <v>46</v>
      </c>
      <c r="B84" s="3">
        <v>41916</v>
      </c>
      <c r="C84" t="s">
        <v>23</v>
      </c>
      <c r="D84" t="s">
        <v>35</v>
      </c>
      <c r="E84" t="str">
        <f t="shared" si="5"/>
        <v>H</v>
      </c>
      <c r="F84">
        <v>2</v>
      </c>
      <c r="G84">
        <v>1</v>
      </c>
      <c r="H84" s="8" t="str">
        <f t="shared" si="3"/>
        <v>W</v>
      </c>
      <c r="I84" t="s">
        <v>25</v>
      </c>
      <c r="J84">
        <v>1</v>
      </c>
      <c r="K84">
        <v>0</v>
      </c>
      <c r="L84" t="s">
        <v>25</v>
      </c>
      <c r="M84">
        <v>19</v>
      </c>
      <c r="N84">
        <v>8</v>
      </c>
      <c r="O84" s="4">
        <v>7</v>
      </c>
      <c r="P84">
        <v>4</v>
      </c>
      <c r="Q84">
        <v>5</v>
      </c>
      <c r="R84">
        <v>5</v>
      </c>
      <c r="S84">
        <v>12</v>
      </c>
      <c r="T84">
        <v>15</v>
      </c>
      <c r="U84">
        <v>2</v>
      </c>
      <c r="V84">
        <v>2</v>
      </c>
      <c r="W84">
        <v>0</v>
      </c>
      <c r="X84">
        <v>0</v>
      </c>
      <c r="Y84">
        <v>1.56</v>
      </c>
      <c r="Z84">
        <v>1.44</v>
      </c>
      <c r="AA84" s="8">
        <f t="shared" si="6"/>
        <v>0.12000000000000011</v>
      </c>
      <c r="AB84" s="25">
        <v>1847.2700195299999</v>
      </c>
      <c r="AC84">
        <v>1632</v>
      </c>
      <c r="AD84" s="21">
        <f t="shared" si="4"/>
        <v>215.2700195299999</v>
      </c>
      <c r="AE84">
        <v>3</v>
      </c>
    </row>
    <row r="85" spans="1:31" x14ac:dyDescent="0.35">
      <c r="A85" t="s">
        <v>46</v>
      </c>
      <c r="B85" s="3">
        <v>41931</v>
      </c>
      <c r="C85" t="s">
        <v>47</v>
      </c>
      <c r="D85" t="s">
        <v>23</v>
      </c>
      <c r="E85" t="str">
        <f t="shared" si="5"/>
        <v>A</v>
      </c>
      <c r="F85">
        <v>2</v>
      </c>
      <c r="G85">
        <v>3</v>
      </c>
      <c r="H85" s="8" t="str">
        <f t="shared" si="3"/>
        <v>W</v>
      </c>
      <c r="I85" t="s">
        <v>27</v>
      </c>
      <c r="J85">
        <v>0</v>
      </c>
      <c r="K85">
        <v>0</v>
      </c>
      <c r="L85" t="s">
        <v>30</v>
      </c>
      <c r="M85">
        <v>15</v>
      </c>
      <c r="N85">
        <v>15</v>
      </c>
      <c r="O85" s="4">
        <v>6</v>
      </c>
      <c r="P85">
        <v>5</v>
      </c>
      <c r="Q85">
        <v>7</v>
      </c>
      <c r="R85">
        <v>2</v>
      </c>
      <c r="S85">
        <v>10</v>
      </c>
      <c r="T85">
        <v>15</v>
      </c>
      <c r="U85">
        <v>2</v>
      </c>
      <c r="V85">
        <v>3</v>
      </c>
      <c r="W85">
        <v>0</v>
      </c>
      <c r="X85">
        <v>0</v>
      </c>
      <c r="Y85">
        <v>2.61</v>
      </c>
      <c r="Z85">
        <v>1.52</v>
      </c>
      <c r="AA85" s="8">
        <f t="shared" si="6"/>
        <v>-1.0899999999999999</v>
      </c>
      <c r="AB85" s="25">
        <v>1849.6872558600001</v>
      </c>
      <c r="AC85">
        <v>1547</v>
      </c>
      <c r="AD85" s="21">
        <f t="shared" si="4"/>
        <v>302.68725586000005</v>
      </c>
      <c r="AE85">
        <v>15</v>
      </c>
    </row>
    <row r="86" spans="1:31" x14ac:dyDescent="0.35">
      <c r="A86" t="s">
        <v>46</v>
      </c>
      <c r="B86" s="3">
        <v>41937</v>
      </c>
      <c r="C86" t="s">
        <v>23</v>
      </c>
      <c r="D86" t="s">
        <v>39</v>
      </c>
      <c r="E86" t="str">
        <f t="shared" si="5"/>
        <v>H</v>
      </c>
      <c r="F86">
        <v>0</v>
      </c>
      <c r="G86">
        <v>0</v>
      </c>
      <c r="H86" s="8" t="str">
        <f t="shared" si="3"/>
        <v>D</v>
      </c>
      <c r="I86" t="s">
        <v>30</v>
      </c>
      <c r="J86">
        <v>0</v>
      </c>
      <c r="K86">
        <v>0</v>
      </c>
      <c r="L86" t="s">
        <v>30</v>
      </c>
      <c r="M86">
        <v>17</v>
      </c>
      <c r="N86">
        <v>6</v>
      </c>
      <c r="O86" s="4">
        <v>4</v>
      </c>
      <c r="P86">
        <v>3</v>
      </c>
      <c r="Q86">
        <v>14</v>
      </c>
      <c r="R86">
        <v>1</v>
      </c>
      <c r="S86">
        <v>12</v>
      </c>
      <c r="T86">
        <v>17</v>
      </c>
      <c r="U86">
        <v>3</v>
      </c>
      <c r="V86">
        <v>2</v>
      </c>
      <c r="W86">
        <v>0</v>
      </c>
      <c r="X86">
        <v>0</v>
      </c>
      <c r="Y86">
        <v>0.68</v>
      </c>
      <c r="Z86">
        <v>0.22</v>
      </c>
      <c r="AA86" s="8">
        <f t="shared" si="6"/>
        <v>0.46000000000000008</v>
      </c>
      <c r="AB86" s="25">
        <v>1843.0911865200001</v>
      </c>
      <c r="AC86">
        <v>1578</v>
      </c>
      <c r="AD86" s="21">
        <f t="shared" si="4"/>
        <v>265.09118652000006</v>
      </c>
      <c r="AE86">
        <v>3</v>
      </c>
    </row>
    <row r="87" spans="1:31" x14ac:dyDescent="0.35">
      <c r="A87" t="s">
        <v>46</v>
      </c>
      <c r="B87" s="3">
        <v>41944</v>
      </c>
      <c r="C87" t="s">
        <v>34</v>
      </c>
      <c r="D87" t="s">
        <v>23</v>
      </c>
      <c r="E87" t="str">
        <f t="shared" si="5"/>
        <v>A</v>
      </c>
      <c r="F87">
        <v>1</v>
      </c>
      <c r="G87">
        <v>0</v>
      </c>
      <c r="H87" s="8" t="str">
        <f t="shared" si="3"/>
        <v>L</v>
      </c>
      <c r="I87" t="s">
        <v>25</v>
      </c>
      <c r="J87">
        <v>0</v>
      </c>
      <c r="K87">
        <v>0</v>
      </c>
      <c r="L87" t="s">
        <v>30</v>
      </c>
      <c r="M87">
        <v>14</v>
      </c>
      <c r="N87">
        <v>6</v>
      </c>
      <c r="O87" s="4">
        <v>3</v>
      </c>
      <c r="P87">
        <v>3</v>
      </c>
      <c r="Q87">
        <v>7</v>
      </c>
      <c r="R87">
        <v>2</v>
      </c>
      <c r="S87">
        <v>13</v>
      </c>
      <c r="T87">
        <v>8</v>
      </c>
      <c r="U87">
        <v>4</v>
      </c>
      <c r="V87">
        <v>3</v>
      </c>
      <c r="W87">
        <v>0</v>
      </c>
      <c r="X87">
        <v>0</v>
      </c>
      <c r="Y87">
        <v>1.57</v>
      </c>
      <c r="Z87">
        <v>0.26</v>
      </c>
      <c r="AA87" s="8">
        <f t="shared" si="6"/>
        <v>-1.31</v>
      </c>
      <c r="AB87" s="25">
        <v>1835.8110351600001</v>
      </c>
      <c r="AC87">
        <v>1634</v>
      </c>
      <c r="AD87" s="21">
        <f t="shared" si="4"/>
        <v>201.81103516000007</v>
      </c>
      <c r="AE87">
        <v>4</v>
      </c>
    </row>
    <row r="88" spans="1:31" x14ac:dyDescent="0.35">
      <c r="A88" t="s">
        <v>46</v>
      </c>
      <c r="B88" s="3">
        <v>41951</v>
      </c>
      <c r="C88" t="s">
        <v>23</v>
      </c>
      <c r="D88" t="s">
        <v>45</v>
      </c>
      <c r="E88" t="str">
        <f t="shared" si="5"/>
        <v>H</v>
      </c>
      <c r="F88">
        <v>1</v>
      </c>
      <c r="G88">
        <v>2</v>
      </c>
      <c r="H88" s="8" t="str">
        <f t="shared" si="3"/>
        <v>L</v>
      </c>
      <c r="I88" t="s">
        <v>27</v>
      </c>
      <c r="J88">
        <v>1</v>
      </c>
      <c r="K88">
        <v>1</v>
      </c>
      <c r="L88" t="s">
        <v>30</v>
      </c>
      <c r="M88">
        <v>12</v>
      </c>
      <c r="N88">
        <v>15</v>
      </c>
      <c r="O88" s="4">
        <v>4</v>
      </c>
      <c r="P88">
        <v>5</v>
      </c>
      <c r="Q88">
        <v>5</v>
      </c>
      <c r="R88">
        <v>7</v>
      </c>
      <c r="S88">
        <v>9</v>
      </c>
      <c r="T88">
        <v>12</v>
      </c>
      <c r="U88">
        <v>2</v>
      </c>
      <c r="V88">
        <v>5</v>
      </c>
      <c r="W88">
        <v>0</v>
      </c>
      <c r="X88">
        <v>0</v>
      </c>
      <c r="Y88">
        <v>0.53</v>
      </c>
      <c r="Z88">
        <v>1.97</v>
      </c>
      <c r="AA88" s="8">
        <f t="shared" si="6"/>
        <v>-1.44</v>
      </c>
      <c r="AB88" s="25">
        <v>1815.82714844</v>
      </c>
      <c r="AC88">
        <v>1921</v>
      </c>
      <c r="AD88" s="21">
        <f t="shared" si="4"/>
        <v>-105.17285156000003</v>
      </c>
      <c r="AE88">
        <v>4</v>
      </c>
    </row>
    <row r="89" spans="1:31" x14ac:dyDescent="0.35">
      <c r="A89" t="s">
        <v>46</v>
      </c>
      <c r="B89" s="3">
        <v>41966</v>
      </c>
      <c r="C89" t="s">
        <v>33</v>
      </c>
      <c r="D89" t="s">
        <v>23</v>
      </c>
      <c r="E89" t="str">
        <f t="shared" si="5"/>
        <v>A</v>
      </c>
      <c r="F89">
        <v>3</v>
      </c>
      <c r="G89">
        <v>1</v>
      </c>
      <c r="H89" s="8" t="str">
        <f t="shared" si="3"/>
        <v>L</v>
      </c>
      <c r="I89" t="s">
        <v>25</v>
      </c>
      <c r="J89">
        <v>1</v>
      </c>
      <c r="K89">
        <v>1</v>
      </c>
      <c r="L89" t="s">
        <v>30</v>
      </c>
      <c r="M89">
        <v>15</v>
      </c>
      <c r="N89">
        <v>12</v>
      </c>
      <c r="O89" s="4">
        <v>5</v>
      </c>
      <c r="P89">
        <v>1</v>
      </c>
      <c r="Q89">
        <v>4</v>
      </c>
      <c r="R89">
        <v>3</v>
      </c>
      <c r="S89">
        <v>21</v>
      </c>
      <c r="T89">
        <v>10</v>
      </c>
      <c r="U89">
        <v>1</v>
      </c>
      <c r="V89">
        <v>2</v>
      </c>
      <c r="W89">
        <v>0</v>
      </c>
      <c r="X89">
        <v>0</v>
      </c>
      <c r="Y89">
        <v>1.47</v>
      </c>
      <c r="Z89">
        <v>0.95</v>
      </c>
      <c r="AA89" s="8">
        <f t="shared" si="6"/>
        <v>-0.52</v>
      </c>
      <c r="AB89" s="25">
        <v>1809.1505127</v>
      </c>
      <c r="AC89">
        <v>1589</v>
      </c>
      <c r="AD89" s="21">
        <f t="shared" si="4"/>
        <v>220.15051270000004</v>
      </c>
      <c r="AE89">
        <v>15</v>
      </c>
    </row>
    <row r="90" spans="1:31" x14ac:dyDescent="0.35">
      <c r="A90" t="s">
        <v>46</v>
      </c>
      <c r="B90" s="3">
        <v>41972</v>
      </c>
      <c r="C90" t="s">
        <v>23</v>
      </c>
      <c r="D90" t="s">
        <v>24</v>
      </c>
      <c r="E90" t="str">
        <f t="shared" si="5"/>
        <v>H</v>
      </c>
      <c r="F90">
        <v>1</v>
      </c>
      <c r="G90">
        <v>0</v>
      </c>
      <c r="H90" s="8" t="str">
        <f t="shared" si="3"/>
        <v>W</v>
      </c>
      <c r="I90" t="s">
        <v>25</v>
      </c>
      <c r="J90">
        <v>0</v>
      </c>
      <c r="K90">
        <v>0</v>
      </c>
      <c r="L90" t="s">
        <v>30</v>
      </c>
      <c r="M90">
        <v>16</v>
      </c>
      <c r="N90">
        <v>13</v>
      </c>
      <c r="O90" s="4">
        <v>3</v>
      </c>
      <c r="P90">
        <v>4</v>
      </c>
      <c r="Q90">
        <v>5</v>
      </c>
      <c r="R90">
        <v>5</v>
      </c>
      <c r="S90">
        <v>11</v>
      </c>
      <c r="T90">
        <v>9</v>
      </c>
      <c r="U90">
        <v>0</v>
      </c>
      <c r="V90">
        <v>3</v>
      </c>
      <c r="W90">
        <v>0</v>
      </c>
      <c r="X90">
        <v>0</v>
      </c>
      <c r="Y90">
        <v>1.71</v>
      </c>
      <c r="Z90">
        <v>0.88</v>
      </c>
      <c r="AA90" s="8">
        <f t="shared" si="6"/>
        <v>0.83</v>
      </c>
      <c r="AB90" s="25">
        <v>1800.3305664100001</v>
      </c>
      <c r="AC90">
        <v>1673</v>
      </c>
      <c r="AD90" s="21">
        <f t="shared" si="4"/>
        <v>127.33056641000007</v>
      </c>
      <c r="AE90">
        <v>3</v>
      </c>
    </row>
    <row r="91" spans="1:31" x14ac:dyDescent="0.35">
      <c r="A91" t="s">
        <v>46</v>
      </c>
      <c r="B91" s="3">
        <v>41975</v>
      </c>
      <c r="C91" t="s">
        <v>48</v>
      </c>
      <c r="D91" t="s">
        <v>23</v>
      </c>
      <c r="E91" t="str">
        <f t="shared" si="5"/>
        <v>A</v>
      </c>
      <c r="F91">
        <v>1</v>
      </c>
      <c r="G91">
        <v>3</v>
      </c>
      <c r="H91" s="8" t="str">
        <f t="shared" si="3"/>
        <v>W</v>
      </c>
      <c r="I91" t="s">
        <v>27</v>
      </c>
      <c r="J91">
        <v>1</v>
      </c>
      <c r="K91">
        <v>1</v>
      </c>
      <c r="L91" t="s">
        <v>30</v>
      </c>
      <c r="M91">
        <v>20</v>
      </c>
      <c r="N91">
        <v>11</v>
      </c>
      <c r="O91" s="4">
        <v>4</v>
      </c>
      <c r="P91">
        <v>3</v>
      </c>
      <c r="Q91">
        <v>7</v>
      </c>
      <c r="R91">
        <v>4</v>
      </c>
      <c r="S91">
        <v>11</v>
      </c>
      <c r="T91">
        <v>10</v>
      </c>
      <c r="U91">
        <v>1</v>
      </c>
      <c r="V91">
        <v>2</v>
      </c>
      <c r="W91">
        <v>1</v>
      </c>
      <c r="X91">
        <v>0</v>
      </c>
      <c r="Y91">
        <v>1.24</v>
      </c>
      <c r="Z91">
        <v>1.3</v>
      </c>
      <c r="AA91" s="8">
        <f t="shared" si="6"/>
        <v>6.0000000000000053E-2</v>
      </c>
      <c r="AB91" s="25">
        <v>1804.09375</v>
      </c>
      <c r="AC91">
        <v>1610</v>
      </c>
      <c r="AD91" s="21">
        <f t="shared" si="4"/>
        <v>194.09375</v>
      </c>
      <c r="AE91">
        <v>3</v>
      </c>
    </row>
    <row r="92" spans="1:31" x14ac:dyDescent="0.35">
      <c r="A92" t="s">
        <v>46</v>
      </c>
      <c r="B92" s="3">
        <v>41979</v>
      </c>
      <c r="C92" t="s">
        <v>23</v>
      </c>
      <c r="D92" t="s">
        <v>32</v>
      </c>
      <c r="E92" t="str">
        <f t="shared" si="5"/>
        <v>H</v>
      </c>
      <c r="F92">
        <v>0</v>
      </c>
      <c r="G92">
        <v>0</v>
      </c>
      <c r="H92" s="8" t="str">
        <f t="shared" si="3"/>
        <v>D</v>
      </c>
      <c r="I92" t="s">
        <v>30</v>
      </c>
      <c r="J92">
        <v>0</v>
      </c>
      <c r="K92">
        <v>0</v>
      </c>
      <c r="L92" t="s">
        <v>30</v>
      </c>
      <c r="M92">
        <v>15</v>
      </c>
      <c r="N92">
        <v>7</v>
      </c>
      <c r="O92" s="4">
        <v>2</v>
      </c>
      <c r="P92">
        <v>1</v>
      </c>
      <c r="Q92">
        <v>5</v>
      </c>
      <c r="R92">
        <v>7</v>
      </c>
      <c r="S92">
        <v>12</v>
      </c>
      <c r="T92">
        <v>15</v>
      </c>
      <c r="U92">
        <v>1</v>
      </c>
      <c r="V92">
        <v>3</v>
      </c>
      <c r="W92">
        <v>0</v>
      </c>
      <c r="X92">
        <v>0</v>
      </c>
      <c r="Y92">
        <v>0.66</v>
      </c>
      <c r="Z92">
        <v>0.27</v>
      </c>
      <c r="AA92" s="8">
        <f t="shared" si="6"/>
        <v>0.39</v>
      </c>
      <c r="AB92" s="25">
        <v>1810.6114502</v>
      </c>
      <c r="AC92">
        <v>1647</v>
      </c>
      <c r="AD92" s="21">
        <f t="shared" si="4"/>
        <v>163.61145020000004</v>
      </c>
      <c r="AE92">
        <v>4</v>
      </c>
    </row>
    <row r="93" spans="1:31" x14ac:dyDescent="0.35">
      <c r="A93" t="s">
        <v>46</v>
      </c>
      <c r="B93" s="3">
        <v>41987</v>
      </c>
      <c r="C93" t="s">
        <v>28</v>
      </c>
      <c r="D93" t="s">
        <v>23</v>
      </c>
      <c r="E93" t="str">
        <f t="shared" si="5"/>
        <v>A</v>
      </c>
      <c r="F93">
        <v>3</v>
      </c>
      <c r="G93">
        <v>0</v>
      </c>
      <c r="H93" s="8" t="str">
        <f t="shared" si="3"/>
        <v>L</v>
      </c>
      <c r="I93" t="s">
        <v>25</v>
      </c>
      <c r="J93">
        <v>2</v>
      </c>
      <c r="K93">
        <v>0</v>
      </c>
      <c r="L93" t="s">
        <v>25</v>
      </c>
      <c r="M93">
        <v>11</v>
      </c>
      <c r="N93">
        <v>19</v>
      </c>
      <c r="O93" s="4">
        <v>6</v>
      </c>
      <c r="P93">
        <v>9</v>
      </c>
      <c r="Q93">
        <v>2</v>
      </c>
      <c r="R93">
        <v>7</v>
      </c>
      <c r="S93">
        <v>13</v>
      </c>
      <c r="T93">
        <v>14</v>
      </c>
      <c r="U93">
        <v>4</v>
      </c>
      <c r="V93">
        <v>3</v>
      </c>
      <c r="W93">
        <v>0</v>
      </c>
      <c r="X93">
        <v>0</v>
      </c>
      <c r="Y93">
        <v>1.8</v>
      </c>
      <c r="Z93">
        <v>1.87</v>
      </c>
      <c r="AA93" s="8">
        <f t="shared" si="6"/>
        <v>7.0000000000000062E-2</v>
      </c>
      <c r="AB93" s="25">
        <v>1797.8670654299999</v>
      </c>
      <c r="AC93">
        <v>1842</v>
      </c>
      <c r="AD93" s="21">
        <f t="shared" si="4"/>
        <v>-44.132934570000089</v>
      </c>
      <c r="AE93">
        <v>5</v>
      </c>
    </row>
    <row r="94" spans="1:31" x14ac:dyDescent="0.35">
      <c r="A94" t="s">
        <v>46</v>
      </c>
      <c r="B94" s="3">
        <v>41994</v>
      </c>
      <c r="C94" t="s">
        <v>23</v>
      </c>
      <c r="D94" t="s">
        <v>36</v>
      </c>
      <c r="E94" t="str">
        <f t="shared" si="5"/>
        <v>H</v>
      </c>
      <c r="F94">
        <v>2</v>
      </c>
      <c r="G94">
        <v>2</v>
      </c>
      <c r="H94" s="8" t="str">
        <f t="shared" si="3"/>
        <v>D</v>
      </c>
      <c r="I94" t="s">
        <v>30</v>
      </c>
      <c r="J94">
        <v>1</v>
      </c>
      <c r="K94">
        <v>1</v>
      </c>
      <c r="L94" t="s">
        <v>30</v>
      </c>
      <c r="M94">
        <v>27</v>
      </c>
      <c r="N94">
        <v>7</v>
      </c>
      <c r="O94" s="4">
        <v>10</v>
      </c>
      <c r="P94">
        <v>3</v>
      </c>
      <c r="Q94">
        <v>10</v>
      </c>
      <c r="R94">
        <v>6</v>
      </c>
      <c r="S94">
        <v>6</v>
      </c>
      <c r="T94">
        <v>14</v>
      </c>
      <c r="U94">
        <v>0</v>
      </c>
      <c r="V94">
        <v>3</v>
      </c>
      <c r="W94">
        <v>1</v>
      </c>
      <c r="X94">
        <v>0</v>
      </c>
      <c r="Y94">
        <v>1.32</v>
      </c>
      <c r="Z94">
        <v>0.75</v>
      </c>
      <c r="AA94" s="8">
        <f t="shared" si="6"/>
        <v>0.57000000000000006</v>
      </c>
      <c r="AB94" s="25">
        <v>1788.7463378899999</v>
      </c>
      <c r="AC94">
        <v>1847</v>
      </c>
      <c r="AD94" s="21">
        <f t="shared" si="4"/>
        <v>-58.25366211000005</v>
      </c>
      <c r="AE94">
        <v>4</v>
      </c>
    </row>
    <row r="95" spans="1:31" x14ac:dyDescent="0.35">
      <c r="A95" t="s">
        <v>46</v>
      </c>
      <c r="B95" s="3">
        <v>41999</v>
      </c>
      <c r="C95" t="s">
        <v>49</v>
      </c>
      <c r="D95" t="s">
        <v>23</v>
      </c>
      <c r="E95" t="str">
        <f t="shared" si="5"/>
        <v>A</v>
      </c>
      <c r="F95">
        <v>0</v>
      </c>
      <c r="G95">
        <v>1</v>
      </c>
      <c r="H95" s="8" t="str">
        <f t="shared" si="3"/>
        <v>W</v>
      </c>
      <c r="I95" t="s">
        <v>27</v>
      </c>
      <c r="J95">
        <v>0</v>
      </c>
      <c r="K95">
        <v>0</v>
      </c>
      <c r="L95" t="s">
        <v>30</v>
      </c>
      <c r="M95">
        <v>16</v>
      </c>
      <c r="N95">
        <v>10</v>
      </c>
      <c r="O95" s="4">
        <v>0</v>
      </c>
      <c r="P95">
        <v>3</v>
      </c>
      <c r="Q95">
        <v>8</v>
      </c>
      <c r="R95">
        <v>2</v>
      </c>
      <c r="S95">
        <v>7</v>
      </c>
      <c r="T95">
        <v>5</v>
      </c>
      <c r="U95">
        <v>0</v>
      </c>
      <c r="V95">
        <v>1</v>
      </c>
      <c r="W95">
        <v>0</v>
      </c>
      <c r="X95">
        <v>0</v>
      </c>
      <c r="Y95">
        <v>0.61</v>
      </c>
      <c r="Z95">
        <v>1.07</v>
      </c>
      <c r="AA95" s="8">
        <f t="shared" si="6"/>
        <v>0.46000000000000008</v>
      </c>
      <c r="AB95" s="25">
        <v>1788.6473388700001</v>
      </c>
      <c r="AC95">
        <v>1586</v>
      </c>
      <c r="AD95" s="21">
        <f t="shared" si="4"/>
        <v>202.64733887000011</v>
      </c>
      <c r="AE95">
        <v>5</v>
      </c>
    </row>
    <row r="96" spans="1:31" x14ac:dyDescent="0.35">
      <c r="A96" t="s">
        <v>46</v>
      </c>
      <c r="B96" s="3">
        <v>42002</v>
      </c>
      <c r="C96" t="s">
        <v>23</v>
      </c>
      <c r="D96" t="s">
        <v>29</v>
      </c>
      <c r="E96" t="str">
        <f t="shared" si="5"/>
        <v>H</v>
      </c>
      <c r="F96">
        <v>4</v>
      </c>
      <c r="G96">
        <v>1</v>
      </c>
      <c r="H96" s="8" t="str">
        <f t="shared" si="3"/>
        <v>W</v>
      </c>
      <c r="I96" t="s">
        <v>25</v>
      </c>
      <c r="J96">
        <v>1</v>
      </c>
      <c r="K96">
        <v>0</v>
      </c>
      <c r="L96" t="s">
        <v>25</v>
      </c>
      <c r="M96">
        <v>21</v>
      </c>
      <c r="N96">
        <v>11</v>
      </c>
      <c r="O96" s="4">
        <v>11</v>
      </c>
      <c r="P96">
        <v>4</v>
      </c>
      <c r="Q96">
        <v>6</v>
      </c>
      <c r="R96">
        <v>3</v>
      </c>
      <c r="S96">
        <v>8</v>
      </c>
      <c r="T96">
        <v>5</v>
      </c>
      <c r="U96">
        <v>1</v>
      </c>
      <c r="V96">
        <v>0</v>
      </c>
      <c r="W96">
        <v>0</v>
      </c>
      <c r="X96">
        <v>0</v>
      </c>
      <c r="Y96">
        <v>3.28</v>
      </c>
      <c r="Z96">
        <v>1</v>
      </c>
      <c r="AA96" s="8">
        <f t="shared" si="6"/>
        <v>2.2799999999999998</v>
      </c>
      <c r="AB96" s="25">
        <v>1793.1850585899999</v>
      </c>
      <c r="AC96">
        <v>1687</v>
      </c>
      <c r="AD96" s="21">
        <f t="shared" si="4"/>
        <v>106.18505858999993</v>
      </c>
      <c r="AE96">
        <v>3</v>
      </c>
    </row>
    <row r="97" spans="1:31" x14ac:dyDescent="0.35">
      <c r="A97" t="s">
        <v>46</v>
      </c>
      <c r="B97" s="3">
        <v>42005</v>
      </c>
      <c r="C97" t="s">
        <v>23</v>
      </c>
      <c r="D97" t="s">
        <v>48</v>
      </c>
      <c r="E97" t="str">
        <f t="shared" si="5"/>
        <v>H</v>
      </c>
      <c r="F97">
        <v>2</v>
      </c>
      <c r="G97">
        <v>2</v>
      </c>
      <c r="H97" s="8" t="str">
        <f t="shared" si="3"/>
        <v>D</v>
      </c>
      <c r="I97" t="s">
        <v>30</v>
      </c>
      <c r="J97">
        <v>2</v>
      </c>
      <c r="K97">
        <v>0</v>
      </c>
      <c r="L97" t="s">
        <v>25</v>
      </c>
      <c r="M97">
        <v>18</v>
      </c>
      <c r="N97">
        <v>16</v>
      </c>
      <c r="O97" s="4">
        <v>6</v>
      </c>
      <c r="P97">
        <v>3</v>
      </c>
      <c r="Q97">
        <v>4</v>
      </c>
      <c r="R97">
        <v>5</v>
      </c>
      <c r="S97">
        <v>13</v>
      </c>
      <c r="T97">
        <v>10</v>
      </c>
      <c r="U97">
        <v>2</v>
      </c>
      <c r="V97">
        <v>2</v>
      </c>
      <c r="W97">
        <v>0</v>
      </c>
      <c r="X97">
        <v>0</v>
      </c>
      <c r="Y97">
        <v>2.39</v>
      </c>
      <c r="Z97">
        <v>1.0900000000000001</v>
      </c>
      <c r="AA97" s="8">
        <f t="shared" si="6"/>
        <v>1.3</v>
      </c>
      <c r="AB97" s="25">
        <v>1800.4678955100001</v>
      </c>
      <c r="AC97">
        <v>1591</v>
      </c>
      <c r="AD97" s="21">
        <f t="shared" si="4"/>
        <v>209.46789551000006</v>
      </c>
      <c r="AE97">
        <v>3</v>
      </c>
    </row>
    <row r="98" spans="1:31" x14ac:dyDescent="0.35">
      <c r="A98" t="s">
        <v>46</v>
      </c>
      <c r="B98" s="3">
        <v>42014</v>
      </c>
      <c r="C98" t="s">
        <v>32</v>
      </c>
      <c r="D98" t="s">
        <v>23</v>
      </c>
      <c r="E98" t="str">
        <f t="shared" si="5"/>
        <v>A</v>
      </c>
      <c r="F98">
        <v>0</v>
      </c>
      <c r="G98">
        <v>1</v>
      </c>
      <c r="H98" s="8" t="str">
        <f t="shared" si="3"/>
        <v>W</v>
      </c>
      <c r="I98" t="s">
        <v>27</v>
      </c>
      <c r="J98">
        <v>0</v>
      </c>
      <c r="K98">
        <v>1</v>
      </c>
      <c r="L98" t="s">
        <v>27</v>
      </c>
      <c r="M98">
        <v>5</v>
      </c>
      <c r="N98">
        <v>21</v>
      </c>
      <c r="O98" s="4">
        <v>1</v>
      </c>
      <c r="P98">
        <v>4</v>
      </c>
      <c r="Q98">
        <v>6</v>
      </c>
      <c r="R98">
        <v>6</v>
      </c>
      <c r="S98">
        <v>12</v>
      </c>
      <c r="T98">
        <v>11</v>
      </c>
      <c r="U98">
        <v>1</v>
      </c>
      <c r="V98">
        <v>4</v>
      </c>
      <c r="W98">
        <v>1</v>
      </c>
      <c r="X98">
        <v>0</v>
      </c>
      <c r="Y98">
        <v>0.25</v>
      </c>
      <c r="Z98">
        <v>2.16</v>
      </c>
      <c r="AA98" s="8">
        <f t="shared" si="6"/>
        <v>1.9100000000000001</v>
      </c>
      <c r="AB98" s="25">
        <v>1794.0561523399999</v>
      </c>
      <c r="AC98">
        <v>1642</v>
      </c>
      <c r="AD98" s="21">
        <f t="shared" si="4"/>
        <v>152.05615233999993</v>
      </c>
      <c r="AE98">
        <v>5</v>
      </c>
    </row>
    <row r="99" spans="1:31" x14ac:dyDescent="0.35">
      <c r="A99" t="s">
        <v>46</v>
      </c>
      <c r="B99" s="3">
        <v>42021</v>
      </c>
      <c r="C99" t="s">
        <v>26</v>
      </c>
      <c r="D99" t="s">
        <v>23</v>
      </c>
      <c r="E99" t="str">
        <f t="shared" si="5"/>
        <v>A</v>
      </c>
      <c r="F99">
        <v>0</v>
      </c>
      <c r="G99">
        <v>2</v>
      </c>
      <c r="H99" s="8" t="str">
        <f t="shared" si="3"/>
        <v>W</v>
      </c>
      <c r="I99" t="s">
        <v>27</v>
      </c>
      <c r="J99">
        <v>0</v>
      </c>
      <c r="K99">
        <v>1</v>
      </c>
      <c r="L99" t="s">
        <v>27</v>
      </c>
      <c r="M99">
        <v>15</v>
      </c>
      <c r="N99">
        <v>12</v>
      </c>
      <c r="O99" s="4">
        <v>4</v>
      </c>
      <c r="P99">
        <v>5</v>
      </c>
      <c r="Q99">
        <v>9</v>
      </c>
      <c r="R99">
        <v>5</v>
      </c>
      <c r="S99">
        <v>13</v>
      </c>
      <c r="T99">
        <v>11</v>
      </c>
      <c r="U99">
        <v>1</v>
      </c>
      <c r="V99">
        <v>1</v>
      </c>
      <c r="W99">
        <v>0</v>
      </c>
      <c r="X99">
        <v>0</v>
      </c>
      <c r="Y99">
        <v>0.85</v>
      </c>
      <c r="Z99">
        <v>1.54</v>
      </c>
      <c r="AA99" s="8">
        <f t="shared" si="6"/>
        <v>0.69000000000000006</v>
      </c>
      <c r="AB99" s="25">
        <v>1799.5954589800001</v>
      </c>
      <c r="AC99">
        <v>1607</v>
      </c>
      <c r="AD99" s="21">
        <f t="shared" si="4"/>
        <v>192.5954589800001</v>
      </c>
      <c r="AE99">
        <v>7</v>
      </c>
    </row>
    <row r="100" spans="1:31" x14ac:dyDescent="0.35">
      <c r="A100" t="s">
        <v>46</v>
      </c>
      <c r="B100" s="3">
        <v>42035</v>
      </c>
      <c r="C100" t="s">
        <v>23</v>
      </c>
      <c r="D100" t="s">
        <v>41</v>
      </c>
      <c r="E100" t="str">
        <f t="shared" si="5"/>
        <v>H</v>
      </c>
      <c r="F100">
        <v>2</v>
      </c>
      <c r="G100">
        <v>0</v>
      </c>
      <c r="H100" s="8" t="str">
        <f t="shared" si="3"/>
        <v>W</v>
      </c>
      <c r="I100" t="s">
        <v>25</v>
      </c>
      <c r="J100">
        <v>0</v>
      </c>
      <c r="K100">
        <v>0</v>
      </c>
      <c r="L100" t="s">
        <v>30</v>
      </c>
      <c r="M100">
        <v>21</v>
      </c>
      <c r="N100">
        <v>7</v>
      </c>
      <c r="O100" s="4">
        <v>7</v>
      </c>
      <c r="P100">
        <v>2</v>
      </c>
      <c r="Q100">
        <v>5</v>
      </c>
      <c r="R100">
        <v>7</v>
      </c>
      <c r="S100">
        <v>12</v>
      </c>
      <c r="T100">
        <v>12</v>
      </c>
      <c r="U100">
        <v>1</v>
      </c>
      <c r="V100">
        <v>1</v>
      </c>
      <c r="W100">
        <v>0</v>
      </c>
      <c r="X100">
        <v>0</v>
      </c>
      <c r="Y100">
        <v>2.2799999999999998</v>
      </c>
      <c r="Z100">
        <v>0.38</v>
      </c>
      <c r="AA100" s="8">
        <f t="shared" si="6"/>
        <v>1.9</v>
      </c>
      <c r="AB100" s="25">
        <v>1806.3189697299999</v>
      </c>
      <c r="AC100">
        <v>1707</v>
      </c>
      <c r="AD100" s="21">
        <f t="shared" si="4"/>
        <v>99.318969729999935</v>
      </c>
      <c r="AE100">
        <v>4</v>
      </c>
    </row>
    <row r="101" spans="1:31" x14ac:dyDescent="0.35">
      <c r="A101" t="s">
        <v>46</v>
      </c>
      <c r="B101" s="3">
        <v>42042</v>
      </c>
      <c r="C101" t="s">
        <v>38</v>
      </c>
      <c r="D101" t="s">
        <v>23</v>
      </c>
      <c r="E101" t="str">
        <f t="shared" si="5"/>
        <v>A</v>
      </c>
      <c r="F101">
        <v>0</v>
      </c>
      <c r="G101">
        <v>0</v>
      </c>
      <c r="H101" s="8" t="str">
        <f t="shared" si="3"/>
        <v>D</v>
      </c>
      <c r="I101" t="s">
        <v>30</v>
      </c>
      <c r="J101">
        <v>0</v>
      </c>
      <c r="K101">
        <v>0</v>
      </c>
      <c r="L101" t="s">
        <v>30</v>
      </c>
      <c r="M101">
        <v>6</v>
      </c>
      <c r="N101">
        <v>17</v>
      </c>
      <c r="O101" s="4">
        <v>1</v>
      </c>
      <c r="P101">
        <v>6</v>
      </c>
      <c r="Q101">
        <v>3</v>
      </c>
      <c r="R101">
        <v>6</v>
      </c>
      <c r="S101">
        <v>11</v>
      </c>
      <c r="T101">
        <v>7</v>
      </c>
      <c r="U101">
        <v>4</v>
      </c>
      <c r="V101">
        <v>1</v>
      </c>
      <c r="W101">
        <v>0</v>
      </c>
      <c r="X101">
        <v>0</v>
      </c>
      <c r="Y101">
        <v>0.23</v>
      </c>
      <c r="Z101">
        <v>1.04</v>
      </c>
      <c r="AA101" s="8">
        <f t="shared" si="6"/>
        <v>0.81</v>
      </c>
      <c r="AB101" s="25">
        <v>1812.4051513700001</v>
      </c>
      <c r="AC101">
        <v>1746</v>
      </c>
      <c r="AD101" s="21">
        <f t="shared" si="4"/>
        <v>66.405151370000112</v>
      </c>
      <c r="AE101">
        <v>3</v>
      </c>
    </row>
    <row r="102" spans="1:31" x14ac:dyDescent="0.35">
      <c r="A102" t="s">
        <v>46</v>
      </c>
      <c r="B102" s="3">
        <v>42045</v>
      </c>
      <c r="C102" t="s">
        <v>23</v>
      </c>
      <c r="D102" t="s">
        <v>42</v>
      </c>
      <c r="E102" t="str">
        <f t="shared" si="5"/>
        <v>H</v>
      </c>
      <c r="F102">
        <v>3</v>
      </c>
      <c r="G102">
        <v>2</v>
      </c>
      <c r="H102" s="8" t="str">
        <f t="shared" si="3"/>
        <v>W</v>
      </c>
      <c r="I102" t="s">
        <v>25</v>
      </c>
      <c r="J102">
        <v>1</v>
      </c>
      <c r="K102">
        <v>1</v>
      </c>
      <c r="L102" t="s">
        <v>30</v>
      </c>
      <c r="M102">
        <v>16</v>
      </c>
      <c r="N102">
        <v>14</v>
      </c>
      <c r="O102" s="4">
        <v>7</v>
      </c>
      <c r="P102">
        <v>5</v>
      </c>
      <c r="Q102">
        <v>5</v>
      </c>
      <c r="R102">
        <v>7</v>
      </c>
      <c r="S102">
        <v>13</v>
      </c>
      <c r="T102">
        <v>17</v>
      </c>
      <c r="U102">
        <v>3</v>
      </c>
      <c r="V102">
        <v>6</v>
      </c>
      <c r="W102">
        <v>0</v>
      </c>
      <c r="X102">
        <v>0</v>
      </c>
      <c r="Y102">
        <v>2.76</v>
      </c>
      <c r="Z102">
        <v>1.71</v>
      </c>
      <c r="AA102" s="8">
        <f t="shared" si="6"/>
        <v>1.0499999999999998</v>
      </c>
      <c r="AB102" s="25">
        <v>1812.03479004</v>
      </c>
      <c r="AC102">
        <v>1791</v>
      </c>
      <c r="AD102" s="21">
        <f t="shared" si="4"/>
        <v>21.034790039999962</v>
      </c>
      <c r="AE102">
        <v>3</v>
      </c>
    </row>
    <row r="103" spans="1:31" x14ac:dyDescent="0.35">
      <c r="A103" t="s">
        <v>46</v>
      </c>
      <c r="B103" s="3">
        <v>42057</v>
      </c>
      <c r="C103" t="s">
        <v>31</v>
      </c>
      <c r="D103" t="s">
        <v>23</v>
      </c>
      <c r="E103" t="str">
        <f t="shared" si="5"/>
        <v>A</v>
      </c>
      <c r="F103">
        <v>0</v>
      </c>
      <c r="G103">
        <v>2</v>
      </c>
      <c r="H103" s="8" t="str">
        <f t="shared" si="3"/>
        <v>W</v>
      </c>
      <c r="I103" t="s">
        <v>27</v>
      </c>
      <c r="J103">
        <v>0</v>
      </c>
      <c r="K103">
        <v>1</v>
      </c>
      <c r="L103" t="s">
        <v>27</v>
      </c>
      <c r="M103">
        <v>13</v>
      </c>
      <c r="N103">
        <v>6</v>
      </c>
      <c r="O103" s="4">
        <v>5</v>
      </c>
      <c r="P103">
        <v>4</v>
      </c>
      <c r="Q103">
        <v>6</v>
      </c>
      <c r="R103">
        <v>1</v>
      </c>
      <c r="S103">
        <v>11</v>
      </c>
      <c r="T103">
        <v>14</v>
      </c>
      <c r="U103">
        <v>2</v>
      </c>
      <c r="V103">
        <v>3</v>
      </c>
      <c r="W103">
        <v>0</v>
      </c>
      <c r="X103">
        <v>0</v>
      </c>
      <c r="Y103">
        <v>0.87</v>
      </c>
      <c r="Z103">
        <v>0.7</v>
      </c>
      <c r="AA103" s="8">
        <f t="shared" si="6"/>
        <v>-0.17000000000000004</v>
      </c>
      <c r="AB103" s="25">
        <v>1824.15197754</v>
      </c>
      <c r="AC103">
        <v>1774</v>
      </c>
      <c r="AD103" s="21">
        <f t="shared" si="4"/>
        <v>50.151977539999962</v>
      </c>
      <c r="AE103">
        <v>3</v>
      </c>
    </row>
    <row r="104" spans="1:31" x14ac:dyDescent="0.35">
      <c r="A104" t="s">
        <v>46</v>
      </c>
      <c r="B104" s="3">
        <v>42064</v>
      </c>
      <c r="C104" t="s">
        <v>23</v>
      </c>
      <c r="D104" t="s">
        <v>44</v>
      </c>
      <c r="E104" t="str">
        <f t="shared" si="5"/>
        <v>H</v>
      </c>
      <c r="F104">
        <v>2</v>
      </c>
      <c r="G104">
        <v>1</v>
      </c>
      <c r="H104" s="8" t="str">
        <f t="shared" si="3"/>
        <v>W</v>
      </c>
      <c r="I104" t="s">
        <v>25</v>
      </c>
      <c r="J104">
        <v>1</v>
      </c>
      <c r="K104">
        <v>1</v>
      </c>
      <c r="L104" t="s">
        <v>30</v>
      </c>
      <c r="M104">
        <v>11</v>
      </c>
      <c r="N104">
        <v>8</v>
      </c>
      <c r="O104" s="4">
        <v>5</v>
      </c>
      <c r="P104">
        <v>1</v>
      </c>
      <c r="Q104">
        <v>3</v>
      </c>
      <c r="R104">
        <v>0</v>
      </c>
      <c r="S104">
        <v>8</v>
      </c>
      <c r="T104">
        <v>16</v>
      </c>
      <c r="U104">
        <v>1</v>
      </c>
      <c r="V104">
        <v>3</v>
      </c>
      <c r="W104">
        <v>0</v>
      </c>
      <c r="X104">
        <v>0</v>
      </c>
      <c r="Y104">
        <v>0.77</v>
      </c>
      <c r="Z104">
        <v>1.1299999999999999</v>
      </c>
      <c r="AA104" s="8">
        <f t="shared" si="6"/>
        <v>-0.35999999999999988</v>
      </c>
      <c r="AB104" s="25">
        <v>1810.9010009799999</v>
      </c>
      <c r="AC104">
        <v>1911</v>
      </c>
      <c r="AD104" s="21">
        <f t="shared" si="4"/>
        <v>-100.09899902000006</v>
      </c>
      <c r="AE104">
        <v>7</v>
      </c>
    </row>
    <row r="105" spans="1:31" x14ac:dyDescent="0.35">
      <c r="A105" t="s">
        <v>46</v>
      </c>
      <c r="B105" s="3">
        <v>42067</v>
      </c>
      <c r="C105" t="s">
        <v>23</v>
      </c>
      <c r="D105" t="s">
        <v>49</v>
      </c>
      <c r="E105" t="str">
        <f t="shared" si="5"/>
        <v>H</v>
      </c>
      <c r="F105">
        <v>2</v>
      </c>
      <c r="G105">
        <v>0</v>
      </c>
      <c r="H105" s="8" t="str">
        <f t="shared" si="3"/>
        <v>W</v>
      </c>
      <c r="I105" t="s">
        <v>25</v>
      </c>
      <c r="J105">
        <v>1</v>
      </c>
      <c r="K105">
        <v>0</v>
      </c>
      <c r="L105" t="s">
        <v>25</v>
      </c>
      <c r="M105">
        <v>20</v>
      </c>
      <c r="N105">
        <v>9</v>
      </c>
      <c r="O105" s="4">
        <v>8</v>
      </c>
      <c r="P105">
        <v>1</v>
      </c>
      <c r="Q105">
        <v>6</v>
      </c>
      <c r="R105">
        <v>5</v>
      </c>
      <c r="S105">
        <v>8</v>
      </c>
      <c r="T105">
        <v>14</v>
      </c>
      <c r="U105">
        <v>0</v>
      </c>
      <c r="V105">
        <v>1</v>
      </c>
      <c r="W105">
        <v>0</v>
      </c>
      <c r="X105">
        <v>0</v>
      </c>
      <c r="Y105">
        <v>1.3</v>
      </c>
      <c r="Z105">
        <v>0.32</v>
      </c>
      <c r="AA105" s="8">
        <f t="shared" si="6"/>
        <v>0.98</v>
      </c>
      <c r="AB105" s="25">
        <v>1820.05700684</v>
      </c>
      <c r="AC105">
        <v>1569</v>
      </c>
      <c r="AD105" s="21">
        <f t="shared" si="4"/>
        <v>251.05700683999999</v>
      </c>
      <c r="AE105">
        <v>3</v>
      </c>
    </row>
    <row r="106" spans="1:31" x14ac:dyDescent="0.35">
      <c r="A106" t="s">
        <v>46</v>
      </c>
      <c r="B106" s="3">
        <v>42079</v>
      </c>
      <c r="C106" t="s">
        <v>29</v>
      </c>
      <c r="D106" t="s">
        <v>23</v>
      </c>
      <c r="E106" t="str">
        <f t="shared" si="5"/>
        <v>A</v>
      </c>
      <c r="F106">
        <v>0</v>
      </c>
      <c r="G106">
        <v>1</v>
      </c>
      <c r="H106" s="8" t="str">
        <f t="shared" si="3"/>
        <v>W</v>
      </c>
      <c r="I106" t="s">
        <v>27</v>
      </c>
      <c r="J106">
        <v>0</v>
      </c>
      <c r="K106">
        <v>0</v>
      </c>
      <c r="L106" t="s">
        <v>30</v>
      </c>
      <c r="M106">
        <v>10</v>
      </c>
      <c r="N106">
        <v>16</v>
      </c>
      <c r="O106" s="4">
        <v>3</v>
      </c>
      <c r="P106">
        <v>5</v>
      </c>
      <c r="Q106">
        <v>4</v>
      </c>
      <c r="R106">
        <v>5</v>
      </c>
      <c r="S106">
        <v>13</v>
      </c>
      <c r="T106">
        <v>16</v>
      </c>
      <c r="U106">
        <v>0</v>
      </c>
      <c r="V106">
        <v>3</v>
      </c>
      <c r="W106">
        <v>0</v>
      </c>
      <c r="X106">
        <v>0</v>
      </c>
      <c r="Y106">
        <v>0.44</v>
      </c>
      <c r="Z106">
        <v>1.7</v>
      </c>
      <c r="AA106" s="8">
        <f t="shared" si="6"/>
        <v>1.26</v>
      </c>
      <c r="AB106" s="25">
        <v>1820.1872558600001</v>
      </c>
      <c r="AC106">
        <v>1666</v>
      </c>
      <c r="AD106" s="21">
        <f t="shared" si="4"/>
        <v>154.18725586000005</v>
      </c>
      <c r="AE106">
        <v>8</v>
      </c>
    </row>
    <row r="107" spans="1:31" x14ac:dyDescent="0.35">
      <c r="A107" t="s">
        <v>46</v>
      </c>
      <c r="B107" s="3">
        <v>42085</v>
      </c>
      <c r="C107" t="s">
        <v>23</v>
      </c>
      <c r="D107" t="s">
        <v>28</v>
      </c>
      <c r="E107" t="str">
        <f t="shared" si="5"/>
        <v>H</v>
      </c>
      <c r="F107">
        <v>1</v>
      </c>
      <c r="G107">
        <v>2</v>
      </c>
      <c r="H107" s="8" t="str">
        <f t="shared" si="3"/>
        <v>L</v>
      </c>
      <c r="I107" t="s">
        <v>27</v>
      </c>
      <c r="J107">
        <v>0</v>
      </c>
      <c r="K107">
        <v>1</v>
      </c>
      <c r="L107" t="s">
        <v>27</v>
      </c>
      <c r="M107">
        <v>7</v>
      </c>
      <c r="N107">
        <v>6</v>
      </c>
      <c r="O107" s="4">
        <v>1</v>
      </c>
      <c r="P107">
        <v>4</v>
      </c>
      <c r="Q107">
        <v>2</v>
      </c>
      <c r="R107">
        <v>3</v>
      </c>
      <c r="S107">
        <v>14</v>
      </c>
      <c r="T107">
        <v>17</v>
      </c>
      <c r="U107">
        <v>2</v>
      </c>
      <c r="V107">
        <v>2</v>
      </c>
      <c r="W107">
        <v>1</v>
      </c>
      <c r="X107">
        <v>0</v>
      </c>
      <c r="Y107">
        <v>0.56000000000000005</v>
      </c>
      <c r="Z107">
        <v>1.23</v>
      </c>
      <c r="AA107" s="8">
        <f t="shared" si="6"/>
        <v>-0.66999999999999993</v>
      </c>
      <c r="AB107" s="25">
        <v>1821.62683105</v>
      </c>
      <c r="AC107">
        <v>1831</v>
      </c>
      <c r="AD107" s="21">
        <f t="shared" si="4"/>
        <v>-9.3731689500000357</v>
      </c>
      <c r="AE107">
        <v>6</v>
      </c>
    </row>
    <row r="108" spans="1:31" x14ac:dyDescent="0.35">
      <c r="A108" t="s">
        <v>46</v>
      </c>
      <c r="B108" s="3">
        <v>42098</v>
      </c>
      <c r="C108" t="s">
        <v>36</v>
      </c>
      <c r="D108" t="s">
        <v>23</v>
      </c>
      <c r="E108" t="str">
        <f t="shared" si="5"/>
        <v>A</v>
      </c>
      <c r="F108">
        <v>4</v>
      </c>
      <c r="G108">
        <v>1</v>
      </c>
      <c r="H108" s="8" t="str">
        <f t="shared" si="3"/>
        <v>L</v>
      </c>
      <c r="I108" t="s">
        <v>25</v>
      </c>
      <c r="J108">
        <v>3</v>
      </c>
      <c r="K108">
        <v>0</v>
      </c>
      <c r="L108" t="s">
        <v>25</v>
      </c>
      <c r="M108">
        <v>16</v>
      </c>
      <c r="N108">
        <v>13</v>
      </c>
      <c r="O108" s="4">
        <v>10</v>
      </c>
      <c r="P108">
        <v>2</v>
      </c>
      <c r="Q108">
        <v>6</v>
      </c>
      <c r="R108">
        <v>5</v>
      </c>
      <c r="S108">
        <v>7</v>
      </c>
      <c r="T108">
        <v>9</v>
      </c>
      <c r="U108">
        <v>1</v>
      </c>
      <c r="V108">
        <v>0</v>
      </c>
      <c r="W108">
        <v>0</v>
      </c>
      <c r="X108">
        <v>1</v>
      </c>
      <c r="Y108">
        <v>1.46</v>
      </c>
      <c r="Z108">
        <v>1.21</v>
      </c>
      <c r="AA108" s="8">
        <f t="shared" si="6"/>
        <v>-0.25</v>
      </c>
      <c r="AB108" s="25">
        <v>1812.6232910199999</v>
      </c>
      <c r="AC108">
        <v>1854</v>
      </c>
      <c r="AD108" s="21">
        <f t="shared" si="4"/>
        <v>-41.376708980000103</v>
      </c>
      <c r="AE108">
        <v>13</v>
      </c>
    </row>
    <row r="109" spans="1:31" x14ac:dyDescent="0.35">
      <c r="A109" t="s">
        <v>46</v>
      </c>
      <c r="B109" s="3">
        <v>42107</v>
      </c>
      <c r="C109" t="s">
        <v>23</v>
      </c>
      <c r="D109" t="s">
        <v>34</v>
      </c>
      <c r="E109" t="str">
        <f t="shared" si="5"/>
        <v>H</v>
      </c>
      <c r="F109">
        <v>2</v>
      </c>
      <c r="G109">
        <v>0</v>
      </c>
      <c r="H109" s="8" t="str">
        <f t="shared" si="3"/>
        <v>W</v>
      </c>
      <c r="I109" t="s">
        <v>25</v>
      </c>
      <c r="J109">
        <v>1</v>
      </c>
      <c r="K109">
        <v>0</v>
      </c>
      <c r="L109" t="s">
        <v>25</v>
      </c>
      <c r="M109">
        <v>14</v>
      </c>
      <c r="N109">
        <v>10</v>
      </c>
      <c r="O109" s="4">
        <v>6</v>
      </c>
      <c r="P109">
        <v>3</v>
      </c>
      <c r="Q109">
        <v>6</v>
      </c>
      <c r="R109">
        <v>6</v>
      </c>
      <c r="S109">
        <v>8</v>
      </c>
      <c r="T109">
        <v>17</v>
      </c>
      <c r="U109">
        <v>2</v>
      </c>
      <c r="V109">
        <v>0</v>
      </c>
      <c r="W109">
        <v>0</v>
      </c>
      <c r="X109">
        <v>1</v>
      </c>
      <c r="Y109">
        <v>1.27</v>
      </c>
      <c r="Z109">
        <v>0.36</v>
      </c>
      <c r="AA109" s="8">
        <f t="shared" si="6"/>
        <v>0.91</v>
      </c>
      <c r="AB109" s="25">
        <v>1802.78552246</v>
      </c>
      <c r="AC109">
        <v>1621</v>
      </c>
      <c r="AD109" s="21">
        <f t="shared" si="4"/>
        <v>181.78552246000004</v>
      </c>
      <c r="AE109">
        <v>5</v>
      </c>
    </row>
    <row r="110" spans="1:31" x14ac:dyDescent="0.35">
      <c r="A110" t="s">
        <v>46</v>
      </c>
      <c r="B110" s="3">
        <v>42119</v>
      </c>
      <c r="C110" t="s">
        <v>35</v>
      </c>
      <c r="D110" t="s">
        <v>23</v>
      </c>
      <c r="E110" t="str">
        <f t="shared" si="5"/>
        <v>A</v>
      </c>
      <c r="F110">
        <v>0</v>
      </c>
      <c r="G110">
        <v>0</v>
      </c>
      <c r="H110" s="8" t="str">
        <f t="shared" si="3"/>
        <v>D</v>
      </c>
      <c r="I110" t="s">
        <v>30</v>
      </c>
      <c r="J110">
        <v>0</v>
      </c>
      <c r="K110">
        <v>0</v>
      </c>
      <c r="L110" t="s">
        <v>30</v>
      </c>
      <c r="M110">
        <v>10</v>
      </c>
      <c r="N110">
        <v>22</v>
      </c>
      <c r="O110" s="4">
        <v>4</v>
      </c>
      <c r="P110">
        <v>5</v>
      </c>
      <c r="Q110">
        <v>2</v>
      </c>
      <c r="R110">
        <v>4</v>
      </c>
      <c r="S110">
        <v>12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0.51</v>
      </c>
      <c r="Z110">
        <v>1.41</v>
      </c>
      <c r="AA110" s="8">
        <f t="shared" si="6"/>
        <v>0.89999999999999991</v>
      </c>
      <c r="AB110" s="25">
        <v>1807.02526855</v>
      </c>
      <c r="AC110">
        <v>1601</v>
      </c>
      <c r="AD110" s="21">
        <f t="shared" si="4"/>
        <v>206.02526854999996</v>
      </c>
      <c r="AE110">
        <v>6</v>
      </c>
    </row>
    <row r="111" spans="1:31" x14ac:dyDescent="0.35">
      <c r="A111" t="s">
        <v>46</v>
      </c>
      <c r="B111" s="3">
        <v>42122</v>
      </c>
      <c r="C111" t="s">
        <v>39</v>
      </c>
      <c r="D111" t="s">
        <v>23</v>
      </c>
      <c r="E111" t="str">
        <f t="shared" si="5"/>
        <v>A</v>
      </c>
      <c r="F111">
        <v>1</v>
      </c>
      <c r="G111">
        <v>0</v>
      </c>
      <c r="H111" s="8" t="str">
        <f t="shared" si="3"/>
        <v>L</v>
      </c>
      <c r="I111" t="s">
        <v>25</v>
      </c>
      <c r="J111">
        <v>1</v>
      </c>
      <c r="K111">
        <v>0</v>
      </c>
      <c r="L111" t="s">
        <v>25</v>
      </c>
      <c r="M111">
        <v>7</v>
      </c>
      <c r="N111">
        <v>12</v>
      </c>
      <c r="O111" s="4">
        <v>4</v>
      </c>
      <c r="P111">
        <v>9</v>
      </c>
      <c r="Q111">
        <v>7</v>
      </c>
      <c r="R111">
        <v>7</v>
      </c>
      <c r="S111">
        <v>10</v>
      </c>
      <c r="T111">
        <v>10</v>
      </c>
      <c r="U111">
        <v>2</v>
      </c>
      <c r="V111">
        <v>0</v>
      </c>
      <c r="W111">
        <v>0</v>
      </c>
      <c r="X111">
        <v>0</v>
      </c>
      <c r="Y111">
        <v>0.73</v>
      </c>
      <c r="Z111">
        <v>0.52</v>
      </c>
      <c r="AA111" s="8">
        <f t="shared" si="6"/>
        <v>-0.20999999999999996</v>
      </c>
      <c r="AB111" s="25">
        <v>1802.7883300799999</v>
      </c>
      <c r="AC111">
        <v>1571</v>
      </c>
      <c r="AD111" s="21">
        <f t="shared" si="4"/>
        <v>231.78833007999992</v>
      </c>
      <c r="AE111">
        <v>3</v>
      </c>
    </row>
    <row r="112" spans="1:31" x14ac:dyDescent="0.35">
      <c r="A112" t="s">
        <v>46</v>
      </c>
      <c r="B112" s="3">
        <v>42126</v>
      </c>
      <c r="C112" t="s">
        <v>23</v>
      </c>
      <c r="D112" t="s">
        <v>47</v>
      </c>
      <c r="E112" t="str">
        <f t="shared" si="5"/>
        <v>H</v>
      </c>
      <c r="F112">
        <v>2</v>
      </c>
      <c r="G112">
        <v>1</v>
      </c>
      <c r="H112" s="8" t="str">
        <f t="shared" si="3"/>
        <v>W</v>
      </c>
      <c r="I112" t="s">
        <v>25</v>
      </c>
      <c r="J112">
        <v>1</v>
      </c>
      <c r="K112">
        <v>0</v>
      </c>
      <c r="L112" t="s">
        <v>25</v>
      </c>
      <c r="M112">
        <v>25</v>
      </c>
      <c r="N112">
        <v>10</v>
      </c>
      <c r="O112" s="4">
        <v>8</v>
      </c>
      <c r="P112">
        <v>2</v>
      </c>
      <c r="Q112">
        <v>9</v>
      </c>
      <c r="R112">
        <v>6</v>
      </c>
      <c r="S112">
        <v>9</v>
      </c>
      <c r="T112">
        <v>18</v>
      </c>
      <c r="U112">
        <v>2</v>
      </c>
      <c r="V112">
        <v>3</v>
      </c>
      <c r="W112">
        <v>0</v>
      </c>
      <c r="X112">
        <v>1</v>
      </c>
      <c r="Y112">
        <v>2.29</v>
      </c>
      <c r="Z112">
        <v>0.39</v>
      </c>
      <c r="AA112" s="8">
        <f t="shared" si="6"/>
        <v>1.9</v>
      </c>
      <c r="AB112" s="25">
        <v>1790.08776855</v>
      </c>
      <c r="AC112">
        <v>1550</v>
      </c>
      <c r="AD112" s="21">
        <f t="shared" si="4"/>
        <v>240.08776854999996</v>
      </c>
      <c r="AE112">
        <v>4</v>
      </c>
    </row>
    <row r="113" spans="1:31" x14ac:dyDescent="0.35">
      <c r="A113" t="s">
        <v>46</v>
      </c>
      <c r="B113" s="3">
        <v>42134</v>
      </c>
      <c r="C113" t="s">
        <v>45</v>
      </c>
      <c r="D113" t="s">
        <v>23</v>
      </c>
      <c r="E113" t="str">
        <f t="shared" si="5"/>
        <v>A</v>
      </c>
      <c r="F113">
        <v>1</v>
      </c>
      <c r="G113">
        <v>1</v>
      </c>
      <c r="H113" s="8" t="str">
        <f t="shared" si="3"/>
        <v>D</v>
      </c>
      <c r="I113" t="s">
        <v>30</v>
      </c>
      <c r="J113">
        <v>1</v>
      </c>
      <c r="K113">
        <v>1</v>
      </c>
      <c r="L113" t="s">
        <v>30</v>
      </c>
      <c r="M113">
        <v>8</v>
      </c>
      <c r="N113">
        <v>15</v>
      </c>
      <c r="O113" s="4">
        <v>3</v>
      </c>
      <c r="P113">
        <v>4</v>
      </c>
      <c r="Q113">
        <v>6</v>
      </c>
      <c r="R113">
        <v>4</v>
      </c>
      <c r="S113">
        <v>13</v>
      </c>
      <c r="T113">
        <v>11</v>
      </c>
      <c r="U113">
        <v>4</v>
      </c>
      <c r="V113">
        <v>3</v>
      </c>
      <c r="W113">
        <v>0</v>
      </c>
      <c r="X113">
        <v>0</v>
      </c>
      <c r="Y113">
        <v>0.51</v>
      </c>
      <c r="Z113">
        <v>1.33</v>
      </c>
      <c r="AA113" s="8">
        <f t="shared" si="6"/>
        <v>0.82000000000000006</v>
      </c>
      <c r="AB113" s="25">
        <v>1792.27502441</v>
      </c>
      <c r="AC113">
        <v>1922</v>
      </c>
      <c r="AD113" s="21">
        <f t="shared" si="4"/>
        <v>-129.72497558999999</v>
      </c>
      <c r="AE113">
        <v>8</v>
      </c>
    </row>
    <row r="114" spans="1:31" x14ac:dyDescent="0.35">
      <c r="A114" t="s">
        <v>46</v>
      </c>
      <c r="B114" s="3">
        <v>42140</v>
      </c>
      <c r="C114" t="s">
        <v>23</v>
      </c>
      <c r="D114" t="s">
        <v>33</v>
      </c>
      <c r="E114" t="str">
        <f t="shared" si="5"/>
        <v>H</v>
      </c>
      <c r="F114">
        <v>1</v>
      </c>
      <c r="G114">
        <v>3</v>
      </c>
      <c r="H114" s="8" t="str">
        <f t="shared" si="3"/>
        <v>L</v>
      </c>
      <c r="I114" t="s">
        <v>27</v>
      </c>
      <c r="J114">
        <v>1</v>
      </c>
      <c r="K114">
        <v>1</v>
      </c>
      <c r="L114" t="s">
        <v>30</v>
      </c>
      <c r="M114">
        <v>18</v>
      </c>
      <c r="N114">
        <v>15</v>
      </c>
      <c r="O114" s="4">
        <v>3</v>
      </c>
      <c r="P114">
        <v>6</v>
      </c>
      <c r="Q114">
        <v>4</v>
      </c>
      <c r="R114">
        <v>5</v>
      </c>
      <c r="S114">
        <v>10</v>
      </c>
      <c r="T114">
        <v>17</v>
      </c>
      <c r="U114">
        <v>2</v>
      </c>
      <c r="V114">
        <v>3</v>
      </c>
      <c r="W114">
        <v>0</v>
      </c>
      <c r="X114">
        <v>0</v>
      </c>
      <c r="Y114">
        <v>1.1100000000000001</v>
      </c>
      <c r="Z114">
        <v>2</v>
      </c>
      <c r="AA114" s="8">
        <f t="shared" si="6"/>
        <v>-0.8899999999999999</v>
      </c>
      <c r="AB114" s="25">
        <v>1797.0001220700001</v>
      </c>
      <c r="AC114">
        <v>1624</v>
      </c>
      <c r="AD114" s="21">
        <f t="shared" si="4"/>
        <v>173.00012207000009</v>
      </c>
      <c r="AE114">
        <v>6</v>
      </c>
    </row>
    <row r="115" spans="1:31" x14ac:dyDescent="0.35">
      <c r="A115" t="s">
        <v>46</v>
      </c>
      <c r="B115" s="3">
        <v>42148</v>
      </c>
      <c r="C115" t="s">
        <v>24</v>
      </c>
      <c r="D115" t="s">
        <v>23</v>
      </c>
      <c r="E115" t="str">
        <f t="shared" si="5"/>
        <v>A</v>
      </c>
      <c r="F115">
        <v>6</v>
      </c>
      <c r="G115">
        <v>1</v>
      </c>
      <c r="H115" s="8" t="str">
        <f t="shared" si="3"/>
        <v>L</v>
      </c>
      <c r="I115" t="s">
        <v>25</v>
      </c>
      <c r="J115">
        <v>5</v>
      </c>
      <c r="K115">
        <v>0</v>
      </c>
      <c r="L115" t="s">
        <v>25</v>
      </c>
      <c r="M115">
        <v>15</v>
      </c>
      <c r="N115">
        <v>13</v>
      </c>
      <c r="O115" s="4">
        <v>9</v>
      </c>
      <c r="P115">
        <v>4</v>
      </c>
      <c r="Q115">
        <v>3</v>
      </c>
      <c r="R115">
        <v>9</v>
      </c>
      <c r="S115">
        <v>13</v>
      </c>
      <c r="T115">
        <v>4</v>
      </c>
      <c r="U115">
        <v>4</v>
      </c>
      <c r="V115">
        <v>2</v>
      </c>
      <c r="W115">
        <v>0</v>
      </c>
      <c r="X115">
        <v>0</v>
      </c>
      <c r="Y115">
        <v>2.16</v>
      </c>
      <c r="Z115">
        <v>1.02</v>
      </c>
      <c r="AA115" s="8">
        <f t="shared" si="6"/>
        <v>-1.1400000000000001</v>
      </c>
      <c r="AB115" s="25">
        <v>1777.9439697299999</v>
      </c>
      <c r="AC115">
        <v>1682</v>
      </c>
      <c r="AD115" s="21">
        <f t="shared" si="4"/>
        <v>95.943969729999935</v>
      </c>
      <c r="AE115">
        <v>8</v>
      </c>
    </row>
    <row r="116" spans="1:31" s="5" customFormat="1" x14ac:dyDescent="0.35">
      <c r="A116" s="5" t="s">
        <v>50</v>
      </c>
      <c r="B116" s="6">
        <v>42225</v>
      </c>
      <c r="C116" s="5" t="s">
        <v>24</v>
      </c>
      <c r="D116" s="5" t="s">
        <v>23</v>
      </c>
      <c r="E116" s="5" t="str">
        <f t="shared" si="5"/>
        <v>A</v>
      </c>
      <c r="F116" s="5">
        <v>0</v>
      </c>
      <c r="G116" s="5">
        <v>1</v>
      </c>
      <c r="H116" s="5" t="str">
        <f t="shared" si="3"/>
        <v>W</v>
      </c>
      <c r="I116" s="5" t="s">
        <v>27</v>
      </c>
      <c r="J116" s="5">
        <v>0</v>
      </c>
      <c r="K116" s="5">
        <v>0</v>
      </c>
      <c r="L116" s="5" t="s">
        <v>30</v>
      </c>
      <c r="M116" s="5">
        <v>7</v>
      </c>
      <c r="N116" s="5">
        <v>8</v>
      </c>
      <c r="O116" s="7">
        <v>1</v>
      </c>
      <c r="P116" s="5">
        <v>3</v>
      </c>
      <c r="Q116" s="5">
        <v>3</v>
      </c>
      <c r="R116" s="5">
        <v>5</v>
      </c>
      <c r="S116" s="5">
        <v>9</v>
      </c>
      <c r="T116" s="5">
        <v>16</v>
      </c>
      <c r="U116" s="5">
        <v>2</v>
      </c>
      <c r="V116" s="5">
        <v>4</v>
      </c>
      <c r="W116" s="5">
        <v>0</v>
      </c>
      <c r="X116" s="5">
        <v>0</v>
      </c>
      <c r="Y116" s="5">
        <v>0.38</v>
      </c>
      <c r="Z116" s="5">
        <v>0.33</v>
      </c>
      <c r="AA116" s="5">
        <f t="shared" si="6"/>
        <v>-4.9999999999999989E-2</v>
      </c>
      <c r="AB116" s="24">
        <v>1750.2767334</v>
      </c>
      <c r="AC116" s="5">
        <v>1696</v>
      </c>
      <c r="AD116" s="19">
        <f t="shared" si="4"/>
        <v>54.276733400000012</v>
      </c>
      <c r="AE116" s="5">
        <v>7</v>
      </c>
    </row>
    <row r="117" spans="1:31" x14ac:dyDescent="0.35">
      <c r="A117" t="s">
        <v>50</v>
      </c>
      <c r="B117" s="3">
        <v>42233</v>
      </c>
      <c r="C117" t="s">
        <v>23</v>
      </c>
      <c r="D117" t="s">
        <v>51</v>
      </c>
      <c r="E117" t="str">
        <f t="shared" si="5"/>
        <v>H</v>
      </c>
      <c r="F117">
        <v>1</v>
      </c>
      <c r="G117">
        <v>0</v>
      </c>
      <c r="H117" s="8" t="str">
        <f t="shared" si="3"/>
        <v>W</v>
      </c>
      <c r="I117" t="s">
        <v>25</v>
      </c>
      <c r="J117">
        <v>1</v>
      </c>
      <c r="K117">
        <v>0</v>
      </c>
      <c r="L117" t="s">
        <v>25</v>
      </c>
      <c r="M117">
        <v>18</v>
      </c>
      <c r="N117">
        <v>13</v>
      </c>
      <c r="O117" s="4">
        <v>2</v>
      </c>
      <c r="P117">
        <v>2</v>
      </c>
      <c r="Q117">
        <v>6</v>
      </c>
      <c r="R117">
        <v>8</v>
      </c>
      <c r="S117">
        <v>11</v>
      </c>
      <c r="T117">
        <v>18</v>
      </c>
      <c r="U117">
        <v>1</v>
      </c>
      <c r="V117">
        <v>4</v>
      </c>
      <c r="W117">
        <v>0</v>
      </c>
      <c r="X117">
        <v>0</v>
      </c>
      <c r="Y117">
        <v>2.15</v>
      </c>
      <c r="Z117">
        <v>0.46</v>
      </c>
      <c r="AA117" s="8">
        <f t="shared" si="6"/>
        <v>1.69</v>
      </c>
      <c r="AB117" s="25">
        <v>1758.2225341799999</v>
      </c>
      <c r="AC117">
        <v>1582</v>
      </c>
      <c r="AD117" s="21">
        <f t="shared" si="4"/>
        <v>176.22253417999991</v>
      </c>
      <c r="AE117">
        <v>8</v>
      </c>
    </row>
    <row r="118" spans="1:31" x14ac:dyDescent="0.35">
      <c r="A118" t="s">
        <v>50</v>
      </c>
      <c r="B118" s="3">
        <v>42240</v>
      </c>
      <c r="C118" t="s">
        <v>36</v>
      </c>
      <c r="D118" t="s">
        <v>23</v>
      </c>
      <c r="E118" t="str">
        <f t="shared" si="5"/>
        <v>A</v>
      </c>
      <c r="F118">
        <v>0</v>
      </c>
      <c r="G118">
        <v>0</v>
      </c>
      <c r="H118" s="8" t="str">
        <f t="shared" si="3"/>
        <v>D</v>
      </c>
      <c r="I118" t="s">
        <v>30</v>
      </c>
      <c r="J118">
        <v>0</v>
      </c>
      <c r="K118">
        <v>0</v>
      </c>
      <c r="L118" t="s">
        <v>30</v>
      </c>
      <c r="M118">
        <v>19</v>
      </c>
      <c r="N118">
        <v>15</v>
      </c>
      <c r="O118" s="4">
        <v>5</v>
      </c>
      <c r="P118">
        <v>8</v>
      </c>
      <c r="Q118">
        <v>7</v>
      </c>
      <c r="R118">
        <v>8</v>
      </c>
      <c r="S118">
        <v>2</v>
      </c>
      <c r="T118">
        <v>13</v>
      </c>
      <c r="U118">
        <v>1</v>
      </c>
      <c r="V118">
        <v>4</v>
      </c>
      <c r="W118">
        <v>0</v>
      </c>
      <c r="X118">
        <v>0</v>
      </c>
      <c r="Y118">
        <v>1.84</v>
      </c>
      <c r="Z118">
        <v>1.29</v>
      </c>
      <c r="AA118" s="8">
        <f t="shared" si="6"/>
        <v>-0.55000000000000004</v>
      </c>
      <c r="AB118" s="25">
        <v>1761.30505371</v>
      </c>
      <c r="AC118">
        <v>1832</v>
      </c>
      <c r="AD118" s="21">
        <f t="shared" si="4"/>
        <v>-70.694946289999962</v>
      </c>
      <c r="AE118">
        <v>7</v>
      </c>
    </row>
    <row r="119" spans="1:31" x14ac:dyDescent="0.35">
      <c r="A119" t="s">
        <v>50</v>
      </c>
      <c r="B119" s="3">
        <v>42245</v>
      </c>
      <c r="C119" t="s">
        <v>23</v>
      </c>
      <c r="D119" t="s">
        <v>41</v>
      </c>
      <c r="E119" t="str">
        <f t="shared" si="5"/>
        <v>H</v>
      </c>
      <c r="F119">
        <v>0</v>
      </c>
      <c r="G119">
        <v>3</v>
      </c>
      <c r="H119" s="8" t="str">
        <f t="shared" si="3"/>
        <v>L</v>
      </c>
      <c r="I119" t="s">
        <v>27</v>
      </c>
      <c r="J119">
        <v>0</v>
      </c>
      <c r="K119">
        <v>2</v>
      </c>
      <c r="L119" t="s">
        <v>27</v>
      </c>
      <c r="M119">
        <v>13</v>
      </c>
      <c r="N119">
        <v>12</v>
      </c>
      <c r="O119" s="4">
        <v>1</v>
      </c>
      <c r="P119">
        <v>5</v>
      </c>
      <c r="Q119">
        <v>5</v>
      </c>
      <c r="R119">
        <v>7</v>
      </c>
      <c r="S119">
        <v>17</v>
      </c>
      <c r="T119">
        <v>11</v>
      </c>
      <c r="U119">
        <v>3</v>
      </c>
      <c r="V119">
        <v>1</v>
      </c>
      <c r="W119">
        <v>1</v>
      </c>
      <c r="X119">
        <v>1</v>
      </c>
      <c r="Y119">
        <v>0.56000000000000005</v>
      </c>
      <c r="Z119">
        <v>0.97</v>
      </c>
      <c r="AA119" s="8">
        <f t="shared" si="6"/>
        <v>-0.40999999999999992</v>
      </c>
      <c r="AB119" s="25">
        <v>1761.3516845700001</v>
      </c>
      <c r="AC119">
        <v>1594</v>
      </c>
      <c r="AD119" s="21">
        <f t="shared" si="4"/>
        <v>167.35168457000009</v>
      </c>
      <c r="AE119">
        <v>5</v>
      </c>
    </row>
    <row r="120" spans="1:31" x14ac:dyDescent="0.35">
      <c r="A120" t="s">
        <v>50</v>
      </c>
      <c r="B120" s="3">
        <v>42259</v>
      </c>
      <c r="C120" t="s">
        <v>28</v>
      </c>
      <c r="D120" t="s">
        <v>23</v>
      </c>
      <c r="E120" t="str">
        <f t="shared" si="5"/>
        <v>A</v>
      </c>
      <c r="F120">
        <v>3</v>
      </c>
      <c r="G120">
        <v>1</v>
      </c>
      <c r="H120" s="8" t="str">
        <f t="shared" si="3"/>
        <v>L</v>
      </c>
      <c r="I120" t="s">
        <v>25</v>
      </c>
      <c r="J120">
        <v>0</v>
      </c>
      <c r="K120">
        <v>0</v>
      </c>
      <c r="L120" t="s">
        <v>30</v>
      </c>
      <c r="M120">
        <v>9</v>
      </c>
      <c r="N120">
        <v>8</v>
      </c>
      <c r="O120" s="4">
        <v>3</v>
      </c>
      <c r="P120">
        <v>4</v>
      </c>
      <c r="Q120">
        <v>4</v>
      </c>
      <c r="R120">
        <v>4</v>
      </c>
      <c r="S120">
        <v>6</v>
      </c>
      <c r="T120">
        <v>11</v>
      </c>
      <c r="U120">
        <v>1</v>
      </c>
      <c r="V120">
        <v>2</v>
      </c>
      <c r="W120">
        <v>0</v>
      </c>
      <c r="X120">
        <v>0</v>
      </c>
      <c r="Y120">
        <v>1.46</v>
      </c>
      <c r="Z120">
        <v>1.03</v>
      </c>
      <c r="AA120" s="8">
        <f t="shared" si="6"/>
        <v>-0.42999999999999994</v>
      </c>
      <c r="AB120" s="25">
        <v>1738.29748535</v>
      </c>
      <c r="AC120">
        <v>1805</v>
      </c>
      <c r="AD120" s="21">
        <f t="shared" si="4"/>
        <v>-66.702514650000012</v>
      </c>
      <c r="AE120">
        <v>14</v>
      </c>
    </row>
    <row r="121" spans="1:31" x14ac:dyDescent="0.35">
      <c r="A121" t="s">
        <v>50</v>
      </c>
      <c r="B121" s="3">
        <v>42267</v>
      </c>
      <c r="C121" t="s">
        <v>23</v>
      </c>
      <c r="D121" t="s">
        <v>40</v>
      </c>
      <c r="E121" t="str">
        <f t="shared" si="5"/>
        <v>H</v>
      </c>
      <c r="F121">
        <v>1</v>
      </c>
      <c r="G121">
        <v>1</v>
      </c>
      <c r="H121" s="8" t="str">
        <f t="shared" si="3"/>
        <v>D</v>
      </c>
      <c r="I121" t="s">
        <v>30</v>
      </c>
      <c r="J121">
        <v>0</v>
      </c>
      <c r="K121">
        <v>0</v>
      </c>
      <c r="L121" t="s">
        <v>30</v>
      </c>
      <c r="M121">
        <v>23</v>
      </c>
      <c r="N121">
        <v>7</v>
      </c>
      <c r="O121" s="4">
        <v>7</v>
      </c>
      <c r="P121">
        <v>2</v>
      </c>
      <c r="Q121">
        <v>6</v>
      </c>
      <c r="R121">
        <v>2</v>
      </c>
      <c r="S121">
        <v>4</v>
      </c>
      <c r="T121">
        <v>13</v>
      </c>
      <c r="U121">
        <v>1</v>
      </c>
      <c r="V121">
        <v>2</v>
      </c>
      <c r="W121">
        <v>0</v>
      </c>
      <c r="X121">
        <v>0</v>
      </c>
      <c r="Y121">
        <v>1.9</v>
      </c>
      <c r="Z121">
        <v>0.56000000000000005</v>
      </c>
      <c r="AA121" s="8">
        <f t="shared" si="6"/>
        <v>1.3399999999999999</v>
      </c>
      <c r="AB121" s="25">
        <v>1722.6665039100001</v>
      </c>
      <c r="AC121">
        <v>1602</v>
      </c>
      <c r="AD121" s="21">
        <f t="shared" si="4"/>
        <v>120.66650391000007</v>
      </c>
      <c r="AE121">
        <v>3</v>
      </c>
    </row>
    <row r="122" spans="1:31" x14ac:dyDescent="0.35">
      <c r="A122" t="s">
        <v>50</v>
      </c>
      <c r="B122" s="3">
        <v>42273</v>
      </c>
      <c r="C122" t="s">
        <v>23</v>
      </c>
      <c r="D122" t="s">
        <v>26</v>
      </c>
      <c r="E122" t="str">
        <f t="shared" si="5"/>
        <v>H</v>
      </c>
      <c r="F122">
        <v>3</v>
      </c>
      <c r="G122">
        <v>2</v>
      </c>
      <c r="H122" s="8" t="str">
        <f t="shared" si="3"/>
        <v>W</v>
      </c>
      <c r="I122" t="s">
        <v>25</v>
      </c>
      <c r="J122">
        <v>1</v>
      </c>
      <c r="K122">
        <v>0</v>
      </c>
      <c r="L122" t="s">
        <v>25</v>
      </c>
      <c r="M122">
        <v>21</v>
      </c>
      <c r="N122">
        <v>10</v>
      </c>
      <c r="O122" s="4">
        <v>12</v>
      </c>
      <c r="P122">
        <v>4</v>
      </c>
      <c r="Q122">
        <v>11</v>
      </c>
      <c r="R122">
        <v>1</v>
      </c>
      <c r="S122">
        <v>8</v>
      </c>
      <c r="T122">
        <v>13</v>
      </c>
      <c r="U122">
        <v>0</v>
      </c>
      <c r="V122">
        <v>0</v>
      </c>
      <c r="W122">
        <v>0</v>
      </c>
      <c r="X122">
        <v>0</v>
      </c>
      <c r="Y122">
        <v>1.78</v>
      </c>
      <c r="Z122">
        <v>0.89</v>
      </c>
      <c r="AA122" s="8">
        <f t="shared" si="6"/>
        <v>0.89</v>
      </c>
      <c r="AB122" s="25">
        <v>1718.27893066</v>
      </c>
      <c r="AC122">
        <v>1551</v>
      </c>
      <c r="AD122" s="21">
        <f t="shared" si="4"/>
        <v>167.27893066000001</v>
      </c>
      <c r="AE122">
        <v>6</v>
      </c>
    </row>
    <row r="123" spans="1:31" x14ac:dyDescent="0.35">
      <c r="A123" t="s">
        <v>50</v>
      </c>
      <c r="B123" s="3">
        <v>42281</v>
      </c>
      <c r="C123" t="s">
        <v>38</v>
      </c>
      <c r="D123" t="s">
        <v>23</v>
      </c>
      <c r="E123" t="str">
        <f t="shared" si="5"/>
        <v>A</v>
      </c>
      <c r="F123">
        <v>1</v>
      </c>
      <c r="G123">
        <v>1</v>
      </c>
      <c r="H123" s="8" t="str">
        <f t="shared" si="3"/>
        <v>D</v>
      </c>
      <c r="I123" t="s">
        <v>30</v>
      </c>
      <c r="J123">
        <v>1</v>
      </c>
      <c r="K123">
        <v>1</v>
      </c>
      <c r="L123" t="s">
        <v>30</v>
      </c>
      <c r="M123">
        <v>14</v>
      </c>
      <c r="N123">
        <v>13</v>
      </c>
      <c r="O123" s="4">
        <v>4</v>
      </c>
      <c r="P123">
        <v>4</v>
      </c>
      <c r="Q123">
        <v>5</v>
      </c>
      <c r="R123">
        <v>11</v>
      </c>
      <c r="S123">
        <v>10</v>
      </c>
      <c r="T123">
        <v>19</v>
      </c>
      <c r="U123">
        <v>3</v>
      </c>
      <c r="V123">
        <v>3</v>
      </c>
      <c r="W123">
        <v>0</v>
      </c>
      <c r="X123">
        <v>0</v>
      </c>
      <c r="Y123">
        <v>1.2</v>
      </c>
      <c r="Z123">
        <v>1.31</v>
      </c>
      <c r="AA123" s="8">
        <f t="shared" si="6"/>
        <v>0.1100000000000001</v>
      </c>
      <c r="AB123" s="25">
        <v>1711.17614746</v>
      </c>
      <c r="AC123">
        <v>1718</v>
      </c>
      <c r="AD123" s="21">
        <f t="shared" si="4"/>
        <v>-6.8238525399999617</v>
      </c>
      <c r="AE123">
        <v>3</v>
      </c>
    </row>
    <row r="124" spans="1:31" s="9" customFormat="1" x14ac:dyDescent="0.35">
      <c r="A124" s="9" t="s">
        <v>50</v>
      </c>
      <c r="B124" s="10">
        <v>42294</v>
      </c>
      <c r="C124" s="9" t="s">
        <v>42</v>
      </c>
      <c r="D124" s="9" t="s">
        <v>23</v>
      </c>
      <c r="E124" s="9" t="str">
        <f t="shared" si="5"/>
        <v>A</v>
      </c>
      <c r="F124" s="9">
        <v>0</v>
      </c>
      <c r="G124" s="9">
        <v>0</v>
      </c>
      <c r="H124" s="9" t="str">
        <f t="shared" si="3"/>
        <v>D</v>
      </c>
      <c r="I124" s="9" t="s">
        <v>30</v>
      </c>
      <c r="J124" s="9">
        <v>0</v>
      </c>
      <c r="K124" s="9">
        <v>0</v>
      </c>
      <c r="L124" s="9" t="s">
        <v>30</v>
      </c>
      <c r="M124" s="9">
        <v>13</v>
      </c>
      <c r="N124" s="9">
        <v>12</v>
      </c>
      <c r="O124" s="11">
        <v>4</v>
      </c>
      <c r="P124" s="9">
        <v>3</v>
      </c>
      <c r="Q124" s="9">
        <v>8</v>
      </c>
      <c r="R124" s="9">
        <v>6</v>
      </c>
      <c r="S124" s="9">
        <v>15</v>
      </c>
      <c r="T124" s="9">
        <v>11</v>
      </c>
      <c r="U124" s="9">
        <v>1</v>
      </c>
      <c r="V124" s="9">
        <v>2</v>
      </c>
      <c r="W124" s="9">
        <v>0</v>
      </c>
      <c r="X124" s="9">
        <v>0</v>
      </c>
      <c r="Y124" s="9">
        <v>0.59</v>
      </c>
      <c r="Z124" s="9">
        <v>0.72</v>
      </c>
      <c r="AA124" s="9">
        <f t="shared" si="6"/>
        <v>0.13</v>
      </c>
      <c r="AB124" s="26">
        <v>1712.5479736299999</v>
      </c>
      <c r="AC124" s="9">
        <v>1737</v>
      </c>
      <c r="AD124" s="22">
        <f t="shared" si="4"/>
        <v>-24.452026370000112</v>
      </c>
      <c r="AE124" s="9">
        <v>13</v>
      </c>
    </row>
    <row r="125" spans="1:31" x14ac:dyDescent="0.35">
      <c r="A125" t="s">
        <v>50</v>
      </c>
      <c r="B125" s="3">
        <v>42302</v>
      </c>
      <c r="C125" t="s">
        <v>23</v>
      </c>
      <c r="D125" t="s">
        <v>31</v>
      </c>
      <c r="E125" t="str">
        <f t="shared" si="5"/>
        <v>H</v>
      </c>
      <c r="F125">
        <v>1</v>
      </c>
      <c r="G125">
        <v>1</v>
      </c>
      <c r="H125" s="8" t="str">
        <f t="shared" si="3"/>
        <v>D</v>
      </c>
      <c r="I125" t="s">
        <v>30</v>
      </c>
      <c r="J125">
        <v>0</v>
      </c>
      <c r="K125">
        <v>0</v>
      </c>
      <c r="L125" t="s">
        <v>30</v>
      </c>
      <c r="M125">
        <v>15</v>
      </c>
      <c r="N125">
        <v>8</v>
      </c>
      <c r="O125" s="4">
        <v>2</v>
      </c>
      <c r="P125">
        <v>3</v>
      </c>
      <c r="Q125">
        <v>10</v>
      </c>
      <c r="R125">
        <v>7</v>
      </c>
      <c r="S125">
        <v>8</v>
      </c>
      <c r="T125">
        <v>11</v>
      </c>
      <c r="U125">
        <v>1</v>
      </c>
      <c r="V125">
        <v>0</v>
      </c>
      <c r="W125">
        <v>0</v>
      </c>
      <c r="X125">
        <v>1</v>
      </c>
      <c r="Y125">
        <v>0.68</v>
      </c>
      <c r="Z125">
        <v>1.56</v>
      </c>
      <c r="AA125" s="8">
        <f t="shared" si="6"/>
        <v>-0.88</v>
      </c>
      <c r="AB125" s="25">
        <v>1711.8006591799999</v>
      </c>
      <c r="AC125">
        <v>1692</v>
      </c>
      <c r="AD125" s="21">
        <f t="shared" si="4"/>
        <v>19.800659179999911</v>
      </c>
      <c r="AE125">
        <v>3</v>
      </c>
    </row>
    <row r="126" spans="1:31" x14ac:dyDescent="0.35">
      <c r="A126" t="s">
        <v>50</v>
      </c>
      <c r="B126" s="3">
        <v>42308</v>
      </c>
      <c r="C126" t="s">
        <v>45</v>
      </c>
      <c r="D126" t="s">
        <v>23</v>
      </c>
      <c r="E126" t="str">
        <f t="shared" si="5"/>
        <v>A</v>
      </c>
      <c r="F126">
        <v>1</v>
      </c>
      <c r="G126">
        <v>3</v>
      </c>
      <c r="H126" s="8" t="str">
        <f t="shared" si="3"/>
        <v>W</v>
      </c>
      <c r="I126" t="s">
        <v>27</v>
      </c>
      <c r="J126">
        <v>1</v>
      </c>
      <c r="K126">
        <v>1</v>
      </c>
      <c r="L126" t="s">
        <v>30</v>
      </c>
      <c r="M126">
        <v>8</v>
      </c>
      <c r="N126">
        <v>16</v>
      </c>
      <c r="O126" s="4">
        <v>2</v>
      </c>
      <c r="P126">
        <v>7</v>
      </c>
      <c r="Q126">
        <v>1</v>
      </c>
      <c r="R126">
        <v>7</v>
      </c>
      <c r="S126">
        <v>9</v>
      </c>
      <c r="T126">
        <v>21</v>
      </c>
      <c r="U126">
        <v>1</v>
      </c>
      <c r="V126">
        <v>4</v>
      </c>
      <c r="W126">
        <v>0</v>
      </c>
      <c r="X126">
        <v>0</v>
      </c>
      <c r="Y126">
        <v>0.74</v>
      </c>
      <c r="Z126">
        <v>0.84</v>
      </c>
      <c r="AA126" s="8">
        <f t="shared" si="6"/>
        <v>9.9999999999999978E-2</v>
      </c>
      <c r="AB126" s="25">
        <v>1710.0501709</v>
      </c>
      <c r="AC126">
        <v>1804</v>
      </c>
      <c r="AD126" s="21">
        <f t="shared" si="4"/>
        <v>-93.949829099999988</v>
      </c>
      <c r="AE126">
        <v>3</v>
      </c>
    </row>
    <row r="127" spans="1:31" x14ac:dyDescent="0.35">
      <c r="A127" t="s">
        <v>50</v>
      </c>
      <c r="B127" s="3">
        <v>42316</v>
      </c>
      <c r="C127" t="s">
        <v>23</v>
      </c>
      <c r="D127" t="s">
        <v>33</v>
      </c>
      <c r="E127" t="str">
        <f t="shared" si="5"/>
        <v>H</v>
      </c>
      <c r="F127">
        <v>1</v>
      </c>
      <c r="G127">
        <v>2</v>
      </c>
      <c r="H127" s="8" t="str">
        <f t="shared" si="3"/>
        <v>L</v>
      </c>
      <c r="I127" t="s">
        <v>27</v>
      </c>
      <c r="J127">
        <v>1</v>
      </c>
      <c r="K127">
        <v>1</v>
      </c>
      <c r="L127" t="s">
        <v>30</v>
      </c>
      <c r="M127">
        <v>22</v>
      </c>
      <c r="N127">
        <v>9</v>
      </c>
      <c r="O127" s="4">
        <v>4</v>
      </c>
      <c r="P127">
        <v>4</v>
      </c>
      <c r="Q127">
        <v>14</v>
      </c>
      <c r="R127">
        <v>6</v>
      </c>
      <c r="S127">
        <v>7</v>
      </c>
      <c r="T127">
        <v>6</v>
      </c>
      <c r="U127">
        <v>1</v>
      </c>
      <c r="V127">
        <v>2</v>
      </c>
      <c r="W127">
        <v>0</v>
      </c>
      <c r="X127">
        <v>0</v>
      </c>
      <c r="Y127">
        <v>2.16</v>
      </c>
      <c r="Z127">
        <v>0.85</v>
      </c>
      <c r="AA127" s="8">
        <f t="shared" si="6"/>
        <v>1.31</v>
      </c>
      <c r="AB127" s="25">
        <v>1741.7982177700001</v>
      </c>
      <c r="AC127">
        <v>1657</v>
      </c>
      <c r="AD127" s="21">
        <f t="shared" si="4"/>
        <v>84.798217770000065</v>
      </c>
      <c r="AE127">
        <v>3</v>
      </c>
    </row>
    <row r="128" spans="1:31" x14ac:dyDescent="0.35">
      <c r="A128" t="s">
        <v>50</v>
      </c>
      <c r="B128" s="3">
        <v>42329</v>
      </c>
      <c r="C128" t="s">
        <v>44</v>
      </c>
      <c r="D128" t="s">
        <v>23</v>
      </c>
      <c r="E128" t="str">
        <f t="shared" si="5"/>
        <v>A</v>
      </c>
      <c r="F128">
        <v>1</v>
      </c>
      <c r="G128">
        <v>4</v>
      </c>
      <c r="H128" s="8" t="str">
        <f t="shared" si="3"/>
        <v>W</v>
      </c>
      <c r="I128" t="s">
        <v>27</v>
      </c>
      <c r="J128">
        <v>1</v>
      </c>
      <c r="K128">
        <v>3</v>
      </c>
      <c r="L128" t="s">
        <v>27</v>
      </c>
      <c r="M128">
        <v>11</v>
      </c>
      <c r="N128">
        <v>14</v>
      </c>
      <c r="O128" s="4">
        <v>3</v>
      </c>
      <c r="P128">
        <v>9</v>
      </c>
      <c r="Q128">
        <v>11</v>
      </c>
      <c r="R128">
        <v>5</v>
      </c>
      <c r="S128">
        <v>5</v>
      </c>
      <c r="T128">
        <v>13</v>
      </c>
      <c r="U128">
        <v>0</v>
      </c>
      <c r="V128">
        <v>3</v>
      </c>
      <c r="W128">
        <v>0</v>
      </c>
      <c r="X128">
        <v>0</v>
      </c>
      <c r="Y128">
        <v>1.0900000000000001</v>
      </c>
      <c r="Z128">
        <v>2.62</v>
      </c>
      <c r="AA128" s="8">
        <f t="shared" si="6"/>
        <v>1.53</v>
      </c>
      <c r="AB128" s="25">
        <v>1730.2768554700001</v>
      </c>
      <c r="AC128">
        <v>1889</v>
      </c>
      <c r="AD128" s="21">
        <f t="shared" si="4"/>
        <v>-158.7231445299999</v>
      </c>
      <c r="AE128">
        <v>13</v>
      </c>
    </row>
    <row r="129" spans="1:31" x14ac:dyDescent="0.35">
      <c r="A129" t="s">
        <v>50</v>
      </c>
      <c r="B129" s="3">
        <v>42337</v>
      </c>
      <c r="C129" t="s">
        <v>23</v>
      </c>
      <c r="D129" t="s">
        <v>29</v>
      </c>
      <c r="E129" t="str">
        <f t="shared" si="5"/>
        <v>H</v>
      </c>
      <c r="F129">
        <v>1</v>
      </c>
      <c r="G129">
        <v>0</v>
      </c>
      <c r="H129" s="8" t="str">
        <f t="shared" si="3"/>
        <v>W</v>
      </c>
      <c r="I129" t="s">
        <v>25</v>
      </c>
      <c r="J129">
        <v>0</v>
      </c>
      <c r="K129">
        <v>0</v>
      </c>
      <c r="L129" t="s">
        <v>30</v>
      </c>
      <c r="M129">
        <v>10</v>
      </c>
      <c r="N129">
        <v>8</v>
      </c>
      <c r="O129" s="4">
        <v>2</v>
      </c>
      <c r="P129">
        <v>0</v>
      </c>
      <c r="Q129">
        <v>8</v>
      </c>
      <c r="R129">
        <v>7</v>
      </c>
      <c r="S129">
        <v>12</v>
      </c>
      <c r="T129">
        <v>6</v>
      </c>
      <c r="U129">
        <v>3</v>
      </c>
      <c r="V129">
        <v>1</v>
      </c>
      <c r="W129">
        <v>0</v>
      </c>
      <c r="X129">
        <v>0</v>
      </c>
      <c r="Y129">
        <v>1.19</v>
      </c>
      <c r="Z129">
        <v>0.37</v>
      </c>
      <c r="AA129" s="8">
        <f t="shared" si="6"/>
        <v>0.82</v>
      </c>
      <c r="AB129" s="25">
        <v>1757.1837158200001</v>
      </c>
      <c r="AC129">
        <v>1646</v>
      </c>
      <c r="AD129" s="21">
        <f t="shared" si="4"/>
        <v>111.18371582000009</v>
      </c>
      <c r="AE129">
        <v>3</v>
      </c>
    </row>
    <row r="130" spans="1:31" x14ac:dyDescent="0.35">
      <c r="A130" t="s">
        <v>50</v>
      </c>
      <c r="B130" s="3">
        <v>42344</v>
      </c>
      <c r="C130" t="s">
        <v>34</v>
      </c>
      <c r="D130" t="s">
        <v>23</v>
      </c>
      <c r="E130" t="str">
        <f t="shared" si="5"/>
        <v>A</v>
      </c>
      <c r="F130">
        <v>2</v>
      </c>
      <c r="G130">
        <v>0</v>
      </c>
      <c r="H130" s="8" t="str">
        <f t="shared" ref="H130:H193" si="7">IF(OR(AND(E130="H",F130&gt;G130),AND(E130="A",G130&gt;F130)),"W",IF(F130=G130,"D","L"))</f>
        <v>L</v>
      </c>
      <c r="I130" t="s">
        <v>25</v>
      </c>
      <c r="J130">
        <v>0</v>
      </c>
      <c r="K130">
        <v>0</v>
      </c>
      <c r="L130" t="s">
        <v>30</v>
      </c>
      <c r="M130">
        <v>6</v>
      </c>
      <c r="N130">
        <v>10</v>
      </c>
      <c r="O130" s="4">
        <v>1</v>
      </c>
      <c r="P130">
        <v>1</v>
      </c>
      <c r="Q130">
        <v>2</v>
      </c>
      <c r="R130">
        <v>7</v>
      </c>
      <c r="S130">
        <v>6</v>
      </c>
      <c r="T130">
        <v>10</v>
      </c>
      <c r="U130">
        <v>3</v>
      </c>
      <c r="V130">
        <v>1</v>
      </c>
      <c r="W130">
        <v>0</v>
      </c>
      <c r="X130">
        <v>0</v>
      </c>
      <c r="Y130">
        <v>0.65</v>
      </c>
      <c r="Z130">
        <v>1</v>
      </c>
      <c r="AA130" s="8">
        <f t="shared" si="6"/>
        <v>0.35</v>
      </c>
      <c r="AB130" s="25">
        <v>1761.5557861299999</v>
      </c>
      <c r="AC130">
        <v>1559</v>
      </c>
      <c r="AD130" s="21">
        <f t="shared" si="4"/>
        <v>202.55578612999989</v>
      </c>
      <c r="AE130">
        <v>4</v>
      </c>
    </row>
    <row r="131" spans="1:31" x14ac:dyDescent="0.35">
      <c r="A131" t="s">
        <v>50</v>
      </c>
      <c r="B131" s="3">
        <v>42351</v>
      </c>
      <c r="C131" t="s">
        <v>23</v>
      </c>
      <c r="D131" t="s">
        <v>35</v>
      </c>
      <c r="E131" t="str">
        <f t="shared" si="5"/>
        <v>H</v>
      </c>
      <c r="F131">
        <v>2</v>
      </c>
      <c r="G131">
        <v>2</v>
      </c>
      <c r="H131" s="8" t="str">
        <f t="shared" si="7"/>
        <v>D</v>
      </c>
      <c r="I131" t="s">
        <v>30</v>
      </c>
      <c r="J131">
        <v>1</v>
      </c>
      <c r="K131">
        <v>1</v>
      </c>
      <c r="L131" t="s">
        <v>30</v>
      </c>
      <c r="M131">
        <v>28</v>
      </c>
      <c r="N131">
        <v>4</v>
      </c>
      <c r="O131" s="4">
        <v>8</v>
      </c>
      <c r="P131">
        <v>2</v>
      </c>
      <c r="Q131">
        <v>4</v>
      </c>
      <c r="R131">
        <v>4</v>
      </c>
      <c r="S131">
        <v>7</v>
      </c>
      <c r="T131">
        <v>10</v>
      </c>
      <c r="U131">
        <v>0</v>
      </c>
      <c r="V131">
        <v>0</v>
      </c>
      <c r="W131">
        <v>0</v>
      </c>
      <c r="X131">
        <v>0</v>
      </c>
      <c r="Y131">
        <v>2.13</v>
      </c>
      <c r="Z131">
        <v>0.84</v>
      </c>
      <c r="AA131" s="8">
        <f t="shared" si="6"/>
        <v>1.29</v>
      </c>
      <c r="AB131" s="25">
        <v>1747.46520996</v>
      </c>
      <c r="AC131">
        <v>1650</v>
      </c>
      <c r="AD131" s="21">
        <f t="shared" ref="AD131:AD194" si="8">AB131-AC131</f>
        <v>97.465209960000038</v>
      </c>
      <c r="AE131">
        <v>3</v>
      </c>
    </row>
    <row r="132" spans="1:31" ht="15" customHeight="1" x14ac:dyDescent="0.35">
      <c r="A132" t="s">
        <v>50</v>
      </c>
      <c r="B132" s="3">
        <v>42358</v>
      </c>
      <c r="C132" t="s">
        <v>52</v>
      </c>
      <c r="D132" t="s">
        <v>23</v>
      </c>
      <c r="E132" t="str">
        <f t="shared" ref="E132:E195" si="9">IF(C132="Liverpool","H","A")</f>
        <v>A</v>
      </c>
      <c r="F132">
        <v>3</v>
      </c>
      <c r="G132">
        <v>0</v>
      </c>
      <c r="H132" s="8" t="str">
        <f t="shared" si="7"/>
        <v>L</v>
      </c>
      <c r="I132" t="s">
        <v>25</v>
      </c>
      <c r="J132">
        <v>2</v>
      </c>
      <c r="K132">
        <v>0</v>
      </c>
      <c r="L132" t="s">
        <v>25</v>
      </c>
      <c r="M132">
        <v>6</v>
      </c>
      <c r="N132">
        <v>12</v>
      </c>
      <c r="O132" s="4">
        <v>5</v>
      </c>
      <c r="P132">
        <v>4</v>
      </c>
      <c r="Q132">
        <v>7</v>
      </c>
      <c r="R132">
        <v>9</v>
      </c>
      <c r="S132">
        <v>6</v>
      </c>
      <c r="T132">
        <v>9</v>
      </c>
      <c r="U132">
        <v>1</v>
      </c>
      <c r="V132">
        <v>0</v>
      </c>
      <c r="W132">
        <v>0</v>
      </c>
      <c r="X132">
        <v>0</v>
      </c>
      <c r="Y132">
        <v>1.99</v>
      </c>
      <c r="Z132">
        <v>0.38</v>
      </c>
      <c r="AA132" s="8">
        <f t="shared" si="6"/>
        <v>-1.6099999999999999</v>
      </c>
      <c r="AB132" s="25">
        <v>1743.63769531</v>
      </c>
      <c r="AC132">
        <v>1633</v>
      </c>
      <c r="AD132" s="21">
        <f t="shared" si="8"/>
        <v>110.63769531000003</v>
      </c>
      <c r="AE132">
        <v>7</v>
      </c>
    </row>
    <row r="133" spans="1:31" x14ac:dyDescent="0.35">
      <c r="A133" t="s">
        <v>50</v>
      </c>
      <c r="B133" s="3">
        <v>42364</v>
      </c>
      <c r="C133" t="s">
        <v>23</v>
      </c>
      <c r="D133" t="s">
        <v>48</v>
      </c>
      <c r="E133" t="str">
        <f t="shared" si="9"/>
        <v>H</v>
      </c>
      <c r="F133">
        <v>1</v>
      </c>
      <c r="G133">
        <v>0</v>
      </c>
      <c r="H133" s="8" t="str">
        <f t="shared" si="7"/>
        <v>W</v>
      </c>
      <c r="I133" t="s">
        <v>25</v>
      </c>
      <c r="J133">
        <v>0</v>
      </c>
      <c r="K133">
        <v>0</v>
      </c>
      <c r="L133" t="s">
        <v>30</v>
      </c>
      <c r="M133">
        <v>25</v>
      </c>
      <c r="N133">
        <v>7</v>
      </c>
      <c r="O133" s="4">
        <v>4</v>
      </c>
      <c r="P133">
        <v>3</v>
      </c>
      <c r="Q133">
        <v>7</v>
      </c>
      <c r="R133">
        <v>6</v>
      </c>
      <c r="S133">
        <v>11</v>
      </c>
      <c r="T133">
        <v>8</v>
      </c>
      <c r="U133">
        <v>2</v>
      </c>
      <c r="V133">
        <v>1</v>
      </c>
      <c r="W133">
        <v>0</v>
      </c>
      <c r="X133">
        <v>0</v>
      </c>
      <c r="Y133">
        <v>1.38</v>
      </c>
      <c r="Z133">
        <v>0.51</v>
      </c>
      <c r="AA133" s="8">
        <f t="shared" si="6"/>
        <v>0.86999999999999988</v>
      </c>
      <c r="AB133" s="25">
        <v>1726.4653320299999</v>
      </c>
      <c r="AC133">
        <v>1730</v>
      </c>
      <c r="AD133" s="21">
        <f t="shared" si="8"/>
        <v>-3.5346679700001005</v>
      </c>
      <c r="AE133">
        <v>6</v>
      </c>
    </row>
    <row r="134" spans="1:31" x14ac:dyDescent="0.35">
      <c r="A134" t="s">
        <v>50</v>
      </c>
      <c r="B134" s="3">
        <v>42368</v>
      </c>
      <c r="C134" t="s">
        <v>32</v>
      </c>
      <c r="D134" t="s">
        <v>23</v>
      </c>
      <c r="E134" t="str">
        <f t="shared" si="9"/>
        <v>A</v>
      </c>
      <c r="F134">
        <v>0</v>
      </c>
      <c r="G134">
        <v>1</v>
      </c>
      <c r="H134" s="8" t="str">
        <f t="shared" si="7"/>
        <v>W</v>
      </c>
      <c r="I134" t="s">
        <v>27</v>
      </c>
      <c r="J134">
        <v>0</v>
      </c>
      <c r="K134">
        <v>0</v>
      </c>
      <c r="L134" t="s">
        <v>30</v>
      </c>
      <c r="M134">
        <v>8</v>
      </c>
      <c r="N134">
        <v>17</v>
      </c>
      <c r="O134" s="4">
        <v>3</v>
      </c>
      <c r="P134">
        <v>6</v>
      </c>
      <c r="Q134">
        <v>6</v>
      </c>
      <c r="R134">
        <v>4</v>
      </c>
      <c r="S134">
        <v>8</v>
      </c>
      <c r="T134">
        <v>16</v>
      </c>
      <c r="U134">
        <v>1</v>
      </c>
      <c r="V134">
        <v>3</v>
      </c>
      <c r="W134">
        <v>0</v>
      </c>
      <c r="X134">
        <v>0</v>
      </c>
      <c r="Y134">
        <v>0.48</v>
      </c>
      <c r="Z134">
        <v>1.81</v>
      </c>
      <c r="AA134" s="8">
        <f t="shared" si="6"/>
        <v>1.33</v>
      </c>
      <c r="AB134" s="25">
        <v>1733.32971191</v>
      </c>
      <c r="AC134">
        <v>1574</v>
      </c>
      <c r="AD134" s="21">
        <f t="shared" si="8"/>
        <v>159.32971191000001</v>
      </c>
      <c r="AE134">
        <v>4</v>
      </c>
    </row>
    <row r="135" spans="1:31" x14ac:dyDescent="0.35">
      <c r="A135" t="s">
        <v>50</v>
      </c>
      <c r="B135" s="3">
        <v>42371</v>
      </c>
      <c r="C135" t="s">
        <v>41</v>
      </c>
      <c r="D135" t="s">
        <v>23</v>
      </c>
      <c r="E135" t="str">
        <f t="shared" si="9"/>
        <v>A</v>
      </c>
      <c r="F135">
        <v>2</v>
      </c>
      <c r="G135">
        <v>0</v>
      </c>
      <c r="H135" s="8" t="str">
        <f t="shared" si="7"/>
        <v>L</v>
      </c>
      <c r="I135" t="s">
        <v>25</v>
      </c>
      <c r="J135">
        <v>1</v>
      </c>
      <c r="K135">
        <v>0</v>
      </c>
      <c r="L135" t="s">
        <v>25</v>
      </c>
      <c r="M135">
        <v>18</v>
      </c>
      <c r="N135">
        <v>23</v>
      </c>
      <c r="O135" s="4">
        <v>10</v>
      </c>
      <c r="P135">
        <v>2</v>
      </c>
      <c r="Q135">
        <v>3</v>
      </c>
      <c r="R135">
        <v>9</v>
      </c>
      <c r="S135">
        <v>11</v>
      </c>
      <c r="T135">
        <v>8</v>
      </c>
      <c r="U135">
        <v>1</v>
      </c>
      <c r="V135">
        <v>1</v>
      </c>
      <c r="W135">
        <v>0</v>
      </c>
      <c r="X135">
        <v>0</v>
      </c>
      <c r="Y135">
        <v>2.0699999999999998</v>
      </c>
      <c r="Z135">
        <v>1.87</v>
      </c>
      <c r="AA135" s="8">
        <f t="shared" si="6"/>
        <v>-0.19999999999999973</v>
      </c>
      <c r="AB135" s="25">
        <v>1738.7799072299999</v>
      </c>
      <c r="AC135">
        <v>1664</v>
      </c>
      <c r="AD135" s="21">
        <f t="shared" si="8"/>
        <v>74.779907229999935</v>
      </c>
      <c r="AE135">
        <v>3</v>
      </c>
    </row>
    <row r="136" spans="1:31" x14ac:dyDescent="0.35">
      <c r="A136" t="s">
        <v>50</v>
      </c>
      <c r="B136" s="3">
        <v>42382</v>
      </c>
      <c r="C136" t="s">
        <v>23</v>
      </c>
      <c r="D136" t="s">
        <v>36</v>
      </c>
      <c r="E136" t="str">
        <f t="shared" si="9"/>
        <v>H</v>
      </c>
      <c r="F136">
        <v>3</v>
      </c>
      <c r="G136">
        <v>3</v>
      </c>
      <c r="H136" s="8" t="str">
        <f t="shared" si="7"/>
        <v>D</v>
      </c>
      <c r="I136" t="s">
        <v>30</v>
      </c>
      <c r="J136">
        <v>2</v>
      </c>
      <c r="K136">
        <v>2</v>
      </c>
      <c r="L136" t="s">
        <v>30</v>
      </c>
      <c r="M136">
        <v>22</v>
      </c>
      <c r="N136">
        <v>14</v>
      </c>
      <c r="O136" s="4">
        <v>6</v>
      </c>
      <c r="P136">
        <v>5</v>
      </c>
      <c r="Q136">
        <v>9</v>
      </c>
      <c r="R136">
        <v>3</v>
      </c>
      <c r="S136">
        <v>9</v>
      </c>
      <c r="T136">
        <v>7</v>
      </c>
      <c r="U136">
        <v>2</v>
      </c>
      <c r="V136">
        <v>0</v>
      </c>
      <c r="W136">
        <v>0</v>
      </c>
      <c r="X136">
        <v>0</v>
      </c>
      <c r="Y136">
        <v>1.1599999999999999</v>
      </c>
      <c r="Z136">
        <v>2.23</v>
      </c>
      <c r="AA136" s="8">
        <f t="shared" si="6"/>
        <v>-1.07</v>
      </c>
      <c r="AB136" s="25">
        <v>1726.4445800799999</v>
      </c>
      <c r="AC136">
        <v>1847</v>
      </c>
      <c r="AD136" s="21">
        <f t="shared" si="8"/>
        <v>-120.55541992000008</v>
      </c>
      <c r="AE136">
        <v>5</v>
      </c>
    </row>
    <row r="137" spans="1:31" x14ac:dyDescent="0.35">
      <c r="A137" t="s">
        <v>50</v>
      </c>
      <c r="B137" s="3">
        <v>42386</v>
      </c>
      <c r="C137" t="s">
        <v>23</v>
      </c>
      <c r="D137" t="s">
        <v>28</v>
      </c>
      <c r="E137" t="str">
        <f t="shared" si="9"/>
        <v>H</v>
      </c>
      <c r="F137">
        <v>0</v>
      </c>
      <c r="G137">
        <v>1</v>
      </c>
      <c r="H137" s="8" t="str">
        <f t="shared" si="7"/>
        <v>L</v>
      </c>
      <c r="I137" t="s">
        <v>27</v>
      </c>
      <c r="J137">
        <v>0</v>
      </c>
      <c r="K137">
        <v>0</v>
      </c>
      <c r="L137" t="s">
        <v>30</v>
      </c>
      <c r="M137">
        <v>19</v>
      </c>
      <c r="N137">
        <v>7</v>
      </c>
      <c r="O137" s="4">
        <v>4</v>
      </c>
      <c r="P137">
        <v>1</v>
      </c>
      <c r="Q137">
        <v>5</v>
      </c>
      <c r="R137">
        <v>4</v>
      </c>
      <c r="S137">
        <v>6</v>
      </c>
      <c r="T137">
        <v>18</v>
      </c>
      <c r="U137">
        <v>0</v>
      </c>
      <c r="V137">
        <v>2</v>
      </c>
      <c r="W137">
        <v>0</v>
      </c>
      <c r="X137">
        <v>0</v>
      </c>
      <c r="Y137">
        <v>0.95</v>
      </c>
      <c r="Z137">
        <v>0.72</v>
      </c>
      <c r="AA137" s="8">
        <f t="shared" si="6"/>
        <v>0.22999999999999998</v>
      </c>
      <c r="AB137" s="25">
        <v>1728.2332763700001</v>
      </c>
      <c r="AC137">
        <v>1779</v>
      </c>
      <c r="AD137" s="21">
        <f t="shared" si="8"/>
        <v>-50.766723629999888</v>
      </c>
      <c r="AE137">
        <v>4</v>
      </c>
    </row>
    <row r="138" spans="1:31" x14ac:dyDescent="0.35">
      <c r="A138" t="s">
        <v>50</v>
      </c>
      <c r="B138" s="3">
        <v>42392</v>
      </c>
      <c r="C138" t="s">
        <v>40</v>
      </c>
      <c r="D138" t="s">
        <v>23</v>
      </c>
      <c r="E138" t="str">
        <f t="shared" si="9"/>
        <v>A</v>
      </c>
      <c r="F138">
        <v>4</v>
      </c>
      <c r="G138">
        <v>5</v>
      </c>
      <c r="H138" s="8" t="str">
        <f t="shared" si="7"/>
        <v>W</v>
      </c>
      <c r="I138" t="s">
        <v>27</v>
      </c>
      <c r="J138">
        <v>2</v>
      </c>
      <c r="K138">
        <v>1</v>
      </c>
      <c r="L138" t="s">
        <v>25</v>
      </c>
      <c r="M138">
        <v>6</v>
      </c>
      <c r="N138">
        <v>13</v>
      </c>
      <c r="O138" s="4">
        <v>5</v>
      </c>
      <c r="P138">
        <v>7</v>
      </c>
      <c r="Q138">
        <v>3</v>
      </c>
      <c r="R138">
        <v>3</v>
      </c>
      <c r="S138">
        <v>10</v>
      </c>
      <c r="T138">
        <v>14</v>
      </c>
      <c r="U138">
        <v>0</v>
      </c>
      <c r="V138">
        <v>1</v>
      </c>
      <c r="W138">
        <v>0</v>
      </c>
      <c r="X138">
        <v>0</v>
      </c>
      <c r="Y138">
        <v>1.03</v>
      </c>
      <c r="Z138">
        <v>1.45</v>
      </c>
      <c r="AA138" s="8">
        <f t="shared" si="6"/>
        <v>0.41999999999999993</v>
      </c>
      <c r="AB138" s="25">
        <v>1719.88439941</v>
      </c>
      <c r="AC138">
        <v>1603</v>
      </c>
      <c r="AD138" s="21">
        <f t="shared" si="8"/>
        <v>116.88439941000001</v>
      </c>
      <c r="AE138">
        <v>3</v>
      </c>
    </row>
    <row r="139" spans="1:31" x14ac:dyDescent="0.35">
      <c r="A139" t="s">
        <v>50</v>
      </c>
      <c r="B139" s="3">
        <v>42402</v>
      </c>
      <c r="C139" t="s">
        <v>48</v>
      </c>
      <c r="D139" t="s">
        <v>23</v>
      </c>
      <c r="E139" t="str">
        <f t="shared" si="9"/>
        <v>A</v>
      </c>
      <c r="F139">
        <v>2</v>
      </c>
      <c r="G139">
        <v>0</v>
      </c>
      <c r="H139" s="8" t="str">
        <f t="shared" si="7"/>
        <v>L</v>
      </c>
      <c r="I139" t="s">
        <v>25</v>
      </c>
      <c r="J139">
        <v>0</v>
      </c>
      <c r="K139">
        <v>0</v>
      </c>
      <c r="L139" t="s">
        <v>30</v>
      </c>
      <c r="M139">
        <v>13</v>
      </c>
      <c r="N139">
        <v>14</v>
      </c>
      <c r="O139" s="4">
        <v>6</v>
      </c>
      <c r="P139">
        <v>2</v>
      </c>
      <c r="Q139">
        <v>3</v>
      </c>
      <c r="R139">
        <v>12</v>
      </c>
      <c r="S139">
        <v>6</v>
      </c>
      <c r="T139">
        <v>7</v>
      </c>
      <c r="U139">
        <v>0</v>
      </c>
      <c r="V139">
        <v>1</v>
      </c>
      <c r="W139">
        <v>0</v>
      </c>
      <c r="X139">
        <v>0</v>
      </c>
      <c r="Y139">
        <v>1.35</v>
      </c>
      <c r="Z139">
        <v>0.57999999999999996</v>
      </c>
      <c r="AA139" s="8">
        <f t="shared" si="6"/>
        <v>-0.77000000000000013</v>
      </c>
      <c r="AB139" s="25">
        <v>1726.37377929999</v>
      </c>
      <c r="AC139">
        <v>1740</v>
      </c>
      <c r="AD139" s="21">
        <f t="shared" si="8"/>
        <v>-13.626220700009981</v>
      </c>
      <c r="AE139">
        <v>3</v>
      </c>
    </row>
    <row r="140" spans="1:31" x14ac:dyDescent="0.35">
      <c r="A140" t="s">
        <v>50</v>
      </c>
      <c r="B140" s="3">
        <v>42406</v>
      </c>
      <c r="C140" t="s">
        <v>23</v>
      </c>
      <c r="D140" t="s">
        <v>32</v>
      </c>
      <c r="E140" t="str">
        <f t="shared" si="9"/>
        <v>H</v>
      </c>
      <c r="F140">
        <v>2</v>
      </c>
      <c r="G140">
        <v>2</v>
      </c>
      <c r="H140" s="8" t="str">
        <f t="shared" si="7"/>
        <v>D</v>
      </c>
      <c r="I140" t="s">
        <v>30</v>
      </c>
      <c r="J140">
        <v>0</v>
      </c>
      <c r="K140">
        <v>0</v>
      </c>
      <c r="L140" t="s">
        <v>30</v>
      </c>
      <c r="M140">
        <v>16</v>
      </c>
      <c r="N140">
        <v>7</v>
      </c>
      <c r="O140" s="4">
        <v>5</v>
      </c>
      <c r="P140">
        <v>2</v>
      </c>
      <c r="Q140">
        <v>7</v>
      </c>
      <c r="R140">
        <v>2</v>
      </c>
      <c r="S140">
        <v>4</v>
      </c>
      <c r="T140">
        <v>12</v>
      </c>
      <c r="U140">
        <v>1</v>
      </c>
      <c r="V140">
        <v>1</v>
      </c>
      <c r="W140">
        <v>0</v>
      </c>
      <c r="X140">
        <v>0</v>
      </c>
      <c r="Y140">
        <v>1.58</v>
      </c>
      <c r="Z140">
        <v>0.49</v>
      </c>
      <c r="AA140" s="8">
        <f t="shared" si="6"/>
        <v>1.0900000000000001</v>
      </c>
      <c r="AB140" s="25">
        <v>1717.4770507799999</v>
      </c>
      <c r="AC140">
        <v>1584</v>
      </c>
      <c r="AD140" s="21">
        <f t="shared" si="8"/>
        <v>133.4770507799999</v>
      </c>
      <c r="AE140">
        <v>4</v>
      </c>
    </row>
    <row r="141" spans="1:31" x14ac:dyDescent="0.35">
      <c r="A141" t="s">
        <v>50</v>
      </c>
      <c r="B141" s="3">
        <v>42414</v>
      </c>
      <c r="C141" t="s">
        <v>26</v>
      </c>
      <c r="D141" t="s">
        <v>23</v>
      </c>
      <c r="E141" t="str">
        <f t="shared" si="9"/>
        <v>A</v>
      </c>
      <c r="F141">
        <v>0</v>
      </c>
      <c r="G141">
        <v>6</v>
      </c>
      <c r="H141" s="8" t="str">
        <f t="shared" si="7"/>
        <v>W</v>
      </c>
      <c r="I141" t="s">
        <v>27</v>
      </c>
      <c r="J141">
        <v>0</v>
      </c>
      <c r="K141">
        <v>2</v>
      </c>
      <c r="L141" t="s">
        <v>27</v>
      </c>
      <c r="M141">
        <v>6</v>
      </c>
      <c r="N141">
        <v>11</v>
      </c>
      <c r="O141" s="4">
        <v>1</v>
      </c>
      <c r="P141">
        <v>9</v>
      </c>
      <c r="Q141">
        <v>0</v>
      </c>
      <c r="R141">
        <v>6</v>
      </c>
      <c r="S141">
        <v>10</v>
      </c>
      <c r="T141">
        <v>9</v>
      </c>
      <c r="U141">
        <v>3</v>
      </c>
      <c r="V141">
        <v>1</v>
      </c>
      <c r="W141">
        <v>0</v>
      </c>
      <c r="X141">
        <v>0</v>
      </c>
      <c r="Y141">
        <v>0.17</v>
      </c>
      <c r="Z141">
        <v>2.0099999999999998</v>
      </c>
      <c r="AA141" s="8">
        <f t="shared" si="6"/>
        <v>1.8399999999999999</v>
      </c>
      <c r="AB141" s="25">
        <v>1712.5546875</v>
      </c>
      <c r="AC141">
        <v>1554</v>
      </c>
      <c r="AD141" s="21">
        <f t="shared" si="8"/>
        <v>158.5546875</v>
      </c>
      <c r="AE141">
        <v>5</v>
      </c>
    </row>
    <row r="142" spans="1:31" x14ac:dyDescent="0.35">
      <c r="A142" t="s">
        <v>50</v>
      </c>
      <c r="B142" s="3">
        <v>42431</v>
      </c>
      <c r="C142" t="s">
        <v>23</v>
      </c>
      <c r="D142" t="s">
        <v>44</v>
      </c>
      <c r="E142" t="str">
        <f t="shared" si="9"/>
        <v>H</v>
      </c>
      <c r="F142">
        <v>3</v>
      </c>
      <c r="G142">
        <v>0</v>
      </c>
      <c r="H142" s="8" t="str">
        <f t="shared" si="7"/>
        <v>W</v>
      </c>
      <c r="I142" t="s">
        <v>25</v>
      </c>
      <c r="J142">
        <v>2</v>
      </c>
      <c r="K142">
        <v>0</v>
      </c>
      <c r="L142" t="s">
        <v>25</v>
      </c>
      <c r="M142">
        <v>11</v>
      </c>
      <c r="N142">
        <v>4</v>
      </c>
      <c r="O142" s="4">
        <v>7</v>
      </c>
      <c r="P142">
        <v>2</v>
      </c>
      <c r="Q142">
        <v>3</v>
      </c>
      <c r="R142">
        <v>2</v>
      </c>
      <c r="S142">
        <v>14</v>
      </c>
      <c r="T142">
        <v>14</v>
      </c>
      <c r="U142">
        <v>0</v>
      </c>
      <c r="V142">
        <v>1</v>
      </c>
      <c r="W142">
        <v>0</v>
      </c>
      <c r="X142">
        <v>0</v>
      </c>
      <c r="Y142">
        <v>1.17</v>
      </c>
      <c r="Z142">
        <v>0.18</v>
      </c>
      <c r="AA142" s="8">
        <f t="shared" si="6"/>
        <v>0.99</v>
      </c>
      <c r="AB142" s="25">
        <v>1744.19763184</v>
      </c>
      <c r="AC142">
        <v>1859</v>
      </c>
      <c r="AD142" s="21">
        <f t="shared" si="8"/>
        <v>-114.80236816000001</v>
      </c>
      <c r="AE142">
        <v>6</v>
      </c>
    </row>
    <row r="143" spans="1:31" x14ac:dyDescent="0.35">
      <c r="A143" t="s">
        <v>50</v>
      </c>
      <c r="B143" s="3">
        <v>42435</v>
      </c>
      <c r="C143" t="s">
        <v>33</v>
      </c>
      <c r="D143" t="s">
        <v>23</v>
      </c>
      <c r="E143" t="str">
        <f t="shared" si="9"/>
        <v>A</v>
      </c>
      <c r="F143">
        <v>1</v>
      </c>
      <c r="G143">
        <v>2</v>
      </c>
      <c r="H143" s="8" t="str">
        <f t="shared" si="7"/>
        <v>W</v>
      </c>
      <c r="I143" t="s">
        <v>27</v>
      </c>
      <c r="J143">
        <v>0</v>
      </c>
      <c r="K143">
        <v>0</v>
      </c>
      <c r="L143" t="s">
        <v>30</v>
      </c>
      <c r="M143">
        <v>14</v>
      </c>
      <c r="N143">
        <v>19</v>
      </c>
      <c r="O143" s="4">
        <v>4</v>
      </c>
      <c r="P143">
        <v>5</v>
      </c>
      <c r="Q143">
        <v>6</v>
      </c>
      <c r="R143">
        <v>6</v>
      </c>
      <c r="S143">
        <v>12</v>
      </c>
      <c r="T143">
        <v>16</v>
      </c>
      <c r="U143">
        <v>1</v>
      </c>
      <c r="V143">
        <v>2</v>
      </c>
      <c r="W143">
        <v>0</v>
      </c>
      <c r="X143">
        <v>1</v>
      </c>
      <c r="Y143">
        <v>1.44</v>
      </c>
      <c r="Z143">
        <v>2.27</v>
      </c>
      <c r="AA143" s="8">
        <f t="shared" ref="AA143:AA206" si="10">IF(E143="H",Y143-Z143,Z143-Y143)</f>
        <v>0.83000000000000007</v>
      </c>
      <c r="AB143" s="25">
        <v>1760.83825684</v>
      </c>
      <c r="AC143">
        <v>1639</v>
      </c>
      <c r="AD143" s="21">
        <f t="shared" si="8"/>
        <v>121.83825683999999</v>
      </c>
      <c r="AE143">
        <v>4</v>
      </c>
    </row>
    <row r="144" spans="1:31" x14ac:dyDescent="0.35">
      <c r="A144" t="s">
        <v>50</v>
      </c>
      <c r="B144" s="3">
        <v>42449</v>
      </c>
      <c r="C144" t="s">
        <v>31</v>
      </c>
      <c r="D144" t="s">
        <v>23</v>
      </c>
      <c r="E144" t="str">
        <f t="shared" si="9"/>
        <v>A</v>
      </c>
      <c r="F144">
        <v>3</v>
      </c>
      <c r="G144">
        <v>2</v>
      </c>
      <c r="H144" s="8" t="str">
        <f t="shared" si="7"/>
        <v>L</v>
      </c>
      <c r="I144" t="s">
        <v>25</v>
      </c>
      <c r="J144">
        <v>0</v>
      </c>
      <c r="K144">
        <v>2</v>
      </c>
      <c r="L144" t="s">
        <v>27</v>
      </c>
      <c r="M144">
        <v>16</v>
      </c>
      <c r="N144">
        <v>18</v>
      </c>
      <c r="O144" s="4">
        <v>5</v>
      </c>
      <c r="P144">
        <v>9</v>
      </c>
      <c r="Q144">
        <v>3</v>
      </c>
      <c r="R144">
        <v>5</v>
      </c>
      <c r="S144">
        <v>10</v>
      </c>
      <c r="T144">
        <v>13</v>
      </c>
      <c r="U144">
        <v>1</v>
      </c>
      <c r="V144">
        <v>3</v>
      </c>
      <c r="W144">
        <v>0</v>
      </c>
      <c r="X144">
        <v>0</v>
      </c>
      <c r="Y144">
        <v>1.57</v>
      </c>
      <c r="Z144">
        <v>1.29</v>
      </c>
      <c r="AA144" s="8">
        <f t="shared" si="10"/>
        <v>-0.28000000000000003</v>
      </c>
      <c r="AB144" s="25">
        <v>1774.9394531200001</v>
      </c>
      <c r="AC144">
        <v>1722</v>
      </c>
      <c r="AD144" s="21">
        <f t="shared" si="8"/>
        <v>52.939453120000053</v>
      </c>
      <c r="AE144">
        <v>3</v>
      </c>
    </row>
    <row r="145" spans="1:31" x14ac:dyDescent="0.35">
      <c r="A145" t="s">
        <v>50</v>
      </c>
      <c r="B145" s="3">
        <v>42462</v>
      </c>
      <c r="C145" t="s">
        <v>23</v>
      </c>
      <c r="D145" t="s">
        <v>42</v>
      </c>
      <c r="E145" t="str">
        <f t="shared" si="9"/>
        <v>H</v>
      </c>
      <c r="F145">
        <v>1</v>
      </c>
      <c r="G145">
        <v>1</v>
      </c>
      <c r="H145" s="8" t="str">
        <f t="shared" si="7"/>
        <v>D</v>
      </c>
      <c r="I145" t="s">
        <v>30</v>
      </c>
      <c r="J145">
        <v>0</v>
      </c>
      <c r="K145">
        <v>0</v>
      </c>
      <c r="L145" t="s">
        <v>30</v>
      </c>
      <c r="M145">
        <v>15</v>
      </c>
      <c r="N145">
        <v>18</v>
      </c>
      <c r="O145" s="4">
        <v>7</v>
      </c>
      <c r="P145">
        <v>5</v>
      </c>
      <c r="Q145">
        <v>12</v>
      </c>
      <c r="R145">
        <v>9</v>
      </c>
      <c r="S145">
        <v>11</v>
      </c>
      <c r="T145">
        <v>11</v>
      </c>
      <c r="U145">
        <v>2</v>
      </c>
      <c r="V145">
        <v>0</v>
      </c>
      <c r="W145">
        <v>0</v>
      </c>
      <c r="X145">
        <v>0</v>
      </c>
      <c r="Y145">
        <v>1.38</v>
      </c>
      <c r="Z145">
        <v>1.24</v>
      </c>
      <c r="AA145" s="8">
        <f t="shared" si="10"/>
        <v>0.1399999999999999</v>
      </c>
      <c r="AB145" s="25">
        <v>1766.79980469</v>
      </c>
      <c r="AC145">
        <v>1814</v>
      </c>
      <c r="AD145" s="21">
        <f t="shared" si="8"/>
        <v>-47.200195310000026</v>
      </c>
      <c r="AE145">
        <v>13</v>
      </c>
    </row>
    <row r="146" spans="1:31" x14ac:dyDescent="0.35">
      <c r="A146" t="s">
        <v>50</v>
      </c>
      <c r="B146" s="3">
        <v>42470</v>
      </c>
      <c r="C146" t="s">
        <v>23</v>
      </c>
      <c r="D146" t="s">
        <v>24</v>
      </c>
      <c r="E146" t="str">
        <f t="shared" si="9"/>
        <v>H</v>
      </c>
      <c r="F146">
        <v>4</v>
      </c>
      <c r="G146">
        <v>1</v>
      </c>
      <c r="H146" s="8" t="str">
        <f t="shared" si="7"/>
        <v>W</v>
      </c>
      <c r="I146" t="s">
        <v>25</v>
      </c>
      <c r="J146">
        <v>2</v>
      </c>
      <c r="K146">
        <v>1</v>
      </c>
      <c r="L146" t="s">
        <v>25</v>
      </c>
      <c r="M146">
        <v>14</v>
      </c>
      <c r="N146">
        <v>10</v>
      </c>
      <c r="O146" s="4">
        <v>6</v>
      </c>
      <c r="P146">
        <v>3</v>
      </c>
      <c r="Q146">
        <v>6</v>
      </c>
      <c r="R146">
        <v>3</v>
      </c>
      <c r="S146">
        <v>14</v>
      </c>
      <c r="T146">
        <v>14</v>
      </c>
      <c r="U146">
        <v>0</v>
      </c>
      <c r="V146">
        <v>2</v>
      </c>
      <c r="W146">
        <v>0</v>
      </c>
      <c r="X146">
        <v>0</v>
      </c>
      <c r="Y146">
        <v>2.21</v>
      </c>
      <c r="Z146">
        <v>0.86</v>
      </c>
      <c r="AA146" s="8">
        <f t="shared" si="10"/>
        <v>1.35</v>
      </c>
      <c r="AB146" s="25">
        <v>1773.9155273399999</v>
      </c>
      <c r="AC146">
        <v>1704</v>
      </c>
      <c r="AD146" s="21">
        <f t="shared" si="8"/>
        <v>69.915527339999926</v>
      </c>
      <c r="AE146">
        <v>3</v>
      </c>
    </row>
    <row r="147" spans="1:31" x14ac:dyDescent="0.35">
      <c r="A147" t="s">
        <v>50</v>
      </c>
      <c r="B147" s="3">
        <v>42477</v>
      </c>
      <c r="C147" t="s">
        <v>51</v>
      </c>
      <c r="D147" t="s">
        <v>23</v>
      </c>
      <c r="E147" t="str">
        <f t="shared" si="9"/>
        <v>A</v>
      </c>
      <c r="F147">
        <v>1</v>
      </c>
      <c r="G147">
        <v>2</v>
      </c>
      <c r="H147" s="8" t="str">
        <f t="shared" si="7"/>
        <v>W</v>
      </c>
      <c r="I147" t="s">
        <v>27</v>
      </c>
      <c r="J147">
        <v>0</v>
      </c>
      <c r="K147">
        <v>2</v>
      </c>
      <c r="L147" t="s">
        <v>27</v>
      </c>
      <c r="M147">
        <v>18</v>
      </c>
      <c r="N147">
        <v>19</v>
      </c>
      <c r="O147" s="4">
        <v>5</v>
      </c>
      <c r="P147">
        <v>6</v>
      </c>
      <c r="Q147">
        <v>5</v>
      </c>
      <c r="R147">
        <v>4</v>
      </c>
      <c r="S147">
        <v>9</v>
      </c>
      <c r="T147">
        <v>9</v>
      </c>
      <c r="U147">
        <v>0</v>
      </c>
      <c r="V147">
        <v>0</v>
      </c>
      <c r="W147">
        <v>0</v>
      </c>
      <c r="X147">
        <v>0</v>
      </c>
      <c r="Y147">
        <v>0.86</v>
      </c>
      <c r="Z147">
        <v>1.81</v>
      </c>
      <c r="AA147" s="8">
        <f t="shared" si="10"/>
        <v>0.95000000000000007</v>
      </c>
      <c r="AB147" s="25">
        <v>1800.55432129</v>
      </c>
      <c r="AC147">
        <v>1644</v>
      </c>
      <c r="AD147" s="21">
        <f t="shared" si="8"/>
        <v>156.55432128999996</v>
      </c>
      <c r="AE147">
        <v>3</v>
      </c>
    </row>
    <row r="148" spans="1:31" x14ac:dyDescent="0.35">
      <c r="A148" t="s">
        <v>50</v>
      </c>
      <c r="B148" s="3">
        <v>42480</v>
      </c>
      <c r="C148" t="s">
        <v>23</v>
      </c>
      <c r="D148" t="s">
        <v>38</v>
      </c>
      <c r="E148" t="str">
        <f t="shared" si="9"/>
        <v>H</v>
      </c>
      <c r="F148">
        <v>4</v>
      </c>
      <c r="G148">
        <v>0</v>
      </c>
      <c r="H148" s="8" t="str">
        <f t="shared" si="7"/>
        <v>W</v>
      </c>
      <c r="I148" t="s">
        <v>25</v>
      </c>
      <c r="J148">
        <v>2</v>
      </c>
      <c r="K148">
        <v>0</v>
      </c>
      <c r="L148" t="s">
        <v>25</v>
      </c>
      <c r="M148">
        <v>37</v>
      </c>
      <c r="N148">
        <v>3</v>
      </c>
      <c r="O148" s="4">
        <v>13</v>
      </c>
      <c r="P148">
        <v>0</v>
      </c>
      <c r="Q148">
        <v>9</v>
      </c>
      <c r="R148">
        <v>1</v>
      </c>
      <c r="S148">
        <v>8</v>
      </c>
      <c r="T148">
        <v>11</v>
      </c>
      <c r="U148">
        <v>1</v>
      </c>
      <c r="V148">
        <v>1</v>
      </c>
      <c r="W148">
        <v>0</v>
      </c>
      <c r="X148">
        <v>1</v>
      </c>
      <c r="Y148">
        <v>3.24</v>
      </c>
      <c r="Z148">
        <v>0.09</v>
      </c>
      <c r="AA148" s="8">
        <f t="shared" si="10"/>
        <v>3.1500000000000004</v>
      </c>
      <c r="AB148" s="25">
        <v>1805.76208496</v>
      </c>
      <c r="AC148">
        <v>1712</v>
      </c>
      <c r="AD148" s="21">
        <f t="shared" si="8"/>
        <v>93.762084960000038</v>
      </c>
      <c r="AE148">
        <v>3</v>
      </c>
    </row>
    <row r="149" spans="1:31" x14ac:dyDescent="0.35">
      <c r="A149" t="s">
        <v>50</v>
      </c>
      <c r="B149" s="3">
        <v>42483</v>
      </c>
      <c r="C149" t="s">
        <v>23</v>
      </c>
      <c r="D149" t="s">
        <v>34</v>
      </c>
      <c r="E149" t="str">
        <f t="shared" si="9"/>
        <v>H</v>
      </c>
      <c r="F149">
        <v>2</v>
      </c>
      <c r="G149">
        <v>2</v>
      </c>
      <c r="H149" s="8" t="str">
        <f t="shared" si="7"/>
        <v>D</v>
      </c>
      <c r="I149" t="s">
        <v>30</v>
      </c>
      <c r="J149">
        <v>2</v>
      </c>
      <c r="K149">
        <v>0</v>
      </c>
      <c r="L149" t="s">
        <v>25</v>
      </c>
      <c r="M149">
        <v>13</v>
      </c>
      <c r="N149">
        <v>6</v>
      </c>
      <c r="O149" s="4">
        <v>4</v>
      </c>
      <c r="P149">
        <v>3</v>
      </c>
      <c r="Q149">
        <v>5</v>
      </c>
      <c r="R149">
        <v>4</v>
      </c>
      <c r="S149">
        <v>8</v>
      </c>
      <c r="T149">
        <v>17</v>
      </c>
      <c r="U149">
        <v>1</v>
      </c>
      <c r="V149">
        <v>1</v>
      </c>
      <c r="W149">
        <v>0</v>
      </c>
      <c r="X149">
        <v>0</v>
      </c>
      <c r="Y149">
        <v>0.71</v>
      </c>
      <c r="Z149">
        <v>0.25</v>
      </c>
      <c r="AA149" s="8">
        <f t="shared" si="10"/>
        <v>0.45999999999999996</v>
      </c>
      <c r="AB149" s="25">
        <v>1814.88342285</v>
      </c>
      <c r="AC149">
        <v>1589</v>
      </c>
      <c r="AD149" s="21">
        <f t="shared" si="8"/>
        <v>225.88342284999999</v>
      </c>
      <c r="AE149">
        <v>3</v>
      </c>
    </row>
    <row r="150" spans="1:31" x14ac:dyDescent="0.35">
      <c r="A150" t="s">
        <v>50</v>
      </c>
      <c r="B150" s="3">
        <v>42491</v>
      </c>
      <c r="C150" t="s">
        <v>29</v>
      </c>
      <c r="D150" t="s">
        <v>23</v>
      </c>
      <c r="E150" t="str">
        <f t="shared" si="9"/>
        <v>A</v>
      </c>
      <c r="F150">
        <v>3</v>
      </c>
      <c r="G150">
        <v>1</v>
      </c>
      <c r="H150" s="8" t="str">
        <f t="shared" si="7"/>
        <v>L</v>
      </c>
      <c r="I150" t="s">
        <v>25</v>
      </c>
      <c r="J150">
        <v>2</v>
      </c>
      <c r="K150">
        <v>0</v>
      </c>
      <c r="L150" t="s">
        <v>25</v>
      </c>
      <c r="M150">
        <v>18</v>
      </c>
      <c r="N150">
        <v>11</v>
      </c>
      <c r="O150" s="4">
        <v>9</v>
      </c>
      <c r="P150">
        <v>3</v>
      </c>
      <c r="Q150">
        <v>4</v>
      </c>
      <c r="R150">
        <v>7</v>
      </c>
      <c r="S150">
        <v>12</v>
      </c>
      <c r="T150">
        <v>13</v>
      </c>
      <c r="U150">
        <v>2</v>
      </c>
      <c r="V150">
        <v>2</v>
      </c>
      <c r="W150">
        <v>0</v>
      </c>
      <c r="X150">
        <v>1</v>
      </c>
      <c r="Y150">
        <v>2.3199999999999998</v>
      </c>
      <c r="Z150">
        <v>0.78</v>
      </c>
      <c r="AA150" s="8">
        <f t="shared" si="10"/>
        <v>-1.5399999999999998</v>
      </c>
      <c r="AB150" s="25">
        <v>1802.88464355</v>
      </c>
      <c r="AC150">
        <v>1648</v>
      </c>
      <c r="AD150" s="21">
        <f t="shared" si="8"/>
        <v>154.88464354999996</v>
      </c>
      <c r="AE150">
        <v>3</v>
      </c>
    </row>
    <row r="151" spans="1:31" x14ac:dyDescent="0.35">
      <c r="A151" t="s">
        <v>50</v>
      </c>
      <c r="B151" s="3">
        <v>42498</v>
      </c>
      <c r="C151" t="s">
        <v>23</v>
      </c>
      <c r="D151" t="s">
        <v>52</v>
      </c>
      <c r="E151" t="str">
        <f t="shared" si="9"/>
        <v>H</v>
      </c>
      <c r="F151">
        <v>2</v>
      </c>
      <c r="G151">
        <v>0</v>
      </c>
      <c r="H151" s="8" t="str">
        <f t="shared" si="7"/>
        <v>W</v>
      </c>
      <c r="I151" t="s">
        <v>25</v>
      </c>
      <c r="J151">
        <v>1</v>
      </c>
      <c r="K151">
        <v>0</v>
      </c>
      <c r="L151" t="s">
        <v>25</v>
      </c>
      <c r="M151">
        <v>19</v>
      </c>
      <c r="N151">
        <v>14</v>
      </c>
      <c r="O151" s="4">
        <v>5</v>
      </c>
      <c r="P151">
        <v>3</v>
      </c>
      <c r="Q151">
        <v>8</v>
      </c>
      <c r="R151">
        <v>8</v>
      </c>
      <c r="S151">
        <v>10</v>
      </c>
      <c r="T151">
        <v>15</v>
      </c>
      <c r="U151">
        <v>1</v>
      </c>
      <c r="V151">
        <v>2</v>
      </c>
      <c r="W151">
        <v>0</v>
      </c>
      <c r="X151">
        <v>0</v>
      </c>
      <c r="Y151">
        <v>2.39</v>
      </c>
      <c r="Z151">
        <v>0.93</v>
      </c>
      <c r="AA151" s="8">
        <f t="shared" si="10"/>
        <v>1.46</v>
      </c>
      <c r="AB151" s="25">
        <v>1817.20996094</v>
      </c>
      <c r="AC151">
        <v>1645</v>
      </c>
      <c r="AD151" s="21">
        <f t="shared" si="8"/>
        <v>172.20996093999997</v>
      </c>
      <c r="AE151">
        <v>3</v>
      </c>
    </row>
    <row r="152" spans="1:31" x14ac:dyDescent="0.35">
      <c r="A152" t="s">
        <v>50</v>
      </c>
      <c r="B152" s="3">
        <v>42501</v>
      </c>
      <c r="C152" t="s">
        <v>23</v>
      </c>
      <c r="D152" t="s">
        <v>45</v>
      </c>
      <c r="E152" t="str">
        <f t="shared" si="9"/>
        <v>H</v>
      </c>
      <c r="F152">
        <v>1</v>
      </c>
      <c r="G152">
        <v>1</v>
      </c>
      <c r="H152" s="8" t="str">
        <f t="shared" si="7"/>
        <v>D</v>
      </c>
      <c r="I152" t="s">
        <v>30</v>
      </c>
      <c r="J152">
        <v>0</v>
      </c>
      <c r="K152">
        <v>1</v>
      </c>
      <c r="L152" t="s">
        <v>27</v>
      </c>
      <c r="M152">
        <v>28</v>
      </c>
      <c r="N152">
        <v>13</v>
      </c>
      <c r="O152" s="4">
        <v>9</v>
      </c>
      <c r="P152">
        <v>7</v>
      </c>
      <c r="Q152">
        <v>7</v>
      </c>
      <c r="R152">
        <v>3</v>
      </c>
      <c r="S152">
        <v>11</v>
      </c>
      <c r="T152">
        <v>12</v>
      </c>
      <c r="U152">
        <v>3</v>
      </c>
      <c r="V152">
        <v>1</v>
      </c>
      <c r="W152">
        <v>0</v>
      </c>
      <c r="X152">
        <v>0</v>
      </c>
      <c r="Y152">
        <v>1.84</v>
      </c>
      <c r="Z152">
        <v>0.81</v>
      </c>
      <c r="AA152" s="8">
        <f t="shared" si="10"/>
        <v>1.03</v>
      </c>
      <c r="AB152" s="25">
        <v>1821.60974121</v>
      </c>
      <c r="AC152">
        <v>1796</v>
      </c>
      <c r="AD152" s="21">
        <f t="shared" si="8"/>
        <v>25.609741210000038</v>
      </c>
      <c r="AE152">
        <v>3</v>
      </c>
    </row>
    <row r="153" spans="1:31" x14ac:dyDescent="0.35">
      <c r="A153" t="s">
        <v>50</v>
      </c>
      <c r="B153" s="3">
        <v>42505</v>
      </c>
      <c r="C153" t="s">
        <v>35</v>
      </c>
      <c r="D153" t="s">
        <v>23</v>
      </c>
      <c r="E153" t="str">
        <f t="shared" si="9"/>
        <v>A</v>
      </c>
      <c r="F153">
        <v>1</v>
      </c>
      <c r="G153">
        <v>1</v>
      </c>
      <c r="H153" s="8" t="str">
        <f t="shared" si="7"/>
        <v>D</v>
      </c>
      <c r="I153" t="s">
        <v>30</v>
      </c>
      <c r="J153">
        <v>1</v>
      </c>
      <c r="K153">
        <v>1</v>
      </c>
      <c r="L153" t="s">
        <v>30</v>
      </c>
      <c r="M153">
        <v>13</v>
      </c>
      <c r="N153">
        <v>7</v>
      </c>
      <c r="O153" s="4">
        <v>1</v>
      </c>
      <c r="P153">
        <v>3</v>
      </c>
      <c r="Q153">
        <v>7</v>
      </c>
      <c r="R153">
        <v>5</v>
      </c>
      <c r="S153">
        <v>11</v>
      </c>
      <c r="T153">
        <v>14</v>
      </c>
      <c r="U153">
        <v>3</v>
      </c>
      <c r="V153">
        <v>1</v>
      </c>
      <c r="W153">
        <v>0</v>
      </c>
      <c r="X153">
        <v>0</v>
      </c>
      <c r="Y153">
        <v>1.87</v>
      </c>
      <c r="Z153">
        <v>0.42</v>
      </c>
      <c r="AA153" s="8">
        <f t="shared" si="10"/>
        <v>-1.4500000000000002</v>
      </c>
      <c r="AB153" s="25">
        <v>1819.4959716799999</v>
      </c>
      <c r="AC153">
        <v>1646</v>
      </c>
      <c r="AD153" s="21">
        <f t="shared" si="8"/>
        <v>173.49597167999991</v>
      </c>
      <c r="AE153">
        <v>4</v>
      </c>
    </row>
    <row r="154" spans="1:31" s="5" customFormat="1" x14ac:dyDescent="0.35">
      <c r="A154" s="5" t="s">
        <v>53</v>
      </c>
      <c r="B154" s="6">
        <v>42596</v>
      </c>
      <c r="C154" s="5" t="s">
        <v>36</v>
      </c>
      <c r="D154" s="5" t="s">
        <v>23</v>
      </c>
      <c r="E154" s="5" t="str">
        <f t="shared" si="9"/>
        <v>A</v>
      </c>
      <c r="F154" s="5">
        <v>3</v>
      </c>
      <c r="G154" s="5">
        <v>4</v>
      </c>
      <c r="H154" s="5" t="str">
        <f t="shared" si="7"/>
        <v>W</v>
      </c>
      <c r="I154" s="5" t="s">
        <v>27</v>
      </c>
      <c r="J154" s="5">
        <v>1</v>
      </c>
      <c r="K154" s="5">
        <v>1</v>
      </c>
      <c r="L154" s="5" t="s">
        <v>30</v>
      </c>
      <c r="M154" s="5">
        <v>9</v>
      </c>
      <c r="N154" s="5">
        <v>16</v>
      </c>
      <c r="O154" s="7">
        <v>5</v>
      </c>
      <c r="P154" s="5">
        <v>7</v>
      </c>
      <c r="Q154" s="5">
        <v>5</v>
      </c>
      <c r="R154" s="5">
        <v>4</v>
      </c>
      <c r="S154" s="5">
        <v>13</v>
      </c>
      <c r="T154" s="5">
        <v>17</v>
      </c>
      <c r="U154" s="5">
        <v>3</v>
      </c>
      <c r="V154" s="5">
        <v>3</v>
      </c>
      <c r="W154" s="5">
        <v>0</v>
      </c>
      <c r="X154" s="5">
        <v>0</v>
      </c>
      <c r="Y154" s="5">
        <v>1.18</v>
      </c>
      <c r="Z154" s="5">
        <v>1.66</v>
      </c>
      <c r="AA154" s="5">
        <f t="shared" si="10"/>
        <v>0.48</v>
      </c>
      <c r="AB154" s="24">
        <v>1801.18237305</v>
      </c>
      <c r="AC154" s="5">
        <v>1841</v>
      </c>
      <c r="AD154" s="19">
        <f t="shared" si="8"/>
        <v>-39.817626949999976</v>
      </c>
      <c r="AE154" s="5">
        <v>7</v>
      </c>
    </row>
    <row r="155" spans="1:31" x14ac:dyDescent="0.35">
      <c r="A155" t="s">
        <v>53</v>
      </c>
      <c r="B155" s="3">
        <v>42602</v>
      </c>
      <c r="C155" t="s">
        <v>49</v>
      </c>
      <c r="D155" t="s">
        <v>23</v>
      </c>
      <c r="E155" t="str">
        <f t="shared" si="9"/>
        <v>A</v>
      </c>
      <c r="F155">
        <v>2</v>
      </c>
      <c r="G155">
        <v>0</v>
      </c>
      <c r="H155" s="8" t="str">
        <f t="shared" si="7"/>
        <v>L</v>
      </c>
      <c r="I155" t="s">
        <v>25</v>
      </c>
      <c r="J155">
        <v>2</v>
      </c>
      <c r="K155">
        <v>0</v>
      </c>
      <c r="L155" t="s">
        <v>25</v>
      </c>
      <c r="M155">
        <v>3</v>
      </c>
      <c r="N155">
        <v>26</v>
      </c>
      <c r="O155" s="4">
        <v>2</v>
      </c>
      <c r="P155">
        <v>5</v>
      </c>
      <c r="Q155">
        <v>1</v>
      </c>
      <c r="R155">
        <v>12</v>
      </c>
      <c r="S155">
        <v>14</v>
      </c>
      <c r="T155">
        <v>5</v>
      </c>
      <c r="U155">
        <v>0</v>
      </c>
      <c r="V155">
        <v>1</v>
      </c>
      <c r="W155">
        <v>0</v>
      </c>
      <c r="X155">
        <v>0</v>
      </c>
      <c r="Y155">
        <v>0.2</v>
      </c>
      <c r="Z155">
        <v>0.94</v>
      </c>
      <c r="AA155" s="8">
        <f t="shared" si="10"/>
        <v>0.74</v>
      </c>
      <c r="AB155" s="25">
        <v>1813.15234375</v>
      </c>
      <c r="AC155">
        <v>1631</v>
      </c>
      <c r="AD155" s="21">
        <f t="shared" si="8"/>
        <v>182.15234375</v>
      </c>
      <c r="AE155">
        <v>6</v>
      </c>
    </row>
    <row r="156" spans="1:31" x14ac:dyDescent="0.35">
      <c r="A156" t="s">
        <v>53</v>
      </c>
      <c r="B156" s="3">
        <v>42609</v>
      </c>
      <c r="C156" t="s">
        <v>42</v>
      </c>
      <c r="D156" t="s">
        <v>23</v>
      </c>
      <c r="E156" t="str">
        <f t="shared" si="9"/>
        <v>A</v>
      </c>
      <c r="F156">
        <v>1</v>
      </c>
      <c r="G156">
        <v>1</v>
      </c>
      <c r="H156" s="8" t="str">
        <f t="shared" si="7"/>
        <v>D</v>
      </c>
      <c r="I156" t="s">
        <v>30</v>
      </c>
      <c r="J156">
        <v>0</v>
      </c>
      <c r="K156">
        <v>1</v>
      </c>
      <c r="L156" t="s">
        <v>27</v>
      </c>
      <c r="M156">
        <v>11</v>
      </c>
      <c r="N156">
        <v>13</v>
      </c>
      <c r="O156" s="4">
        <v>4</v>
      </c>
      <c r="P156">
        <v>3</v>
      </c>
      <c r="Q156">
        <v>5</v>
      </c>
      <c r="R156">
        <v>5</v>
      </c>
      <c r="S156">
        <v>11</v>
      </c>
      <c r="T156">
        <v>17</v>
      </c>
      <c r="U156">
        <v>3</v>
      </c>
      <c r="V156">
        <v>5</v>
      </c>
      <c r="W156">
        <v>0</v>
      </c>
      <c r="X156">
        <v>0</v>
      </c>
      <c r="Y156">
        <v>0.59</v>
      </c>
      <c r="Z156">
        <v>1.93</v>
      </c>
      <c r="AA156" s="8">
        <f t="shared" si="10"/>
        <v>1.3399999999999999</v>
      </c>
      <c r="AB156" s="25">
        <v>1790.2371826200001</v>
      </c>
      <c r="AC156">
        <v>1801</v>
      </c>
      <c r="AD156" s="21">
        <f t="shared" si="8"/>
        <v>-10.762817379999888</v>
      </c>
      <c r="AE156">
        <v>4</v>
      </c>
    </row>
    <row r="157" spans="1:31" x14ac:dyDescent="0.35">
      <c r="A157" t="s">
        <v>53</v>
      </c>
      <c r="B157" s="3">
        <v>42623</v>
      </c>
      <c r="C157" t="s">
        <v>23</v>
      </c>
      <c r="D157" t="s">
        <v>48</v>
      </c>
      <c r="E157" t="str">
        <f t="shared" si="9"/>
        <v>H</v>
      </c>
      <c r="F157">
        <v>4</v>
      </c>
      <c r="G157">
        <v>1</v>
      </c>
      <c r="H157" s="8" t="str">
        <f t="shared" si="7"/>
        <v>W</v>
      </c>
      <c r="I157" t="s">
        <v>25</v>
      </c>
      <c r="J157">
        <v>2</v>
      </c>
      <c r="K157">
        <v>1</v>
      </c>
      <c r="L157" t="s">
        <v>25</v>
      </c>
      <c r="M157">
        <v>17</v>
      </c>
      <c r="N157">
        <v>12</v>
      </c>
      <c r="O157" s="4">
        <v>11</v>
      </c>
      <c r="P157">
        <v>3</v>
      </c>
      <c r="Q157">
        <v>1</v>
      </c>
      <c r="R157">
        <v>7</v>
      </c>
      <c r="S157">
        <v>4</v>
      </c>
      <c r="T157">
        <v>8</v>
      </c>
      <c r="U157">
        <v>1</v>
      </c>
      <c r="V157">
        <v>2</v>
      </c>
      <c r="W157">
        <v>0</v>
      </c>
      <c r="X157">
        <v>0</v>
      </c>
      <c r="Y157">
        <v>2.77</v>
      </c>
      <c r="Z157">
        <v>1.23</v>
      </c>
      <c r="AA157" s="8">
        <f t="shared" si="10"/>
        <v>1.54</v>
      </c>
      <c r="AB157" s="25">
        <v>1792.1428222699999</v>
      </c>
      <c r="AC157">
        <v>1798</v>
      </c>
      <c r="AD157" s="21">
        <f t="shared" si="8"/>
        <v>-5.8571777300001031</v>
      </c>
      <c r="AE157">
        <v>14</v>
      </c>
    </row>
    <row r="158" spans="1:31" x14ac:dyDescent="0.35">
      <c r="A158" t="s">
        <v>53</v>
      </c>
      <c r="B158" s="3">
        <v>42629</v>
      </c>
      <c r="C158" t="s">
        <v>45</v>
      </c>
      <c r="D158" t="s">
        <v>23</v>
      </c>
      <c r="E158" t="str">
        <f t="shared" si="9"/>
        <v>A</v>
      </c>
      <c r="F158">
        <v>1</v>
      </c>
      <c r="G158">
        <v>2</v>
      </c>
      <c r="H158" s="8" t="str">
        <f t="shared" si="7"/>
        <v>W</v>
      </c>
      <c r="I158" t="s">
        <v>27</v>
      </c>
      <c r="J158">
        <v>0</v>
      </c>
      <c r="K158">
        <v>2</v>
      </c>
      <c r="L158" t="s">
        <v>27</v>
      </c>
      <c r="M158">
        <v>12</v>
      </c>
      <c r="N158">
        <v>13</v>
      </c>
      <c r="O158" s="4">
        <v>4</v>
      </c>
      <c r="P158">
        <v>5</v>
      </c>
      <c r="Q158">
        <v>6</v>
      </c>
      <c r="R158">
        <v>4</v>
      </c>
      <c r="S158">
        <v>6</v>
      </c>
      <c r="T158">
        <v>13</v>
      </c>
      <c r="U158">
        <v>1</v>
      </c>
      <c r="V158">
        <v>1</v>
      </c>
      <c r="W158">
        <v>0</v>
      </c>
      <c r="X158">
        <v>0</v>
      </c>
      <c r="Y158">
        <v>1.1599999999999999</v>
      </c>
      <c r="Z158">
        <v>1.42</v>
      </c>
      <c r="AA158" s="8">
        <f t="shared" si="10"/>
        <v>0.26</v>
      </c>
      <c r="AB158" s="25">
        <v>1805.07214355</v>
      </c>
      <c r="AC158">
        <v>1804</v>
      </c>
      <c r="AD158" s="21">
        <f t="shared" si="8"/>
        <v>1.0721435499999643</v>
      </c>
      <c r="AE158">
        <v>6</v>
      </c>
    </row>
    <row r="159" spans="1:31" x14ac:dyDescent="0.35">
      <c r="A159" t="s">
        <v>53</v>
      </c>
      <c r="B159" s="3">
        <v>42637</v>
      </c>
      <c r="C159" t="s">
        <v>23</v>
      </c>
      <c r="D159" t="s">
        <v>39</v>
      </c>
      <c r="E159" t="str">
        <f t="shared" si="9"/>
        <v>H</v>
      </c>
      <c r="F159">
        <v>5</v>
      </c>
      <c r="G159">
        <v>1</v>
      </c>
      <c r="H159" s="8" t="str">
        <f t="shared" si="7"/>
        <v>W</v>
      </c>
      <c r="I159" t="s">
        <v>25</v>
      </c>
      <c r="J159">
        <v>3</v>
      </c>
      <c r="K159">
        <v>0</v>
      </c>
      <c r="L159" t="s">
        <v>25</v>
      </c>
      <c r="M159">
        <v>32</v>
      </c>
      <c r="N159">
        <v>2</v>
      </c>
      <c r="O159" s="4">
        <v>12</v>
      </c>
      <c r="P159">
        <v>1</v>
      </c>
      <c r="Q159">
        <v>13</v>
      </c>
      <c r="R159">
        <v>2</v>
      </c>
      <c r="S159">
        <v>8</v>
      </c>
      <c r="T159">
        <v>8</v>
      </c>
      <c r="U159">
        <v>1</v>
      </c>
      <c r="V159">
        <v>2</v>
      </c>
      <c r="W159">
        <v>0</v>
      </c>
      <c r="X159">
        <v>1</v>
      </c>
      <c r="Y159">
        <v>4.6500000000000004</v>
      </c>
      <c r="Z159">
        <v>0.16</v>
      </c>
      <c r="AA159" s="8">
        <f t="shared" si="10"/>
        <v>4.49</v>
      </c>
      <c r="AB159" s="25">
        <v>1814.18359375</v>
      </c>
      <c r="AC159">
        <v>1606</v>
      </c>
      <c r="AD159" s="21">
        <f t="shared" si="8"/>
        <v>208.18359375</v>
      </c>
      <c r="AE159">
        <v>4</v>
      </c>
    </row>
    <row r="160" spans="1:31" x14ac:dyDescent="0.35">
      <c r="A160" t="s">
        <v>53</v>
      </c>
      <c r="B160" s="3">
        <v>42644</v>
      </c>
      <c r="C160" t="s">
        <v>29</v>
      </c>
      <c r="D160" t="s">
        <v>23</v>
      </c>
      <c r="E160" t="str">
        <f t="shared" si="9"/>
        <v>A</v>
      </c>
      <c r="F160">
        <v>1</v>
      </c>
      <c r="G160">
        <v>2</v>
      </c>
      <c r="H160" s="8" t="str">
        <f t="shared" si="7"/>
        <v>W</v>
      </c>
      <c r="I160" t="s">
        <v>27</v>
      </c>
      <c r="J160">
        <v>1</v>
      </c>
      <c r="K160">
        <v>0</v>
      </c>
      <c r="L160" t="s">
        <v>25</v>
      </c>
      <c r="M160">
        <v>8</v>
      </c>
      <c r="N160">
        <v>18</v>
      </c>
      <c r="O160" s="4">
        <v>3</v>
      </c>
      <c r="P160">
        <v>6</v>
      </c>
      <c r="Q160">
        <v>3</v>
      </c>
      <c r="R160">
        <v>10</v>
      </c>
      <c r="S160">
        <v>11</v>
      </c>
      <c r="T160">
        <v>9</v>
      </c>
      <c r="U160">
        <v>2</v>
      </c>
      <c r="V160">
        <v>2</v>
      </c>
      <c r="W160">
        <v>0</v>
      </c>
      <c r="X160">
        <v>0</v>
      </c>
      <c r="Y160">
        <v>2.66</v>
      </c>
      <c r="Z160">
        <v>2.02</v>
      </c>
      <c r="AA160" s="8">
        <f t="shared" si="10"/>
        <v>-0.64000000000000012</v>
      </c>
      <c r="AB160" s="25">
        <v>1822.4064941399999</v>
      </c>
      <c r="AC160">
        <v>1667</v>
      </c>
      <c r="AD160" s="21">
        <f t="shared" si="8"/>
        <v>155.40649413999995</v>
      </c>
      <c r="AE160">
        <v>7</v>
      </c>
    </row>
    <row r="161" spans="1:31" x14ac:dyDescent="0.35">
      <c r="A161" t="s">
        <v>53</v>
      </c>
      <c r="B161" s="3">
        <v>42660</v>
      </c>
      <c r="C161" t="s">
        <v>23</v>
      </c>
      <c r="D161" t="s">
        <v>28</v>
      </c>
      <c r="E161" t="str">
        <f t="shared" si="9"/>
        <v>H</v>
      </c>
      <c r="F161">
        <v>0</v>
      </c>
      <c r="G161">
        <v>0</v>
      </c>
      <c r="H161" s="8" t="str">
        <f t="shared" si="7"/>
        <v>D</v>
      </c>
      <c r="I161" t="s">
        <v>30</v>
      </c>
      <c r="J161">
        <v>0</v>
      </c>
      <c r="K161">
        <v>0</v>
      </c>
      <c r="L161" t="s">
        <v>30</v>
      </c>
      <c r="M161">
        <v>9</v>
      </c>
      <c r="N161">
        <v>7</v>
      </c>
      <c r="O161" s="4">
        <v>3</v>
      </c>
      <c r="P161">
        <v>1</v>
      </c>
      <c r="Q161">
        <v>3</v>
      </c>
      <c r="R161">
        <v>1</v>
      </c>
      <c r="S161">
        <v>14</v>
      </c>
      <c r="T161">
        <v>20</v>
      </c>
      <c r="U161">
        <v>0</v>
      </c>
      <c r="V161">
        <v>4</v>
      </c>
      <c r="W161">
        <v>0</v>
      </c>
      <c r="X161">
        <v>0</v>
      </c>
      <c r="Y161">
        <v>0.27</v>
      </c>
      <c r="Z161">
        <v>0.54</v>
      </c>
      <c r="AA161" s="8">
        <f t="shared" si="10"/>
        <v>-0.27</v>
      </c>
      <c r="AB161" s="25">
        <v>1827.8565673799999</v>
      </c>
      <c r="AC161">
        <v>1784</v>
      </c>
      <c r="AD161" s="21">
        <f t="shared" si="8"/>
        <v>43.856567379999888</v>
      </c>
      <c r="AE161">
        <v>16</v>
      </c>
    </row>
    <row r="162" spans="1:31" x14ac:dyDescent="0.35">
      <c r="A162" t="s">
        <v>53</v>
      </c>
      <c r="B162" s="3">
        <v>42665</v>
      </c>
      <c r="C162" t="s">
        <v>23</v>
      </c>
      <c r="D162" t="s">
        <v>35</v>
      </c>
      <c r="E162" t="str">
        <f t="shared" si="9"/>
        <v>H</v>
      </c>
      <c r="F162">
        <v>2</v>
      </c>
      <c r="G162">
        <v>1</v>
      </c>
      <c r="H162" s="8" t="str">
        <f t="shared" si="7"/>
        <v>W</v>
      </c>
      <c r="I162" t="s">
        <v>25</v>
      </c>
      <c r="J162">
        <v>2</v>
      </c>
      <c r="K162">
        <v>0</v>
      </c>
      <c r="L162" t="s">
        <v>25</v>
      </c>
      <c r="M162">
        <v>21</v>
      </c>
      <c r="N162">
        <v>6</v>
      </c>
      <c r="O162" s="4">
        <v>7</v>
      </c>
      <c r="P162">
        <v>1</v>
      </c>
      <c r="Q162">
        <v>3</v>
      </c>
      <c r="R162">
        <v>2</v>
      </c>
      <c r="S162">
        <v>9</v>
      </c>
      <c r="T162">
        <v>13</v>
      </c>
      <c r="U162">
        <v>1</v>
      </c>
      <c r="V162">
        <v>3</v>
      </c>
      <c r="W162">
        <v>0</v>
      </c>
      <c r="X162">
        <v>0</v>
      </c>
      <c r="Y162">
        <v>2.2999999999999998</v>
      </c>
      <c r="Z162">
        <v>0.69</v>
      </c>
      <c r="AA162" s="8">
        <f t="shared" si="10"/>
        <v>1.6099999999999999</v>
      </c>
      <c r="AB162" s="25">
        <v>1824.2147216799999</v>
      </c>
      <c r="AC162">
        <v>1652</v>
      </c>
      <c r="AD162" s="21">
        <f t="shared" si="8"/>
        <v>172.21472167999991</v>
      </c>
      <c r="AE162">
        <v>5</v>
      </c>
    </row>
    <row r="163" spans="1:31" x14ac:dyDescent="0.35">
      <c r="A163" t="s">
        <v>53</v>
      </c>
      <c r="B163" s="3">
        <v>42672</v>
      </c>
      <c r="C163" t="s">
        <v>33</v>
      </c>
      <c r="D163" t="s">
        <v>23</v>
      </c>
      <c r="E163" t="str">
        <f t="shared" si="9"/>
        <v>A</v>
      </c>
      <c r="F163">
        <v>2</v>
      </c>
      <c r="G163">
        <v>4</v>
      </c>
      <c r="H163" s="8" t="str">
        <f t="shared" si="7"/>
        <v>W</v>
      </c>
      <c r="I163" t="s">
        <v>27</v>
      </c>
      <c r="J163">
        <v>2</v>
      </c>
      <c r="K163">
        <v>3</v>
      </c>
      <c r="L163" t="s">
        <v>27</v>
      </c>
      <c r="M163">
        <v>7</v>
      </c>
      <c r="N163">
        <v>17</v>
      </c>
      <c r="O163" s="4">
        <v>6</v>
      </c>
      <c r="P163">
        <v>10</v>
      </c>
      <c r="Q163">
        <v>3</v>
      </c>
      <c r="R163">
        <v>3</v>
      </c>
      <c r="S163">
        <v>15</v>
      </c>
      <c r="T163">
        <v>5</v>
      </c>
      <c r="U163">
        <v>1</v>
      </c>
      <c r="V163">
        <v>2</v>
      </c>
      <c r="W163">
        <v>0</v>
      </c>
      <c r="X163">
        <v>0</v>
      </c>
      <c r="Y163">
        <v>0.5</v>
      </c>
      <c r="Z163">
        <v>2.2599999999999998</v>
      </c>
      <c r="AA163" s="8">
        <f t="shared" si="10"/>
        <v>1.7599999999999998</v>
      </c>
      <c r="AB163" s="25">
        <v>1827.21130371</v>
      </c>
      <c r="AC163">
        <v>1639</v>
      </c>
      <c r="AD163" s="21">
        <f t="shared" si="8"/>
        <v>188.21130371000004</v>
      </c>
      <c r="AE163">
        <v>4</v>
      </c>
    </row>
    <row r="164" spans="1:31" x14ac:dyDescent="0.35">
      <c r="A164" t="s">
        <v>53</v>
      </c>
      <c r="B164" s="3">
        <v>42680</v>
      </c>
      <c r="C164" t="s">
        <v>23</v>
      </c>
      <c r="D164" t="s">
        <v>52</v>
      </c>
      <c r="E164" t="str">
        <f t="shared" si="9"/>
        <v>H</v>
      </c>
      <c r="F164">
        <v>6</v>
      </c>
      <c r="G164">
        <v>1</v>
      </c>
      <c r="H164" s="8" t="str">
        <f t="shared" si="7"/>
        <v>W</v>
      </c>
      <c r="I164" t="s">
        <v>25</v>
      </c>
      <c r="J164">
        <v>3</v>
      </c>
      <c r="K164">
        <v>0</v>
      </c>
      <c r="L164" t="s">
        <v>25</v>
      </c>
      <c r="M164">
        <v>28</v>
      </c>
      <c r="N164">
        <v>11</v>
      </c>
      <c r="O164" s="4">
        <v>17</v>
      </c>
      <c r="P164">
        <v>8</v>
      </c>
      <c r="Q164">
        <v>6</v>
      </c>
      <c r="R164">
        <v>3</v>
      </c>
      <c r="S164">
        <v>14</v>
      </c>
      <c r="T164">
        <v>10</v>
      </c>
      <c r="U164">
        <v>1</v>
      </c>
      <c r="V164">
        <v>2</v>
      </c>
      <c r="W164">
        <v>0</v>
      </c>
      <c r="X164">
        <v>0</v>
      </c>
      <c r="Y164">
        <v>4.18</v>
      </c>
      <c r="Z164">
        <v>0.77</v>
      </c>
      <c r="AA164" s="8">
        <f t="shared" si="10"/>
        <v>3.4099999999999997</v>
      </c>
      <c r="AB164" s="25">
        <v>1833.1026611299999</v>
      </c>
      <c r="AC164">
        <v>1651</v>
      </c>
      <c r="AD164" s="21">
        <f t="shared" si="8"/>
        <v>182.10266112999989</v>
      </c>
      <c r="AE164">
        <v>8</v>
      </c>
    </row>
    <row r="165" spans="1:31" x14ac:dyDescent="0.35">
      <c r="A165" t="s">
        <v>53</v>
      </c>
      <c r="B165" s="3">
        <v>42693</v>
      </c>
      <c r="C165" t="s">
        <v>31</v>
      </c>
      <c r="D165" t="s">
        <v>23</v>
      </c>
      <c r="E165" t="str">
        <f t="shared" si="9"/>
        <v>A</v>
      </c>
      <c r="F165">
        <v>0</v>
      </c>
      <c r="G165">
        <v>0</v>
      </c>
      <c r="H165" s="8" t="str">
        <f t="shared" si="7"/>
        <v>D</v>
      </c>
      <c r="I165" t="s">
        <v>30</v>
      </c>
      <c r="J165">
        <v>0</v>
      </c>
      <c r="K165">
        <v>0</v>
      </c>
      <c r="L165" t="s">
        <v>30</v>
      </c>
      <c r="M165">
        <v>3</v>
      </c>
      <c r="N165">
        <v>15</v>
      </c>
      <c r="O165" s="4">
        <v>0</v>
      </c>
      <c r="P165">
        <v>2</v>
      </c>
      <c r="Q165">
        <v>1</v>
      </c>
      <c r="R165">
        <v>8</v>
      </c>
      <c r="S165">
        <v>8</v>
      </c>
      <c r="T165">
        <v>11</v>
      </c>
      <c r="U165">
        <v>1</v>
      </c>
      <c r="V165">
        <v>1</v>
      </c>
      <c r="W165">
        <v>0</v>
      </c>
      <c r="X165">
        <v>0</v>
      </c>
      <c r="Y165">
        <v>0.09</v>
      </c>
      <c r="Z165">
        <v>1.69</v>
      </c>
      <c r="AA165" s="8">
        <f t="shared" si="10"/>
        <v>1.5999999999999999</v>
      </c>
      <c r="AB165" s="25">
        <v>1839.4621582</v>
      </c>
      <c r="AC165">
        <v>1755</v>
      </c>
      <c r="AD165" s="21">
        <f t="shared" si="8"/>
        <v>84.462158199999976</v>
      </c>
      <c r="AE165">
        <v>13</v>
      </c>
    </row>
    <row r="166" spans="1:31" x14ac:dyDescent="0.35">
      <c r="A166" t="s">
        <v>53</v>
      </c>
      <c r="B166" s="3">
        <v>42700</v>
      </c>
      <c r="C166" t="s">
        <v>23</v>
      </c>
      <c r="D166" t="s">
        <v>32</v>
      </c>
      <c r="E166" t="str">
        <f t="shared" si="9"/>
        <v>H</v>
      </c>
      <c r="F166">
        <v>2</v>
      </c>
      <c r="G166">
        <v>0</v>
      </c>
      <c r="H166" s="8" t="str">
        <f t="shared" si="7"/>
        <v>W</v>
      </c>
      <c r="I166" t="s">
        <v>25</v>
      </c>
      <c r="J166">
        <v>0</v>
      </c>
      <c r="K166">
        <v>0</v>
      </c>
      <c r="L166" t="s">
        <v>30</v>
      </c>
      <c r="M166">
        <v>27</v>
      </c>
      <c r="N166">
        <v>6</v>
      </c>
      <c r="O166" s="4">
        <v>7</v>
      </c>
      <c r="P166">
        <v>1</v>
      </c>
      <c r="Q166">
        <v>9</v>
      </c>
      <c r="R166">
        <v>4</v>
      </c>
      <c r="S166">
        <v>5</v>
      </c>
      <c r="T166">
        <v>9</v>
      </c>
      <c r="U166">
        <v>1</v>
      </c>
      <c r="V166">
        <v>3</v>
      </c>
      <c r="W166">
        <v>0</v>
      </c>
      <c r="X166">
        <v>0</v>
      </c>
      <c r="Y166">
        <v>2.02</v>
      </c>
      <c r="Z166">
        <v>0.28999999999999998</v>
      </c>
      <c r="AA166" s="8">
        <f t="shared" si="10"/>
        <v>1.73</v>
      </c>
      <c r="AB166" s="25">
        <v>1835.03967285</v>
      </c>
      <c r="AC166">
        <v>1616</v>
      </c>
      <c r="AD166" s="21">
        <f t="shared" si="8"/>
        <v>219.03967284999999</v>
      </c>
      <c r="AE166">
        <v>7</v>
      </c>
    </row>
    <row r="167" spans="1:31" x14ac:dyDescent="0.35">
      <c r="A167" t="s">
        <v>53</v>
      </c>
      <c r="B167" s="3">
        <v>42708</v>
      </c>
      <c r="C167" t="s">
        <v>51</v>
      </c>
      <c r="D167" t="s">
        <v>23</v>
      </c>
      <c r="E167" t="str">
        <f t="shared" si="9"/>
        <v>A</v>
      </c>
      <c r="F167">
        <v>4</v>
      </c>
      <c r="G167">
        <v>3</v>
      </c>
      <c r="H167" s="8" t="str">
        <f t="shared" si="7"/>
        <v>L</v>
      </c>
      <c r="I167" t="s">
        <v>25</v>
      </c>
      <c r="J167">
        <v>0</v>
      </c>
      <c r="K167">
        <v>2</v>
      </c>
      <c r="L167" t="s">
        <v>27</v>
      </c>
      <c r="M167">
        <v>12</v>
      </c>
      <c r="N167">
        <v>10</v>
      </c>
      <c r="O167" s="4">
        <v>8</v>
      </c>
      <c r="P167">
        <v>3</v>
      </c>
      <c r="Q167">
        <v>4</v>
      </c>
      <c r="R167">
        <v>9</v>
      </c>
      <c r="S167">
        <v>9</v>
      </c>
      <c r="T167">
        <v>17</v>
      </c>
      <c r="U167">
        <v>2</v>
      </c>
      <c r="V167">
        <v>2</v>
      </c>
      <c r="W167">
        <v>0</v>
      </c>
      <c r="X167">
        <v>0</v>
      </c>
      <c r="Y167">
        <v>2.54</v>
      </c>
      <c r="Z167">
        <v>1.27</v>
      </c>
      <c r="AA167" s="8">
        <f t="shared" si="10"/>
        <v>-1.27</v>
      </c>
      <c r="AB167" s="25">
        <v>1838.3634033200001</v>
      </c>
      <c r="AC167">
        <v>1623</v>
      </c>
      <c r="AD167" s="21">
        <f t="shared" si="8"/>
        <v>215.36340332000009</v>
      </c>
      <c r="AE167">
        <v>5</v>
      </c>
    </row>
    <row r="168" spans="1:31" x14ac:dyDescent="0.35">
      <c r="A168" t="s">
        <v>53</v>
      </c>
      <c r="B168" s="3">
        <v>42715</v>
      </c>
      <c r="C168" t="s">
        <v>23</v>
      </c>
      <c r="D168" t="s">
        <v>41</v>
      </c>
      <c r="E168" t="str">
        <f t="shared" si="9"/>
        <v>H</v>
      </c>
      <c r="F168">
        <v>2</v>
      </c>
      <c r="G168">
        <v>2</v>
      </c>
      <c r="H168" s="8" t="str">
        <f t="shared" si="7"/>
        <v>D</v>
      </c>
      <c r="I168" t="s">
        <v>30</v>
      </c>
      <c r="J168">
        <v>1</v>
      </c>
      <c r="K168">
        <v>2</v>
      </c>
      <c r="L168" t="s">
        <v>27</v>
      </c>
      <c r="M168">
        <v>18</v>
      </c>
      <c r="N168">
        <v>7</v>
      </c>
      <c r="O168" s="4">
        <v>3</v>
      </c>
      <c r="P168">
        <v>3</v>
      </c>
      <c r="Q168">
        <v>11</v>
      </c>
      <c r="R168">
        <v>4</v>
      </c>
      <c r="S168">
        <v>7</v>
      </c>
      <c r="T168">
        <v>8</v>
      </c>
      <c r="U168">
        <v>2</v>
      </c>
      <c r="V168">
        <v>0</v>
      </c>
      <c r="W168">
        <v>0</v>
      </c>
      <c r="X168">
        <v>0</v>
      </c>
      <c r="Y168">
        <v>1.79</v>
      </c>
      <c r="Z168">
        <v>0.65</v>
      </c>
      <c r="AA168" s="8">
        <f t="shared" si="10"/>
        <v>1.1400000000000001</v>
      </c>
      <c r="AB168" s="25">
        <v>1824.7110595700001</v>
      </c>
      <c r="AC168">
        <v>1646</v>
      </c>
      <c r="AD168" s="21">
        <f t="shared" si="8"/>
        <v>178.71105957000009</v>
      </c>
      <c r="AE168">
        <v>7</v>
      </c>
    </row>
    <row r="169" spans="1:31" x14ac:dyDescent="0.35">
      <c r="A169" t="s">
        <v>53</v>
      </c>
      <c r="B169" s="3">
        <v>42718</v>
      </c>
      <c r="C169" t="s">
        <v>54</v>
      </c>
      <c r="D169" t="s">
        <v>23</v>
      </c>
      <c r="E169" t="str">
        <f t="shared" si="9"/>
        <v>A</v>
      </c>
      <c r="F169">
        <v>0</v>
      </c>
      <c r="G169">
        <v>3</v>
      </c>
      <c r="H169" s="8" t="str">
        <f t="shared" si="7"/>
        <v>W</v>
      </c>
      <c r="I169" t="s">
        <v>27</v>
      </c>
      <c r="J169">
        <v>0</v>
      </c>
      <c r="K169">
        <v>1</v>
      </c>
      <c r="L169" t="s">
        <v>27</v>
      </c>
      <c r="M169">
        <v>8</v>
      </c>
      <c r="N169">
        <v>15</v>
      </c>
      <c r="O169" s="4">
        <v>3</v>
      </c>
      <c r="P169">
        <v>4</v>
      </c>
      <c r="Q169">
        <v>5</v>
      </c>
      <c r="R169">
        <v>2</v>
      </c>
      <c r="S169">
        <v>11</v>
      </c>
      <c r="T169">
        <v>14</v>
      </c>
      <c r="U169">
        <v>1</v>
      </c>
      <c r="V169">
        <v>0</v>
      </c>
      <c r="W169">
        <v>0</v>
      </c>
      <c r="X169">
        <v>0</v>
      </c>
      <c r="Y169">
        <v>0.16</v>
      </c>
      <c r="Z169">
        <v>2.14</v>
      </c>
      <c r="AA169" s="8">
        <f t="shared" si="10"/>
        <v>1.9800000000000002</v>
      </c>
      <c r="AB169" s="25">
        <v>1818.6353759799999</v>
      </c>
      <c r="AC169">
        <v>1608</v>
      </c>
      <c r="AD169" s="21">
        <f t="shared" si="8"/>
        <v>210.63537597999994</v>
      </c>
      <c r="AE169">
        <v>3</v>
      </c>
    </row>
    <row r="170" spans="1:31" x14ac:dyDescent="0.35">
      <c r="A170" t="s">
        <v>53</v>
      </c>
      <c r="B170" s="3">
        <v>42723</v>
      </c>
      <c r="C170" t="s">
        <v>38</v>
      </c>
      <c r="D170" t="s">
        <v>23</v>
      </c>
      <c r="E170" t="str">
        <f t="shared" si="9"/>
        <v>A</v>
      </c>
      <c r="F170">
        <v>0</v>
      </c>
      <c r="G170">
        <v>1</v>
      </c>
      <c r="H170" s="8" t="str">
        <f t="shared" si="7"/>
        <v>W</v>
      </c>
      <c r="I170" t="s">
        <v>27</v>
      </c>
      <c r="J170">
        <v>0</v>
      </c>
      <c r="K170">
        <v>0</v>
      </c>
      <c r="L170" t="s">
        <v>30</v>
      </c>
      <c r="M170">
        <v>6</v>
      </c>
      <c r="N170">
        <v>11</v>
      </c>
      <c r="O170" s="4">
        <v>1</v>
      </c>
      <c r="P170">
        <v>4</v>
      </c>
      <c r="Q170">
        <v>1</v>
      </c>
      <c r="R170">
        <v>6</v>
      </c>
      <c r="S170">
        <v>13</v>
      </c>
      <c r="T170">
        <v>9</v>
      </c>
      <c r="U170">
        <v>3</v>
      </c>
      <c r="V170">
        <v>1</v>
      </c>
      <c r="W170">
        <v>0</v>
      </c>
      <c r="X170">
        <v>0</v>
      </c>
      <c r="Y170">
        <v>0.46</v>
      </c>
      <c r="Z170">
        <v>1.88</v>
      </c>
      <c r="AA170" s="8">
        <f t="shared" si="10"/>
        <v>1.42</v>
      </c>
      <c r="AB170" s="25">
        <v>1826.68908691</v>
      </c>
      <c r="AC170">
        <v>1699</v>
      </c>
      <c r="AD170" s="21">
        <f t="shared" si="8"/>
        <v>127.68908691000001</v>
      </c>
      <c r="AE170">
        <v>5</v>
      </c>
    </row>
    <row r="171" spans="1:31" x14ac:dyDescent="0.35">
      <c r="A171" t="s">
        <v>53</v>
      </c>
      <c r="B171" s="3">
        <v>42731</v>
      </c>
      <c r="C171" t="s">
        <v>23</v>
      </c>
      <c r="D171" t="s">
        <v>24</v>
      </c>
      <c r="E171" t="str">
        <f t="shared" si="9"/>
        <v>H</v>
      </c>
      <c r="F171">
        <v>4</v>
      </c>
      <c r="G171">
        <v>1</v>
      </c>
      <c r="H171" s="8" t="str">
        <f t="shared" si="7"/>
        <v>W</v>
      </c>
      <c r="I171" t="s">
        <v>25</v>
      </c>
      <c r="J171">
        <v>2</v>
      </c>
      <c r="K171">
        <v>1</v>
      </c>
      <c r="L171" t="s">
        <v>25</v>
      </c>
      <c r="M171">
        <v>20</v>
      </c>
      <c r="N171">
        <v>6</v>
      </c>
      <c r="O171" s="4">
        <v>6</v>
      </c>
      <c r="P171">
        <v>2</v>
      </c>
      <c r="Q171">
        <v>8</v>
      </c>
      <c r="R171">
        <v>2</v>
      </c>
      <c r="S171">
        <v>9</v>
      </c>
      <c r="T171">
        <v>6</v>
      </c>
      <c r="U171">
        <v>0</v>
      </c>
      <c r="V171">
        <v>1</v>
      </c>
      <c r="W171">
        <v>0</v>
      </c>
      <c r="X171">
        <v>0</v>
      </c>
      <c r="Y171">
        <v>1.67</v>
      </c>
      <c r="Z171">
        <v>0.39</v>
      </c>
      <c r="AA171" s="8">
        <f t="shared" si="10"/>
        <v>1.2799999999999998</v>
      </c>
      <c r="AB171" s="25">
        <v>1832.9497070299999</v>
      </c>
      <c r="AC171">
        <v>1670</v>
      </c>
      <c r="AD171" s="21">
        <f t="shared" si="8"/>
        <v>162.9497070299999</v>
      </c>
      <c r="AE171">
        <v>8</v>
      </c>
    </row>
    <row r="172" spans="1:31" x14ac:dyDescent="0.35">
      <c r="A172" t="s">
        <v>53</v>
      </c>
      <c r="B172" s="3">
        <v>42735</v>
      </c>
      <c r="C172" t="s">
        <v>23</v>
      </c>
      <c r="D172" t="s">
        <v>44</v>
      </c>
      <c r="E172" t="str">
        <f t="shared" si="9"/>
        <v>H</v>
      </c>
      <c r="F172">
        <v>1</v>
      </c>
      <c r="G172">
        <v>0</v>
      </c>
      <c r="H172" s="8" t="str">
        <f t="shared" si="7"/>
        <v>W</v>
      </c>
      <c r="I172" t="s">
        <v>25</v>
      </c>
      <c r="J172">
        <v>1</v>
      </c>
      <c r="K172">
        <v>0</v>
      </c>
      <c r="L172" t="s">
        <v>25</v>
      </c>
      <c r="M172">
        <v>5</v>
      </c>
      <c r="N172">
        <v>9</v>
      </c>
      <c r="O172" s="4">
        <v>1</v>
      </c>
      <c r="P172">
        <v>2</v>
      </c>
      <c r="Q172">
        <v>4</v>
      </c>
      <c r="R172">
        <v>6</v>
      </c>
      <c r="S172">
        <v>12</v>
      </c>
      <c r="T172">
        <v>12</v>
      </c>
      <c r="U172">
        <v>2</v>
      </c>
      <c r="V172">
        <v>1</v>
      </c>
      <c r="W172">
        <v>0</v>
      </c>
      <c r="X172">
        <v>0</v>
      </c>
      <c r="Y172">
        <v>0.26</v>
      </c>
      <c r="Z172">
        <v>0.35</v>
      </c>
      <c r="AA172" s="8">
        <f t="shared" si="10"/>
        <v>-8.9999999999999969E-2</v>
      </c>
      <c r="AB172" s="25">
        <v>1838.20996094</v>
      </c>
      <c r="AC172">
        <v>1854</v>
      </c>
      <c r="AD172" s="21">
        <f t="shared" si="8"/>
        <v>-15.790039060000026</v>
      </c>
      <c r="AE172">
        <v>4</v>
      </c>
    </row>
    <row r="173" spans="1:31" x14ac:dyDescent="0.35">
      <c r="A173" t="s">
        <v>53</v>
      </c>
      <c r="B173" s="3">
        <v>42737</v>
      </c>
      <c r="C173" t="s">
        <v>32</v>
      </c>
      <c r="D173" t="s">
        <v>23</v>
      </c>
      <c r="E173" t="str">
        <f t="shared" si="9"/>
        <v>A</v>
      </c>
      <c r="F173">
        <v>2</v>
      </c>
      <c r="G173">
        <v>2</v>
      </c>
      <c r="H173" s="8" t="str">
        <f t="shared" si="7"/>
        <v>D</v>
      </c>
      <c r="I173" t="s">
        <v>30</v>
      </c>
      <c r="J173">
        <v>1</v>
      </c>
      <c r="K173">
        <v>1</v>
      </c>
      <c r="L173" t="s">
        <v>30</v>
      </c>
      <c r="M173">
        <v>10</v>
      </c>
      <c r="N173">
        <v>21</v>
      </c>
      <c r="O173" s="4">
        <v>5</v>
      </c>
      <c r="P173">
        <v>15</v>
      </c>
      <c r="Q173">
        <v>2</v>
      </c>
      <c r="R173">
        <v>5</v>
      </c>
      <c r="S173">
        <v>10</v>
      </c>
      <c r="T173">
        <v>10</v>
      </c>
      <c r="U173">
        <v>2</v>
      </c>
      <c r="V173">
        <v>3</v>
      </c>
      <c r="W173">
        <v>0</v>
      </c>
      <c r="X173">
        <v>0</v>
      </c>
      <c r="Y173">
        <v>1.91</v>
      </c>
      <c r="Z173">
        <v>2.33</v>
      </c>
      <c r="AA173" s="8">
        <f t="shared" si="10"/>
        <v>0.42000000000000015</v>
      </c>
      <c r="AB173" s="25">
        <v>1844.82714844</v>
      </c>
      <c r="AC173">
        <v>1599</v>
      </c>
      <c r="AD173" s="21">
        <f t="shared" si="8"/>
        <v>245.82714843999997</v>
      </c>
      <c r="AE173">
        <v>2</v>
      </c>
    </row>
    <row r="174" spans="1:31" x14ac:dyDescent="0.35">
      <c r="A174" t="s">
        <v>53</v>
      </c>
      <c r="B174" s="3">
        <v>42750</v>
      </c>
      <c r="C174" t="s">
        <v>28</v>
      </c>
      <c r="D174" t="s">
        <v>23</v>
      </c>
      <c r="E174" t="str">
        <f t="shared" si="9"/>
        <v>A</v>
      </c>
      <c r="F174">
        <v>1</v>
      </c>
      <c r="G174">
        <v>1</v>
      </c>
      <c r="H174" s="8" t="str">
        <f t="shared" si="7"/>
        <v>D</v>
      </c>
      <c r="I174" t="s">
        <v>30</v>
      </c>
      <c r="J174">
        <v>0</v>
      </c>
      <c r="K174">
        <v>1</v>
      </c>
      <c r="L174" t="s">
        <v>27</v>
      </c>
      <c r="M174">
        <v>9</v>
      </c>
      <c r="N174">
        <v>13</v>
      </c>
      <c r="O174" s="4">
        <v>3</v>
      </c>
      <c r="P174">
        <v>4</v>
      </c>
      <c r="Q174">
        <v>5</v>
      </c>
      <c r="R174">
        <v>7</v>
      </c>
      <c r="S174">
        <v>17</v>
      </c>
      <c r="T174">
        <v>13</v>
      </c>
      <c r="U174">
        <v>1</v>
      </c>
      <c r="V174">
        <v>3</v>
      </c>
      <c r="W174">
        <v>0</v>
      </c>
      <c r="X174">
        <v>0</v>
      </c>
      <c r="Y174">
        <v>1.0329999999999999</v>
      </c>
      <c r="Z174">
        <v>1.46</v>
      </c>
      <c r="AA174" s="8">
        <f t="shared" si="10"/>
        <v>0.42700000000000005</v>
      </c>
      <c r="AB174" s="25">
        <v>1839.9455566399999</v>
      </c>
      <c r="AC174">
        <v>1814</v>
      </c>
      <c r="AD174" s="21">
        <f t="shared" si="8"/>
        <v>25.94555663999995</v>
      </c>
      <c r="AE174">
        <v>4</v>
      </c>
    </row>
    <row r="175" spans="1:31" x14ac:dyDescent="0.35">
      <c r="A175" t="s">
        <v>53</v>
      </c>
      <c r="B175" s="3">
        <v>42756</v>
      </c>
      <c r="C175" t="s">
        <v>23</v>
      </c>
      <c r="D175" t="s">
        <v>29</v>
      </c>
      <c r="E175" t="str">
        <f t="shared" si="9"/>
        <v>H</v>
      </c>
      <c r="F175">
        <v>2</v>
      </c>
      <c r="G175">
        <v>3</v>
      </c>
      <c r="H175" s="8" t="str">
        <f t="shared" si="7"/>
        <v>L</v>
      </c>
      <c r="I175" t="s">
        <v>27</v>
      </c>
      <c r="J175">
        <v>0</v>
      </c>
      <c r="K175">
        <v>0</v>
      </c>
      <c r="L175" t="s">
        <v>30</v>
      </c>
      <c r="M175">
        <v>16</v>
      </c>
      <c r="N175">
        <v>6</v>
      </c>
      <c r="O175" s="4">
        <v>5</v>
      </c>
      <c r="P175">
        <v>3</v>
      </c>
      <c r="Q175">
        <v>6</v>
      </c>
      <c r="R175">
        <v>3</v>
      </c>
      <c r="S175">
        <v>7</v>
      </c>
      <c r="T175">
        <v>7</v>
      </c>
      <c r="U175">
        <v>1</v>
      </c>
      <c r="V175">
        <v>1</v>
      </c>
      <c r="W175">
        <v>0</v>
      </c>
      <c r="X175">
        <v>0</v>
      </c>
      <c r="Y175">
        <v>1.24</v>
      </c>
      <c r="Z175">
        <v>1.6</v>
      </c>
      <c r="AA175" s="8">
        <f t="shared" si="10"/>
        <v>-0.3600000000000001</v>
      </c>
      <c r="AB175" s="25">
        <v>1841.0379638700001</v>
      </c>
      <c r="AC175">
        <v>1597</v>
      </c>
      <c r="AD175" s="21">
        <f t="shared" si="8"/>
        <v>244.03796387000011</v>
      </c>
      <c r="AE175">
        <v>3</v>
      </c>
    </row>
    <row r="176" spans="1:31" x14ac:dyDescent="0.35">
      <c r="A176" t="s">
        <v>53</v>
      </c>
      <c r="B176" s="3">
        <v>42766</v>
      </c>
      <c r="C176" t="s">
        <v>23</v>
      </c>
      <c r="D176" t="s">
        <v>45</v>
      </c>
      <c r="E176" t="str">
        <f t="shared" si="9"/>
        <v>H</v>
      </c>
      <c r="F176">
        <v>1</v>
      </c>
      <c r="G176">
        <v>1</v>
      </c>
      <c r="H176" s="8" t="str">
        <f t="shared" si="7"/>
        <v>D</v>
      </c>
      <c r="I176" t="s">
        <v>30</v>
      </c>
      <c r="J176">
        <v>0</v>
      </c>
      <c r="K176">
        <v>1</v>
      </c>
      <c r="L176" t="s">
        <v>27</v>
      </c>
      <c r="M176">
        <v>7</v>
      </c>
      <c r="N176">
        <v>8</v>
      </c>
      <c r="O176" s="4">
        <v>3</v>
      </c>
      <c r="P176">
        <v>2</v>
      </c>
      <c r="Q176">
        <v>3</v>
      </c>
      <c r="R176">
        <v>3</v>
      </c>
      <c r="S176">
        <v>13</v>
      </c>
      <c r="T176">
        <v>8</v>
      </c>
      <c r="U176">
        <v>2</v>
      </c>
      <c r="V176">
        <v>1</v>
      </c>
      <c r="W176">
        <v>0</v>
      </c>
      <c r="X176">
        <v>0</v>
      </c>
      <c r="Y176">
        <v>1.2</v>
      </c>
      <c r="Z176">
        <v>1.07</v>
      </c>
      <c r="AA176" s="8">
        <f t="shared" si="10"/>
        <v>0.12999999999999989</v>
      </c>
      <c r="AB176" s="25">
        <v>1826.1986084</v>
      </c>
      <c r="AC176">
        <v>1876</v>
      </c>
      <c r="AD176" s="21">
        <f t="shared" si="8"/>
        <v>-49.801391599999988</v>
      </c>
      <c r="AE176">
        <v>3</v>
      </c>
    </row>
    <row r="177" spans="1:31" x14ac:dyDescent="0.35">
      <c r="A177" t="s">
        <v>53</v>
      </c>
      <c r="B177" s="3">
        <v>42770</v>
      </c>
      <c r="C177" t="s">
        <v>39</v>
      </c>
      <c r="D177" t="s">
        <v>23</v>
      </c>
      <c r="E177" t="str">
        <f t="shared" si="9"/>
        <v>A</v>
      </c>
      <c r="F177">
        <v>2</v>
      </c>
      <c r="G177">
        <v>0</v>
      </c>
      <c r="H177" s="8" t="str">
        <f t="shared" si="7"/>
        <v>L</v>
      </c>
      <c r="I177" t="s">
        <v>25</v>
      </c>
      <c r="J177">
        <v>1</v>
      </c>
      <c r="K177">
        <v>0</v>
      </c>
      <c r="L177" t="s">
        <v>25</v>
      </c>
      <c r="M177">
        <v>7</v>
      </c>
      <c r="N177">
        <v>22</v>
      </c>
      <c r="O177" s="4">
        <v>4</v>
      </c>
      <c r="P177">
        <v>5</v>
      </c>
      <c r="Q177">
        <v>1</v>
      </c>
      <c r="R177">
        <v>15</v>
      </c>
      <c r="S177">
        <v>9</v>
      </c>
      <c r="T177">
        <v>12</v>
      </c>
      <c r="U177">
        <v>2</v>
      </c>
      <c r="V177">
        <v>1</v>
      </c>
      <c r="W177">
        <v>0</v>
      </c>
      <c r="X177">
        <v>0</v>
      </c>
      <c r="Y177">
        <v>1.89</v>
      </c>
      <c r="Z177">
        <v>1.1299999999999999</v>
      </c>
      <c r="AA177" s="8">
        <f t="shared" si="10"/>
        <v>-0.76</v>
      </c>
      <c r="AB177" s="25">
        <v>1825.6584472699999</v>
      </c>
      <c r="AC177">
        <v>1561</v>
      </c>
      <c r="AD177" s="21">
        <f t="shared" si="8"/>
        <v>264.6584472699999</v>
      </c>
      <c r="AE177">
        <v>4</v>
      </c>
    </row>
    <row r="178" spans="1:31" x14ac:dyDescent="0.35">
      <c r="A178" t="s">
        <v>53</v>
      </c>
      <c r="B178" s="3">
        <v>42777</v>
      </c>
      <c r="C178" t="s">
        <v>23</v>
      </c>
      <c r="D178" t="s">
        <v>42</v>
      </c>
      <c r="E178" t="str">
        <f t="shared" si="9"/>
        <v>H</v>
      </c>
      <c r="F178">
        <v>2</v>
      </c>
      <c r="G178">
        <v>0</v>
      </c>
      <c r="H178" s="8" t="str">
        <f t="shared" si="7"/>
        <v>W</v>
      </c>
      <c r="I178" t="s">
        <v>25</v>
      </c>
      <c r="J178">
        <v>2</v>
      </c>
      <c r="K178">
        <v>0</v>
      </c>
      <c r="L178" t="s">
        <v>25</v>
      </c>
      <c r="M178">
        <v>17</v>
      </c>
      <c r="N178">
        <v>7</v>
      </c>
      <c r="O178" s="4">
        <v>9</v>
      </c>
      <c r="P178">
        <v>2</v>
      </c>
      <c r="Q178">
        <v>10</v>
      </c>
      <c r="R178">
        <v>3</v>
      </c>
      <c r="S178">
        <v>14</v>
      </c>
      <c r="T178">
        <v>14</v>
      </c>
      <c r="U178">
        <v>3</v>
      </c>
      <c r="V178">
        <v>4</v>
      </c>
      <c r="W178">
        <v>0</v>
      </c>
      <c r="X178">
        <v>0</v>
      </c>
      <c r="Y178">
        <v>2.38</v>
      </c>
      <c r="Z178">
        <v>0.62</v>
      </c>
      <c r="AA178" s="8">
        <f t="shared" si="10"/>
        <v>1.7599999999999998</v>
      </c>
      <c r="AB178" s="25">
        <v>1807.4565429700001</v>
      </c>
      <c r="AC178">
        <v>1847</v>
      </c>
      <c r="AD178" s="21">
        <f t="shared" si="8"/>
        <v>-39.5434570299999</v>
      </c>
      <c r="AE178">
        <v>7</v>
      </c>
    </row>
    <row r="179" spans="1:31" x14ac:dyDescent="0.35">
      <c r="A179" t="s">
        <v>53</v>
      </c>
      <c r="B179" s="3">
        <v>42793</v>
      </c>
      <c r="C179" t="s">
        <v>48</v>
      </c>
      <c r="D179" t="s">
        <v>23</v>
      </c>
      <c r="E179" t="str">
        <f t="shared" si="9"/>
        <v>A</v>
      </c>
      <c r="F179">
        <v>3</v>
      </c>
      <c r="G179">
        <v>1</v>
      </c>
      <c r="H179" s="8" t="str">
        <f t="shared" si="7"/>
        <v>L</v>
      </c>
      <c r="I179" t="s">
        <v>25</v>
      </c>
      <c r="J179">
        <v>2</v>
      </c>
      <c r="K179">
        <v>0</v>
      </c>
      <c r="L179" t="s">
        <v>25</v>
      </c>
      <c r="M179">
        <v>13</v>
      </c>
      <c r="N179">
        <v>17</v>
      </c>
      <c r="O179" s="4">
        <v>7</v>
      </c>
      <c r="P179">
        <v>7</v>
      </c>
      <c r="Q179">
        <v>5</v>
      </c>
      <c r="R179">
        <v>12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1.55</v>
      </c>
      <c r="Z179">
        <v>0.79</v>
      </c>
      <c r="AA179" s="8">
        <f t="shared" si="10"/>
        <v>-0.76</v>
      </c>
      <c r="AB179" s="25">
        <v>1813.7714843799999</v>
      </c>
      <c r="AC179">
        <v>1669</v>
      </c>
      <c r="AD179" s="21">
        <f t="shared" si="8"/>
        <v>144.77148437999995</v>
      </c>
      <c r="AE179">
        <v>16</v>
      </c>
    </row>
    <row r="180" spans="1:31" x14ac:dyDescent="0.35">
      <c r="A180" t="s">
        <v>53</v>
      </c>
      <c r="B180" s="3">
        <v>42798</v>
      </c>
      <c r="C180" t="s">
        <v>23</v>
      </c>
      <c r="D180" t="s">
        <v>36</v>
      </c>
      <c r="E180" t="str">
        <f t="shared" si="9"/>
        <v>H</v>
      </c>
      <c r="F180">
        <v>3</v>
      </c>
      <c r="G180">
        <v>1</v>
      </c>
      <c r="H180" s="8" t="str">
        <f t="shared" si="7"/>
        <v>W</v>
      </c>
      <c r="I180" t="s">
        <v>25</v>
      </c>
      <c r="J180">
        <v>2</v>
      </c>
      <c r="K180">
        <v>0</v>
      </c>
      <c r="L180" t="s">
        <v>25</v>
      </c>
      <c r="M180">
        <v>18</v>
      </c>
      <c r="N180">
        <v>7</v>
      </c>
      <c r="O180" s="4">
        <v>7</v>
      </c>
      <c r="P180">
        <v>3</v>
      </c>
      <c r="Q180">
        <v>9</v>
      </c>
      <c r="R180">
        <v>3</v>
      </c>
      <c r="S180">
        <v>8</v>
      </c>
      <c r="T180">
        <v>15</v>
      </c>
      <c r="U180">
        <v>1</v>
      </c>
      <c r="V180">
        <v>2</v>
      </c>
      <c r="W180">
        <v>0</v>
      </c>
      <c r="X180">
        <v>0</v>
      </c>
      <c r="Y180">
        <v>2.7</v>
      </c>
      <c r="Z180">
        <v>0.73</v>
      </c>
      <c r="AA180" s="8">
        <f t="shared" si="10"/>
        <v>1.9700000000000002</v>
      </c>
      <c r="AB180" s="25">
        <v>1799.5864257799999</v>
      </c>
      <c r="AC180">
        <v>1842</v>
      </c>
      <c r="AD180" s="21">
        <f t="shared" si="8"/>
        <v>-42.4135742200001</v>
      </c>
      <c r="AE180">
        <v>5</v>
      </c>
    </row>
    <row r="181" spans="1:31" x14ac:dyDescent="0.35">
      <c r="A181" t="s">
        <v>53</v>
      </c>
      <c r="B181" s="3">
        <v>42806</v>
      </c>
      <c r="C181" t="s">
        <v>23</v>
      </c>
      <c r="D181" t="s">
        <v>49</v>
      </c>
      <c r="E181" t="str">
        <f t="shared" si="9"/>
        <v>H</v>
      </c>
      <c r="F181">
        <v>2</v>
      </c>
      <c r="G181">
        <v>1</v>
      </c>
      <c r="H181" s="8" t="str">
        <f t="shared" si="7"/>
        <v>W</v>
      </c>
      <c r="I181" t="s">
        <v>25</v>
      </c>
      <c r="J181">
        <v>1</v>
      </c>
      <c r="K181">
        <v>1</v>
      </c>
      <c r="L181" t="s">
        <v>30</v>
      </c>
      <c r="M181">
        <v>10</v>
      </c>
      <c r="N181">
        <v>11</v>
      </c>
      <c r="O181" s="4">
        <v>3</v>
      </c>
      <c r="P181">
        <v>1</v>
      </c>
      <c r="Q181">
        <v>11</v>
      </c>
      <c r="R181">
        <v>1</v>
      </c>
      <c r="S181">
        <v>12</v>
      </c>
      <c r="T181">
        <v>16</v>
      </c>
      <c r="U181">
        <v>2</v>
      </c>
      <c r="V181">
        <v>2</v>
      </c>
      <c r="W181">
        <v>0</v>
      </c>
      <c r="X181">
        <v>0</v>
      </c>
      <c r="Y181">
        <v>0.97</v>
      </c>
      <c r="Z181">
        <v>0.83</v>
      </c>
      <c r="AA181" s="8">
        <f t="shared" si="10"/>
        <v>0.14000000000000001</v>
      </c>
      <c r="AB181" s="25">
        <v>1809.16699219</v>
      </c>
      <c r="AC181">
        <v>1633</v>
      </c>
      <c r="AD181" s="21">
        <f t="shared" si="8"/>
        <v>176.16699218999997</v>
      </c>
      <c r="AE181">
        <v>8</v>
      </c>
    </row>
    <row r="182" spans="1:31" x14ac:dyDescent="0.35">
      <c r="A182" t="s">
        <v>53</v>
      </c>
      <c r="B182" s="3">
        <v>42813</v>
      </c>
      <c r="C182" t="s">
        <v>44</v>
      </c>
      <c r="D182" t="s">
        <v>23</v>
      </c>
      <c r="E182" t="str">
        <f t="shared" si="9"/>
        <v>A</v>
      </c>
      <c r="F182">
        <v>1</v>
      </c>
      <c r="G182">
        <v>1</v>
      </c>
      <c r="H182" s="8" t="str">
        <f t="shared" si="7"/>
        <v>D</v>
      </c>
      <c r="I182" t="s">
        <v>30</v>
      </c>
      <c r="J182">
        <v>0</v>
      </c>
      <c r="K182">
        <v>0</v>
      </c>
      <c r="L182" t="s">
        <v>30</v>
      </c>
      <c r="M182">
        <v>13</v>
      </c>
      <c r="N182">
        <v>13</v>
      </c>
      <c r="O182" s="4">
        <v>3</v>
      </c>
      <c r="P182">
        <v>4</v>
      </c>
      <c r="Q182">
        <v>9</v>
      </c>
      <c r="R182">
        <v>8</v>
      </c>
      <c r="S182">
        <v>14</v>
      </c>
      <c r="T182">
        <v>7</v>
      </c>
      <c r="U182">
        <v>3</v>
      </c>
      <c r="V182">
        <v>3</v>
      </c>
      <c r="W182">
        <v>0</v>
      </c>
      <c r="X182">
        <v>0</v>
      </c>
      <c r="Y182">
        <v>2.5499999999999998</v>
      </c>
      <c r="Z182">
        <v>1.94</v>
      </c>
      <c r="AA182" s="8">
        <f t="shared" si="10"/>
        <v>-0.60999999999999988</v>
      </c>
      <c r="AB182" s="25">
        <v>1814.47534179999</v>
      </c>
      <c r="AC182">
        <v>1837</v>
      </c>
      <c r="AD182" s="21">
        <f t="shared" si="8"/>
        <v>-22.524658200009981</v>
      </c>
      <c r="AE182">
        <v>7</v>
      </c>
    </row>
    <row r="183" spans="1:31" x14ac:dyDescent="0.35">
      <c r="A183" t="s">
        <v>53</v>
      </c>
      <c r="B183" s="3">
        <v>42826</v>
      </c>
      <c r="C183" t="s">
        <v>23</v>
      </c>
      <c r="D183" t="s">
        <v>38</v>
      </c>
      <c r="E183" t="str">
        <f t="shared" si="9"/>
        <v>H</v>
      </c>
      <c r="F183">
        <v>3</v>
      </c>
      <c r="G183">
        <v>1</v>
      </c>
      <c r="H183" s="8" t="str">
        <f t="shared" si="7"/>
        <v>W</v>
      </c>
      <c r="I183" t="s">
        <v>25</v>
      </c>
      <c r="J183">
        <v>2</v>
      </c>
      <c r="K183">
        <v>1</v>
      </c>
      <c r="L183" t="s">
        <v>25</v>
      </c>
      <c r="M183">
        <v>10</v>
      </c>
      <c r="N183">
        <v>9</v>
      </c>
      <c r="O183" s="4">
        <v>6</v>
      </c>
      <c r="P183">
        <v>4</v>
      </c>
      <c r="Q183">
        <v>2</v>
      </c>
      <c r="R183">
        <v>3</v>
      </c>
      <c r="S183">
        <v>17</v>
      </c>
      <c r="T183">
        <v>10</v>
      </c>
      <c r="U183">
        <v>1</v>
      </c>
      <c r="V183">
        <v>3</v>
      </c>
      <c r="W183">
        <v>0</v>
      </c>
      <c r="X183">
        <v>0</v>
      </c>
      <c r="Y183">
        <v>0.63</v>
      </c>
      <c r="Z183">
        <v>1.44</v>
      </c>
      <c r="AA183" s="8">
        <f t="shared" si="10"/>
        <v>-0.80999999999999994</v>
      </c>
      <c r="AB183" s="25">
        <v>1817.0839843799999</v>
      </c>
      <c r="AC183">
        <v>1759</v>
      </c>
      <c r="AD183" s="21">
        <f t="shared" si="8"/>
        <v>58.083984379999947</v>
      </c>
      <c r="AE183">
        <v>13</v>
      </c>
    </row>
    <row r="184" spans="1:31" x14ac:dyDescent="0.35">
      <c r="A184" t="s">
        <v>53</v>
      </c>
      <c r="B184" s="3">
        <v>42830</v>
      </c>
      <c r="C184" t="s">
        <v>23</v>
      </c>
      <c r="D184" t="s">
        <v>51</v>
      </c>
      <c r="E184" t="str">
        <f t="shared" si="9"/>
        <v>H</v>
      </c>
      <c r="F184">
        <v>2</v>
      </c>
      <c r="G184">
        <v>2</v>
      </c>
      <c r="H184" s="8" t="str">
        <f t="shared" si="7"/>
        <v>D</v>
      </c>
      <c r="I184" t="s">
        <v>30</v>
      </c>
      <c r="J184">
        <v>1</v>
      </c>
      <c r="K184">
        <v>1</v>
      </c>
      <c r="L184" t="s">
        <v>30</v>
      </c>
      <c r="M184">
        <v>20</v>
      </c>
      <c r="N184">
        <v>7</v>
      </c>
      <c r="O184" s="4">
        <v>8</v>
      </c>
      <c r="P184">
        <v>2</v>
      </c>
      <c r="Q184">
        <v>7</v>
      </c>
      <c r="R184">
        <v>2</v>
      </c>
      <c r="S184">
        <v>11</v>
      </c>
      <c r="T184">
        <v>8</v>
      </c>
      <c r="U184">
        <v>1</v>
      </c>
      <c r="V184">
        <v>1</v>
      </c>
      <c r="W184">
        <v>0</v>
      </c>
      <c r="X184">
        <v>0</v>
      </c>
      <c r="Y184">
        <v>2.17</v>
      </c>
      <c r="Z184">
        <v>1.31</v>
      </c>
      <c r="AA184" s="8">
        <f t="shared" si="10"/>
        <v>0.85999999999999988</v>
      </c>
      <c r="AB184" s="25">
        <v>1823.9520263700001</v>
      </c>
      <c r="AC184">
        <v>1622</v>
      </c>
      <c r="AD184" s="21">
        <f t="shared" si="8"/>
        <v>201.95202637000011</v>
      </c>
      <c r="AE184">
        <v>4</v>
      </c>
    </row>
    <row r="185" spans="1:31" x14ac:dyDescent="0.35">
      <c r="A185" t="s">
        <v>53</v>
      </c>
      <c r="B185" s="3">
        <v>42833</v>
      </c>
      <c r="C185" t="s">
        <v>24</v>
      </c>
      <c r="D185" t="s">
        <v>23</v>
      </c>
      <c r="E185" t="str">
        <f t="shared" si="9"/>
        <v>A</v>
      </c>
      <c r="F185">
        <v>1</v>
      </c>
      <c r="G185">
        <v>2</v>
      </c>
      <c r="H185" s="8" t="str">
        <f t="shared" si="7"/>
        <v>W</v>
      </c>
      <c r="I185" t="s">
        <v>27</v>
      </c>
      <c r="J185">
        <v>1</v>
      </c>
      <c r="K185">
        <v>0</v>
      </c>
      <c r="L185" t="s">
        <v>25</v>
      </c>
      <c r="M185">
        <v>9</v>
      </c>
      <c r="N185">
        <v>14</v>
      </c>
      <c r="O185" s="4">
        <v>4</v>
      </c>
      <c r="P185">
        <v>4</v>
      </c>
      <c r="Q185">
        <v>5</v>
      </c>
      <c r="R185">
        <v>8</v>
      </c>
      <c r="S185">
        <v>7</v>
      </c>
      <c r="T185">
        <v>11</v>
      </c>
      <c r="U185">
        <v>0</v>
      </c>
      <c r="V185">
        <v>2</v>
      </c>
      <c r="W185">
        <v>0</v>
      </c>
      <c r="X185">
        <v>0</v>
      </c>
      <c r="Y185">
        <v>2.14</v>
      </c>
      <c r="Z185">
        <v>1.02</v>
      </c>
      <c r="AA185" s="8">
        <f t="shared" si="10"/>
        <v>-1.1200000000000001</v>
      </c>
      <c r="AB185" s="25">
        <v>1817.31542969</v>
      </c>
      <c r="AC185">
        <v>1664</v>
      </c>
      <c r="AD185" s="21">
        <f t="shared" si="8"/>
        <v>153.31542968999997</v>
      </c>
      <c r="AE185">
        <v>3</v>
      </c>
    </row>
    <row r="186" spans="1:31" x14ac:dyDescent="0.35">
      <c r="A186" t="s">
        <v>53</v>
      </c>
      <c r="B186" s="3">
        <v>42841</v>
      </c>
      <c r="C186" t="s">
        <v>35</v>
      </c>
      <c r="D186" t="s">
        <v>23</v>
      </c>
      <c r="E186" t="str">
        <f t="shared" si="9"/>
        <v>A</v>
      </c>
      <c r="F186">
        <v>0</v>
      </c>
      <c r="G186">
        <v>1</v>
      </c>
      <c r="H186" s="8" t="str">
        <f t="shared" si="7"/>
        <v>W</v>
      </c>
      <c r="I186" t="s">
        <v>27</v>
      </c>
      <c r="J186">
        <v>0</v>
      </c>
      <c r="K186">
        <v>1</v>
      </c>
      <c r="L186" t="s">
        <v>27</v>
      </c>
      <c r="M186">
        <v>7</v>
      </c>
      <c r="N186">
        <v>15</v>
      </c>
      <c r="O186" s="4">
        <v>2</v>
      </c>
      <c r="P186">
        <v>2</v>
      </c>
      <c r="Q186">
        <v>4</v>
      </c>
      <c r="R186">
        <v>4</v>
      </c>
      <c r="S186">
        <v>15</v>
      </c>
      <c r="T186">
        <v>9</v>
      </c>
      <c r="U186">
        <v>3</v>
      </c>
      <c r="V186">
        <v>1</v>
      </c>
      <c r="W186">
        <v>0</v>
      </c>
      <c r="X186">
        <v>0</v>
      </c>
      <c r="Y186">
        <v>0.59</v>
      </c>
      <c r="Z186">
        <v>1.3</v>
      </c>
      <c r="AA186" s="8">
        <f t="shared" si="10"/>
        <v>0.71000000000000008</v>
      </c>
      <c r="AB186" s="25">
        <v>1823.3643798799999</v>
      </c>
      <c r="AC186">
        <v>1664</v>
      </c>
      <c r="AD186" s="21">
        <f t="shared" si="8"/>
        <v>159.36437987999989</v>
      </c>
      <c r="AE186">
        <v>8</v>
      </c>
    </row>
    <row r="187" spans="1:31" x14ac:dyDescent="0.35">
      <c r="A187" t="s">
        <v>53</v>
      </c>
      <c r="B187" s="3">
        <v>42848</v>
      </c>
      <c r="C187" t="s">
        <v>23</v>
      </c>
      <c r="D187" t="s">
        <v>33</v>
      </c>
      <c r="E187" t="str">
        <f t="shared" si="9"/>
        <v>H</v>
      </c>
      <c r="F187">
        <v>1</v>
      </c>
      <c r="G187">
        <v>2</v>
      </c>
      <c r="H187" s="8" t="str">
        <f t="shared" si="7"/>
        <v>L</v>
      </c>
      <c r="I187" t="s">
        <v>27</v>
      </c>
      <c r="J187">
        <v>1</v>
      </c>
      <c r="K187">
        <v>1</v>
      </c>
      <c r="L187" t="s">
        <v>30</v>
      </c>
      <c r="M187">
        <v>14</v>
      </c>
      <c r="N187">
        <v>7</v>
      </c>
      <c r="O187" s="4">
        <v>1</v>
      </c>
      <c r="P187">
        <v>3</v>
      </c>
      <c r="Q187">
        <v>4</v>
      </c>
      <c r="R187">
        <v>3</v>
      </c>
      <c r="S187">
        <v>8</v>
      </c>
      <c r="T187">
        <v>10</v>
      </c>
      <c r="U187">
        <v>1</v>
      </c>
      <c r="V187">
        <v>2</v>
      </c>
      <c r="W187">
        <v>0</v>
      </c>
      <c r="X187">
        <v>0</v>
      </c>
      <c r="Y187">
        <v>0.89</v>
      </c>
      <c r="Z187">
        <v>1.22</v>
      </c>
      <c r="AA187" s="8">
        <f t="shared" si="10"/>
        <v>-0.32999999999999996</v>
      </c>
      <c r="AB187" s="25">
        <v>1830.2598877</v>
      </c>
      <c r="AC187">
        <v>1641</v>
      </c>
      <c r="AD187" s="21">
        <f t="shared" si="8"/>
        <v>189.25988770000004</v>
      </c>
      <c r="AE187">
        <v>7</v>
      </c>
    </row>
    <row r="188" spans="1:31" x14ac:dyDescent="0.35">
      <c r="A188" t="s">
        <v>53</v>
      </c>
      <c r="B188" s="3">
        <v>42856</v>
      </c>
      <c r="C188" t="s">
        <v>52</v>
      </c>
      <c r="D188" t="s">
        <v>23</v>
      </c>
      <c r="E188" t="str">
        <f t="shared" si="9"/>
        <v>A</v>
      </c>
      <c r="F188">
        <v>0</v>
      </c>
      <c r="G188">
        <v>1</v>
      </c>
      <c r="H188" s="8" t="str">
        <f t="shared" si="7"/>
        <v>W</v>
      </c>
      <c r="I188" t="s">
        <v>27</v>
      </c>
      <c r="J188">
        <v>0</v>
      </c>
      <c r="K188">
        <v>1</v>
      </c>
      <c r="L188" t="s">
        <v>27</v>
      </c>
      <c r="M188">
        <v>9</v>
      </c>
      <c r="N188">
        <v>12</v>
      </c>
      <c r="O188" s="4">
        <v>2</v>
      </c>
      <c r="P188">
        <v>8</v>
      </c>
      <c r="Q188">
        <v>3</v>
      </c>
      <c r="R188">
        <v>5</v>
      </c>
      <c r="S188">
        <v>11</v>
      </c>
      <c r="T188">
        <v>9</v>
      </c>
      <c r="U188">
        <v>3</v>
      </c>
      <c r="V188">
        <v>1</v>
      </c>
      <c r="W188">
        <v>0</v>
      </c>
      <c r="X188">
        <v>0</v>
      </c>
      <c r="Y188">
        <v>0.44</v>
      </c>
      <c r="Z188">
        <v>0.56000000000000005</v>
      </c>
      <c r="AA188" s="8">
        <f t="shared" si="10"/>
        <v>0.12000000000000005</v>
      </c>
      <c r="AB188" s="25">
        <v>1815.9595947299999</v>
      </c>
      <c r="AC188">
        <v>1622</v>
      </c>
      <c r="AD188" s="21">
        <f t="shared" si="8"/>
        <v>193.95959472999994</v>
      </c>
      <c r="AE188">
        <v>8</v>
      </c>
    </row>
    <row r="189" spans="1:31" x14ac:dyDescent="0.35">
      <c r="A189" t="s">
        <v>53</v>
      </c>
      <c r="B189" s="3">
        <v>42862</v>
      </c>
      <c r="C189" t="s">
        <v>23</v>
      </c>
      <c r="D189" t="s">
        <v>31</v>
      </c>
      <c r="E189" t="str">
        <f t="shared" si="9"/>
        <v>H</v>
      </c>
      <c r="F189">
        <v>0</v>
      </c>
      <c r="G189">
        <v>0</v>
      </c>
      <c r="H189" s="8" t="str">
        <f t="shared" si="7"/>
        <v>D</v>
      </c>
      <c r="I189" t="s">
        <v>30</v>
      </c>
      <c r="J189">
        <v>0</v>
      </c>
      <c r="K189">
        <v>0</v>
      </c>
      <c r="L189" t="s">
        <v>30</v>
      </c>
      <c r="M189">
        <v>17</v>
      </c>
      <c r="N189">
        <v>4</v>
      </c>
      <c r="O189" s="4">
        <v>8</v>
      </c>
      <c r="P189">
        <v>0</v>
      </c>
      <c r="Q189">
        <v>3</v>
      </c>
      <c r="R189">
        <v>6</v>
      </c>
      <c r="S189">
        <v>9</v>
      </c>
      <c r="T189">
        <v>4</v>
      </c>
      <c r="U189">
        <v>1</v>
      </c>
      <c r="V189">
        <v>3</v>
      </c>
      <c r="W189">
        <v>0</v>
      </c>
      <c r="X189">
        <v>0</v>
      </c>
      <c r="Y189">
        <v>1.36</v>
      </c>
      <c r="Z189">
        <v>0.18</v>
      </c>
      <c r="AA189" s="8">
        <f t="shared" si="10"/>
        <v>1.1800000000000002</v>
      </c>
      <c r="AB189" s="25">
        <v>1822.8027343799999</v>
      </c>
      <c r="AC189">
        <v>1694</v>
      </c>
      <c r="AD189" s="21">
        <f t="shared" si="8"/>
        <v>128.80273437999995</v>
      </c>
      <c r="AE189">
        <v>6</v>
      </c>
    </row>
    <row r="190" spans="1:31" x14ac:dyDescent="0.35">
      <c r="A190" t="s">
        <v>53</v>
      </c>
      <c r="B190" s="3">
        <v>42869</v>
      </c>
      <c r="C190" t="s">
        <v>41</v>
      </c>
      <c r="D190" t="s">
        <v>23</v>
      </c>
      <c r="E190" t="str">
        <f t="shared" si="9"/>
        <v>A</v>
      </c>
      <c r="F190">
        <v>0</v>
      </c>
      <c r="G190">
        <v>4</v>
      </c>
      <c r="H190" s="8" t="str">
        <f t="shared" si="7"/>
        <v>W</v>
      </c>
      <c r="I190" t="s">
        <v>27</v>
      </c>
      <c r="J190">
        <v>0</v>
      </c>
      <c r="K190">
        <v>1</v>
      </c>
      <c r="L190" t="s">
        <v>27</v>
      </c>
      <c r="M190">
        <v>10</v>
      </c>
      <c r="N190">
        <v>26</v>
      </c>
      <c r="O190" s="4">
        <v>3</v>
      </c>
      <c r="P190">
        <v>11</v>
      </c>
      <c r="Q190">
        <v>4</v>
      </c>
      <c r="R190">
        <v>6</v>
      </c>
      <c r="S190">
        <v>5</v>
      </c>
      <c r="T190">
        <v>10</v>
      </c>
      <c r="U190">
        <v>2</v>
      </c>
      <c r="V190">
        <v>0</v>
      </c>
      <c r="W190">
        <v>0</v>
      </c>
      <c r="X190">
        <v>0</v>
      </c>
      <c r="Y190">
        <v>1.04</v>
      </c>
      <c r="Z190">
        <v>3.29</v>
      </c>
      <c r="AA190" s="8">
        <f t="shared" si="10"/>
        <v>2.25</v>
      </c>
      <c r="AB190" s="25">
        <v>1817.51379395</v>
      </c>
      <c r="AC190">
        <v>1671</v>
      </c>
      <c r="AD190" s="21">
        <f t="shared" si="8"/>
        <v>146.51379395000004</v>
      </c>
      <c r="AE190">
        <v>7</v>
      </c>
    </row>
    <row r="191" spans="1:31" x14ac:dyDescent="0.35">
      <c r="A191" t="s">
        <v>53</v>
      </c>
      <c r="B191" s="3">
        <v>42876</v>
      </c>
      <c r="C191" t="s">
        <v>23</v>
      </c>
      <c r="D191" t="s">
        <v>54</v>
      </c>
      <c r="E191" t="str">
        <f t="shared" si="9"/>
        <v>H</v>
      </c>
      <c r="F191">
        <v>3</v>
      </c>
      <c r="G191">
        <v>0</v>
      </c>
      <c r="H191" s="8" t="str">
        <f t="shared" si="7"/>
        <v>W</v>
      </c>
      <c r="I191" t="s">
        <v>25</v>
      </c>
      <c r="J191">
        <v>1</v>
      </c>
      <c r="K191">
        <v>0</v>
      </c>
      <c r="L191" t="s">
        <v>25</v>
      </c>
      <c r="M191">
        <v>25</v>
      </c>
      <c r="N191">
        <v>9</v>
      </c>
      <c r="O191" s="4">
        <v>10</v>
      </c>
      <c r="P191">
        <v>3</v>
      </c>
      <c r="Q191">
        <v>3</v>
      </c>
      <c r="R191">
        <v>3</v>
      </c>
      <c r="S191">
        <v>13</v>
      </c>
      <c r="T191">
        <v>8</v>
      </c>
      <c r="U191">
        <v>0</v>
      </c>
      <c r="V191">
        <v>1</v>
      </c>
      <c r="W191">
        <v>0</v>
      </c>
      <c r="X191">
        <v>0</v>
      </c>
      <c r="Y191">
        <v>2.17</v>
      </c>
      <c r="Z191">
        <v>0.9</v>
      </c>
      <c r="AA191" s="8">
        <f t="shared" si="10"/>
        <v>1.27</v>
      </c>
      <c r="AB191" s="25">
        <v>1829.6925048799999</v>
      </c>
      <c r="AC191">
        <v>1560</v>
      </c>
      <c r="AD191" s="21">
        <f t="shared" si="8"/>
        <v>269.69250487999989</v>
      </c>
      <c r="AE191">
        <v>7</v>
      </c>
    </row>
    <row r="192" spans="1:31" s="5" customFormat="1" x14ac:dyDescent="0.35">
      <c r="A192" s="5" t="s">
        <v>55</v>
      </c>
      <c r="B192" s="6">
        <v>42959</v>
      </c>
      <c r="C192" s="5" t="s">
        <v>52</v>
      </c>
      <c r="D192" s="5" t="s">
        <v>23</v>
      </c>
      <c r="E192" s="5" t="str">
        <f t="shared" si="9"/>
        <v>A</v>
      </c>
      <c r="F192" s="5">
        <v>3</v>
      </c>
      <c r="G192" s="5">
        <v>3</v>
      </c>
      <c r="H192" s="5" t="str">
        <f t="shared" si="7"/>
        <v>D</v>
      </c>
      <c r="I192" s="5" t="s">
        <v>30</v>
      </c>
      <c r="J192" s="5">
        <v>2</v>
      </c>
      <c r="K192" s="5">
        <v>1</v>
      </c>
      <c r="L192" s="5" t="s">
        <v>25</v>
      </c>
      <c r="M192" s="5">
        <v>9</v>
      </c>
      <c r="N192" s="5">
        <v>14</v>
      </c>
      <c r="O192" s="7">
        <v>4</v>
      </c>
      <c r="P192" s="5">
        <v>5</v>
      </c>
      <c r="Q192" s="5">
        <v>3</v>
      </c>
      <c r="R192" s="5">
        <v>3</v>
      </c>
      <c r="S192" s="5">
        <v>14</v>
      </c>
      <c r="T192" s="5">
        <v>8</v>
      </c>
      <c r="U192" s="5">
        <v>0</v>
      </c>
      <c r="V192" s="5">
        <v>3</v>
      </c>
      <c r="W192" s="5">
        <v>0</v>
      </c>
      <c r="X192" s="5">
        <v>0</v>
      </c>
      <c r="Y192" s="5">
        <v>2.1800000000000002</v>
      </c>
      <c r="Z192" s="5">
        <v>2.62</v>
      </c>
      <c r="AA192" s="5">
        <f t="shared" si="10"/>
        <v>0.43999999999999995</v>
      </c>
      <c r="AB192" s="24">
        <v>1835.6610107399999</v>
      </c>
      <c r="AC192" s="5">
        <v>1602</v>
      </c>
      <c r="AD192" s="19">
        <f t="shared" si="8"/>
        <v>233.66101073999994</v>
      </c>
      <c r="AE192" s="5">
        <v>7</v>
      </c>
    </row>
    <row r="193" spans="1:31" x14ac:dyDescent="0.35">
      <c r="A193" t="s">
        <v>55</v>
      </c>
      <c r="B193" s="3">
        <v>42966</v>
      </c>
      <c r="C193" t="s">
        <v>23</v>
      </c>
      <c r="D193" t="s">
        <v>33</v>
      </c>
      <c r="E193" t="str">
        <f t="shared" si="9"/>
        <v>H</v>
      </c>
      <c r="F193">
        <v>1</v>
      </c>
      <c r="G193">
        <v>0</v>
      </c>
      <c r="H193" s="8" t="str">
        <f t="shared" si="7"/>
        <v>W</v>
      </c>
      <c r="I193" t="s">
        <v>25</v>
      </c>
      <c r="J193">
        <v>0</v>
      </c>
      <c r="K193">
        <v>0</v>
      </c>
      <c r="L193" t="s">
        <v>30</v>
      </c>
      <c r="M193">
        <v>23</v>
      </c>
      <c r="N193">
        <v>4</v>
      </c>
      <c r="O193" s="4">
        <v>13</v>
      </c>
      <c r="P193">
        <v>1</v>
      </c>
      <c r="Q193">
        <v>4</v>
      </c>
      <c r="R193">
        <v>2</v>
      </c>
      <c r="S193">
        <v>12</v>
      </c>
      <c r="T193">
        <v>13</v>
      </c>
      <c r="U193">
        <v>1</v>
      </c>
      <c r="V193">
        <v>3</v>
      </c>
      <c r="W193">
        <v>0</v>
      </c>
      <c r="X193">
        <v>0</v>
      </c>
      <c r="Y193">
        <v>2.85</v>
      </c>
      <c r="Z193">
        <v>0.73</v>
      </c>
      <c r="AA193" s="8">
        <f t="shared" si="10"/>
        <v>2.12</v>
      </c>
      <c r="AB193" s="25">
        <v>1843.015625</v>
      </c>
      <c r="AC193">
        <v>1621</v>
      </c>
      <c r="AD193" s="21">
        <f t="shared" si="8"/>
        <v>222.015625</v>
      </c>
      <c r="AE193">
        <v>4</v>
      </c>
    </row>
    <row r="194" spans="1:31" x14ac:dyDescent="0.35">
      <c r="A194" t="s">
        <v>55</v>
      </c>
      <c r="B194" s="3">
        <v>42974</v>
      </c>
      <c r="C194" t="s">
        <v>23</v>
      </c>
      <c r="D194" t="s">
        <v>36</v>
      </c>
      <c r="E194" t="str">
        <f t="shared" si="9"/>
        <v>H</v>
      </c>
      <c r="F194">
        <v>4</v>
      </c>
      <c r="G194">
        <v>0</v>
      </c>
      <c r="H194" s="8" t="str">
        <f t="shared" ref="H194:H257" si="11">IF(OR(AND(E194="H",F194&gt;G194),AND(E194="A",G194&gt;F194)),"W",IF(F194=G194,"D","L"))</f>
        <v>W</v>
      </c>
      <c r="I194" t="s">
        <v>25</v>
      </c>
      <c r="J194">
        <v>2</v>
      </c>
      <c r="K194">
        <v>0</v>
      </c>
      <c r="L194" t="s">
        <v>25</v>
      </c>
      <c r="M194">
        <v>18</v>
      </c>
      <c r="N194">
        <v>8</v>
      </c>
      <c r="O194" s="4">
        <v>10</v>
      </c>
      <c r="P194">
        <v>0</v>
      </c>
      <c r="Q194">
        <v>4</v>
      </c>
      <c r="R194">
        <v>3</v>
      </c>
      <c r="S194">
        <v>6</v>
      </c>
      <c r="T194">
        <v>9</v>
      </c>
      <c r="U194">
        <v>2</v>
      </c>
      <c r="V194">
        <v>4</v>
      </c>
      <c r="W194">
        <v>0</v>
      </c>
      <c r="X194">
        <v>0</v>
      </c>
      <c r="Y194">
        <v>3.46</v>
      </c>
      <c r="Z194">
        <v>0.48</v>
      </c>
      <c r="AA194" s="8">
        <f t="shared" si="10"/>
        <v>2.98</v>
      </c>
      <c r="AB194" s="25">
        <v>1851.50878906</v>
      </c>
      <c r="AC194">
        <v>1844</v>
      </c>
      <c r="AD194" s="21">
        <f t="shared" si="8"/>
        <v>7.5087890600000264</v>
      </c>
      <c r="AE194">
        <v>4</v>
      </c>
    </row>
    <row r="195" spans="1:31" x14ac:dyDescent="0.35">
      <c r="A195" t="s">
        <v>55</v>
      </c>
      <c r="B195" s="3">
        <v>42987</v>
      </c>
      <c r="C195" t="s">
        <v>44</v>
      </c>
      <c r="D195" t="s">
        <v>23</v>
      </c>
      <c r="E195" t="str">
        <f t="shared" si="9"/>
        <v>A</v>
      </c>
      <c r="F195">
        <v>5</v>
      </c>
      <c r="G195">
        <v>0</v>
      </c>
      <c r="H195" s="8" t="str">
        <f t="shared" si="11"/>
        <v>L</v>
      </c>
      <c r="I195" t="s">
        <v>25</v>
      </c>
      <c r="J195">
        <v>2</v>
      </c>
      <c r="K195">
        <v>0</v>
      </c>
      <c r="L195" t="s">
        <v>25</v>
      </c>
      <c r="M195">
        <v>13</v>
      </c>
      <c r="N195">
        <v>10</v>
      </c>
      <c r="O195" s="4">
        <v>7</v>
      </c>
      <c r="P195">
        <v>3</v>
      </c>
      <c r="Q195">
        <v>8</v>
      </c>
      <c r="R195">
        <v>3</v>
      </c>
      <c r="S195">
        <v>10</v>
      </c>
      <c r="T195">
        <v>9</v>
      </c>
      <c r="U195">
        <v>2</v>
      </c>
      <c r="V195">
        <v>2</v>
      </c>
      <c r="W195">
        <v>0</v>
      </c>
      <c r="X195">
        <v>1</v>
      </c>
      <c r="Y195">
        <v>3.15</v>
      </c>
      <c r="Z195">
        <v>0.67</v>
      </c>
      <c r="AA195" s="8">
        <f t="shared" si="10"/>
        <v>-2.48</v>
      </c>
      <c r="AB195" s="25">
        <v>1863.0633544899999</v>
      </c>
      <c r="AC195">
        <v>1874</v>
      </c>
      <c r="AD195" s="21">
        <f t="shared" ref="AD195:AD258" si="12">AB195-AC195</f>
        <v>-10.936645510000062</v>
      </c>
      <c r="AE195">
        <v>13</v>
      </c>
    </row>
    <row r="196" spans="1:31" x14ac:dyDescent="0.35">
      <c r="A196" t="s">
        <v>55</v>
      </c>
      <c r="B196" s="3">
        <v>42994</v>
      </c>
      <c r="C196" t="s">
        <v>23</v>
      </c>
      <c r="D196" t="s">
        <v>49</v>
      </c>
      <c r="E196" t="str">
        <f t="shared" ref="E196:E259" si="13">IF(C196="Liverpool","H","A")</f>
        <v>H</v>
      </c>
      <c r="F196">
        <v>1</v>
      </c>
      <c r="G196">
        <v>1</v>
      </c>
      <c r="H196" s="8" t="str">
        <f t="shared" si="11"/>
        <v>D</v>
      </c>
      <c r="I196" t="s">
        <v>30</v>
      </c>
      <c r="J196">
        <v>1</v>
      </c>
      <c r="K196">
        <v>1</v>
      </c>
      <c r="L196" t="s">
        <v>30</v>
      </c>
      <c r="M196">
        <v>35</v>
      </c>
      <c r="N196">
        <v>5</v>
      </c>
      <c r="O196" s="4">
        <v>9</v>
      </c>
      <c r="P196">
        <v>4</v>
      </c>
      <c r="Q196">
        <v>12</v>
      </c>
      <c r="R196">
        <v>2</v>
      </c>
      <c r="S196">
        <v>7</v>
      </c>
      <c r="T196">
        <v>9</v>
      </c>
      <c r="U196">
        <v>1</v>
      </c>
      <c r="V196">
        <v>2</v>
      </c>
      <c r="W196">
        <v>0</v>
      </c>
      <c r="X196">
        <v>0</v>
      </c>
      <c r="Y196">
        <v>2.19</v>
      </c>
      <c r="Z196">
        <v>0.33</v>
      </c>
      <c r="AA196" s="8">
        <f t="shared" si="10"/>
        <v>1.8599999999999999</v>
      </c>
      <c r="AB196" s="25">
        <v>1849.1408691399999</v>
      </c>
      <c r="AC196">
        <v>1654</v>
      </c>
      <c r="AD196" s="21">
        <f t="shared" si="12"/>
        <v>195.14086913999995</v>
      </c>
      <c r="AE196">
        <v>3</v>
      </c>
    </row>
    <row r="197" spans="1:31" x14ac:dyDescent="0.35">
      <c r="A197" t="s">
        <v>55</v>
      </c>
      <c r="B197" s="3">
        <v>43001</v>
      </c>
      <c r="C197" t="s">
        <v>48</v>
      </c>
      <c r="D197" t="s">
        <v>23</v>
      </c>
      <c r="E197" t="str">
        <f t="shared" si="13"/>
        <v>A</v>
      </c>
      <c r="F197">
        <v>2</v>
      </c>
      <c r="G197">
        <v>3</v>
      </c>
      <c r="H197" s="8" t="str">
        <f t="shared" si="11"/>
        <v>W</v>
      </c>
      <c r="I197" t="s">
        <v>27</v>
      </c>
      <c r="J197">
        <v>1</v>
      </c>
      <c r="K197">
        <v>2</v>
      </c>
      <c r="L197" t="s">
        <v>27</v>
      </c>
      <c r="M197">
        <v>12</v>
      </c>
      <c r="N197">
        <v>23</v>
      </c>
      <c r="O197" s="4">
        <v>7</v>
      </c>
      <c r="P197">
        <v>6</v>
      </c>
      <c r="Q197">
        <v>3</v>
      </c>
      <c r="R197">
        <v>6</v>
      </c>
      <c r="S197">
        <v>13</v>
      </c>
      <c r="T197">
        <v>14</v>
      </c>
      <c r="U197">
        <v>3</v>
      </c>
      <c r="V197">
        <v>3</v>
      </c>
      <c r="W197">
        <v>0</v>
      </c>
      <c r="X197">
        <v>0</v>
      </c>
      <c r="Y197">
        <v>2.89</v>
      </c>
      <c r="Z197">
        <v>1.93</v>
      </c>
      <c r="AA197" s="8">
        <f t="shared" si="10"/>
        <v>-0.96000000000000019</v>
      </c>
      <c r="AB197" s="25">
        <v>1842.63708496</v>
      </c>
      <c r="AC197">
        <v>1712</v>
      </c>
      <c r="AD197" s="21">
        <f t="shared" si="12"/>
        <v>130.63708496000004</v>
      </c>
      <c r="AE197">
        <v>4</v>
      </c>
    </row>
    <row r="198" spans="1:31" x14ac:dyDescent="0.35">
      <c r="A198" t="s">
        <v>55</v>
      </c>
      <c r="B198" s="3">
        <v>43009</v>
      </c>
      <c r="C198" t="s">
        <v>34</v>
      </c>
      <c r="D198" t="s">
        <v>23</v>
      </c>
      <c r="E198" t="str">
        <f t="shared" si="13"/>
        <v>A</v>
      </c>
      <c r="F198">
        <v>1</v>
      </c>
      <c r="G198">
        <v>1</v>
      </c>
      <c r="H198" s="8" t="str">
        <f t="shared" si="11"/>
        <v>D</v>
      </c>
      <c r="I198" t="s">
        <v>30</v>
      </c>
      <c r="J198">
        <v>1</v>
      </c>
      <c r="K198">
        <v>1</v>
      </c>
      <c r="L198" t="s">
        <v>30</v>
      </c>
      <c r="M198">
        <v>8</v>
      </c>
      <c r="N198">
        <v>17</v>
      </c>
      <c r="O198" s="4">
        <v>5</v>
      </c>
      <c r="P198">
        <v>2</v>
      </c>
      <c r="Q198">
        <v>1</v>
      </c>
      <c r="R198">
        <v>5</v>
      </c>
      <c r="S198">
        <v>11</v>
      </c>
      <c r="T198">
        <v>6</v>
      </c>
      <c r="U198">
        <v>1</v>
      </c>
      <c r="V198">
        <v>1</v>
      </c>
      <c r="W198">
        <v>0</v>
      </c>
      <c r="X198">
        <v>0</v>
      </c>
      <c r="Y198">
        <v>0.28000000000000003</v>
      </c>
      <c r="Z198">
        <v>1.64</v>
      </c>
      <c r="AA198" s="8">
        <f t="shared" si="10"/>
        <v>1.3599999999999999</v>
      </c>
      <c r="AB198" s="25">
        <v>1854.91076659999</v>
      </c>
      <c r="AC198">
        <v>1647</v>
      </c>
      <c r="AD198" s="21">
        <f t="shared" si="12"/>
        <v>207.91076659998998</v>
      </c>
      <c r="AE198">
        <v>5</v>
      </c>
    </row>
    <row r="199" spans="1:31" x14ac:dyDescent="0.35">
      <c r="A199" t="s">
        <v>55</v>
      </c>
      <c r="B199" s="3">
        <v>43022</v>
      </c>
      <c r="C199" t="s">
        <v>23</v>
      </c>
      <c r="D199" t="s">
        <v>28</v>
      </c>
      <c r="E199" t="str">
        <f t="shared" si="13"/>
        <v>H</v>
      </c>
      <c r="F199">
        <v>0</v>
      </c>
      <c r="G199">
        <v>0</v>
      </c>
      <c r="H199" s="8" t="str">
        <f t="shared" si="11"/>
        <v>D</v>
      </c>
      <c r="I199" t="s">
        <v>30</v>
      </c>
      <c r="J199">
        <v>0</v>
      </c>
      <c r="K199">
        <v>0</v>
      </c>
      <c r="L199" t="s">
        <v>30</v>
      </c>
      <c r="M199">
        <v>19</v>
      </c>
      <c r="N199">
        <v>6</v>
      </c>
      <c r="O199" s="4">
        <v>5</v>
      </c>
      <c r="P199">
        <v>1</v>
      </c>
      <c r="Q199">
        <v>7</v>
      </c>
      <c r="R199">
        <v>3</v>
      </c>
      <c r="S199">
        <v>7</v>
      </c>
      <c r="T199">
        <v>13</v>
      </c>
      <c r="U199">
        <v>0</v>
      </c>
      <c r="V199">
        <v>2</v>
      </c>
      <c r="W199">
        <v>0</v>
      </c>
      <c r="X199">
        <v>0</v>
      </c>
      <c r="Y199">
        <v>1.93</v>
      </c>
      <c r="Z199">
        <v>0.23</v>
      </c>
      <c r="AA199" s="8">
        <f t="shared" si="10"/>
        <v>1.7</v>
      </c>
      <c r="AB199" s="25">
        <v>1850.9998779299999</v>
      </c>
      <c r="AC199">
        <v>1917</v>
      </c>
      <c r="AD199" s="21">
        <f t="shared" si="12"/>
        <v>-66.000122070000089</v>
      </c>
      <c r="AE199">
        <v>13</v>
      </c>
    </row>
    <row r="200" spans="1:31" x14ac:dyDescent="0.35">
      <c r="A200" t="s">
        <v>55</v>
      </c>
      <c r="B200" s="3">
        <v>43030</v>
      </c>
      <c r="C200" t="s">
        <v>42</v>
      </c>
      <c r="D200" t="s">
        <v>23</v>
      </c>
      <c r="E200" t="str">
        <f t="shared" si="13"/>
        <v>A</v>
      </c>
      <c r="F200">
        <v>4</v>
      </c>
      <c r="G200">
        <v>1</v>
      </c>
      <c r="H200" s="8" t="str">
        <f t="shared" si="11"/>
        <v>L</v>
      </c>
      <c r="I200" t="s">
        <v>25</v>
      </c>
      <c r="J200">
        <v>3</v>
      </c>
      <c r="K200">
        <v>1</v>
      </c>
      <c r="L200" t="s">
        <v>25</v>
      </c>
      <c r="M200">
        <v>14</v>
      </c>
      <c r="N200">
        <v>12</v>
      </c>
      <c r="O200" s="4">
        <v>6</v>
      </c>
      <c r="P200">
        <v>7</v>
      </c>
      <c r="Q200">
        <v>3</v>
      </c>
      <c r="R200">
        <v>5</v>
      </c>
      <c r="S200">
        <v>2</v>
      </c>
      <c r="T200">
        <v>8</v>
      </c>
      <c r="U200">
        <v>0</v>
      </c>
      <c r="V200">
        <v>1</v>
      </c>
      <c r="W200">
        <v>0</v>
      </c>
      <c r="X200">
        <v>0</v>
      </c>
      <c r="Y200">
        <v>2.62</v>
      </c>
      <c r="Z200">
        <v>0.67</v>
      </c>
      <c r="AA200" s="8">
        <f t="shared" si="10"/>
        <v>-1.9500000000000002</v>
      </c>
      <c r="AB200" s="25">
        <v>1858.9388427700001</v>
      </c>
      <c r="AC200">
        <v>1927</v>
      </c>
      <c r="AD200" s="21">
        <f t="shared" si="12"/>
        <v>-68.061157229999935</v>
      </c>
      <c r="AE200">
        <v>5</v>
      </c>
    </row>
    <row r="201" spans="1:31" x14ac:dyDescent="0.35">
      <c r="A201" t="s">
        <v>55</v>
      </c>
      <c r="B201" s="3">
        <v>43036</v>
      </c>
      <c r="C201" t="s">
        <v>23</v>
      </c>
      <c r="D201" t="s">
        <v>56</v>
      </c>
      <c r="E201" t="str">
        <f t="shared" si="13"/>
        <v>H</v>
      </c>
      <c r="F201">
        <v>3</v>
      </c>
      <c r="G201">
        <v>0</v>
      </c>
      <c r="H201" s="8" t="str">
        <f t="shared" si="11"/>
        <v>W</v>
      </c>
      <c r="I201" t="s">
        <v>25</v>
      </c>
      <c r="J201">
        <v>0</v>
      </c>
      <c r="K201">
        <v>0</v>
      </c>
      <c r="L201" t="s">
        <v>30</v>
      </c>
      <c r="M201">
        <v>16</v>
      </c>
      <c r="N201">
        <v>1</v>
      </c>
      <c r="O201" s="4">
        <v>8</v>
      </c>
      <c r="P201">
        <v>0</v>
      </c>
      <c r="Q201">
        <v>9</v>
      </c>
      <c r="R201">
        <v>2</v>
      </c>
      <c r="S201">
        <v>10</v>
      </c>
      <c r="T201">
        <v>8</v>
      </c>
      <c r="U201">
        <v>0</v>
      </c>
      <c r="V201">
        <v>1</v>
      </c>
      <c r="W201">
        <v>0</v>
      </c>
      <c r="X201">
        <v>0</v>
      </c>
      <c r="Y201">
        <v>2.14</v>
      </c>
      <c r="Z201">
        <v>0.06</v>
      </c>
      <c r="AA201" s="8">
        <f t="shared" si="10"/>
        <v>2.08</v>
      </c>
      <c r="AB201" s="25">
        <v>1850.83435059</v>
      </c>
      <c r="AC201">
        <v>1541</v>
      </c>
      <c r="AD201" s="21">
        <f t="shared" si="12"/>
        <v>309.83435058999999</v>
      </c>
      <c r="AE201">
        <v>6</v>
      </c>
    </row>
    <row r="202" spans="1:31" x14ac:dyDescent="0.35">
      <c r="A202" t="s">
        <v>55</v>
      </c>
      <c r="B202" s="3">
        <v>43043</v>
      </c>
      <c r="C202" t="s">
        <v>41</v>
      </c>
      <c r="D202" t="s">
        <v>23</v>
      </c>
      <c r="E202" t="str">
        <f t="shared" si="13"/>
        <v>A</v>
      </c>
      <c r="F202">
        <v>1</v>
      </c>
      <c r="G202">
        <v>4</v>
      </c>
      <c r="H202" s="8" t="str">
        <f t="shared" si="11"/>
        <v>W</v>
      </c>
      <c r="I202" t="s">
        <v>27</v>
      </c>
      <c r="J202">
        <v>0</v>
      </c>
      <c r="K202">
        <v>2</v>
      </c>
      <c r="L202" t="s">
        <v>27</v>
      </c>
      <c r="M202">
        <v>6</v>
      </c>
      <c r="N202">
        <v>15</v>
      </c>
      <c r="O202" s="4">
        <v>1</v>
      </c>
      <c r="P202">
        <v>7</v>
      </c>
      <c r="Q202">
        <v>2</v>
      </c>
      <c r="R202">
        <v>3</v>
      </c>
      <c r="S202">
        <v>9</v>
      </c>
      <c r="T202">
        <v>13</v>
      </c>
      <c r="U202">
        <v>3</v>
      </c>
      <c r="V202">
        <v>0</v>
      </c>
      <c r="W202">
        <v>0</v>
      </c>
      <c r="X202">
        <v>0</v>
      </c>
      <c r="Y202">
        <v>1.1299999999999999</v>
      </c>
      <c r="Z202">
        <v>2.88</v>
      </c>
      <c r="AA202" s="8">
        <f t="shared" si="10"/>
        <v>1.75</v>
      </c>
      <c r="AB202" s="25">
        <v>1854.0545654299999</v>
      </c>
      <c r="AC202">
        <v>1657</v>
      </c>
      <c r="AD202" s="21">
        <f t="shared" si="12"/>
        <v>197.05456542999991</v>
      </c>
      <c r="AE202">
        <v>3</v>
      </c>
    </row>
    <row r="203" spans="1:31" x14ac:dyDescent="0.35">
      <c r="A203" t="s">
        <v>55</v>
      </c>
      <c r="B203" s="3">
        <v>43057</v>
      </c>
      <c r="C203" t="s">
        <v>23</v>
      </c>
      <c r="D203" t="s">
        <v>31</v>
      </c>
      <c r="E203" t="str">
        <f t="shared" si="13"/>
        <v>H</v>
      </c>
      <c r="F203">
        <v>3</v>
      </c>
      <c r="G203">
        <v>0</v>
      </c>
      <c r="H203" s="8" t="str">
        <f t="shared" si="11"/>
        <v>W</v>
      </c>
      <c r="I203" t="s">
        <v>25</v>
      </c>
      <c r="J203">
        <v>2</v>
      </c>
      <c r="K203">
        <v>0</v>
      </c>
      <c r="L203" t="s">
        <v>25</v>
      </c>
      <c r="M203">
        <v>21</v>
      </c>
      <c r="N203">
        <v>5</v>
      </c>
      <c r="O203" s="4">
        <v>8</v>
      </c>
      <c r="P203">
        <v>0</v>
      </c>
      <c r="Q203">
        <v>10</v>
      </c>
      <c r="R203">
        <v>2</v>
      </c>
      <c r="S203">
        <v>15</v>
      </c>
      <c r="T203">
        <v>9</v>
      </c>
      <c r="U203">
        <v>1</v>
      </c>
      <c r="V203">
        <v>1</v>
      </c>
      <c r="W203">
        <v>0</v>
      </c>
      <c r="X203">
        <v>0</v>
      </c>
      <c r="Y203">
        <v>2.06</v>
      </c>
      <c r="Z203">
        <v>0.56000000000000005</v>
      </c>
      <c r="AA203" s="8">
        <f t="shared" si="10"/>
        <v>1.5</v>
      </c>
      <c r="AB203" s="25">
        <v>1861.9329834</v>
      </c>
      <c r="AC203">
        <v>1681</v>
      </c>
      <c r="AD203" s="21">
        <f t="shared" si="12"/>
        <v>180.93298340000001</v>
      </c>
      <c r="AE203">
        <v>14</v>
      </c>
    </row>
    <row r="204" spans="1:31" x14ac:dyDescent="0.35">
      <c r="A204" t="s">
        <v>55</v>
      </c>
      <c r="B204" s="3">
        <v>43064</v>
      </c>
      <c r="C204" t="s">
        <v>23</v>
      </c>
      <c r="D204" t="s">
        <v>45</v>
      </c>
      <c r="E204" t="str">
        <f t="shared" si="13"/>
        <v>H</v>
      </c>
      <c r="F204">
        <v>1</v>
      </c>
      <c r="G204">
        <v>1</v>
      </c>
      <c r="H204" s="8" t="str">
        <f t="shared" si="11"/>
        <v>D</v>
      </c>
      <c r="I204" t="s">
        <v>30</v>
      </c>
      <c r="J204">
        <v>0</v>
      </c>
      <c r="K204">
        <v>0</v>
      </c>
      <c r="L204" t="s">
        <v>30</v>
      </c>
      <c r="M204">
        <v>16</v>
      </c>
      <c r="N204">
        <v>11</v>
      </c>
      <c r="O204" s="4">
        <v>4</v>
      </c>
      <c r="P204">
        <v>3</v>
      </c>
      <c r="Q204">
        <v>7</v>
      </c>
      <c r="R204">
        <v>8</v>
      </c>
      <c r="S204">
        <v>10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1.5</v>
      </c>
      <c r="Z204">
        <v>0.74</v>
      </c>
      <c r="AA204" s="8">
        <f t="shared" si="10"/>
        <v>0.76</v>
      </c>
      <c r="AB204" s="25">
        <v>1856.2606201200001</v>
      </c>
      <c r="AC204">
        <v>1919</v>
      </c>
      <c r="AD204" s="21">
        <f t="shared" si="12"/>
        <v>-62.739379879999888</v>
      </c>
      <c r="AE204">
        <v>4</v>
      </c>
    </row>
    <row r="205" spans="1:31" x14ac:dyDescent="0.35">
      <c r="A205" t="s">
        <v>55</v>
      </c>
      <c r="B205" s="3">
        <v>43068</v>
      </c>
      <c r="C205" t="s">
        <v>24</v>
      </c>
      <c r="D205" t="s">
        <v>23</v>
      </c>
      <c r="E205" t="str">
        <f t="shared" si="13"/>
        <v>A</v>
      </c>
      <c r="F205">
        <v>0</v>
      </c>
      <c r="G205">
        <v>3</v>
      </c>
      <c r="H205" s="8" t="str">
        <f t="shared" si="11"/>
        <v>W</v>
      </c>
      <c r="I205" t="s">
        <v>27</v>
      </c>
      <c r="J205">
        <v>0</v>
      </c>
      <c r="K205">
        <v>1</v>
      </c>
      <c r="L205" t="s">
        <v>27</v>
      </c>
      <c r="M205">
        <v>10</v>
      </c>
      <c r="N205">
        <v>14</v>
      </c>
      <c r="O205" s="4">
        <v>1</v>
      </c>
      <c r="P205">
        <v>7</v>
      </c>
      <c r="Q205">
        <v>5</v>
      </c>
      <c r="R205">
        <v>9</v>
      </c>
      <c r="S205">
        <v>8</v>
      </c>
      <c r="T205">
        <v>10</v>
      </c>
      <c r="U205">
        <v>1</v>
      </c>
      <c r="V205">
        <v>5</v>
      </c>
      <c r="W205">
        <v>0</v>
      </c>
      <c r="X205">
        <v>0</v>
      </c>
      <c r="Y205">
        <v>0.85</v>
      </c>
      <c r="Z205">
        <v>2.59</v>
      </c>
      <c r="AA205" s="8">
        <f t="shared" si="10"/>
        <v>1.7399999999999998</v>
      </c>
      <c r="AB205" s="25">
        <v>1856.2387695299999</v>
      </c>
      <c r="AC205">
        <v>1659</v>
      </c>
      <c r="AD205" s="21">
        <f t="shared" si="12"/>
        <v>197.2387695299999</v>
      </c>
      <c r="AE205">
        <v>4</v>
      </c>
    </row>
    <row r="206" spans="1:31" x14ac:dyDescent="0.35">
      <c r="A206" t="s">
        <v>55</v>
      </c>
      <c r="B206" s="3">
        <v>43071</v>
      </c>
      <c r="C206" t="s">
        <v>57</v>
      </c>
      <c r="D206" t="s">
        <v>23</v>
      </c>
      <c r="E206" t="str">
        <f t="shared" si="13"/>
        <v>A</v>
      </c>
      <c r="F206">
        <v>1</v>
      </c>
      <c r="G206">
        <v>5</v>
      </c>
      <c r="H206" s="8" t="str">
        <f t="shared" si="11"/>
        <v>W</v>
      </c>
      <c r="I206" t="s">
        <v>27</v>
      </c>
      <c r="J206">
        <v>0</v>
      </c>
      <c r="K206">
        <v>2</v>
      </c>
      <c r="L206" t="s">
        <v>27</v>
      </c>
      <c r="M206">
        <v>6</v>
      </c>
      <c r="N206">
        <v>12</v>
      </c>
      <c r="O206" s="4">
        <v>2</v>
      </c>
      <c r="P206">
        <v>6</v>
      </c>
      <c r="Q206">
        <v>2</v>
      </c>
      <c r="R206">
        <v>2</v>
      </c>
      <c r="S206">
        <v>8</v>
      </c>
      <c r="T206">
        <v>7</v>
      </c>
      <c r="U206">
        <v>1</v>
      </c>
      <c r="V206">
        <v>0</v>
      </c>
      <c r="W206">
        <v>0</v>
      </c>
      <c r="X206">
        <v>0</v>
      </c>
      <c r="Y206">
        <v>1.66</v>
      </c>
      <c r="Z206">
        <v>1.78</v>
      </c>
      <c r="AA206" s="8">
        <f t="shared" si="10"/>
        <v>0.12000000000000011</v>
      </c>
      <c r="AB206" s="25">
        <v>1864.15441895</v>
      </c>
      <c r="AC206">
        <v>1623</v>
      </c>
      <c r="AD206" s="21">
        <f t="shared" si="12"/>
        <v>241.15441895000004</v>
      </c>
      <c r="AE206">
        <v>3</v>
      </c>
    </row>
    <row r="207" spans="1:31" x14ac:dyDescent="0.35">
      <c r="A207" t="s">
        <v>55</v>
      </c>
      <c r="B207" s="3">
        <v>43079</v>
      </c>
      <c r="C207" t="s">
        <v>23</v>
      </c>
      <c r="D207" t="s">
        <v>38</v>
      </c>
      <c r="E207" t="str">
        <f t="shared" si="13"/>
        <v>H</v>
      </c>
      <c r="F207">
        <v>1</v>
      </c>
      <c r="G207">
        <v>1</v>
      </c>
      <c r="H207" s="8" t="str">
        <f t="shared" si="11"/>
        <v>D</v>
      </c>
      <c r="I207" t="s">
        <v>30</v>
      </c>
      <c r="J207">
        <v>1</v>
      </c>
      <c r="K207">
        <v>0</v>
      </c>
      <c r="L207" t="s">
        <v>25</v>
      </c>
      <c r="M207">
        <v>23</v>
      </c>
      <c r="N207">
        <v>3</v>
      </c>
      <c r="O207" s="4">
        <v>3</v>
      </c>
      <c r="P207">
        <v>2</v>
      </c>
      <c r="Q207">
        <v>12</v>
      </c>
      <c r="R207">
        <v>1</v>
      </c>
      <c r="S207">
        <v>8</v>
      </c>
      <c r="T207">
        <v>11</v>
      </c>
      <c r="U207">
        <v>1</v>
      </c>
      <c r="V207">
        <v>3</v>
      </c>
      <c r="W207">
        <v>0</v>
      </c>
      <c r="X207">
        <v>0</v>
      </c>
      <c r="Y207">
        <v>1.9</v>
      </c>
      <c r="Z207">
        <v>0.82</v>
      </c>
      <c r="AA207" s="8">
        <f t="shared" ref="AA207:AA270" si="14">IF(E207="H",Y207-Z207,Z207-Y207)</f>
        <v>1.08</v>
      </c>
      <c r="AB207" s="25">
        <v>1881.17480469</v>
      </c>
      <c r="AC207">
        <v>1684</v>
      </c>
      <c r="AD207" s="21">
        <f t="shared" si="12"/>
        <v>197.17480468999997</v>
      </c>
      <c r="AE207">
        <v>4</v>
      </c>
    </row>
    <row r="208" spans="1:31" x14ac:dyDescent="0.35">
      <c r="A208" t="s">
        <v>55</v>
      </c>
      <c r="B208" s="3">
        <v>43082</v>
      </c>
      <c r="C208" t="s">
        <v>23</v>
      </c>
      <c r="D208" t="s">
        <v>35</v>
      </c>
      <c r="E208" t="str">
        <f t="shared" si="13"/>
        <v>H</v>
      </c>
      <c r="F208">
        <v>0</v>
      </c>
      <c r="G208">
        <v>0</v>
      </c>
      <c r="H208" s="8" t="str">
        <f t="shared" si="11"/>
        <v>D</v>
      </c>
      <c r="I208" t="s">
        <v>30</v>
      </c>
      <c r="J208">
        <v>0</v>
      </c>
      <c r="K208">
        <v>0</v>
      </c>
      <c r="L208" t="s">
        <v>30</v>
      </c>
      <c r="M208">
        <v>14</v>
      </c>
      <c r="N208">
        <v>6</v>
      </c>
      <c r="O208" s="4">
        <v>5</v>
      </c>
      <c r="P208">
        <v>1</v>
      </c>
      <c r="Q208">
        <v>5</v>
      </c>
      <c r="R208">
        <v>7</v>
      </c>
      <c r="S208">
        <v>16</v>
      </c>
      <c r="T208">
        <v>6</v>
      </c>
      <c r="U208">
        <v>1</v>
      </c>
      <c r="V208">
        <v>0</v>
      </c>
      <c r="W208">
        <v>0</v>
      </c>
      <c r="X208">
        <v>0</v>
      </c>
      <c r="Y208">
        <v>2.14</v>
      </c>
      <c r="Z208">
        <v>0.52</v>
      </c>
      <c r="AA208" s="8">
        <f t="shared" si="14"/>
        <v>1.62</v>
      </c>
      <c r="AB208" s="25">
        <v>1874.8155517600001</v>
      </c>
      <c r="AC208">
        <v>1624</v>
      </c>
      <c r="AD208" s="21">
        <f t="shared" si="12"/>
        <v>250.81555176000006</v>
      </c>
      <c r="AE208">
        <v>3</v>
      </c>
    </row>
    <row r="209" spans="1:31" x14ac:dyDescent="0.35">
      <c r="A209" t="s">
        <v>55</v>
      </c>
      <c r="B209" s="3">
        <v>43086</v>
      </c>
      <c r="C209" t="s">
        <v>51</v>
      </c>
      <c r="D209" t="s">
        <v>23</v>
      </c>
      <c r="E209" t="str">
        <f t="shared" si="13"/>
        <v>A</v>
      </c>
      <c r="F209">
        <v>0</v>
      </c>
      <c r="G209">
        <v>4</v>
      </c>
      <c r="H209" s="8" t="str">
        <f t="shared" si="11"/>
        <v>W</v>
      </c>
      <c r="I209" t="s">
        <v>27</v>
      </c>
      <c r="J209">
        <v>0</v>
      </c>
      <c r="K209">
        <v>3</v>
      </c>
      <c r="L209" t="s">
        <v>27</v>
      </c>
      <c r="M209">
        <v>6</v>
      </c>
      <c r="N209">
        <v>21</v>
      </c>
      <c r="O209" s="4">
        <v>2</v>
      </c>
      <c r="P209">
        <v>7</v>
      </c>
      <c r="Q209">
        <v>2</v>
      </c>
      <c r="R209">
        <v>3</v>
      </c>
      <c r="S209">
        <v>5</v>
      </c>
      <c r="T209">
        <v>10</v>
      </c>
      <c r="U209">
        <v>1</v>
      </c>
      <c r="V209">
        <v>1</v>
      </c>
      <c r="W209">
        <v>0</v>
      </c>
      <c r="X209">
        <v>0</v>
      </c>
      <c r="Y209">
        <v>0.54</v>
      </c>
      <c r="Z209">
        <v>3.25</v>
      </c>
      <c r="AA209" s="8">
        <f t="shared" si="14"/>
        <v>2.71</v>
      </c>
      <c r="AB209" s="25">
        <v>1867.6329345700001</v>
      </c>
      <c r="AC209">
        <v>1648</v>
      </c>
      <c r="AD209" s="21">
        <f t="shared" si="12"/>
        <v>219.63293457000009</v>
      </c>
      <c r="AE209">
        <v>4</v>
      </c>
    </row>
    <row r="210" spans="1:31" x14ac:dyDescent="0.35">
      <c r="A210" t="s">
        <v>55</v>
      </c>
      <c r="B210" s="3">
        <v>43091</v>
      </c>
      <c r="C210" t="s">
        <v>36</v>
      </c>
      <c r="D210" t="s">
        <v>23</v>
      </c>
      <c r="E210" t="str">
        <f t="shared" si="13"/>
        <v>A</v>
      </c>
      <c r="F210">
        <v>3</v>
      </c>
      <c r="G210">
        <v>3</v>
      </c>
      <c r="H210" s="8" t="str">
        <f t="shared" si="11"/>
        <v>D</v>
      </c>
      <c r="I210" t="s">
        <v>30</v>
      </c>
      <c r="J210">
        <v>0</v>
      </c>
      <c r="K210">
        <v>1</v>
      </c>
      <c r="L210" t="s">
        <v>27</v>
      </c>
      <c r="M210">
        <v>11</v>
      </c>
      <c r="N210">
        <v>14</v>
      </c>
      <c r="O210" s="4">
        <v>4</v>
      </c>
      <c r="P210">
        <v>9</v>
      </c>
      <c r="Q210">
        <v>7</v>
      </c>
      <c r="R210">
        <v>8</v>
      </c>
      <c r="S210">
        <v>9</v>
      </c>
      <c r="T210">
        <v>11</v>
      </c>
      <c r="U210">
        <v>1</v>
      </c>
      <c r="V210">
        <v>0</v>
      </c>
      <c r="W210">
        <v>0</v>
      </c>
      <c r="X210">
        <v>0</v>
      </c>
      <c r="Y210">
        <v>1.1299999999999999</v>
      </c>
      <c r="Z210">
        <v>2.06</v>
      </c>
      <c r="AA210" s="8">
        <f t="shared" si="14"/>
        <v>0.93000000000000016</v>
      </c>
      <c r="AB210" s="25">
        <v>1875.7397460899999</v>
      </c>
      <c r="AC210">
        <v>1840</v>
      </c>
      <c r="AD210" s="21">
        <f t="shared" si="12"/>
        <v>35.739746089999926</v>
      </c>
      <c r="AE210">
        <v>5</v>
      </c>
    </row>
    <row r="211" spans="1:31" x14ac:dyDescent="0.35">
      <c r="A211" t="s">
        <v>55</v>
      </c>
      <c r="B211" s="3">
        <v>43095</v>
      </c>
      <c r="C211" t="s">
        <v>23</v>
      </c>
      <c r="D211" t="s">
        <v>29</v>
      </c>
      <c r="E211" t="str">
        <f t="shared" si="13"/>
        <v>H</v>
      </c>
      <c r="F211">
        <v>5</v>
      </c>
      <c r="G211">
        <v>0</v>
      </c>
      <c r="H211" s="8" t="str">
        <f t="shared" si="11"/>
        <v>W</v>
      </c>
      <c r="I211" t="s">
        <v>25</v>
      </c>
      <c r="J211">
        <v>1</v>
      </c>
      <c r="K211">
        <v>0</v>
      </c>
      <c r="L211" t="s">
        <v>25</v>
      </c>
      <c r="M211">
        <v>22</v>
      </c>
      <c r="N211">
        <v>7</v>
      </c>
      <c r="O211" s="4">
        <v>9</v>
      </c>
      <c r="P211">
        <v>4</v>
      </c>
      <c r="Q211">
        <v>4</v>
      </c>
      <c r="R211">
        <v>2</v>
      </c>
      <c r="S211">
        <v>5</v>
      </c>
      <c r="T211">
        <v>8</v>
      </c>
      <c r="U211">
        <v>0</v>
      </c>
      <c r="V211">
        <v>1</v>
      </c>
      <c r="W211">
        <v>0</v>
      </c>
      <c r="X211">
        <v>0</v>
      </c>
      <c r="Y211">
        <v>3.06</v>
      </c>
      <c r="Z211">
        <v>0.27</v>
      </c>
      <c r="AA211" s="8">
        <f t="shared" si="14"/>
        <v>2.79</v>
      </c>
      <c r="AB211" s="25">
        <v>1876.42639159999</v>
      </c>
      <c r="AC211">
        <v>1609</v>
      </c>
      <c r="AD211" s="21">
        <f t="shared" si="12"/>
        <v>267.42639159998998</v>
      </c>
      <c r="AE211">
        <v>4</v>
      </c>
    </row>
    <row r="212" spans="1:31" x14ac:dyDescent="0.35">
      <c r="A212" t="s">
        <v>55</v>
      </c>
      <c r="B212" s="3">
        <v>43099</v>
      </c>
      <c r="C212" t="s">
        <v>23</v>
      </c>
      <c r="D212" t="s">
        <v>48</v>
      </c>
      <c r="E212" t="str">
        <f t="shared" si="13"/>
        <v>H</v>
      </c>
      <c r="F212">
        <v>2</v>
      </c>
      <c r="G212">
        <v>1</v>
      </c>
      <c r="H212" s="8" t="str">
        <f t="shared" si="11"/>
        <v>W</v>
      </c>
      <c r="I212" t="s">
        <v>25</v>
      </c>
      <c r="J212">
        <v>0</v>
      </c>
      <c r="K212">
        <v>1</v>
      </c>
      <c r="L212" t="s">
        <v>27</v>
      </c>
      <c r="M212">
        <v>17</v>
      </c>
      <c r="N212">
        <v>7</v>
      </c>
      <c r="O212" s="4">
        <v>6</v>
      </c>
      <c r="P212">
        <v>1</v>
      </c>
      <c r="Q212">
        <v>7</v>
      </c>
      <c r="R212">
        <v>1</v>
      </c>
      <c r="S212">
        <v>7</v>
      </c>
      <c r="T212">
        <v>3</v>
      </c>
      <c r="U212">
        <v>3</v>
      </c>
      <c r="V212">
        <v>2</v>
      </c>
      <c r="W212">
        <v>0</v>
      </c>
      <c r="X212">
        <v>0</v>
      </c>
      <c r="Y212">
        <v>2.57</v>
      </c>
      <c r="Z212">
        <v>0.79</v>
      </c>
      <c r="AA212" s="8">
        <f t="shared" si="14"/>
        <v>1.7799999999999998</v>
      </c>
      <c r="AB212" s="25">
        <v>1880.34729004</v>
      </c>
      <c r="AC212">
        <v>1727</v>
      </c>
      <c r="AD212" s="21">
        <f t="shared" si="12"/>
        <v>153.34729003999996</v>
      </c>
      <c r="AE212">
        <v>4</v>
      </c>
    </row>
    <row r="213" spans="1:31" x14ac:dyDescent="0.35">
      <c r="A213" t="s">
        <v>55</v>
      </c>
      <c r="B213" s="3">
        <v>43101</v>
      </c>
      <c r="C213" t="s">
        <v>49</v>
      </c>
      <c r="D213" t="s">
        <v>23</v>
      </c>
      <c r="E213" t="str">
        <f t="shared" si="13"/>
        <v>A</v>
      </c>
      <c r="F213">
        <v>1</v>
      </c>
      <c r="G213">
        <v>2</v>
      </c>
      <c r="H213" s="8" t="str">
        <f t="shared" si="11"/>
        <v>W</v>
      </c>
      <c r="I213" t="s">
        <v>27</v>
      </c>
      <c r="J213">
        <v>0</v>
      </c>
      <c r="K213">
        <v>0</v>
      </c>
      <c r="L213" t="s">
        <v>30</v>
      </c>
      <c r="M213">
        <v>13</v>
      </c>
      <c r="N213">
        <v>19</v>
      </c>
      <c r="O213" s="4">
        <v>4</v>
      </c>
      <c r="P213">
        <v>5</v>
      </c>
      <c r="Q213">
        <v>3</v>
      </c>
      <c r="R213">
        <v>9</v>
      </c>
      <c r="S213">
        <v>4</v>
      </c>
      <c r="T213">
        <v>12</v>
      </c>
      <c r="U213">
        <v>0</v>
      </c>
      <c r="V213">
        <v>0</v>
      </c>
      <c r="W213">
        <v>0</v>
      </c>
      <c r="X213">
        <v>0</v>
      </c>
      <c r="Y213">
        <v>0.9</v>
      </c>
      <c r="Z213">
        <v>1.63</v>
      </c>
      <c r="AA213" s="8">
        <f t="shared" si="14"/>
        <v>0.72999999999999987</v>
      </c>
      <c r="AB213" s="25">
        <v>1883.5213623</v>
      </c>
      <c r="AC213">
        <v>1694</v>
      </c>
      <c r="AD213" s="21">
        <f t="shared" si="12"/>
        <v>189.52136229999996</v>
      </c>
      <c r="AE213">
        <v>2</v>
      </c>
    </row>
    <row r="214" spans="1:31" x14ac:dyDescent="0.35">
      <c r="A214" t="s">
        <v>55</v>
      </c>
      <c r="B214" s="3">
        <v>43114</v>
      </c>
      <c r="C214" t="s">
        <v>23</v>
      </c>
      <c r="D214" t="s">
        <v>44</v>
      </c>
      <c r="E214" t="str">
        <f t="shared" si="13"/>
        <v>H</v>
      </c>
      <c r="F214">
        <v>4</v>
      </c>
      <c r="G214">
        <v>3</v>
      </c>
      <c r="H214" s="8" t="str">
        <f t="shared" si="11"/>
        <v>W</v>
      </c>
      <c r="I214" t="s">
        <v>25</v>
      </c>
      <c r="J214">
        <v>1</v>
      </c>
      <c r="K214">
        <v>1</v>
      </c>
      <c r="L214" t="s">
        <v>30</v>
      </c>
      <c r="M214">
        <v>16</v>
      </c>
      <c r="N214">
        <v>11</v>
      </c>
      <c r="O214" s="4">
        <v>7</v>
      </c>
      <c r="P214">
        <v>4</v>
      </c>
      <c r="Q214">
        <v>5</v>
      </c>
      <c r="R214">
        <v>6</v>
      </c>
      <c r="S214">
        <v>10</v>
      </c>
      <c r="T214">
        <v>7</v>
      </c>
      <c r="U214">
        <v>2</v>
      </c>
      <c r="V214">
        <v>3</v>
      </c>
      <c r="W214">
        <v>0</v>
      </c>
      <c r="X214">
        <v>0</v>
      </c>
      <c r="Y214">
        <v>1.02</v>
      </c>
      <c r="Z214">
        <v>0.72</v>
      </c>
      <c r="AA214" s="8">
        <f t="shared" si="14"/>
        <v>0.30000000000000004</v>
      </c>
      <c r="AB214" s="25">
        <v>1888.3602294899999</v>
      </c>
      <c r="AC214">
        <v>1980</v>
      </c>
      <c r="AD214" s="21">
        <f t="shared" si="12"/>
        <v>-91.639770510000062</v>
      </c>
      <c r="AE214">
        <v>9</v>
      </c>
    </row>
    <row r="215" spans="1:31" x14ac:dyDescent="0.35">
      <c r="A215" t="s">
        <v>55</v>
      </c>
      <c r="B215" s="3">
        <v>43122</v>
      </c>
      <c r="C215" t="s">
        <v>29</v>
      </c>
      <c r="D215" t="s">
        <v>23</v>
      </c>
      <c r="E215" t="str">
        <f t="shared" si="13"/>
        <v>A</v>
      </c>
      <c r="F215">
        <v>1</v>
      </c>
      <c r="G215">
        <v>0</v>
      </c>
      <c r="H215" s="8" t="str">
        <f t="shared" si="11"/>
        <v>L</v>
      </c>
      <c r="I215" t="s">
        <v>25</v>
      </c>
      <c r="J215">
        <v>1</v>
      </c>
      <c r="K215">
        <v>0</v>
      </c>
      <c r="L215" t="s">
        <v>25</v>
      </c>
      <c r="M215">
        <v>3</v>
      </c>
      <c r="N215">
        <v>21</v>
      </c>
      <c r="O215" s="4">
        <v>2</v>
      </c>
      <c r="P215">
        <v>4</v>
      </c>
      <c r="Q215">
        <v>3</v>
      </c>
      <c r="R215">
        <v>9</v>
      </c>
      <c r="S215">
        <v>5</v>
      </c>
      <c r="T215">
        <v>9</v>
      </c>
      <c r="U215">
        <v>0</v>
      </c>
      <c r="V215">
        <v>2</v>
      </c>
      <c r="W215">
        <v>0</v>
      </c>
      <c r="X215">
        <v>0</v>
      </c>
      <c r="Y215">
        <v>0.5</v>
      </c>
      <c r="Z215">
        <v>2.2000000000000002</v>
      </c>
      <c r="AA215" s="8">
        <f t="shared" si="14"/>
        <v>1.7000000000000002</v>
      </c>
      <c r="AB215" s="25">
        <v>1897.25512695</v>
      </c>
      <c r="AC215">
        <v>1613</v>
      </c>
      <c r="AD215" s="21">
        <f t="shared" si="12"/>
        <v>284.25512694999998</v>
      </c>
      <c r="AE215">
        <v>8</v>
      </c>
    </row>
    <row r="216" spans="1:31" x14ac:dyDescent="0.35">
      <c r="A216" t="s">
        <v>55</v>
      </c>
      <c r="B216" s="3">
        <v>43130</v>
      </c>
      <c r="C216" t="s">
        <v>56</v>
      </c>
      <c r="D216" t="s">
        <v>23</v>
      </c>
      <c r="E216" t="str">
        <f t="shared" si="13"/>
        <v>A</v>
      </c>
      <c r="F216">
        <v>0</v>
      </c>
      <c r="G216">
        <v>3</v>
      </c>
      <c r="H216" s="8" t="str">
        <f t="shared" si="11"/>
        <v>W</v>
      </c>
      <c r="I216" t="s">
        <v>27</v>
      </c>
      <c r="J216">
        <v>0</v>
      </c>
      <c r="K216">
        <v>2</v>
      </c>
      <c r="L216" t="s">
        <v>27</v>
      </c>
      <c r="M216">
        <v>5</v>
      </c>
      <c r="N216">
        <v>14</v>
      </c>
      <c r="O216" s="4">
        <v>1</v>
      </c>
      <c r="P216">
        <v>7</v>
      </c>
      <c r="Q216">
        <v>1</v>
      </c>
      <c r="R216">
        <v>4</v>
      </c>
      <c r="S216">
        <v>8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0.28999999999999998</v>
      </c>
      <c r="Z216">
        <v>2.0499999999999998</v>
      </c>
      <c r="AA216" s="8">
        <f t="shared" si="14"/>
        <v>1.7599999999999998</v>
      </c>
      <c r="AB216" s="25">
        <v>1883.7189941399999</v>
      </c>
      <c r="AC216">
        <v>1538</v>
      </c>
      <c r="AD216" s="21">
        <f t="shared" si="12"/>
        <v>345.71899413999995</v>
      </c>
      <c r="AE216">
        <v>3</v>
      </c>
    </row>
    <row r="217" spans="1:31" x14ac:dyDescent="0.35">
      <c r="A217" t="s">
        <v>55</v>
      </c>
      <c r="B217" s="3">
        <v>43135</v>
      </c>
      <c r="C217" t="s">
        <v>23</v>
      </c>
      <c r="D217" t="s">
        <v>42</v>
      </c>
      <c r="E217" t="str">
        <f t="shared" si="13"/>
        <v>H</v>
      </c>
      <c r="F217">
        <v>2</v>
      </c>
      <c r="G217">
        <v>2</v>
      </c>
      <c r="H217" s="8" t="str">
        <f t="shared" si="11"/>
        <v>D</v>
      </c>
      <c r="I217" t="s">
        <v>30</v>
      </c>
      <c r="J217">
        <v>1</v>
      </c>
      <c r="K217">
        <v>0</v>
      </c>
      <c r="L217" t="s">
        <v>25</v>
      </c>
      <c r="M217">
        <v>9</v>
      </c>
      <c r="N217">
        <v>13</v>
      </c>
      <c r="O217" s="4">
        <v>3</v>
      </c>
      <c r="P217">
        <v>6</v>
      </c>
      <c r="Q217">
        <v>3</v>
      </c>
      <c r="R217">
        <v>7</v>
      </c>
      <c r="S217">
        <v>15</v>
      </c>
      <c r="T217">
        <v>9</v>
      </c>
      <c r="U217">
        <v>3</v>
      </c>
      <c r="V217">
        <v>1</v>
      </c>
      <c r="W217">
        <v>0</v>
      </c>
      <c r="X217">
        <v>0</v>
      </c>
      <c r="Y217">
        <v>1.29</v>
      </c>
      <c r="Z217">
        <v>2.54</v>
      </c>
      <c r="AA217" s="8">
        <f t="shared" si="14"/>
        <v>-1.25</v>
      </c>
      <c r="AB217" s="25">
        <v>1887.2482910199999</v>
      </c>
      <c r="AC217">
        <v>1919</v>
      </c>
      <c r="AD217" s="21">
        <f t="shared" si="12"/>
        <v>-31.751708980000103</v>
      </c>
      <c r="AE217">
        <v>5</v>
      </c>
    </row>
    <row r="218" spans="1:31" x14ac:dyDescent="0.35">
      <c r="A218" t="s">
        <v>55</v>
      </c>
      <c r="B218" s="3">
        <v>43142</v>
      </c>
      <c r="C218" t="s">
        <v>31</v>
      </c>
      <c r="D218" t="s">
        <v>23</v>
      </c>
      <c r="E218" t="str">
        <f t="shared" si="13"/>
        <v>A</v>
      </c>
      <c r="F218">
        <v>0</v>
      </c>
      <c r="G218">
        <v>2</v>
      </c>
      <c r="H218" s="8" t="str">
        <f t="shared" si="11"/>
        <v>W</v>
      </c>
      <c r="I218" t="s">
        <v>27</v>
      </c>
      <c r="J218">
        <v>0</v>
      </c>
      <c r="K218">
        <v>2</v>
      </c>
      <c r="L218" t="s">
        <v>27</v>
      </c>
      <c r="M218">
        <v>6</v>
      </c>
      <c r="N218">
        <v>16</v>
      </c>
      <c r="O218" s="4">
        <v>4</v>
      </c>
      <c r="P218">
        <v>4</v>
      </c>
      <c r="Q218">
        <v>3</v>
      </c>
      <c r="R218">
        <v>1</v>
      </c>
      <c r="S218">
        <v>5</v>
      </c>
      <c r="T218">
        <v>8</v>
      </c>
      <c r="U218">
        <v>1</v>
      </c>
      <c r="V218">
        <v>2</v>
      </c>
      <c r="W218">
        <v>0</v>
      </c>
      <c r="X218">
        <v>0</v>
      </c>
      <c r="Y218">
        <v>0.85</v>
      </c>
      <c r="Z218">
        <v>2.36</v>
      </c>
      <c r="AA218" s="8">
        <f t="shared" si="14"/>
        <v>1.5099999999999998</v>
      </c>
      <c r="AB218" s="25">
        <v>1886.6807861299999</v>
      </c>
      <c r="AC218">
        <v>1666</v>
      </c>
      <c r="AD218" s="21">
        <f t="shared" si="12"/>
        <v>220.68078612999989</v>
      </c>
      <c r="AE218">
        <v>7</v>
      </c>
    </row>
    <row r="219" spans="1:31" x14ac:dyDescent="0.35">
      <c r="A219" t="s">
        <v>55</v>
      </c>
      <c r="B219" s="3">
        <v>43155</v>
      </c>
      <c r="C219" t="s">
        <v>23</v>
      </c>
      <c r="D219" t="s">
        <v>41</v>
      </c>
      <c r="E219" t="str">
        <f t="shared" si="13"/>
        <v>H</v>
      </c>
      <c r="F219">
        <v>4</v>
      </c>
      <c r="G219">
        <v>1</v>
      </c>
      <c r="H219" s="8" t="str">
        <f t="shared" si="11"/>
        <v>W</v>
      </c>
      <c r="I219" t="s">
        <v>25</v>
      </c>
      <c r="J219">
        <v>1</v>
      </c>
      <c r="K219">
        <v>0</v>
      </c>
      <c r="L219" t="s">
        <v>25</v>
      </c>
      <c r="M219">
        <v>21</v>
      </c>
      <c r="N219">
        <v>7</v>
      </c>
      <c r="O219" s="4">
        <v>12</v>
      </c>
      <c r="P219">
        <v>4</v>
      </c>
      <c r="Q219">
        <v>8</v>
      </c>
      <c r="R219">
        <v>2</v>
      </c>
      <c r="S219">
        <v>7</v>
      </c>
      <c r="T219">
        <v>7</v>
      </c>
      <c r="U219">
        <v>0</v>
      </c>
      <c r="V219">
        <v>2</v>
      </c>
      <c r="W219">
        <v>0</v>
      </c>
      <c r="X219">
        <v>0</v>
      </c>
      <c r="Y219">
        <v>3.92</v>
      </c>
      <c r="Z219">
        <v>0.34</v>
      </c>
      <c r="AA219" s="8">
        <f t="shared" si="14"/>
        <v>3.58</v>
      </c>
      <c r="AB219" s="25">
        <v>1912.05175781</v>
      </c>
      <c r="AC219">
        <v>1670</v>
      </c>
      <c r="AD219" s="21">
        <f t="shared" si="12"/>
        <v>242.05175781000003</v>
      </c>
      <c r="AE219">
        <v>10</v>
      </c>
    </row>
    <row r="220" spans="1:31" x14ac:dyDescent="0.35">
      <c r="A220" t="s">
        <v>55</v>
      </c>
      <c r="B220" s="3">
        <v>43162</v>
      </c>
      <c r="C220" t="s">
        <v>23</v>
      </c>
      <c r="D220" t="s">
        <v>34</v>
      </c>
      <c r="E220" t="str">
        <f t="shared" si="13"/>
        <v>H</v>
      </c>
      <c r="F220">
        <v>2</v>
      </c>
      <c r="G220">
        <v>0</v>
      </c>
      <c r="H220" s="8" t="str">
        <f t="shared" si="11"/>
        <v>W</v>
      </c>
      <c r="I220" t="s">
        <v>25</v>
      </c>
      <c r="J220">
        <v>1</v>
      </c>
      <c r="K220">
        <v>0</v>
      </c>
      <c r="L220" t="s">
        <v>25</v>
      </c>
      <c r="M220">
        <v>14</v>
      </c>
      <c r="N220">
        <v>7</v>
      </c>
      <c r="O220" s="4">
        <v>3</v>
      </c>
      <c r="P220">
        <v>2</v>
      </c>
      <c r="Q220">
        <v>8</v>
      </c>
      <c r="R220">
        <v>3</v>
      </c>
      <c r="S220">
        <v>7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1.57</v>
      </c>
      <c r="Z220">
        <v>0.26</v>
      </c>
      <c r="AA220" s="8">
        <f t="shared" si="14"/>
        <v>1.31</v>
      </c>
      <c r="AB220" s="25">
        <v>1915.4093017600001</v>
      </c>
      <c r="AC220">
        <v>1644</v>
      </c>
      <c r="AD220" s="21">
        <f t="shared" si="12"/>
        <v>271.40930176000006</v>
      </c>
      <c r="AE220">
        <v>7</v>
      </c>
    </row>
    <row r="221" spans="1:31" x14ac:dyDescent="0.35">
      <c r="A221" t="s">
        <v>55</v>
      </c>
      <c r="B221" s="3">
        <v>43169</v>
      </c>
      <c r="C221" t="s">
        <v>28</v>
      </c>
      <c r="D221" t="s">
        <v>23</v>
      </c>
      <c r="E221" t="str">
        <f t="shared" si="13"/>
        <v>A</v>
      </c>
      <c r="F221">
        <v>2</v>
      </c>
      <c r="G221">
        <v>1</v>
      </c>
      <c r="H221" s="8" t="str">
        <f t="shared" si="11"/>
        <v>L</v>
      </c>
      <c r="I221" t="s">
        <v>25</v>
      </c>
      <c r="J221">
        <v>2</v>
      </c>
      <c r="K221">
        <v>0</v>
      </c>
      <c r="L221" t="s">
        <v>25</v>
      </c>
      <c r="M221">
        <v>5</v>
      </c>
      <c r="N221">
        <v>14</v>
      </c>
      <c r="O221" s="4">
        <v>2</v>
      </c>
      <c r="P221">
        <v>2</v>
      </c>
      <c r="Q221">
        <v>1</v>
      </c>
      <c r="R221">
        <v>13</v>
      </c>
      <c r="S221">
        <v>10</v>
      </c>
      <c r="T221">
        <v>16</v>
      </c>
      <c r="U221">
        <v>2</v>
      </c>
      <c r="V221">
        <v>1</v>
      </c>
      <c r="W221">
        <v>0</v>
      </c>
      <c r="X221">
        <v>0</v>
      </c>
      <c r="Y221">
        <v>0.85</v>
      </c>
      <c r="Z221">
        <v>0.78</v>
      </c>
      <c r="AA221" s="8">
        <f t="shared" si="14"/>
        <v>-6.9999999999999951E-2</v>
      </c>
      <c r="AB221" s="25">
        <v>1914.3260498</v>
      </c>
      <c r="AC221">
        <v>1904</v>
      </c>
      <c r="AD221" s="21">
        <f t="shared" si="12"/>
        <v>10.326049799999964</v>
      </c>
      <c r="AE221">
        <v>4</v>
      </c>
    </row>
    <row r="222" spans="1:31" ht="13.75" customHeight="1" x14ac:dyDescent="0.35">
      <c r="A222" t="s">
        <v>55</v>
      </c>
      <c r="B222" s="3">
        <v>43176</v>
      </c>
      <c r="C222" t="s">
        <v>23</v>
      </c>
      <c r="D222" t="s">
        <v>52</v>
      </c>
      <c r="E222" t="str">
        <f t="shared" si="13"/>
        <v>H</v>
      </c>
      <c r="F222">
        <v>5</v>
      </c>
      <c r="G222">
        <v>0</v>
      </c>
      <c r="H222" s="8" t="str">
        <f t="shared" si="11"/>
        <v>W</v>
      </c>
      <c r="I222" t="s">
        <v>25</v>
      </c>
      <c r="J222">
        <v>2</v>
      </c>
      <c r="K222">
        <v>0</v>
      </c>
      <c r="L222" t="s">
        <v>25</v>
      </c>
      <c r="M222">
        <v>13</v>
      </c>
      <c r="N222">
        <v>4</v>
      </c>
      <c r="O222" s="4">
        <v>10</v>
      </c>
      <c r="P222">
        <v>1</v>
      </c>
      <c r="Q222">
        <v>6</v>
      </c>
      <c r="R222">
        <v>1</v>
      </c>
      <c r="S222">
        <v>5</v>
      </c>
      <c r="T222">
        <v>4</v>
      </c>
      <c r="U222">
        <v>1</v>
      </c>
      <c r="V222">
        <v>0</v>
      </c>
      <c r="W222">
        <v>0</v>
      </c>
      <c r="X222">
        <v>0</v>
      </c>
      <c r="Y222">
        <v>1.81</v>
      </c>
      <c r="Z222">
        <v>0.35</v>
      </c>
      <c r="AA222" s="8">
        <f t="shared" si="14"/>
        <v>1.46</v>
      </c>
      <c r="AB222" s="25">
        <v>1900.9227294899999</v>
      </c>
      <c r="AC222">
        <v>1639</v>
      </c>
      <c r="AD222" s="21">
        <f t="shared" si="12"/>
        <v>261.92272948999994</v>
      </c>
      <c r="AE222">
        <v>7</v>
      </c>
    </row>
    <row r="223" spans="1:31" x14ac:dyDescent="0.35">
      <c r="A223" t="s">
        <v>55</v>
      </c>
      <c r="B223" s="3">
        <v>43190</v>
      </c>
      <c r="C223" t="s">
        <v>33</v>
      </c>
      <c r="D223" t="s">
        <v>23</v>
      </c>
      <c r="E223" t="str">
        <f t="shared" si="13"/>
        <v>A</v>
      </c>
      <c r="F223">
        <v>1</v>
      </c>
      <c r="G223">
        <v>2</v>
      </c>
      <c r="H223" s="8" t="str">
        <f t="shared" si="11"/>
        <v>W</v>
      </c>
      <c r="I223" t="s">
        <v>27</v>
      </c>
      <c r="J223">
        <v>1</v>
      </c>
      <c r="K223">
        <v>0</v>
      </c>
      <c r="L223" t="s">
        <v>25</v>
      </c>
      <c r="M223">
        <v>6</v>
      </c>
      <c r="N223">
        <v>16</v>
      </c>
      <c r="O223" s="4">
        <v>3</v>
      </c>
      <c r="P223">
        <v>6</v>
      </c>
      <c r="Q223">
        <v>4</v>
      </c>
      <c r="R223">
        <v>6</v>
      </c>
      <c r="S223">
        <v>6</v>
      </c>
      <c r="T223">
        <v>8</v>
      </c>
      <c r="U223">
        <v>2</v>
      </c>
      <c r="V223">
        <v>2</v>
      </c>
      <c r="W223">
        <v>0</v>
      </c>
      <c r="X223">
        <v>0</v>
      </c>
      <c r="Y223">
        <v>1.91</v>
      </c>
      <c r="Z223">
        <v>1.72</v>
      </c>
      <c r="AA223" s="8">
        <f t="shared" si="14"/>
        <v>-0.18999999999999995</v>
      </c>
      <c r="AB223" s="25">
        <v>1904.96777344</v>
      </c>
      <c r="AC223">
        <v>1649</v>
      </c>
      <c r="AD223" s="21">
        <f t="shared" si="12"/>
        <v>255.96777343999997</v>
      </c>
      <c r="AE223">
        <v>14</v>
      </c>
    </row>
    <row r="224" spans="1:31" x14ac:dyDescent="0.35">
      <c r="A224" t="s">
        <v>55</v>
      </c>
      <c r="B224" s="3">
        <v>43197</v>
      </c>
      <c r="C224" t="s">
        <v>38</v>
      </c>
      <c r="D224" t="s">
        <v>23</v>
      </c>
      <c r="E224" t="str">
        <f t="shared" si="13"/>
        <v>A</v>
      </c>
      <c r="F224">
        <v>0</v>
      </c>
      <c r="G224">
        <v>0</v>
      </c>
      <c r="H224" s="8" t="str">
        <f t="shared" si="11"/>
        <v>D</v>
      </c>
      <c r="I224" t="s">
        <v>30</v>
      </c>
      <c r="J224">
        <v>0</v>
      </c>
      <c r="K224">
        <v>0</v>
      </c>
      <c r="L224" t="s">
        <v>30</v>
      </c>
      <c r="M224">
        <v>6</v>
      </c>
      <c r="N224">
        <v>10</v>
      </c>
      <c r="O224" s="4">
        <v>1</v>
      </c>
      <c r="P224">
        <v>3</v>
      </c>
      <c r="Q224">
        <v>3</v>
      </c>
      <c r="R224">
        <v>2</v>
      </c>
      <c r="S224">
        <v>12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0.72</v>
      </c>
      <c r="Z224">
        <v>0.95</v>
      </c>
      <c r="AA224" s="8">
        <f t="shared" si="14"/>
        <v>0.22999999999999998</v>
      </c>
      <c r="AB224" s="25">
        <v>1929.2891845700001</v>
      </c>
      <c r="AC224">
        <v>1693</v>
      </c>
      <c r="AD224" s="21">
        <f t="shared" si="12"/>
        <v>236.28918457000009</v>
      </c>
      <c r="AE224">
        <v>3</v>
      </c>
    </row>
    <row r="225" spans="1:31" x14ac:dyDescent="0.35">
      <c r="A225" t="s">
        <v>55</v>
      </c>
      <c r="B225" s="3">
        <v>43204</v>
      </c>
      <c r="C225" t="s">
        <v>23</v>
      </c>
      <c r="D225" t="s">
        <v>51</v>
      </c>
      <c r="E225" t="str">
        <f t="shared" si="13"/>
        <v>H</v>
      </c>
      <c r="F225">
        <v>3</v>
      </c>
      <c r="G225">
        <v>0</v>
      </c>
      <c r="H225" s="8" t="str">
        <f t="shared" si="11"/>
        <v>W</v>
      </c>
      <c r="I225" t="s">
        <v>25</v>
      </c>
      <c r="J225">
        <v>1</v>
      </c>
      <c r="K225">
        <v>0</v>
      </c>
      <c r="L225" t="s">
        <v>25</v>
      </c>
      <c r="M225">
        <v>20</v>
      </c>
      <c r="N225">
        <v>6</v>
      </c>
      <c r="O225" s="4">
        <v>7</v>
      </c>
      <c r="P225">
        <v>1</v>
      </c>
      <c r="Q225">
        <v>7</v>
      </c>
      <c r="R225">
        <v>5</v>
      </c>
      <c r="S225">
        <v>9</v>
      </c>
      <c r="T225">
        <v>9</v>
      </c>
      <c r="U225">
        <v>1</v>
      </c>
      <c r="V225">
        <v>1</v>
      </c>
      <c r="W225">
        <v>0</v>
      </c>
      <c r="X225">
        <v>0</v>
      </c>
      <c r="Y225">
        <v>2.64</v>
      </c>
      <c r="Z225">
        <v>0.54</v>
      </c>
      <c r="AA225" s="8">
        <f t="shared" si="14"/>
        <v>2.1</v>
      </c>
      <c r="AB225" s="25">
        <v>1934.2056884799999</v>
      </c>
      <c r="AC225">
        <v>1671</v>
      </c>
      <c r="AD225" s="21">
        <f t="shared" si="12"/>
        <v>263.20568847999994</v>
      </c>
      <c r="AE225">
        <v>4</v>
      </c>
    </row>
    <row r="226" spans="1:31" x14ac:dyDescent="0.35">
      <c r="A226" t="s">
        <v>55</v>
      </c>
      <c r="B226" s="3">
        <v>43211</v>
      </c>
      <c r="C226" t="s">
        <v>35</v>
      </c>
      <c r="D226" t="s">
        <v>23</v>
      </c>
      <c r="E226" t="str">
        <f t="shared" si="13"/>
        <v>A</v>
      </c>
      <c r="F226">
        <v>2</v>
      </c>
      <c r="G226">
        <v>2</v>
      </c>
      <c r="H226" s="8" t="str">
        <f t="shared" si="11"/>
        <v>D</v>
      </c>
      <c r="I226" t="s">
        <v>30</v>
      </c>
      <c r="J226">
        <v>0</v>
      </c>
      <c r="K226">
        <v>1</v>
      </c>
      <c r="L226" t="s">
        <v>27</v>
      </c>
      <c r="M226">
        <v>13</v>
      </c>
      <c r="N226">
        <v>9</v>
      </c>
      <c r="O226" s="4">
        <v>6</v>
      </c>
      <c r="P226">
        <v>3</v>
      </c>
      <c r="Q226">
        <v>7</v>
      </c>
      <c r="R226">
        <v>4</v>
      </c>
      <c r="S226">
        <v>12</v>
      </c>
      <c r="T226">
        <v>5</v>
      </c>
      <c r="U226">
        <v>0</v>
      </c>
      <c r="V226">
        <v>1</v>
      </c>
      <c r="W226">
        <v>0</v>
      </c>
      <c r="X226">
        <v>0</v>
      </c>
      <c r="Y226">
        <v>1.4</v>
      </c>
      <c r="Z226">
        <v>1.64</v>
      </c>
      <c r="AA226" s="8">
        <f t="shared" si="14"/>
        <v>0.24</v>
      </c>
      <c r="AB226" s="25">
        <v>1937.2442627</v>
      </c>
      <c r="AC226">
        <v>1595</v>
      </c>
      <c r="AD226" s="21">
        <f t="shared" si="12"/>
        <v>342.24426270000004</v>
      </c>
      <c r="AE226">
        <v>7</v>
      </c>
    </row>
    <row r="227" spans="1:31" x14ac:dyDescent="0.35">
      <c r="A227" t="s">
        <v>55</v>
      </c>
      <c r="B227" s="3">
        <v>43218</v>
      </c>
      <c r="C227" t="s">
        <v>23</v>
      </c>
      <c r="D227" t="s">
        <v>24</v>
      </c>
      <c r="E227" t="str">
        <f t="shared" si="13"/>
        <v>H</v>
      </c>
      <c r="F227">
        <v>0</v>
      </c>
      <c r="G227">
        <v>0</v>
      </c>
      <c r="H227" s="8" t="str">
        <f t="shared" si="11"/>
        <v>D</v>
      </c>
      <c r="I227" t="s">
        <v>30</v>
      </c>
      <c r="J227">
        <v>0</v>
      </c>
      <c r="K227">
        <v>0</v>
      </c>
      <c r="L227" t="s">
        <v>30</v>
      </c>
      <c r="M227">
        <v>20</v>
      </c>
      <c r="N227">
        <v>5</v>
      </c>
      <c r="O227" s="4">
        <v>2</v>
      </c>
      <c r="P227">
        <v>1</v>
      </c>
      <c r="Q227">
        <v>9</v>
      </c>
      <c r="R227">
        <v>2</v>
      </c>
      <c r="S227">
        <v>7</v>
      </c>
      <c r="T227">
        <v>14</v>
      </c>
      <c r="U227">
        <v>1</v>
      </c>
      <c r="V227">
        <v>2</v>
      </c>
      <c r="W227">
        <v>0</v>
      </c>
      <c r="X227">
        <v>0</v>
      </c>
      <c r="Y227">
        <v>2.12</v>
      </c>
      <c r="Z227">
        <v>0.78</v>
      </c>
      <c r="AA227" s="8">
        <f t="shared" si="14"/>
        <v>1.34</v>
      </c>
      <c r="AB227" s="25">
        <v>1942.36901855</v>
      </c>
      <c r="AC227">
        <v>1620</v>
      </c>
      <c r="AD227" s="21">
        <f t="shared" si="12"/>
        <v>322.36901854999996</v>
      </c>
      <c r="AE227">
        <v>4</v>
      </c>
    </row>
    <row r="228" spans="1:31" x14ac:dyDescent="0.35">
      <c r="A228" t="s">
        <v>55</v>
      </c>
      <c r="B228" s="3">
        <v>43226</v>
      </c>
      <c r="C228" t="s">
        <v>45</v>
      </c>
      <c r="D228" t="s">
        <v>23</v>
      </c>
      <c r="E228" t="str">
        <f t="shared" si="13"/>
        <v>A</v>
      </c>
      <c r="F228">
        <v>1</v>
      </c>
      <c r="G228">
        <v>0</v>
      </c>
      <c r="H228" s="8" t="str">
        <f t="shared" si="11"/>
        <v>L</v>
      </c>
      <c r="I228" t="s">
        <v>25</v>
      </c>
      <c r="J228">
        <v>1</v>
      </c>
      <c r="K228">
        <v>0</v>
      </c>
      <c r="L228" t="s">
        <v>25</v>
      </c>
      <c r="M228">
        <v>12</v>
      </c>
      <c r="N228">
        <v>10</v>
      </c>
      <c r="O228" s="4">
        <v>4</v>
      </c>
      <c r="P228">
        <v>5</v>
      </c>
      <c r="Q228">
        <v>3</v>
      </c>
      <c r="R228">
        <v>1</v>
      </c>
      <c r="S228">
        <v>12</v>
      </c>
      <c r="T228">
        <v>9</v>
      </c>
      <c r="U228">
        <v>3</v>
      </c>
      <c r="V228">
        <v>2</v>
      </c>
      <c r="W228">
        <v>0</v>
      </c>
      <c r="X228">
        <v>0</v>
      </c>
      <c r="Y228">
        <v>0.81</v>
      </c>
      <c r="Z228">
        <v>0.43</v>
      </c>
      <c r="AA228" s="8">
        <f t="shared" si="14"/>
        <v>-0.38000000000000006</v>
      </c>
      <c r="AB228" s="25">
        <v>1929.0949707</v>
      </c>
      <c r="AC228">
        <v>1856</v>
      </c>
      <c r="AD228" s="21">
        <f t="shared" si="12"/>
        <v>73.094970699999976</v>
      </c>
      <c r="AE228">
        <v>4</v>
      </c>
    </row>
    <row r="229" spans="1:31" x14ac:dyDescent="0.35">
      <c r="A229" t="s">
        <v>55</v>
      </c>
      <c r="B229" s="3">
        <v>43233</v>
      </c>
      <c r="C229" t="s">
        <v>23</v>
      </c>
      <c r="D229" t="s">
        <v>57</v>
      </c>
      <c r="E229" t="str">
        <f t="shared" si="13"/>
        <v>H</v>
      </c>
      <c r="F229">
        <v>4</v>
      </c>
      <c r="G229">
        <v>0</v>
      </c>
      <c r="H229" s="8" t="str">
        <f t="shared" si="11"/>
        <v>W</v>
      </c>
      <c r="I229" t="s">
        <v>25</v>
      </c>
      <c r="J229">
        <v>2</v>
      </c>
      <c r="K229">
        <v>0</v>
      </c>
      <c r="L229" t="s">
        <v>25</v>
      </c>
      <c r="M229">
        <v>22</v>
      </c>
      <c r="N229">
        <v>2</v>
      </c>
      <c r="O229" s="4">
        <v>11</v>
      </c>
      <c r="P229">
        <v>1</v>
      </c>
      <c r="Q229">
        <v>7</v>
      </c>
      <c r="R229">
        <v>3</v>
      </c>
      <c r="S229">
        <v>3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3.51</v>
      </c>
      <c r="Z229">
        <v>0.04</v>
      </c>
      <c r="AA229" s="8">
        <f t="shared" si="14"/>
        <v>3.4699999999999998</v>
      </c>
      <c r="AB229" s="25">
        <v>1920.7590332</v>
      </c>
      <c r="AC229">
        <v>1635</v>
      </c>
      <c r="AD229" s="21">
        <f t="shared" si="12"/>
        <v>285.75903319999998</v>
      </c>
      <c r="AE229">
        <v>7</v>
      </c>
    </row>
    <row r="230" spans="1:31" s="5" customFormat="1" x14ac:dyDescent="0.35">
      <c r="A230" s="5" t="s">
        <v>58</v>
      </c>
      <c r="B230" s="6">
        <v>43324</v>
      </c>
      <c r="C230" s="5" t="s">
        <v>23</v>
      </c>
      <c r="D230" s="5" t="s">
        <v>41</v>
      </c>
      <c r="E230" s="5" t="str">
        <f t="shared" si="13"/>
        <v>H</v>
      </c>
      <c r="F230" s="5">
        <v>4</v>
      </c>
      <c r="G230" s="5">
        <v>0</v>
      </c>
      <c r="H230" s="5" t="str">
        <f t="shared" si="11"/>
        <v>W</v>
      </c>
      <c r="I230" s="5" t="s">
        <v>25</v>
      </c>
      <c r="J230" s="5">
        <v>2</v>
      </c>
      <c r="K230" s="5">
        <v>0</v>
      </c>
      <c r="L230" s="5" t="s">
        <v>25</v>
      </c>
      <c r="M230" s="5">
        <v>18</v>
      </c>
      <c r="N230" s="5">
        <v>5</v>
      </c>
      <c r="O230" s="7">
        <v>8</v>
      </c>
      <c r="P230" s="5">
        <v>2</v>
      </c>
      <c r="Q230" s="5">
        <v>5</v>
      </c>
      <c r="R230" s="5">
        <v>4</v>
      </c>
      <c r="S230" s="5">
        <v>14</v>
      </c>
      <c r="T230" s="5">
        <v>9</v>
      </c>
      <c r="U230" s="5">
        <v>1</v>
      </c>
      <c r="V230" s="5">
        <v>2</v>
      </c>
      <c r="W230" s="5">
        <v>0</v>
      </c>
      <c r="X230" s="5">
        <v>0</v>
      </c>
      <c r="Y230" s="5">
        <v>4.34</v>
      </c>
      <c r="Z230" s="5">
        <v>0.4</v>
      </c>
      <c r="AA230" s="5">
        <f t="shared" si="14"/>
        <v>3.94</v>
      </c>
      <c r="AB230" s="24">
        <v>1914.9238281200001</v>
      </c>
      <c r="AC230" s="5">
        <v>1671</v>
      </c>
      <c r="AD230" s="19">
        <f t="shared" si="12"/>
        <v>243.92382812000005</v>
      </c>
      <c r="AE230" s="5">
        <v>5</v>
      </c>
    </row>
    <row r="231" spans="1:31" x14ac:dyDescent="0.35">
      <c r="A231" t="s">
        <v>58</v>
      </c>
      <c r="B231" s="3">
        <v>43332</v>
      </c>
      <c r="C231" t="s">
        <v>33</v>
      </c>
      <c r="D231" t="s">
        <v>23</v>
      </c>
      <c r="E231" t="str">
        <f t="shared" si="13"/>
        <v>A</v>
      </c>
      <c r="F231">
        <v>0</v>
      </c>
      <c r="G231">
        <v>2</v>
      </c>
      <c r="H231" s="8" t="str">
        <f t="shared" si="11"/>
        <v>W</v>
      </c>
      <c r="I231" t="s">
        <v>27</v>
      </c>
      <c r="J231">
        <v>0</v>
      </c>
      <c r="K231">
        <v>1</v>
      </c>
      <c r="L231" t="s">
        <v>27</v>
      </c>
      <c r="M231">
        <v>8</v>
      </c>
      <c r="N231">
        <v>16</v>
      </c>
      <c r="O231" s="4">
        <v>2</v>
      </c>
      <c r="P231">
        <v>6</v>
      </c>
      <c r="Q231">
        <v>6</v>
      </c>
      <c r="R231">
        <v>7</v>
      </c>
      <c r="S231">
        <v>6</v>
      </c>
      <c r="T231">
        <v>13</v>
      </c>
      <c r="U231">
        <v>1</v>
      </c>
      <c r="V231">
        <v>1</v>
      </c>
      <c r="W231">
        <v>1</v>
      </c>
      <c r="X231">
        <v>0</v>
      </c>
      <c r="Y231">
        <v>0.37</v>
      </c>
      <c r="Z231">
        <v>2.82</v>
      </c>
      <c r="AA231" s="8">
        <f t="shared" si="14"/>
        <v>2.4499999999999997</v>
      </c>
      <c r="AB231" s="25">
        <v>1921.4190673799999</v>
      </c>
      <c r="AC231">
        <v>1705</v>
      </c>
      <c r="AD231" s="21">
        <f t="shared" si="12"/>
        <v>216.41906737999989</v>
      </c>
      <c r="AE231">
        <v>8</v>
      </c>
    </row>
    <row r="232" spans="1:31" x14ac:dyDescent="0.35">
      <c r="A232" t="s">
        <v>58</v>
      </c>
      <c r="B232" s="3">
        <v>43337</v>
      </c>
      <c r="C232" t="s">
        <v>23</v>
      </c>
      <c r="D232" t="s">
        <v>57</v>
      </c>
      <c r="E232" t="str">
        <f t="shared" si="13"/>
        <v>H</v>
      </c>
      <c r="F232">
        <v>1</v>
      </c>
      <c r="G232">
        <v>0</v>
      </c>
      <c r="H232" s="8" t="str">
        <f t="shared" si="11"/>
        <v>W</v>
      </c>
      <c r="I232" t="s">
        <v>25</v>
      </c>
      <c r="J232">
        <v>1</v>
      </c>
      <c r="K232">
        <v>0</v>
      </c>
      <c r="L232" t="s">
        <v>25</v>
      </c>
      <c r="M232">
        <v>22</v>
      </c>
      <c r="N232">
        <v>6</v>
      </c>
      <c r="O232" s="4">
        <v>8</v>
      </c>
      <c r="P232">
        <v>2</v>
      </c>
      <c r="Q232">
        <v>8</v>
      </c>
      <c r="R232">
        <v>5</v>
      </c>
      <c r="S232">
        <v>8</v>
      </c>
      <c r="T232">
        <v>14</v>
      </c>
      <c r="U232">
        <v>1</v>
      </c>
      <c r="V232">
        <v>1</v>
      </c>
      <c r="W232">
        <v>0</v>
      </c>
      <c r="X232">
        <v>0</v>
      </c>
      <c r="Y232">
        <v>1.81</v>
      </c>
      <c r="Z232">
        <v>0.54</v>
      </c>
      <c r="AA232" s="8">
        <f t="shared" si="14"/>
        <v>1.27</v>
      </c>
      <c r="AB232" s="25">
        <v>1923.71032715</v>
      </c>
      <c r="AC232">
        <v>1633</v>
      </c>
      <c r="AD232" s="21">
        <f t="shared" si="12"/>
        <v>290.71032715000001</v>
      </c>
      <c r="AE232">
        <v>5</v>
      </c>
    </row>
    <row r="233" spans="1:31" x14ac:dyDescent="0.35">
      <c r="A233" t="s">
        <v>58</v>
      </c>
      <c r="B233" s="3">
        <v>43344</v>
      </c>
      <c r="C233" t="s">
        <v>48</v>
      </c>
      <c r="D233" t="s">
        <v>23</v>
      </c>
      <c r="E233" t="str">
        <f t="shared" si="13"/>
        <v>A</v>
      </c>
      <c r="F233">
        <v>1</v>
      </c>
      <c r="G233">
        <v>2</v>
      </c>
      <c r="H233" s="8" t="str">
        <f t="shared" si="11"/>
        <v>W</v>
      </c>
      <c r="I233" t="s">
        <v>27</v>
      </c>
      <c r="J233">
        <v>0</v>
      </c>
      <c r="K233">
        <v>2</v>
      </c>
      <c r="L233" t="s">
        <v>27</v>
      </c>
      <c r="M233">
        <v>12</v>
      </c>
      <c r="N233">
        <v>10</v>
      </c>
      <c r="O233" s="4">
        <v>5</v>
      </c>
      <c r="P233">
        <v>4</v>
      </c>
      <c r="Q233">
        <v>4</v>
      </c>
      <c r="R233">
        <v>4</v>
      </c>
      <c r="S233">
        <v>9</v>
      </c>
      <c r="T233">
        <v>12</v>
      </c>
      <c r="U233">
        <v>3</v>
      </c>
      <c r="V233">
        <v>2</v>
      </c>
      <c r="W233">
        <v>0</v>
      </c>
      <c r="X233">
        <v>0</v>
      </c>
      <c r="Y233">
        <v>0.98</v>
      </c>
      <c r="Z233">
        <v>1.23</v>
      </c>
      <c r="AA233" s="8">
        <f t="shared" si="14"/>
        <v>0.25</v>
      </c>
      <c r="AB233" s="25">
        <v>1922.75268555</v>
      </c>
      <c r="AC233">
        <v>1703</v>
      </c>
      <c r="AD233" s="21">
        <f t="shared" si="12"/>
        <v>219.75268555000002</v>
      </c>
      <c r="AE233">
        <v>7</v>
      </c>
    </row>
    <row r="234" spans="1:31" x14ac:dyDescent="0.35">
      <c r="A234" t="s">
        <v>58</v>
      </c>
      <c r="B234" s="3">
        <v>43358</v>
      </c>
      <c r="C234" t="s">
        <v>42</v>
      </c>
      <c r="D234" t="s">
        <v>23</v>
      </c>
      <c r="E234" t="str">
        <f t="shared" si="13"/>
        <v>A</v>
      </c>
      <c r="F234">
        <v>1</v>
      </c>
      <c r="G234">
        <v>2</v>
      </c>
      <c r="H234" s="8" t="str">
        <f t="shared" si="11"/>
        <v>W</v>
      </c>
      <c r="I234" t="s">
        <v>27</v>
      </c>
      <c r="J234">
        <v>0</v>
      </c>
      <c r="K234">
        <v>1</v>
      </c>
      <c r="L234" t="s">
        <v>27</v>
      </c>
      <c r="M234">
        <v>11</v>
      </c>
      <c r="N234">
        <v>17</v>
      </c>
      <c r="O234" s="4">
        <v>3</v>
      </c>
      <c r="P234">
        <v>10</v>
      </c>
      <c r="Q234">
        <v>5</v>
      </c>
      <c r="R234">
        <v>4</v>
      </c>
      <c r="S234">
        <v>17</v>
      </c>
      <c r="T234">
        <v>16</v>
      </c>
      <c r="U234">
        <v>0</v>
      </c>
      <c r="V234">
        <v>0</v>
      </c>
      <c r="W234">
        <v>0</v>
      </c>
      <c r="X234">
        <v>0</v>
      </c>
      <c r="Y234">
        <v>0.79</v>
      </c>
      <c r="Z234">
        <v>3.01</v>
      </c>
      <c r="AA234" s="8">
        <f t="shared" si="14"/>
        <v>2.2199999999999998</v>
      </c>
      <c r="AB234" s="25">
        <v>1926.8475341799999</v>
      </c>
      <c r="AC234">
        <v>1916</v>
      </c>
      <c r="AD234" s="21">
        <f t="shared" si="12"/>
        <v>10.847534179999911</v>
      </c>
      <c r="AE234">
        <v>14</v>
      </c>
    </row>
    <row r="235" spans="1:31" x14ac:dyDescent="0.35">
      <c r="A235" t="s">
        <v>58</v>
      </c>
      <c r="B235" s="3">
        <v>43365</v>
      </c>
      <c r="C235" t="s">
        <v>23</v>
      </c>
      <c r="D235" t="s">
        <v>31</v>
      </c>
      <c r="E235" t="str">
        <f t="shared" si="13"/>
        <v>H</v>
      </c>
      <c r="F235">
        <v>3</v>
      </c>
      <c r="G235">
        <v>0</v>
      </c>
      <c r="H235" s="8" t="str">
        <f t="shared" si="11"/>
        <v>W</v>
      </c>
      <c r="I235" t="s">
        <v>25</v>
      </c>
      <c r="J235">
        <v>3</v>
      </c>
      <c r="K235">
        <v>0</v>
      </c>
      <c r="L235" t="s">
        <v>25</v>
      </c>
      <c r="M235">
        <v>12</v>
      </c>
      <c r="N235">
        <v>7</v>
      </c>
      <c r="O235" s="4">
        <v>4</v>
      </c>
      <c r="P235">
        <v>1</v>
      </c>
      <c r="Q235">
        <v>5</v>
      </c>
      <c r="R235">
        <v>4</v>
      </c>
      <c r="S235">
        <v>7</v>
      </c>
      <c r="T235">
        <v>10</v>
      </c>
      <c r="U235">
        <v>0</v>
      </c>
      <c r="V235">
        <v>2</v>
      </c>
      <c r="W235">
        <v>0</v>
      </c>
      <c r="X235">
        <v>0</v>
      </c>
      <c r="Y235">
        <v>1.78</v>
      </c>
      <c r="Z235">
        <v>0.31</v>
      </c>
      <c r="AA235" s="8">
        <f t="shared" si="14"/>
        <v>1.47</v>
      </c>
      <c r="AB235" s="25">
        <v>1939.2419433600001</v>
      </c>
      <c r="AC235">
        <v>1645</v>
      </c>
      <c r="AD235" s="21">
        <f t="shared" si="12"/>
        <v>294.24194336000005</v>
      </c>
      <c r="AE235">
        <v>4</v>
      </c>
    </row>
    <row r="236" spans="1:31" x14ac:dyDescent="0.35">
      <c r="A236" t="s">
        <v>58</v>
      </c>
      <c r="B236" s="3">
        <v>43372</v>
      </c>
      <c r="C236" t="s">
        <v>45</v>
      </c>
      <c r="D236" t="s">
        <v>23</v>
      </c>
      <c r="E236" t="str">
        <f t="shared" si="13"/>
        <v>A</v>
      </c>
      <c r="F236">
        <v>1</v>
      </c>
      <c r="G236">
        <v>1</v>
      </c>
      <c r="H236" s="8" t="str">
        <f t="shared" si="11"/>
        <v>D</v>
      </c>
      <c r="I236" t="s">
        <v>30</v>
      </c>
      <c r="J236">
        <v>1</v>
      </c>
      <c r="K236">
        <v>0</v>
      </c>
      <c r="L236" t="s">
        <v>25</v>
      </c>
      <c r="M236">
        <v>10</v>
      </c>
      <c r="N236">
        <v>13</v>
      </c>
      <c r="O236" s="4">
        <v>4</v>
      </c>
      <c r="P236">
        <v>6</v>
      </c>
      <c r="Q236">
        <v>4</v>
      </c>
      <c r="R236">
        <v>4</v>
      </c>
      <c r="S236">
        <v>7</v>
      </c>
      <c r="T236">
        <v>9</v>
      </c>
      <c r="U236">
        <v>0</v>
      </c>
      <c r="V236">
        <v>2</v>
      </c>
      <c r="W236">
        <v>0</v>
      </c>
      <c r="X236">
        <v>0</v>
      </c>
      <c r="Y236">
        <v>1.78</v>
      </c>
      <c r="Z236">
        <v>1.74</v>
      </c>
      <c r="AA236" s="8">
        <f t="shared" si="14"/>
        <v>-4.0000000000000036E-2</v>
      </c>
      <c r="AB236" s="25">
        <v>1941.7960205100001</v>
      </c>
      <c r="AC236">
        <v>1855</v>
      </c>
      <c r="AD236" s="21">
        <f t="shared" si="12"/>
        <v>86.796020510000062</v>
      </c>
      <c r="AE236">
        <v>3</v>
      </c>
    </row>
    <row r="237" spans="1:31" x14ac:dyDescent="0.35">
      <c r="A237" t="s">
        <v>58</v>
      </c>
      <c r="B237" s="3">
        <v>43380</v>
      </c>
      <c r="C237" t="s">
        <v>23</v>
      </c>
      <c r="D237" t="s">
        <v>44</v>
      </c>
      <c r="E237" t="str">
        <f t="shared" si="13"/>
        <v>H</v>
      </c>
      <c r="F237">
        <v>0</v>
      </c>
      <c r="G237">
        <v>0</v>
      </c>
      <c r="H237" s="8" t="str">
        <f t="shared" si="11"/>
        <v>D</v>
      </c>
      <c r="I237" t="s">
        <v>30</v>
      </c>
      <c r="J237">
        <v>0</v>
      </c>
      <c r="K237">
        <v>0</v>
      </c>
      <c r="L237" t="s">
        <v>30</v>
      </c>
      <c r="M237">
        <v>7</v>
      </c>
      <c r="N237">
        <v>6</v>
      </c>
      <c r="O237" s="4">
        <v>2</v>
      </c>
      <c r="P237">
        <v>2</v>
      </c>
      <c r="Q237">
        <v>2</v>
      </c>
      <c r="R237">
        <v>6</v>
      </c>
      <c r="S237">
        <v>10</v>
      </c>
      <c r="T237">
        <v>10</v>
      </c>
      <c r="U237">
        <v>1</v>
      </c>
      <c r="V237">
        <v>3</v>
      </c>
      <c r="W237">
        <v>0</v>
      </c>
      <c r="X237">
        <v>0</v>
      </c>
      <c r="Y237">
        <v>0.43</v>
      </c>
      <c r="Z237">
        <v>1.07</v>
      </c>
      <c r="AA237" s="8">
        <f t="shared" si="14"/>
        <v>-0.64000000000000012</v>
      </c>
      <c r="AB237" s="25">
        <v>1929.0329589800001</v>
      </c>
      <c r="AC237">
        <v>1963</v>
      </c>
      <c r="AD237" s="21">
        <f t="shared" si="12"/>
        <v>-33.967041019999897</v>
      </c>
      <c r="AE237">
        <v>4</v>
      </c>
    </row>
    <row r="238" spans="1:31" x14ac:dyDescent="0.35">
      <c r="A238" t="s">
        <v>58</v>
      </c>
      <c r="B238" s="3">
        <v>43393</v>
      </c>
      <c r="C238" t="s">
        <v>56</v>
      </c>
      <c r="D238" t="s">
        <v>23</v>
      </c>
      <c r="E238" t="str">
        <f t="shared" si="13"/>
        <v>A</v>
      </c>
      <c r="F238">
        <v>0</v>
      </c>
      <c r="G238">
        <v>1</v>
      </c>
      <c r="H238" s="8" t="str">
        <f t="shared" si="11"/>
        <v>W</v>
      </c>
      <c r="I238" t="s">
        <v>27</v>
      </c>
      <c r="J238">
        <v>0</v>
      </c>
      <c r="K238">
        <v>1</v>
      </c>
      <c r="L238" t="s">
        <v>27</v>
      </c>
      <c r="M238">
        <v>13</v>
      </c>
      <c r="N238">
        <v>11</v>
      </c>
      <c r="O238" s="4">
        <v>1</v>
      </c>
      <c r="P238">
        <v>2</v>
      </c>
      <c r="Q238">
        <v>2</v>
      </c>
      <c r="R238">
        <v>4</v>
      </c>
      <c r="S238">
        <v>9</v>
      </c>
      <c r="T238">
        <v>6</v>
      </c>
      <c r="U238">
        <v>0</v>
      </c>
      <c r="V238">
        <v>2</v>
      </c>
      <c r="W238">
        <v>0</v>
      </c>
      <c r="X238">
        <v>0</v>
      </c>
      <c r="Y238">
        <v>0.64</v>
      </c>
      <c r="Z238">
        <v>0.66</v>
      </c>
      <c r="AA238" s="8">
        <f t="shared" si="14"/>
        <v>2.0000000000000018E-2</v>
      </c>
      <c r="AB238" s="25">
        <v>1928.2149658200001</v>
      </c>
      <c r="AC238">
        <v>1542</v>
      </c>
      <c r="AD238" s="21">
        <f t="shared" si="12"/>
        <v>386.21496582000009</v>
      </c>
      <c r="AE238">
        <v>13</v>
      </c>
    </row>
    <row r="239" spans="1:31" x14ac:dyDescent="0.35">
      <c r="A239" t="s">
        <v>58</v>
      </c>
      <c r="B239" s="3">
        <v>43400</v>
      </c>
      <c r="C239" t="s">
        <v>23</v>
      </c>
      <c r="D239" t="s">
        <v>43</v>
      </c>
      <c r="E239" t="str">
        <f t="shared" si="13"/>
        <v>H</v>
      </c>
      <c r="F239">
        <v>4</v>
      </c>
      <c r="G239">
        <v>1</v>
      </c>
      <c r="H239" s="8" t="str">
        <f t="shared" si="11"/>
        <v>W</v>
      </c>
      <c r="I239" t="s">
        <v>25</v>
      </c>
      <c r="J239">
        <v>1</v>
      </c>
      <c r="K239">
        <v>0</v>
      </c>
      <c r="L239" t="s">
        <v>25</v>
      </c>
      <c r="M239">
        <v>19</v>
      </c>
      <c r="N239">
        <v>2</v>
      </c>
      <c r="O239" s="4">
        <v>7</v>
      </c>
      <c r="P239">
        <v>1</v>
      </c>
      <c r="Q239">
        <v>8</v>
      </c>
      <c r="R239">
        <v>0</v>
      </c>
      <c r="S239">
        <v>6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2.2999999999999998</v>
      </c>
      <c r="Z239">
        <v>0.64</v>
      </c>
      <c r="AA239" s="8">
        <f t="shared" si="14"/>
        <v>1.6599999999999997</v>
      </c>
      <c r="AB239" s="25">
        <v>1933.84973145</v>
      </c>
      <c r="AC239">
        <v>1556</v>
      </c>
      <c r="AD239" s="21">
        <f t="shared" si="12"/>
        <v>377.84973145000004</v>
      </c>
      <c r="AE239">
        <v>3</v>
      </c>
    </row>
    <row r="240" spans="1:31" x14ac:dyDescent="0.35">
      <c r="A240" t="s">
        <v>58</v>
      </c>
      <c r="B240" s="3">
        <v>43407</v>
      </c>
      <c r="C240" t="s">
        <v>36</v>
      </c>
      <c r="D240" t="s">
        <v>23</v>
      </c>
      <c r="E240" t="str">
        <f t="shared" si="13"/>
        <v>A</v>
      </c>
      <c r="F240">
        <v>1</v>
      </c>
      <c r="G240">
        <v>1</v>
      </c>
      <c r="H240" s="8" t="str">
        <f t="shared" si="11"/>
        <v>D</v>
      </c>
      <c r="I240" t="s">
        <v>30</v>
      </c>
      <c r="J240">
        <v>0</v>
      </c>
      <c r="K240">
        <v>0</v>
      </c>
      <c r="L240" t="s">
        <v>30</v>
      </c>
      <c r="M240">
        <v>12</v>
      </c>
      <c r="N240">
        <v>13</v>
      </c>
      <c r="O240" s="4">
        <v>4</v>
      </c>
      <c r="P240">
        <v>4</v>
      </c>
      <c r="Q240">
        <v>5</v>
      </c>
      <c r="R240">
        <v>8</v>
      </c>
      <c r="S240">
        <v>7</v>
      </c>
      <c r="T240">
        <v>7</v>
      </c>
      <c r="U240">
        <v>1</v>
      </c>
      <c r="V240">
        <v>1</v>
      </c>
      <c r="W240">
        <v>0</v>
      </c>
      <c r="X240">
        <v>0</v>
      </c>
      <c r="Y240">
        <v>1.62</v>
      </c>
      <c r="Z240">
        <v>1.2</v>
      </c>
      <c r="AA240" s="8">
        <f t="shared" si="14"/>
        <v>-0.42000000000000015</v>
      </c>
      <c r="AB240" s="25">
        <v>1935.45996094</v>
      </c>
      <c r="AC240">
        <v>1845</v>
      </c>
      <c r="AD240" s="21">
        <f t="shared" si="12"/>
        <v>90.459960939999974</v>
      </c>
      <c r="AE240">
        <v>7</v>
      </c>
    </row>
    <row r="241" spans="1:31" x14ac:dyDescent="0.35">
      <c r="A241" t="s">
        <v>58</v>
      </c>
      <c r="B241" s="3">
        <v>43415</v>
      </c>
      <c r="C241" t="s">
        <v>23</v>
      </c>
      <c r="D241" t="s">
        <v>37</v>
      </c>
      <c r="E241" t="str">
        <f t="shared" si="13"/>
        <v>H</v>
      </c>
      <c r="F241">
        <v>2</v>
      </c>
      <c r="G241">
        <v>0</v>
      </c>
      <c r="H241" s="8" t="str">
        <f t="shared" si="11"/>
        <v>W</v>
      </c>
      <c r="I241" t="s">
        <v>25</v>
      </c>
      <c r="J241">
        <v>1</v>
      </c>
      <c r="K241">
        <v>0</v>
      </c>
      <c r="L241" t="s">
        <v>25</v>
      </c>
      <c r="M241">
        <v>20</v>
      </c>
      <c r="N241">
        <v>8</v>
      </c>
      <c r="O241" s="4">
        <v>7</v>
      </c>
      <c r="P241">
        <v>3</v>
      </c>
      <c r="Q241">
        <v>6</v>
      </c>
      <c r="R241">
        <v>3</v>
      </c>
      <c r="S241">
        <v>11</v>
      </c>
      <c r="T241">
        <v>9</v>
      </c>
      <c r="U241">
        <v>1</v>
      </c>
      <c r="V241">
        <v>1</v>
      </c>
      <c r="W241">
        <v>0</v>
      </c>
      <c r="X241">
        <v>0</v>
      </c>
      <c r="Y241">
        <v>2.2200000000000002</v>
      </c>
      <c r="Z241">
        <v>0.56999999999999995</v>
      </c>
      <c r="AA241" s="8">
        <f t="shared" si="14"/>
        <v>1.6500000000000004</v>
      </c>
      <c r="AB241" s="25">
        <v>1911.0395507799999</v>
      </c>
      <c r="AC241">
        <v>1572</v>
      </c>
      <c r="AD241" s="21">
        <f t="shared" si="12"/>
        <v>339.0395507799999</v>
      </c>
      <c r="AE241">
        <v>5</v>
      </c>
    </row>
    <row r="242" spans="1:31" x14ac:dyDescent="0.35">
      <c r="A242" t="s">
        <v>58</v>
      </c>
      <c r="B242" s="3">
        <v>43428</v>
      </c>
      <c r="C242" t="s">
        <v>52</v>
      </c>
      <c r="D242" t="s">
        <v>23</v>
      </c>
      <c r="E242" t="str">
        <f t="shared" si="13"/>
        <v>A</v>
      </c>
      <c r="F242">
        <v>0</v>
      </c>
      <c r="G242">
        <v>3</v>
      </c>
      <c r="H242" s="8" t="str">
        <f t="shared" si="11"/>
        <v>W</v>
      </c>
      <c r="I242" t="s">
        <v>27</v>
      </c>
      <c r="J242">
        <v>0</v>
      </c>
      <c r="K242">
        <v>0</v>
      </c>
      <c r="L242" t="s">
        <v>30</v>
      </c>
      <c r="M242">
        <v>5</v>
      </c>
      <c r="N242">
        <v>10</v>
      </c>
      <c r="O242" s="4">
        <v>1</v>
      </c>
      <c r="P242">
        <v>7</v>
      </c>
      <c r="Q242">
        <v>5</v>
      </c>
      <c r="R242">
        <v>5</v>
      </c>
      <c r="S242">
        <v>12</v>
      </c>
      <c r="T242">
        <v>13</v>
      </c>
      <c r="U242">
        <v>0</v>
      </c>
      <c r="V242">
        <v>0</v>
      </c>
      <c r="W242">
        <v>0</v>
      </c>
      <c r="X242">
        <v>1</v>
      </c>
      <c r="Y242">
        <v>0.67</v>
      </c>
      <c r="Z242">
        <v>1.45</v>
      </c>
      <c r="AA242" s="8">
        <f t="shared" si="14"/>
        <v>0.77999999999999992</v>
      </c>
      <c r="AB242" s="25">
        <v>1912.6018066399999</v>
      </c>
      <c r="AC242">
        <v>1650</v>
      </c>
      <c r="AD242" s="21">
        <f t="shared" si="12"/>
        <v>262.60180663999995</v>
      </c>
      <c r="AE242">
        <v>13</v>
      </c>
    </row>
    <row r="243" spans="1:31" x14ac:dyDescent="0.35">
      <c r="A243" t="s">
        <v>58</v>
      </c>
      <c r="B243" s="3">
        <v>43436</v>
      </c>
      <c r="C243" t="s">
        <v>23</v>
      </c>
      <c r="D243" t="s">
        <v>38</v>
      </c>
      <c r="E243" t="str">
        <f t="shared" si="13"/>
        <v>H</v>
      </c>
      <c r="F243">
        <v>1</v>
      </c>
      <c r="G243">
        <v>0</v>
      </c>
      <c r="H243" s="8" t="str">
        <f t="shared" si="11"/>
        <v>W</v>
      </c>
      <c r="I243" t="s">
        <v>25</v>
      </c>
      <c r="J243">
        <v>0</v>
      </c>
      <c r="K243">
        <v>0</v>
      </c>
      <c r="L243" t="s">
        <v>30</v>
      </c>
      <c r="M243">
        <v>16</v>
      </c>
      <c r="N243">
        <v>9</v>
      </c>
      <c r="O243" s="4">
        <v>3</v>
      </c>
      <c r="P243">
        <v>3</v>
      </c>
      <c r="Q243">
        <v>8</v>
      </c>
      <c r="R243">
        <v>1</v>
      </c>
      <c r="S243">
        <v>12</v>
      </c>
      <c r="T243">
        <v>7</v>
      </c>
      <c r="U243">
        <v>3</v>
      </c>
      <c r="V243">
        <v>2</v>
      </c>
      <c r="W243">
        <v>0</v>
      </c>
      <c r="X243">
        <v>0</v>
      </c>
      <c r="Y243">
        <v>3.08</v>
      </c>
      <c r="Z243">
        <v>1.23</v>
      </c>
      <c r="AA243" s="8">
        <f t="shared" si="14"/>
        <v>1.85</v>
      </c>
      <c r="AB243" s="25">
        <v>1913.4835205100001</v>
      </c>
      <c r="AC243">
        <v>1711</v>
      </c>
      <c r="AD243" s="21">
        <f t="shared" si="12"/>
        <v>202.48352051000006</v>
      </c>
      <c r="AE243">
        <v>4</v>
      </c>
    </row>
    <row r="244" spans="1:31" x14ac:dyDescent="0.35">
      <c r="A244" t="s">
        <v>58</v>
      </c>
      <c r="B244" s="3">
        <v>43439</v>
      </c>
      <c r="C244" t="s">
        <v>49</v>
      </c>
      <c r="D244" t="s">
        <v>23</v>
      </c>
      <c r="E244" t="str">
        <f t="shared" si="13"/>
        <v>A</v>
      </c>
      <c r="F244">
        <v>1</v>
      </c>
      <c r="G244">
        <v>3</v>
      </c>
      <c r="H244" s="8" t="str">
        <f t="shared" si="11"/>
        <v>W</v>
      </c>
      <c r="I244" t="s">
        <v>27</v>
      </c>
      <c r="J244">
        <v>0</v>
      </c>
      <c r="K244">
        <v>0</v>
      </c>
      <c r="L244" t="s">
        <v>30</v>
      </c>
      <c r="M244">
        <v>10</v>
      </c>
      <c r="N244">
        <v>18</v>
      </c>
      <c r="O244" s="4">
        <v>6</v>
      </c>
      <c r="P244">
        <v>12</v>
      </c>
      <c r="Q244">
        <v>5</v>
      </c>
      <c r="R244">
        <v>9</v>
      </c>
      <c r="S244">
        <v>10</v>
      </c>
      <c r="T244">
        <v>3</v>
      </c>
      <c r="U244">
        <v>1</v>
      </c>
      <c r="V244">
        <v>0</v>
      </c>
      <c r="W244">
        <v>0</v>
      </c>
      <c r="X244">
        <v>0</v>
      </c>
      <c r="Y244">
        <v>1.06</v>
      </c>
      <c r="Z244">
        <v>2.74</v>
      </c>
      <c r="AA244" s="8">
        <f t="shared" si="14"/>
        <v>1.6800000000000002</v>
      </c>
      <c r="AB244" s="25">
        <v>1915.9844970700001</v>
      </c>
      <c r="AC244">
        <v>1615</v>
      </c>
      <c r="AD244" s="21">
        <f t="shared" si="12"/>
        <v>300.98449707000009</v>
      </c>
      <c r="AE244">
        <v>3</v>
      </c>
    </row>
    <row r="245" spans="1:31" x14ac:dyDescent="0.35">
      <c r="A245" t="s">
        <v>58</v>
      </c>
      <c r="B245" s="3">
        <v>43442</v>
      </c>
      <c r="C245" t="s">
        <v>51</v>
      </c>
      <c r="D245" t="s">
        <v>23</v>
      </c>
      <c r="E245" t="str">
        <f t="shared" si="13"/>
        <v>A</v>
      </c>
      <c r="F245">
        <v>0</v>
      </c>
      <c r="G245">
        <v>4</v>
      </c>
      <c r="H245" s="8" t="str">
        <f t="shared" si="11"/>
        <v>W</v>
      </c>
      <c r="I245" t="s">
        <v>27</v>
      </c>
      <c r="J245">
        <v>0</v>
      </c>
      <c r="K245">
        <v>1</v>
      </c>
      <c r="L245" t="s">
        <v>27</v>
      </c>
      <c r="M245">
        <v>8</v>
      </c>
      <c r="N245">
        <v>10</v>
      </c>
      <c r="O245" s="4">
        <v>2</v>
      </c>
      <c r="P245">
        <v>4</v>
      </c>
      <c r="Q245">
        <v>6</v>
      </c>
      <c r="R245">
        <v>6</v>
      </c>
      <c r="S245">
        <v>9</v>
      </c>
      <c r="T245">
        <v>11</v>
      </c>
      <c r="U245">
        <v>2</v>
      </c>
      <c r="V245">
        <v>1</v>
      </c>
      <c r="W245">
        <v>0</v>
      </c>
      <c r="X245">
        <v>0</v>
      </c>
      <c r="Y245">
        <v>0.28000000000000003</v>
      </c>
      <c r="Z245">
        <v>1.81</v>
      </c>
      <c r="AA245" s="8">
        <f t="shared" si="14"/>
        <v>1.53</v>
      </c>
      <c r="AB245" s="25">
        <v>1919.9926757799999</v>
      </c>
      <c r="AC245">
        <v>1683</v>
      </c>
      <c r="AD245" s="21">
        <f t="shared" si="12"/>
        <v>236.9926757799999</v>
      </c>
      <c r="AE245">
        <v>3</v>
      </c>
    </row>
    <row r="246" spans="1:31" x14ac:dyDescent="0.35">
      <c r="A246" t="s">
        <v>58</v>
      </c>
      <c r="B246" s="3">
        <v>43450</v>
      </c>
      <c r="C246" t="s">
        <v>23</v>
      </c>
      <c r="D246" t="s">
        <v>28</v>
      </c>
      <c r="E246" t="str">
        <f t="shared" si="13"/>
        <v>H</v>
      </c>
      <c r="F246">
        <v>3</v>
      </c>
      <c r="G246">
        <v>1</v>
      </c>
      <c r="H246" s="8" t="str">
        <f t="shared" si="11"/>
        <v>W</v>
      </c>
      <c r="I246" t="s">
        <v>25</v>
      </c>
      <c r="J246">
        <v>1</v>
      </c>
      <c r="K246">
        <v>1</v>
      </c>
      <c r="L246" t="s">
        <v>30</v>
      </c>
      <c r="M246">
        <v>36</v>
      </c>
      <c r="N246">
        <v>6</v>
      </c>
      <c r="O246" s="4">
        <v>11</v>
      </c>
      <c r="P246">
        <v>2</v>
      </c>
      <c r="Q246">
        <v>13</v>
      </c>
      <c r="R246">
        <v>2</v>
      </c>
      <c r="S246">
        <v>6</v>
      </c>
      <c r="T246">
        <v>14</v>
      </c>
      <c r="U246">
        <v>0</v>
      </c>
      <c r="V246">
        <v>2</v>
      </c>
      <c r="W246">
        <v>0</v>
      </c>
      <c r="X246">
        <v>0</v>
      </c>
      <c r="Y246">
        <v>2.6</v>
      </c>
      <c r="Z246">
        <v>0.66</v>
      </c>
      <c r="AA246" s="8">
        <f t="shared" si="14"/>
        <v>1.94</v>
      </c>
      <c r="AB246" s="25">
        <v>1930.9307861299999</v>
      </c>
      <c r="AC246">
        <v>1842</v>
      </c>
      <c r="AD246" s="21">
        <f t="shared" si="12"/>
        <v>88.930786129999888</v>
      </c>
      <c r="AE246">
        <v>5</v>
      </c>
    </row>
    <row r="247" spans="1:31" x14ac:dyDescent="0.35">
      <c r="A247" t="s">
        <v>58</v>
      </c>
      <c r="B247" s="3">
        <v>43455</v>
      </c>
      <c r="C247" t="s">
        <v>59</v>
      </c>
      <c r="D247" t="s">
        <v>23</v>
      </c>
      <c r="E247" t="str">
        <f t="shared" si="13"/>
        <v>A</v>
      </c>
      <c r="F247">
        <v>0</v>
      </c>
      <c r="G247">
        <v>2</v>
      </c>
      <c r="H247" s="8" t="str">
        <f t="shared" si="11"/>
        <v>W</v>
      </c>
      <c r="I247" t="s">
        <v>27</v>
      </c>
      <c r="J247">
        <v>0</v>
      </c>
      <c r="K247">
        <v>1</v>
      </c>
      <c r="L247" t="s">
        <v>27</v>
      </c>
      <c r="M247">
        <v>11</v>
      </c>
      <c r="N247">
        <v>15</v>
      </c>
      <c r="O247" s="4">
        <v>5</v>
      </c>
      <c r="P247">
        <v>6</v>
      </c>
      <c r="Q247">
        <v>1</v>
      </c>
      <c r="R247">
        <v>10</v>
      </c>
      <c r="S247">
        <v>7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0.76</v>
      </c>
      <c r="Z247">
        <v>2.16</v>
      </c>
      <c r="AA247" s="8">
        <f t="shared" si="14"/>
        <v>1.4000000000000001</v>
      </c>
      <c r="AB247" s="25">
        <v>1937.3105468799999</v>
      </c>
      <c r="AC247">
        <v>1628</v>
      </c>
      <c r="AD247" s="21">
        <f t="shared" si="12"/>
        <v>309.31054687999995</v>
      </c>
      <c r="AE247">
        <v>5</v>
      </c>
    </row>
    <row r="248" spans="1:31" x14ac:dyDescent="0.35">
      <c r="A248" t="s">
        <v>58</v>
      </c>
      <c r="B248" s="3">
        <v>43460</v>
      </c>
      <c r="C248" t="s">
        <v>23</v>
      </c>
      <c r="D248" t="s">
        <v>34</v>
      </c>
      <c r="E248" t="str">
        <f t="shared" si="13"/>
        <v>H</v>
      </c>
      <c r="F248">
        <v>4</v>
      </c>
      <c r="G248">
        <v>0</v>
      </c>
      <c r="H248" s="8" t="str">
        <f t="shared" si="11"/>
        <v>W</v>
      </c>
      <c r="I248" t="s">
        <v>25</v>
      </c>
      <c r="J248">
        <v>1</v>
      </c>
      <c r="K248">
        <v>0</v>
      </c>
      <c r="L248" t="s">
        <v>25</v>
      </c>
      <c r="M248">
        <v>16</v>
      </c>
      <c r="N248">
        <v>6</v>
      </c>
      <c r="O248" s="4">
        <v>8</v>
      </c>
      <c r="P248">
        <v>2</v>
      </c>
      <c r="Q248">
        <v>10</v>
      </c>
      <c r="R248">
        <v>2</v>
      </c>
      <c r="S248">
        <v>7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3.25</v>
      </c>
      <c r="Z248">
        <v>0.46</v>
      </c>
      <c r="AA248" s="8">
        <f t="shared" si="14"/>
        <v>2.79</v>
      </c>
      <c r="AB248" s="25">
        <v>1941.1395263700001</v>
      </c>
      <c r="AC248">
        <v>1630</v>
      </c>
      <c r="AD248" s="21">
        <f t="shared" si="12"/>
        <v>311.13952637000011</v>
      </c>
      <c r="AE248">
        <v>5</v>
      </c>
    </row>
    <row r="249" spans="1:31" x14ac:dyDescent="0.35">
      <c r="A249" t="s">
        <v>58</v>
      </c>
      <c r="B249" s="3">
        <v>43463</v>
      </c>
      <c r="C249" t="s">
        <v>23</v>
      </c>
      <c r="D249" t="s">
        <v>36</v>
      </c>
      <c r="E249" t="str">
        <f t="shared" si="13"/>
        <v>H</v>
      </c>
      <c r="F249">
        <v>5</v>
      </c>
      <c r="G249">
        <v>1</v>
      </c>
      <c r="H249" s="8" t="str">
        <f t="shared" si="11"/>
        <v>W</v>
      </c>
      <c r="I249" t="s">
        <v>25</v>
      </c>
      <c r="J249">
        <v>4</v>
      </c>
      <c r="K249">
        <v>1</v>
      </c>
      <c r="L249" t="s">
        <v>25</v>
      </c>
      <c r="M249">
        <v>15</v>
      </c>
      <c r="N249">
        <v>8</v>
      </c>
      <c r="O249" s="4">
        <v>10</v>
      </c>
      <c r="P249">
        <v>2</v>
      </c>
      <c r="Q249">
        <v>5</v>
      </c>
      <c r="R249">
        <v>3</v>
      </c>
      <c r="S249">
        <v>8</v>
      </c>
      <c r="T249">
        <v>13</v>
      </c>
      <c r="U249">
        <v>1</v>
      </c>
      <c r="V249">
        <v>2</v>
      </c>
      <c r="W249">
        <v>0</v>
      </c>
      <c r="X249">
        <v>0</v>
      </c>
      <c r="Y249">
        <v>3.71</v>
      </c>
      <c r="Z249">
        <v>1.08</v>
      </c>
      <c r="AA249" s="8">
        <f t="shared" si="14"/>
        <v>2.63</v>
      </c>
      <c r="AB249" s="25">
        <v>1944.08325195</v>
      </c>
      <c r="AC249">
        <v>1843</v>
      </c>
      <c r="AD249" s="21">
        <f t="shared" si="12"/>
        <v>101.08325194999998</v>
      </c>
      <c r="AE249">
        <v>3</v>
      </c>
    </row>
    <row r="250" spans="1:31" x14ac:dyDescent="0.35">
      <c r="A250" t="s">
        <v>58</v>
      </c>
      <c r="B250" s="3">
        <v>43468</v>
      </c>
      <c r="C250" t="s">
        <v>44</v>
      </c>
      <c r="D250" t="s">
        <v>23</v>
      </c>
      <c r="E250" t="str">
        <f t="shared" si="13"/>
        <v>A</v>
      </c>
      <c r="F250">
        <v>2</v>
      </c>
      <c r="G250">
        <v>1</v>
      </c>
      <c r="H250" s="8" t="str">
        <f t="shared" si="11"/>
        <v>L</v>
      </c>
      <c r="I250" t="s">
        <v>25</v>
      </c>
      <c r="J250">
        <v>1</v>
      </c>
      <c r="K250">
        <v>0</v>
      </c>
      <c r="L250" t="s">
        <v>25</v>
      </c>
      <c r="M250">
        <v>9</v>
      </c>
      <c r="N250">
        <v>7</v>
      </c>
      <c r="O250" s="4">
        <v>4</v>
      </c>
      <c r="P250">
        <v>5</v>
      </c>
      <c r="Q250">
        <v>2</v>
      </c>
      <c r="R250">
        <v>1</v>
      </c>
      <c r="S250">
        <v>12</v>
      </c>
      <c r="T250">
        <v>7</v>
      </c>
      <c r="U250">
        <v>4</v>
      </c>
      <c r="V250">
        <v>2</v>
      </c>
      <c r="W250">
        <v>0</v>
      </c>
      <c r="X250">
        <v>0</v>
      </c>
      <c r="Y250">
        <v>1</v>
      </c>
      <c r="Z250">
        <v>1.38</v>
      </c>
      <c r="AA250" s="8">
        <f t="shared" si="14"/>
        <v>0.37999999999999989</v>
      </c>
      <c r="AB250" s="25">
        <v>1952.4929199200001</v>
      </c>
      <c r="AC250">
        <v>1963</v>
      </c>
      <c r="AD250" s="21">
        <f t="shared" si="12"/>
        <v>-10.507080079999923</v>
      </c>
      <c r="AE250">
        <v>5</v>
      </c>
    </row>
    <row r="251" spans="1:31" x14ac:dyDescent="0.35">
      <c r="A251" t="s">
        <v>58</v>
      </c>
      <c r="B251" s="3">
        <v>43477</v>
      </c>
      <c r="C251" t="s">
        <v>57</v>
      </c>
      <c r="D251" t="s">
        <v>23</v>
      </c>
      <c r="E251" t="str">
        <f t="shared" si="13"/>
        <v>A</v>
      </c>
      <c r="F251">
        <v>0</v>
      </c>
      <c r="G251">
        <v>1</v>
      </c>
      <c r="H251" s="8" t="str">
        <f t="shared" si="11"/>
        <v>W</v>
      </c>
      <c r="I251" t="s">
        <v>27</v>
      </c>
      <c r="J251">
        <v>0</v>
      </c>
      <c r="K251">
        <v>0</v>
      </c>
      <c r="L251" t="s">
        <v>30</v>
      </c>
      <c r="M251">
        <v>7</v>
      </c>
      <c r="N251">
        <v>10</v>
      </c>
      <c r="O251" s="4">
        <v>0</v>
      </c>
      <c r="P251">
        <v>3</v>
      </c>
      <c r="Q251">
        <v>2</v>
      </c>
      <c r="R251">
        <v>7</v>
      </c>
      <c r="S251">
        <v>15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0.38</v>
      </c>
      <c r="Z251">
        <v>2.27</v>
      </c>
      <c r="AA251" s="8">
        <f t="shared" si="14"/>
        <v>1.8900000000000001</v>
      </c>
      <c r="AB251" s="25">
        <v>1946.1094970700001</v>
      </c>
      <c r="AC251">
        <v>1641</v>
      </c>
      <c r="AD251" s="21">
        <f t="shared" si="12"/>
        <v>305.10949707000009</v>
      </c>
      <c r="AE251">
        <v>5</v>
      </c>
    </row>
    <row r="252" spans="1:31" x14ac:dyDescent="0.35">
      <c r="A252" t="s">
        <v>58</v>
      </c>
      <c r="B252" s="3">
        <v>43484</v>
      </c>
      <c r="C252" t="s">
        <v>23</v>
      </c>
      <c r="D252" t="s">
        <v>33</v>
      </c>
      <c r="E252" t="str">
        <f t="shared" si="13"/>
        <v>H</v>
      </c>
      <c r="F252">
        <v>4</v>
      </c>
      <c r="G252">
        <v>3</v>
      </c>
      <c r="H252" s="8" t="str">
        <f t="shared" si="11"/>
        <v>W</v>
      </c>
      <c r="I252" t="s">
        <v>25</v>
      </c>
      <c r="J252">
        <v>0</v>
      </c>
      <c r="K252">
        <v>1</v>
      </c>
      <c r="L252" t="s">
        <v>27</v>
      </c>
      <c r="M252">
        <v>19</v>
      </c>
      <c r="N252">
        <v>9</v>
      </c>
      <c r="O252" s="4">
        <v>9</v>
      </c>
      <c r="P252">
        <v>3</v>
      </c>
      <c r="Q252">
        <v>8</v>
      </c>
      <c r="R252">
        <v>3</v>
      </c>
      <c r="S252">
        <v>6</v>
      </c>
      <c r="T252">
        <v>8</v>
      </c>
      <c r="U252">
        <v>0</v>
      </c>
      <c r="V252">
        <v>1</v>
      </c>
      <c r="W252">
        <v>1</v>
      </c>
      <c r="X252">
        <v>0</v>
      </c>
      <c r="Y252">
        <v>2.83</v>
      </c>
      <c r="Z252">
        <v>0.7</v>
      </c>
      <c r="AA252" s="8">
        <f t="shared" si="14"/>
        <v>2.13</v>
      </c>
      <c r="AB252" s="25">
        <v>1948.7277832</v>
      </c>
      <c r="AC252">
        <v>1658</v>
      </c>
      <c r="AD252" s="21">
        <f t="shared" si="12"/>
        <v>290.72778319999998</v>
      </c>
      <c r="AE252">
        <v>7</v>
      </c>
    </row>
    <row r="253" spans="1:31" x14ac:dyDescent="0.35">
      <c r="A253" t="s">
        <v>58</v>
      </c>
      <c r="B253" s="3">
        <v>43495</v>
      </c>
      <c r="C253" t="s">
        <v>23</v>
      </c>
      <c r="D253" t="s">
        <v>48</v>
      </c>
      <c r="E253" t="str">
        <f t="shared" si="13"/>
        <v>H</v>
      </c>
      <c r="F253">
        <v>1</v>
      </c>
      <c r="G253">
        <v>1</v>
      </c>
      <c r="H253" s="8" t="str">
        <f t="shared" si="11"/>
        <v>D</v>
      </c>
      <c r="I253" t="s">
        <v>30</v>
      </c>
      <c r="J253">
        <v>1</v>
      </c>
      <c r="K253">
        <v>1</v>
      </c>
      <c r="L253" t="s">
        <v>30</v>
      </c>
      <c r="M253">
        <v>10</v>
      </c>
      <c r="N253">
        <v>5</v>
      </c>
      <c r="O253" s="4">
        <v>3</v>
      </c>
      <c r="P253">
        <v>2</v>
      </c>
      <c r="Q253">
        <v>7</v>
      </c>
      <c r="R253">
        <v>1</v>
      </c>
      <c r="S253">
        <v>13</v>
      </c>
      <c r="T253">
        <v>6</v>
      </c>
      <c r="U253">
        <v>1</v>
      </c>
      <c r="V253">
        <v>3</v>
      </c>
      <c r="W253">
        <v>0</v>
      </c>
      <c r="X253">
        <v>0</v>
      </c>
      <c r="Y253">
        <v>0.57999999999999996</v>
      </c>
      <c r="Z253">
        <v>1.1299999999999999</v>
      </c>
      <c r="AA253" s="8">
        <f t="shared" si="14"/>
        <v>-0.54999999999999993</v>
      </c>
      <c r="AB253" s="25">
        <v>1950.35314941</v>
      </c>
      <c r="AC253">
        <v>1683</v>
      </c>
      <c r="AD253" s="21">
        <f t="shared" si="12"/>
        <v>267.35314941000001</v>
      </c>
      <c r="AE253">
        <v>11</v>
      </c>
    </row>
    <row r="254" spans="1:31" x14ac:dyDescent="0.35">
      <c r="A254" t="s">
        <v>58</v>
      </c>
      <c r="B254" s="3">
        <v>43500</v>
      </c>
      <c r="C254" t="s">
        <v>41</v>
      </c>
      <c r="D254" t="s">
        <v>23</v>
      </c>
      <c r="E254" t="str">
        <f t="shared" si="13"/>
        <v>A</v>
      </c>
      <c r="F254">
        <v>1</v>
      </c>
      <c r="G254">
        <v>1</v>
      </c>
      <c r="H254" s="8" t="str">
        <f t="shared" si="11"/>
        <v>D</v>
      </c>
      <c r="I254" t="s">
        <v>30</v>
      </c>
      <c r="J254">
        <v>1</v>
      </c>
      <c r="K254">
        <v>1</v>
      </c>
      <c r="L254" t="s">
        <v>30</v>
      </c>
      <c r="M254">
        <v>13</v>
      </c>
      <c r="N254">
        <v>11</v>
      </c>
      <c r="O254" s="4">
        <v>2</v>
      </c>
      <c r="P254">
        <v>6</v>
      </c>
      <c r="Q254">
        <v>2</v>
      </c>
      <c r="R254">
        <v>5</v>
      </c>
      <c r="S254">
        <v>9</v>
      </c>
      <c r="T254">
        <v>11</v>
      </c>
      <c r="U254">
        <v>1</v>
      </c>
      <c r="V254">
        <v>1</v>
      </c>
      <c r="W254">
        <v>0</v>
      </c>
      <c r="X254">
        <v>0</v>
      </c>
      <c r="Y254">
        <v>0.79</v>
      </c>
      <c r="Z254">
        <v>1.1200000000000001</v>
      </c>
      <c r="AA254" s="8">
        <f t="shared" si="14"/>
        <v>0.33000000000000007</v>
      </c>
      <c r="AB254" s="25">
        <v>1943.0102539100001</v>
      </c>
      <c r="AC254">
        <v>1663</v>
      </c>
      <c r="AD254" s="21">
        <f t="shared" si="12"/>
        <v>280.01025391000007</v>
      </c>
      <c r="AE254">
        <v>5</v>
      </c>
    </row>
    <row r="255" spans="1:31" x14ac:dyDescent="0.35">
      <c r="A255" t="s">
        <v>58</v>
      </c>
      <c r="B255" s="3">
        <v>43505</v>
      </c>
      <c r="C255" t="s">
        <v>23</v>
      </c>
      <c r="D255" t="s">
        <v>51</v>
      </c>
      <c r="E255" t="str">
        <f t="shared" si="13"/>
        <v>H</v>
      </c>
      <c r="F255">
        <v>3</v>
      </c>
      <c r="G255">
        <v>0</v>
      </c>
      <c r="H255" s="8" t="str">
        <f t="shared" si="11"/>
        <v>W</v>
      </c>
      <c r="I255" t="s">
        <v>25</v>
      </c>
      <c r="J255">
        <v>2</v>
      </c>
      <c r="K255">
        <v>0</v>
      </c>
      <c r="L255" t="s">
        <v>25</v>
      </c>
      <c r="M255">
        <v>20</v>
      </c>
      <c r="N255">
        <v>12</v>
      </c>
      <c r="O255" s="4">
        <v>9</v>
      </c>
      <c r="P255">
        <v>2</v>
      </c>
      <c r="Q255">
        <v>8</v>
      </c>
      <c r="R255">
        <v>5</v>
      </c>
      <c r="S255">
        <v>14</v>
      </c>
      <c r="T255">
        <v>6</v>
      </c>
      <c r="U255">
        <v>2</v>
      </c>
      <c r="V255">
        <v>2</v>
      </c>
      <c r="W255">
        <v>0</v>
      </c>
      <c r="X255">
        <v>0</v>
      </c>
      <c r="Y255">
        <v>2.5299999999999998</v>
      </c>
      <c r="Z255">
        <v>0.39</v>
      </c>
      <c r="AA255" s="8">
        <f t="shared" si="14"/>
        <v>2.1399999999999997</v>
      </c>
      <c r="AB255" s="25">
        <v>1937.4415283200001</v>
      </c>
      <c r="AC255">
        <v>1670</v>
      </c>
      <c r="AD255" s="21">
        <f t="shared" si="12"/>
        <v>267.44152832000009</v>
      </c>
      <c r="AE255">
        <v>5</v>
      </c>
    </row>
    <row r="256" spans="1:31" x14ac:dyDescent="0.35">
      <c r="A256" t="s">
        <v>58</v>
      </c>
      <c r="B256" s="3">
        <v>43520</v>
      </c>
      <c r="C256" t="s">
        <v>28</v>
      </c>
      <c r="D256" t="s">
        <v>23</v>
      </c>
      <c r="E256" t="str">
        <f t="shared" si="13"/>
        <v>A</v>
      </c>
      <c r="F256">
        <v>0</v>
      </c>
      <c r="G256">
        <v>0</v>
      </c>
      <c r="H256" s="8" t="str">
        <f t="shared" si="11"/>
        <v>D</v>
      </c>
      <c r="I256" t="s">
        <v>30</v>
      </c>
      <c r="J256">
        <v>0</v>
      </c>
      <c r="K256">
        <v>0</v>
      </c>
      <c r="L256" t="s">
        <v>30</v>
      </c>
      <c r="M256">
        <v>6</v>
      </c>
      <c r="N256">
        <v>7</v>
      </c>
      <c r="O256" s="4">
        <v>3</v>
      </c>
      <c r="P256">
        <v>1</v>
      </c>
      <c r="Q256">
        <v>3</v>
      </c>
      <c r="R256">
        <v>7</v>
      </c>
      <c r="S256">
        <v>15</v>
      </c>
      <c r="T256">
        <v>17</v>
      </c>
      <c r="U256">
        <v>1</v>
      </c>
      <c r="V256">
        <v>3</v>
      </c>
      <c r="W256">
        <v>0</v>
      </c>
      <c r="X256">
        <v>0</v>
      </c>
      <c r="Y256">
        <v>0.47</v>
      </c>
      <c r="Z256">
        <v>0.38</v>
      </c>
      <c r="AA256" s="8">
        <f t="shared" si="14"/>
        <v>-8.9999999999999969E-2</v>
      </c>
      <c r="AB256" s="25">
        <v>1940.4511718799999</v>
      </c>
      <c r="AC256">
        <v>1861</v>
      </c>
      <c r="AD256" s="21">
        <f t="shared" si="12"/>
        <v>79.451171879999947</v>
      </c>
      <c r="AE256">
        <v>5</v>
      </c>
    </row>
    <row r="257" spans="1:31" x14ac:dyDescent="0.35">
      <c r="A257" t="s">
        <v>58</v>
      </c>
      <c r="B257" s="3">
        <v>43523</v>
      </c>
      <c r="C257" t="s">
        <v>23</v>
      </c>
      <c r="D257" t="s">
        <v>52</v>
      </c>
      <c r="E257" t="str">
        <f t="shared" si="13"/>
        <v>H</v>
      </c>
      <c r="F257">
        <v>5</v>
      </c>
      <c r="G257">
        <v>0</v>
      </c>
      <c r="H257" s="8" t="str">
        <f t="shared" si="11"/>
        <v>W</v>
      </c>
      <c r="I257" t="s">
        <v>25</v>
      </c>
      <c r="J257">
        <v>2</v>
      </c>
      <c r="K257">
        <v>0</v>
      </c>
      <c r="L257" t="s">
        <v>25</v>
      </c>
      <c r="M257">
        <v>19</v>
      </c>
      <c r="N257">
        <v>5</v>
      </c>
      <c r="O257" s="4">
        <v>10</v>
      </c>
      <c r="P257">
        <v>3</v>
      </c>
      <c r="Q257">
        <v>6</v>
      </c>
      <c r="R257">
        <v>4</v>
      </c>
      <c r="S257">
        <v>5</v>
      </c>
      <c r="T257">
        <v>7</v>
      </c>
      <c r="U257">
        <v>0</v>
      </c>
      <c r="V257">
        <v>2</v>
      </c>
      <c r="W257">
        <v>0</v>
      </c>
      <c r="X257">
        <v>0</v>
      </c>
      <c r="Y257">
        <v>2.74</v>
      </c>
      <c r="Z257">
        <v>0.63</v>
      </c>
      <c r="AA257" s="8">
        <f t="shared" si="14"/>
        <v>2.1100000000000003</v>
      </c>
      <c r="AB257" s="25">
        <v>1939.8337402300001</v>
      </c>
      <c r="AC257">
        <v>1682</v>
      </c>
      <c r="AD257" s="21">
        <f t="shared" si="12"/>
        <v>257.8337402300001</v>
      </c>
      <c r="AE257">
        <v>3</v>
      </c>
    </row>
    <row r="258" spans="1:31" x14ac:dyDescent="0.35">
      <c r="A258" t="s">
        <v>58</v>
      </c>
      <c r="B258" s="3">
        <v>43527</v>
      </c>
      <c r="C258" t="s">
        <v>38</v>
      </c>
      <c r="D258" t="s">
        <v>23</v>
      </c>
      <c r="E258" t="str">
        <f t="shared" si="13"/>
        <v>A</v>
      </c>
      <c r="F258">
        <v>0</v>
      </c>
      <c r="G258">
        <v>0</v>
      </c>
      <c r="H258" s="8" t="str">
        <f t="shared" ref="H258:H289" si="15">IF(OR(AND(E258="H",F258&gt;G258),AND(E258="A",G258&gt;F258)),"W",IF(F258=G258,"D","L"))</f>
        <v>D</v>
      </c>
      <c r="I258" t="s">
        <v>30</v>
      </c>
      <c r="J258">
        <v>0</v>
      </c>
      <c r="K258">
        <v>0</v>
      </c>
      <c r="L258" t="s">
        <v>30</v>
      </c>
      <c r="M258">
        <v>7</v>
      </c>
      <c r="N258">
        <v>10</v>
      </c>
      <c r="O258" s="4">
        <v>3</v>
      </c>
      <c r="P258">
        <v>3</v>
      </c>
      <c r="Q258">
        <v>3</v>
      </c>
      <c r="R258">
        <v>7</v>
      </c>
      <c r="S258">
        <v>12</v>
      </c>
      <c r="T258">
        <v>10</v>
      </c>
      <c r="U258">
        <v>1</v>
      </c>
      <c r="V258">
        <v>2</v>
      </c>
      <c r="W258">
        <v>0</v>
      </c>
      <c r="X258">
        <v>0</v>
      </c>
      <c r="Y258">
        <v>0.24</v>
      </c>
      <c r="Z258">
        <v>0.81</v>
      </c>
      <c r="AA258" s="8">
        <f t="shared" si="14"/>
        <v>0.57000000000000006</v>
      </c>
      <c r="AB258" s="25">
        <v>1943.95910645</v>
      </c>
      <c r="AC258">
        <v>1679</v>
      </c>
      <c r="AD258" s="21">
        <f t="shared" si="12"/>
        <v>264.95910645000004</v>
      </c>
      <c r="AE258">
        <v>4</v>
      </c>
    </row>
    <row r="259" spans="1:31" x14ac:dyDescent="0.35">
      <c r="A259" t="s">
        <v>58</v>
      </c>
      <c r="B259" s="3">
        <v>43534</v>
      </c>
      <c r="C259" t="s">
        <v>23</v>
      </c>
      <c r="D259" t="s">
        <v>49</v>
      </c>
      <c r="E259" t="str">
        <f t="shared" si="13"/>
        <v>H</v>
      </c>
      <c r="F259">
        <v>4</v>
      </c>
      <c r="G259">
        <v>2</v>
      </c>
      <c r="H259" s="8" t="str">
        <f t="shared" si="15"/>
        <v>W</v>
      </c>
      <c r="I259" t="s">
        <v>25</v>
      </c>
      <c r="J259">
        <v>2</v>
      </c>
      <c r="K259">
        <v>1</v>
      </c>
      <c r="L259" t="s">
        <v>25</v>
      </c>
      <c r="M259">
        <v>23</v>
      </c>
      <c r="N259">
        <v>3</v>
      </c>
      <c r="O259" s="4">
        <v>5</v>
      </c>
      <c r="P259">
        <v>2</v>
      </c>
      <c r="Q259">
        <v>7</v>
      </c>
      <c r="R259">
        <v>3</v>
      </c>
      <c r="S259">
        <v>4</v>
      </c>
      <c r="T259">
        <v>7</v>
      </c>
      <c r="U259">
        <v>2</v>
      </c>
      <c r="V259">
        <v>0</v>
      </c>
      <c r="W259">
        <v>0</v>
      </c>
      <c r="X259">
        <v>0</v>
      </c>
      <c r="Y259">
        <v>4.12</v>
      </c>
      <c r="Z259">
        <v>0.47</v>
      </c>
      <c r="AA259" s="8">
        <f t="shared" si="14"/>
        <v>3.6500000000000004</v>
      </c>
      <c r="AB259" s="25">
        <v>1945.4514160199999</v>
      </c>
      <c r="AC259">
        <v>1644</v>
      </c>
      <c r="AD259" s="21">
        <f t="shared" ref="AD259:AD305" si="16">AB259-AC259</f>
        <v>301.4514160199999</v>
      </c>
      <c r="AE259">
        <v>7</v>
      </c>
    </row>
    <row r="260" spans="1:31" x14ac:dyDescent="0.35">
      <c r="A260" t="s">
        <v>58</v>
      </c>
      <c r="B260" s="3">
        <v>43541</v>
      </c>
      <c r="C260" t="s">
        <v>37</v>
      </c>
      <c r="D260" t="s">
        <v>23</v>
      </c>
      <c r="E260" t="str">
        <f t="shared" ref="E260:E305" si="17">IF(C260="Liverpool","H","A")</f>
        <v>A</v>
      </c>
      <c r="F260">
        <v>1</v>
      </c>
      <c r="G260">
        <v>2</v>
      </c>
      <c r="H260" s="8" t="str">
        <f t="shared" si="15"/>
        <v>W</v>
      </c>
      <c r="I260" t="s">
        <v>27</v>
      </c>
      <c r="J260">
        <v>0</v>
      </c>
      <c r="K260">
        <v>1</v>
      </c>
      <c r="L260" t="s">
        <v>27</v>
      </c>
      <c r="M260">
        <v>7</v>
      </c>
      <c r="N260">
        <v>16</v>
      </c>
      <c r="O260" s="4">
        <v>2</v>
      </c>
      <c r="P260">
        <v>6</v>
      </c>
      <c r="Q260">
        <v>1</v>
      </c>
      <c r="R260">
        <v>10</v>
      </c>
      <c r="S260">
        <v>11</v>
      </c>
      <c r="T260">
        <v>7</v>
      </c>
      <c r="U260">
        <v>2</v>
      </c>
      <c r="V260">
        <v>1</v>
      </c>
      <c r="W260">
        <v>0</v>
      </c>
      <c r="X260">
        <v>0</v>
      </c>
      <c r="Y260">
        <v>0.92</v>
      </c>
      <c r="Z260">
        <v>2.73</v>
      </c>
      <c r="AA260" s="8">
        <f t="shared" si="14"/>
        <v>1.81</v>
      </c>
      <c r="AB260" s="25">
        <v>1976.7221679700001</v>
      </c>
      <c r="AC260">
        <v>1564</v>
      </c>
      <c r="AD260" s="21">
        <f t="shared" si="16"/>
        <v>412.7221679700001</v>
      </c>
      <c r="AE260">
        <v>4</v>
      </c>
    </row>
    <row r="261" spans="1:31" x14ac:dyDescent="0.35">
      <c r="A261" t="s">
        <v>58</v>
      </c>
      <c r="B261" s="3">
        <v>43555</v>
      </c>
      <c r="C261" t="s">
        <v>23</v>
      </c>
      <c r="D261" t="s">
        <v>42</v>
      </c>
      <c r="E261" t="str">
        <f t="shared" si="17"/>
        <v>H</v>
      </c>
      <c r="F261">
        <v>2</v>
      </c>
      <c r="G261">
        <v>1</v>
      </c>
      <c r="H261" s="8" t="str">
        <f t="shared" si="15"/>
        <v>W</v>
      </c>
      <c r="I261" t="s">
        <v>25</v>
      </c>
      <c r="J261">
        <v>1</v>
      </c>
      <c r="K261">
        <v>0</v>
      </c>
      <c r="L261" t="s">
        <v>25</v>
      </c>
      <c r="M261">
        <v>14</v>
      </c>
      <c r="N261">
        <v>11</v>
      </c>
      <c r="O261" s="4">
        <v>3</v>
      </c>
      <c r="P261">
        <v>2</v>
      </c>
      <c r="Q261">
        <v>10</v>
      </c>
      <c r="R261">
        <v>3</v>
      </c>
      <c r="S261">
        <v>5</v>
      </c>
      <c r="T261">
        <v>8</v>
      </c>
      <c r="U261">
        <v>0</v>
      </c>
      <c r="V261">
        <v>1</v>
      </c>
      <c r="W261">
        <v>0</v>
      </c>
      <c r="X261">
        <v>0</v>
      </c>
      <c r="Y261">
        <v>1.0900000000000001</v>
      </c>
      <c r="Z261">
        <v>1.05</v>
      </c>
      <c r="AA261" s="8">
        <f t="shared" si="14"/>
        <v>4.0000000000000036E-2</v>
      </c>
      <c r="AB261" s="25">
        <v>1978.2221679700001</v>
      </c>
      <c r="AC261">
        <v>1899</v>
      </c>
      <c r="AD261" s="21">
        <f t="shared" si="16"/>
        <v>79.2221679700001</v>
      </c>
      <c r="AE261">
        <v>14</v>
      </c>
    </row>
    <row r="262" spans="1:31" x14ac:dyDescent="0.35">
      <c r="A262" t="s">
        <v>58</v>
      </c>
      <c r="B262" s="3">
        <v>43560</v>
      </c>
      <c r="C262" t="s">
        <v>31</v>
      </c>
      <c r="D262" t="s">
        <v>23</v>
      </c>
      <c r="E262" t="str">
        <f t="shared" si="17"/>
        <v>A</v>
      </c>
      <c r="F262">
        <v>1</v>
      </c>
      <c r="G262">
        <v>3</v>
      </c>
      <c r="H262" s="8" t="str">
        <f t="shared" si="15"/>
        <v>W</v>
      </c>
      <c r="I262" t="s">
        <v>27</v>
      </c>
      <c r="J262">
        <v>1</v>
      </c>
      <c r="K262">
        <v>1</v>
      </c>
      <c r="L262" t="s">
        <v>30</v>
      </c>
      <c r="M262">
        <v>11</v>
      </c>
      <c r="N262">
        <v>17</v>
      </c>
      <c r="O262" s="4">
        <v>1</v>
      </c>
      <c r="P262">
        <v>5</v>
      </c>
      <c r="Q262">
        <v>7</v>
      </c>
      <c r="R262">
        <v>5</v>
      </c>
      <c r="S262">
        <v>8</v>
      </c>
      <c r="T262">
        <v>7</v>
      </c>
      <c r="U262">
        <v>2</v>
      </c>
      <c r="V262">
        <v>4</v>
      </c>
      <c r="W262">
        <v>0</v>
      </c>
      <c r="X262">
        <v>0</v>
      </c>
      <c r="Y262">
        <v>0.72</v>
      </c>
      <c r="Z262">
        <v>2.0099999999999998</v>
      </c>
      <c r="AA262" s="8">
        <f t="shared" si="14"/>
        <v>1.2899999999999998</v>
      </c>
      <c r="AB262" s="25">
        <v>1982.79174805</v>
      </c>
      <c r="AC262">
        <v>1678</v>
      </c>
      <c r="AD262" s="21">
        <f t="shared" si="16"/>
        <v>304.79174805000002</v>
      </c>
      <c r="AE262">
        <v>5</v>
      </c>
    </row>
    <row r="263" spans="1:31" x14ac:dyDescent="0.35">
      <c r="A263" t="s">
        <v>58</v>
      </c>
      <c r="B263" s="3">
        <v>43569</v>
      </c>
      <c r="C263" t="s">
        <v>23</v>
      </c>
      <c r="D263" t="s">
        <v>45</v>
      </c>
      <c r="E263" t="str">
        <f t="shared" si="17"/>
        <v>H</v>
      </c>
      <c r="F263">
        <v>2</v>
      </c>
      <c r="G263">
        <v>0</v>
      </c>
      <c r="H263" s="8" t="str">
        <f t="shared" si="15"/>
        <v>W</v>
      </c>
      <c r="I263" t="s">
        <v>25</v>
      </c>
      <c r="J263">
        <v>0</v>
      </c>
      <c r="K263">
        <v>0</v>
      </c>
      <c r="L263" t="s">
        <v>30</v>
      </c>
      <c r="M263">
        <v>15</v>
      </c>
      <c r="N263">
        <v>6</v>
      </c>
      <c r="O263" s="4">
        <v>7</v>
      </c>
      <c r="P263">
        <v>3</v>
      </c>
      <c r="Q263">
        <v>9</v>
      </c>
      <c r="R263">
        <v>2</v>
      </c>
      <c r="S263">
        <v>5</v>
      </c>
      <c r="T263">
        <v>9</v>
      </c>
      <c r="U263">
        <v>0</v>
      </c>
      <c r="V263">
        <v>1</v>
      </c>
      <c r="W263">
        <v>0</v>
      </c>
      <c r="X263">
        <v>0</v>
      </c>
      <c r="Y263">
        <v>1.31</v>
      </c>
      <c r="Z263">
        <v>0.87</v>
      </c>
      <c r="AA263" s="8">
        <f t="shared" si="14"/>
        <v>0.44000000000000006</v>
      </c>
      <c r="AB263" s="25">
        <v>1995.5153808600001</v>
      </c>
      <c r="AC263">
        <v>1866</v>
      </c>
      <c r="AD263" s="21">
        <f t="shared" si="16"/>
        <v>129.51538086000005</v>
      </c>
      <c r="AE263">
        <v>5</v>
      </c>
    </row>
    <row r="264" spans="1:31" x14ac:dyDescent="0.35">
      <c r="A264" t="s">
        <v>58</v>
      </c>
      <c r="B264" s="3">
        <v>43576</v>
      </c>
      <c r="C264" t="s">
        <v>43</v>
      </c>
      <c r="D264" t="s">
        <v>23</v>
      </c>
      <c r="E264" t="str">
        <f t="shared" si="17"/>
        <v>A</v>
      </c>
      <c r="F264">
        <v>0</v>
      </c>
      <c r="G264">
        <v>2</v>
      </c>
      <c r="H264" s="8" t="str">
        <f t="shared" si="15"/>
        <v>W</v>
      </c>
      <c r="I264" t="s">
        <v>27</v>
      </c>
      <c r="J264">
        <v>0</v>
      </c>
      <c r="K264">
        <v>0</v>
      </c>
      <c r="L264" t="s">
        <v>30</v>
      </c>
      <c r="M264">
        <v>7</v>
      </c>
      <c r="N264">
        <v>17</v>
      </c>
      <c r="O264" s="4">
        <v>2</v>
      </c>
      <c r="P264">
        <v>6</v>
      </c>
      <c r="Q264">
        <v>5</v>
      </c>
      <c r="R264">
        <v>10</v>
      </c>
      <c r="S264">
        <v>6</v>
      </c>
      <c r="T264">
        <v>5</v>
      </c>
      <c r="U264">
        <v>1</v>
      </c>
      <c r="V264">
        <v>1</v>
      </c>
      <c r="W264">
        <v>0</v>
      </c>
      <c r="X264">
        <v>0</v>
      </c>
      <c r="Y264">
        <v>1.1200000000000001</v>
      </c>
      <c r="Z264">
        <v>2.42</v>
      </c>
      <c r="AA264" s="8">
        <f t="shared" si="14"/>
        <v>1.2999999999999998</v>
      </c>
      <c r="AB264" s="25">
        <v>2006.7055664100001</v>
      </c>
      <c r="AC264">
        <v>1590</v>
      </c>
      <c r="AD264" s="21">
        <f t="shared" si="16"/>
        <v>416.70556641000007</v>
      </c>
      <c r="AE264">
        <v>4</v>
      </c>
    </row>
    <row r="265" spans="1:31" x14ac:dyDescent="0.35">
      <c r="A265" t="s">
        <v>58</v>
      </c>
      <c r="B265" s="3">
        <v>43581</v>
      </c>
      <c r="C265" t="s">
        <v>23</v>
      </c>
      <c r="D265" t="s">
        <v>56</v>
      </c>
      <c r="E265" t="str">
        <f t="shared" si="17"/>
        <v>H</v>
      </c>
      <c r="F265">
        <v>5</v>
      </c>
      <c r="G265">
        <v>0</v>
      </c>
      <c r="H265" s="8" t="str">
        <f t="shared" si="15"/>
        <v>W</v>
      </c>
      <c r="I265" t="s">
        <v>25</v>
      </c>
      <c r="J265">
        <v>3</v>
      </c>
      <c r="K265">
        <v>0</v>
      </c>
      <c r="L265" t="s">
        <v>25</v>
      </c>
      <c r="M265">
        <v>21</v>
      </c>
      <c r="N265">
        <v>5</v>
      </c>
      <c r="O265" s="4">
        <v>7</v>
      </c>
      <c r="P265">
        <v>1</v>
      </c>
      <c r="Q265">
        <v>4</v>
      </c>
      <c r="R265">
        <v>4</v>
      </c>
      <c r="S265">
        <v>5</v>
      </c>
      <c r="T265">
        <v>14</v>
      </c>
      <c r="U265">
        <v>0</v>
      </c>
      <c r="V265">
        <v>0</v>
      </c>
      <c r="W265">
        <v>0</v>
      </c>
      <c r="X265">
        <v>0</v>
      </c>
      <c r="Y265">
        <v>3.59</v>
      </c>
      <c r="Z265">
        <v>0.16</v>
      </c>
      <c r="AA265" s="8">
        <f t="shared" si="14"/>
        <v>3.4299999999999997</v>
      </c>
      <c r="AB265" s="25">
        <v>2008.9079589800001</v>
      </c>
      <c r="AC265">
        <v>1501</v>
      </c>
      <c r="AD265" s="21">
        <f t="shared" si="16"/>
        <v>507.9079589800001</v>
      </c>
      <c r="AE265">
        <v>5</v>
      </c>
    </row>
    <row r="266" spans="1:31" x14ac:dyDescent="0.35">
      <c r="A266" t="s">
        <v>58</v>
      </c>
      <c r="B266" s="3">
        <v>43589</v>
      </c>
      <c r="C266" t="s">
        <v>34</v>
      </c>
      <c r="D266" t="s">
        <v>23</v>
      </c>
      <c r="E266" t="str">
        <f t="shared" si="17"/>
        <v>A</v>
      </c>
      <c r="F266">
        <v>2</v>
      </c>
      <c r="G266">
        <v>3</v>
      </c>
      <c r="H266" s="8" t="str">
        <f t="shared" si="15"/>
        <v>W</v>
      </c>
      <c r="I266" t="s">
        <v>27</v>
      </c>
      <c r="J266">
        <v>1</v>
      </c>
      <c r="K266">
        <v>2</v>
      </c>
      <c r="L266" t="s">
        <v>27</v>
      </c>
      <c r="M266">
        <v>14</v>
      </c>
      <c r="N266">
        <v>11</v>
      </c>
      <c r="O266" s="4">
        <v>7</v>
      </c>
      <c r="P266">
        <v>4</v>
      </c>
      <c r="Q266">
        <v>2</v>
      </c>
      <c r="R266">
        <v>3</v>
      </c>
      <c r="S266">
        <v>10</v>
      </c>
      <c r="T266">
        <v>4</v>
      </c>
      <c r="U266">
        <v>1</v>
      </c>
      <c r="V266">
        <v>1</v>
      </c>
      <c r="W266">
        <v>0</v>
      </c>
      <c r="X266">
        <v>0</v>
      </c>
      <c r="Y266">
        <v>1.3</v>
      </c>
      <c r="Z266">
        <v>1.48</v>
      </c>
      <c r="AA266" s="8">
        <f t="shared" si="14"/>
        <v>0.17999999999999994</v>
      </c>
      <c r="AB266" s="25">
        <v>1993.4205322299999</v>
      </c>
      <c r="AC266">
        <v>1690</v>
      </c>
      <c r="AD266" s="21">
        <f t="shared" si="16"/>
        <v>303.42053222999994</v>
      </c>
      <c r="AE266">
        <v>3</v>
      </c>
    </row>
    <row r="267" spans="1:31" x14ac:dyDescent="0.35">
      <c r="A267" t="s">
        <v>58</v>
      </c>
      <c r="B267" s="3">
        <v>43597</v>
      </c>
      <c r="C267" t="s">
        <v>23</v>
      </c>
      <c r="D267" t="s">
        <v>59</v>
      </c>
      <c r="E267" t="str">
        <f t="shared" si="17"/>
        <v>H</v>
      </c>
      <c r="F267">
        <v>2</v>
      </c>
      <c r="G267">
        <v>0</v>
      </c>
      <c r="H267" s="8" t="str">
        <f t="shared" si="15"/>
        <v>W</v>
      </c>
      <c r="I267" t="s">
        <v>25</v>
      </c>
      <c r="J267">
        <v>1</v>
      </c>
      <c r="K267">
        <v>0</v>
      </c>
      <c r="L267" t="s">
        <v>25</v>
      </c>
      <c r="M267">
        <v>13</v>
      </c>
      <c r="N267">
        <v>7</v>
      </c>
      <c r="O267" s="4">
        <v>5</v>
      </c>
      <c r="P267">
        <v>2</v>
      </c>
      <c r="Q267">
        <v>4</v>
      </c>
      <c r="R267">
        <v>1</v>
      </c>
      <c r="S267">
        <v>3</v>
      </c>
      <c r="T267">
        <v>11</v>
      </c>
      <c r="U267">
        <v>0</v>
      </c>
      <c r="V267">
        <v>2</v>
      </c>
      <c r="W267">
        <v>0</v>
      </c>
      <c r="X267">
        <v>0</v>
      </c>
      <c r="Y267">
        <v>1.7</v>
      </c>
      <c r="Z267">
        <v>0.88</v>
      </c>
      <c r="AA267" s="8">
        <f t="shared" si="14"/>
        <v>0.82</v>
      </c>
      <c r="AB267" s="25">
        <v>2035.1608886700001</v>
      </c>
      <c r="AC267">
        <v>1721</v>
      </c>
      <c r="AD267" s="21">
        <f t="shared" si="16"/>
        <v>314.16088867000008</v>
      </c>
      <c r="AE267">
        <v>5</v>
      </c>
    </row>
    <row r="268" spans="1:31" s="5" customFormat="1" x14ac:dyDescent="0.35">
      <c r="A268" s="5" t="s">
        <v>60</v>
      </c>
      <c r="B268" s="6">
        <v>43686.833333333336</v>
      </c>
      <c r="C268" s="5" t="s">
        <v>23</v>
      </c>
      <c r="D268" s="5" t="s">
        <v>40</v>
      </c>
      <c r="E268" s="5" t="str">
        <f t="shared" si="17"/>
        <v>H</v>
      </c>
      <c r="F268" s="5">
        <v>4</v>
      </c>
      <c r="G268" s="5">
        <v>1</v>
      </c>
      <c r="H268" s="5" t="str">
        <f t="shared" si="15"/>
        <v>W</v>
      </c>
      <c r="I268" s="5" t="s">
        <v>25</v>
      </c>
      <c r="J268" s="5">
        <v>4</v>
      </c>
      <c r="K268" s="5">
        <v>0</v>
      </c>
      <c r="L268" s="5" t="s">
        <v>25</v>
      </c>
      <c r="M268" s="5">
        <v>15</v>
      </c>
      <c r="N268" s="5">
        <v>12</v>
      </c>
      <c r="O268" s="7">
        <v>7</v>
      </c>
      <c r="P268" s="5">
        <v>5</v>
      </c>
      <c r="Q268" s="5">
        <v>11</v>
      </c>
      <c r="R268" s="5">
        <v>2</v>
      </c>
      <c r="S268" s="5">
        <v>9</v>
      </c>
      <c r="T268" s="5">
        <v>9</v>
      </c>
      <c r="U268" s="5">
        <v>0</v>
      </c>
      <c r="V268" s="5">
        <v>2</v>
      </c>
      <c r="W268" s="5">
        <v>0</v>
      </c>
      <c r="X268" s="5">
        <v>0</v>
      </c>
      <c r="Y268" s="5">
        <v>2.23</v>
      </c>
      <c r="Z268" s="5">
        <v>0.84</v>
      </c>
      <c r="AA268" s="5">
        <f t="shared" si="14"/>
        <v>1.3900000000000001</v>
      </c>
      <c r="AB268" s="24">
        <v>2043.7375488299999</v>
      </c>
      <c r="AC268" s="5">
        <v>1631</v>
      </c>
      <c r="AD268" s="19">
        <f t="shared" si="16"/>
        <v>412.73754882999992</v>
      </c>
      <c r="AE268" s="5">
        <v>9</v>
      </c>
    </row>
    <row r="269" spans="1:31" x14ac:dyDescent="0.35">
      <c r="A269" t="s">
        <v>60</v>
      </c>
      <c r="B269" s="3">
        <v>43694.625</v>
      </c>
      <c r="C269" t="s">
        <v>31</v>
      </c>
      <c r="D269" t="s">
        <v>23</v>
      </c>
      <c r="E269" t="str">
        <f t="shared" si="17"/>
        <v>A</v>
      </c>
      <c r="F269">
        <v>1</v>
      </c>
      <c r="G269">
        <v>2</v>
      </c>
      <c r="H269" s="8" t="str">
        <f t="shared" si="15"/>
        <v>W</v>
      </c>
      <c r="I269" t="s">
        <v>27</v>
      </c>
      <c r="J269">
        <v>0</v>
      </c>
      <c r="K269">
        <v>1</v>
      </c>
      <c r="L269" t="s">
        <v>27</v>
      </c>
      <c r="M269">
        <v>14</v>
      </c>
      <c r="N269">
        <v>15</v>
      </c>
      <c r="O269" s="4">
        <v>3</v>
      </c>
      <c r="P269">
        <v>6</v>
      </c>
      <c r="Q269">
        <v>5</v>
      </c>
      <c r="R269">
        <v>9</v>
      </c>
      <c r="S269">
        <v>10</v>
      </c>
      <c r="T269">
        <v>6</v>
      </c>
      <c r="U269">
        <v>2</v>
      </c>
      <c r="V269">
        <v>1</v>
      </c>
      <c r="W269">
        <v>0</v>
      </c>
      <c r="X269">
        <v>0</v>
      </c>
      <c r="Y269">
        <v>2.14</v>
      </c>
      <c r="Z269">
        <v>1.52</v>
      </c>
      <c r="AA269" s="8">
        <f t="shared" si="14"/>
        <v>-0.62000000000000011</v>
      </c>
      <c r="AB269" s="25">
        <v>2045.0657959</v>
      </c>
      <c r="AC269">
        <v>1663</v>
      </c>
      <c r="AD269" s="21">
        <f t="shared" si="16"/>
        <v>382.06579590000001</v>
      </c>
      <c r="AE269">
        <v>8</v>
      </c>
    </row>
    <row r="270" spans="1:31" x14ac:dyDescent="0.35">
      <c r="A270" t="s">
        <v>60</v>
      </c>
      <c r="B270" s="3">
        <v>43701.729166666664</v>
      </c>
      <c r="C270" t="s">
        <v>23</v>
      </c>
      <c r="D270" t="s">
        <v>36</v>
      </c>
      <c r="E270" t="str">
        <f t="shared" si="17"/>
        <v>H</v>
      </c>
      <c r="F270">
        <v>3</v>
      </c>
      <c r="G270">
        <v>1</v>
      </c>
      <c r="H270" s="8" t="str">
        <f t="shared" si="15"/>
        <v>W</v>
      </c>
      <c r="I270" t="s">
        <v>25</v>
      </c>
      <c r="J270">
        <v>1</v>
      </c>
      <c r="K270">
        <v>0</v>
      </c>
      <c r="L270" t="s">
        <v>25</v>
      </c>
      <c r="M270">
        <v>25</v>
      </c>
      <c r="N270">
        <v>9</v>
      </c>
      <c r="O270" s="4">
        <v>5</v>
      </c>
      <c r="P270">
        <v>3</v>
      </c>
      <c r="Q270">
        <v>6</v>
      </c>
      <c r="R270">
        <v>4</v>
      </c>
      <c r="S270">
        <v>8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2.79</v>
      </c>
      <c r="Z270">
        <v>0.99</v>
      </c>
      <c r="AA270" s="8">
        <f t="shared" si="14"/>
        <v>1.8</v>
      </c>
      <c r="AB270" s="25">
        <v>2049.8427734400002</v>
      </c>
      <c r="AC270">
        <v>1878</v>
      </c>
      <c r="AD270" s="21">
        <f t="shared" si="16"/>
        <v>171.8427734400002</v>
      </c>
      <c r="AE270">
        <v>7</v>
      </c>
    </row>
    <row r="271" spans="1:31" x14ac:dyDescent="0.35">
      <c r="A271" t="s">
        <v>60</v>
      </c>
      <c r="B271" s="3">
        <v>43708.729166666664</v>
      </c>
      <c r="C271" t="s">
        <v>49</v>
      </c>
      <c r="D271" t="s">
        <v>23</v>
      </c>
      <c r="E271" t="str">
        <f t="shared" si="17"/>
        <v>A</v>
      </c>
      <c r="F271">
        <v>0</v>
      </c>
      <c r="G271">
        <v>3</v>
      </c>
      <c r="H271" s="8" t="str">
        <f t="shared" si="15"/>
        <v>W</v>
      </c>
      <c r="I271" t="s">
        <v>27</v>
      </c>
      <c r="J271">
        <v>0</v>
      </c>
      <c r="K271">
        <v>2</v>
      </c>
      <c r="L271" t="s">
        <v>27</v>
      </c>
      <c r="M271">
        <v>7</v>
      </c>
      <c r="N271">
        <v>15</v>
      </c>
      <c r="O271" s="4">
        <v>2</v>
      </c>
      <c r="P271">
        <v>7</v>
      </c>
      <c r="Q271">
        <v>6</v>
      </c>
      <c r="R271">
        <v>4</v>
      </c>
      <c r="S271">
        <v>10</v>
      </c>
      <c r="T271">
        <v>16</v>
      </c>
      <c r="U271">
        <v>0</v>
      </c>
      <c r="V271">
        <v>0</v>
      </c>
      <c r="W271">
        <v>0</v>
      </c>
      <c r="X271">
        <v>0</v>
      </c>
      <c r="Y271">
        <v>0.62</v>
      </c>
      <c r="Z271">
        <v>1.2</v>
      </c>
      <c r="AA271" s="8">
        <f t="shared" ref="AA271:AA305" si="18">IF(E271="H",Y271-Z271,Z271-Y271)</f>
        <v>0.57999999999999996</v>
      </c>
      <c r="AB271" s="25">
        <v>2054.93359375</v>
      </c>
      <c r="AC271">
        <v>1697</v>
      </c>
      <c r="AD271" s="21">
        <f t="shared" si="16"/>
        <v>357.93359375</v>
      </c>
      <c r="AE271">
        <v>7</v>
      </c>
    </row>
    <row r="272" spans="1:31" x14ac:dyDescent="0.35">
      <c r="A272" t="s">
        <v>60</v>
      </c>
      <c r="B272" s="3">
        <v>43722.520833333336</v>
      </c>
      <c r="C272" t="s">
        <v>23</v>
      </c>
      <c r="D272" t="s">
        <v>34</v>
      </c>
      <c r="E272" t="str">
        <f t="shared" si="17"/>
        <v>H</v>
      </c>
      <c r="F272">
        <v>3</v>
      </c>
      <c r="G272">
        <v>1</v>
      </c>
      <c r="H272" s="8" t="str">
        <f t="shared" si="15"/>
        <v>W</v>
      </c>
      <c r="I272" t="s">
        <v>25</v>
      </c>
      <c r="J272">
        <v>2</v>
      </c>
      <c r="K272">
        <v>1</v>
      </c>
      <c r="L272" t="s">
        <v>25</v>
      </c>
      <c r="M272">
        <v>21</v>
      </c>
      <c r="N272">
        <v>8</v>
      </c>
      <c r="O272" s="4">
        <v>9</v>
      </c>
      <c r="P272">
        <v>1</v>
      </c>
      <c r="Q272">
        <v>10</v>
      </c>
      <c r="R272">
        <v>1</v>
      </c>
      <c r="S272">
        <v>5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2.93</v>
      </c>
      <c r="Z272">
        <v>0.28999999999999998</v>
      </c>
      <c r="AA272" s="8">
        <f t="shared" si="18"/>
        <v>2.64</v>
      </c>
      <c r="AB272" s="25">
        <v>2058.5092773400002</v>
      </c>
      <c r="AC272">
        <v>1713</v>
      </c>
      <c r="AD272" s="21">
        <f t="shared" si="16"/>
        <v>345.50927734000015</v>
      </c>
      <c r="AE272">
        <v>14</v>
      </c>
    </row>
    <row r="273" spans="1:31" x14ac:dyDescent="0.35">
      <c r="A273" t="s">
        <v>60</v>
      </c>
      <c r="B273" s="3">
        <v>43730.6875</v>
      </c>
      <c r="C273" t="s">
        <v>45</v>
      </c>
      <c r="D273" t="s">
        <v>23</v>
      </c>
      <c r="E273" t="str">
        <f t="shared" si="17"/>
        <v>A</v>
      </c>
      <c r="F273">
        <v>1</v>
      </c>
      <c r="G273">
        <v>2</v>
      </c>
      <c r="H273" s="8" t="str">
        <f t="shared" si="15"/>
        <v>W</v>
      </c>
      <c r="I273" t="s">
        <v>27</v>
      </c>
      <c r="J273">
        <v>0</v>
      </c>
      <c r="K273">
        <v>2</v>
      </c>
      <c r="L273" t="s">
        <v>27</v>
      </c>
      <c r="M273">
        <v>13</v>
      </c>
      <c r="N273">
        <v>6</v>
      </c>
      <c r="O273" s="4">
        <v>2</v>
      </c>
      <c r="P273">
        <v>3</v>
      </c>
      <c r="Q273">
        <v>6</v>
      </c>
      <c r="R273">
        <v>4</v>
      </c>
      <c r="S273">
        <v>8</v>
      </c>
      <c r="T273">
        <v>13</v>
      </c>
      <c r="U273">
        <v>3</v>
      </c>
      <c r="V273">
        <v>3</v>
      </c>
      <c r="W273">
        <v>0</v>
      </c>
      <c r="X273">
        <v>0</v>
      </c>
      <c r="Y273">
        <v>1.23</v>
      </c>
      <c r="Z273">
        <v>1.03</v>
      </c>
      <c r="AA273" s="8">
        <f t="shared" si="18"/>
        <v>-0.19999999999999996</v>
      </c>
      <c r="AB273" s="25">
        <v>2034.8470459</v>
      </c>
      <c r="AC273">
        <v>1855</v>
      </c>
      <c r="AD273" s="21">
        <f t="shared" si="16"/>
        <v>179.84704590000001</v>
      </c>
      <c r="AE273">
        <v>5</v>
      </c>
    </row>
    <row r="274" spans="1:31" x14ac:dyDescent="0.35">
      <c r="A274" t="s">
        <v>60</v>
      </c>
      <c r="B274" s="3">
        <v>43736.520833333336</v>
      </c>
      <c r="C274" t="s">
        <v>61</v>
      </c>
      <c r="D274" t="s">
        <v>23</v>
      </c>
      <c r="E274" t="str">
        <f t="shared" si="17"/>
        <v>A</v>
      </c>
      <c r="F274">
        <v>0</v>
      </c>
      <c r="G274">
        <v>1</v>
      </c>
      <c r="H274" s="8" t="str">
        <f t="shared" si="15"/>
        <v>W</v>
      </c>
      <c r="I274" t="s">
        <v>27</v>
      </c>
      <c r="J274">
        <v>0</v>
      </c>
      <c r="K274">
        <v>0</v>
      </c>
      <c r="L274" t="s">
        <v>30</v>
      </c>
      <c r="M274">
        <v>12</v>
      </c>
      <c r="N274">
        <v>16</v>
      </c>
      <c r="O274" s="4">
        <v>2</v>
      </c>
      <c r="P274">
        <v>4</v>
      </c>
      <c r="Q274">
        <v>6</v>
      </c>
      <c r="R274">
        <v>5</v>
      </c>
      <c r="S274">
        <v>8</v>
      </c>
      <c r="T274">
        <v>4</v>
      </c>
      <c r="U274">
        <v>1</v>
      </c>
      <c r="V274">
        <v>1</v>
      </c>
      <c r="W274">
        <v>0</v>
      </c>
      <c r="X274">
        <v>0</v>
      </c>
      <c r="Y274">
        <v>1.17</v>
      </c>
      <c r="Z274">
        <v>1.97</v>
      </c>
      <c r="AA274" s="8">
        <f t="shared" si="18"/>
        <v>0.8</v>
      </c>
      <c r="AB274" s="25">
        <v>2039.7854003899999</v>
      </c>
      <c r="AC274">
        <v>1639</v>
      </c>
      <c r="AD274" s="21">
        <f t="shared" si="16"/>
        <v>400.78540038999995</v>
      </c>
      <c r="AE274">
        <v>3</v>
      </c>
    </row>
    <row r="275" spans="1:31" x14ac:dyDescent="0.35">
      <c r="A275" t="s">
        <v>60</v>
      </c>
      <c r="B275" s="3">
        <v>43743.625</v>
      </c>
      <c r="C275" t="s">
        <v>23</v>
      </c>
      <c r="D275" t="s">
        <v>48</v>
      </c>
      <c r="E275" t="str">
        <f t="shared" si="17"/>
        <v>H</v>
      </c>
      <c r="F275">
        <v>2</v>
      </c>
      <c r="G275">
        <v>1</v>
      </c>
      <c r="H275" s="8" t="str">
        <f t="shared" si="15"/>
        <v>W</v>
      </c>
      <c r="I275" t="s">
        <v>25</v>
      </c>
      <c r="J275">
        <v>1</v>
      </c>
      <c r="K275">
        <v>0</v>
      </c>
      <c r="L275" t="s">
        <v>25</v>
      </c>
      <c r="M275">
        <v>18</v>
      </c>
      <c r="N275">
        <v>2</v>
      </c>
      <c r="O275" s="4">
        <v>8</v>
      </c>
      <c r="P275">
        <v>1</v>
      </c>
      <c r="Q275">
        <v>4</v>
      </c>
      <c r="R275">
        <v>6</v>
      </c>
      <c r="S275">
        <v>9</v>
      </c>
      <c r="T275">
        <v>17</v>
      </c>
      <c r="U275">
        <v>1</v>
      </c>
      <c r="V275">
        <v>4</v>
      </c>
      <c r="W275">
        <v>0</v>
      </c>
      <c r="X275">
        <v>0</v>
      </c>
      <c r="Y275">
        <v>3.75</v>
      </c>
      <c r="Z275">
        <v>0.1</v>
      </c>
      <c r="AA275" s="8">
        <f t="shared" si="18"/>
        <v>3.65</v>
      </c>
      <c r="AB275" s="25">
        <v>2041.78515625</v>
      </c>
      <c r="AC275">
        <v>1768</v>
      </c>
      <c r="AD275" s="21">
        <f t="shared" si="16"/>
        <v>273.78515625</v>
      </c>
      <c r="AE275">
        <v>3</v>
      </c>
    </row>
    <row r="276" spans="1:31" x14ac:dyDescent="0.35">
      <c r="A276" t="s">
        <v>60</v>
      </c>
      <c r="B276" s="3">
        <v>43758.6875</v>
      </c>
      <c r="C276" t="s">
        <v>28</v>
      </c>
      <c r="D276" t="s">
        <v>23</v>
      </c>
      <c r="E276" t="str">
        <f t="shared" si="17"/>
        <v>A</v>
      </c>
      <c r="F276">
        <v>1</v>
      </c>
      <c r="G276">
        <v>1</v>
      </c>
      <c r="H276" s="8" t="str">
        <f t="shared" si="15"/>
        <v>D</v>
      </c>
      <c r="I276" t="s">
        <v>30</v>
      </c>
      <c r="J276">
        <v>1</v>
      </c>
      <c r="K276">
        <v>0</v>
      </c>
      <c r="L276" t="s">
        <v>25</v>
      </c>
      <c r="M276">
        <v>7</v>
      </c>
      <c r="N276">
        <v>10</v>
      </c>
      <c r="O276" s="4">
        <v>2</v>
      </c>
      <c r="P276">
        <v>4</v>
      </c>
      <c r="Q276">
        <v>3</v>
      </c>
      <c r="R276">
        <v>1</v>
      </c>
      <c r="S276">
        <v>6</v>
      </c>
      <c r="T276">
        <v>14</v>
      </c>
      <c r="U276">
        <v>0</v>
      </c>
      <c r="V276">
        <v>1</v>
      </c>
      <c r="W276">
        <v>0</v>
      </c>
      <c r="X276">
        <v>0</v>
      </c>
      <c r="Y276">
        <v>0.79</v>
      </c>
      <c r="Z276">
        <v>1.03</v>
      </c>
      <c r="AA276" s="8">
        <f t="shared" si="18"/>
        <v>0.24</v>
      </c>
      <c r="AB276" s="25">
        <v>2043.49182129</v>
      </c>
      <c r="AC276">
        <v>1810</v>
      </c>
      <c r="AD276" s="21">
        <f t="shared" si="16"/>
        <v>233.49182128999996</v>
      </c>
      <c r="AE276">
        <v>15</v>
      </c>
    </row>
    <row r="277" spans="1:31" x14ac:dyDescent="0.35">
      <c r="A277" t="s">
        <v>60</v>
      </c>
      <c r="B277" s="3">
        <v>43765.6875</v>
      </c>
      <c r="C277" t="s">
        <v>23</v>
      </c>
      <c r="D277" t="s">
        <v>42</v>
      </c>
      <c r="E277" t="str">
        <f t="shared" si="17"/>
        <v>H</v>
      </c>
      <c r="F277">
        <v>2</v>
      </c>
      <c r="G277">
        <v>1</v>
      </c>
      <c r="H277" s="8" t="str">
        <f t="shared" si="15"/>
        <v>W</v>
      </c>
      <c r="I277" t="s">
        <v>25</v>
      </c>
      <c r="J277">
        <v>0</v>
      </c>
      <c r="K277">
        <v>1</v>
      </c>
      <c r="L277" t="s">
        <v>27</v>
      </c>
      <c r="M277">
        <v>21</v>
      </c>
      <c r="N277">
        <v>11</v>
      </c>
      <c r="O277" s="4">
        <v>13</v>
      </c>
      <c r="P277">
        <v>4</v>
      </c>
      <c r="Q277">
        <v>8</v>
      </c>
      <c r="R277">
        <v>3</v>
      </c>
      <c r="S277">
        <v>9</v>
      </c>
      <c r="T277">
        <v>11</v>
      </c>
      <c r="U277">
        <v>3</v>
      </c>
      <c r="V277">
        <v>3</v>
      </c>
      <c r="W277">
        <v>0</v>
      </c>
      <c r="X277">
        <v>0</v>
      </c>
      <c r="Y277">
        <v>2.19</v>
      </c>
      <c r="Z277">
        <v>1.35</v>
      </c>
      <c r="AA277" s="8">
        <f t="shared" si="18"/>
        <v>0.83999999999999986</v>
      </c>
      <c r="AB277" s="25">
        <v>2050.35034179999</v>
      </c>
      <c r="AC277">
        <v>1843</v>
      </c>
      <c r="AD277" s="21">
        <f t="shared" si="16"/>
        <v>207.35034179999002</v>
      </c>
      <c r="AE277">
        <v>4</v>
      </c>
    </row>
    <row r="278" spans="1:31" x14ac:dyDescent="0.35">
      <c r="A278" t="s">
        <v>60</v>
      </c>
      <c r="B278" s="3">
        <v>43771.625</v>
      </c>
      <c r="C278" t="s">
        <v>26</v>
      </c>
      <c r="D278" t="s">
        <v>23</v>
      </c>
      <c r="E278" t="str">
        <f t="shared" si="17"/>
        <v>A</v>
      </c>
      <c r="F278">
        <v>1</v>
      </c>
      <c r="G278">
        <v>2</v>
      </c>
      <c r="H278" s="8" t="str">
        <f t="shared" si="15"/>
        <v>W</v>
      </c>
      <c r="I278" t="s">
        <v>27</v>
      </c>
      <c r="J278">
        <v>1</v>
      </c>
      <c r="K278">
        <v>0</v>
      </c>
      <c r="L278" t="s">
        <v>25</v>
      </c>
      <c r="M278">
        <v>5</v>
      </c>
      <c r="N278">
        <v>25</v>
      </c>
      <c r="O278" s="4">
        <v>2</v>
      </c>
      <c r="P278">
        <v>6</v>
      </c>
      <c r="Q278">
        <v>2</v>
      </c>
      <c r="R278">
        <v>10</v>
      </c>
      <c r="S278">
        <v>12</v>
      </c>
      <c r="T278">
        <v>9</v>
      </c>
      <c r="U278">
        <v>1</v>
      </c>
      <c r="V278">
        <v>2</v>
      </c>
      <c r="W278">
        <v>0</v>
      </c>
      <c r="X278">
        <v>0</v>
      </c>
      <c r="Y278">
        <v>0.74</v>
      </c>
      <c r="Z278">
        <v>2.39</v>
      </c>
      <c r="AA278" s="8">
        <f t="shared" si="18"/>
        <v>1.6500000000000001</v>
      </c>
      <c r="AB278" s="25">
        <v>2052.68359375</v>
      </c>
      <c r="AC278">
        <v>1644</v>
      </c>
      <c r="AD278" s="21">
        <f t="shared" si="16"/>
        <v>408.68359375</v>
      </c>
      <c r="AE278">
        <v>6</v>
      </c>
    </row>
    <row r="279" spans="1:31" x14ac:dyDescent="0.35">
      <c r="A279" t="s">
        <v>60</v>
      </c>
      <c r="B279" s="3">
        <v>43779.6875</v>
      </c>
      <c r="C279" t="s">
        <v>23</v>
      </c>
      <c r="D279" t="s">
        <v>44</v>
      </c>
      <c r="E279" t="str">
        <f t="shared" si="17"/>
        <v>H</v>
      </c>
      <c r="F279">
        <v>3</v>
      </c>
      <c r="G279">
        <v>1</v>
      </c>
      <c r="H279" s="8" t="str">
        <f t="shared" si="15"/>
        <v>W</v>
      </c>
      <c r="I279" t="s">
        <v>25</v>
      </c>
      <c r="J279">
        <v>2</v>
      </c>
      <c r="K279">
        <v>0</v>
      </c>
      <c r="L279" t="s">
        <v>25</v>
      </c>
      <c r="M279">
        <v>12</v>
      </c>
      <c r="N279">
        <v>18</v>
      </c>
      <c r="O279" s="4">
        <v>5</v>
      </c>
      <c r="P279">
        <v>3</v>
      </c>
      <c r="Q279">
        <v>4</v>
      </c>
      <c r="R279">
        <v>13</v>
      </c>
      <c r="S279">
        <v>10</v>
      </c>
      <c r="T279">
        <v>5</v>
      </c>
      <c r="U279">
        <v>0</v>
      </c>
      <c r="V279">
        <v>2</v>
      </c>
      <c r="W279">
        <v>0</v>
      </c>
      <c r="X279">
        <v>0</v>
      </c>
      <c r="Y279">
        <v>1.33</v>
      </c>
      <c r="Z279">
        <v>1.48</v>
      </c>
      <c r="AA279" s="8">
        <f t="shared" si="18"/>
        <v>-0.14999999999999991</v>
      </c>
      <c r="AB279" s="25">
        <v>2053.6870117200001</v>
      </c>
      <c r="AC279">
        <v>2026</v>
      </c>
      <c r="AD279" s="21">
        <f t="shared" si="16"/>
        <v>27.6870117200001</v>
      </c>
      <c r="AE279">
        <v>5</v>
      </c>
    </row>
    <row r="280" spans="1:31" x14ac:dyDescent="0.35">
      <c r="A280" t="s">
        <v>60</v>
      </c>
      <c r="B280" s="3">
        <v>43792.625</v>
      </c>
      <c r="C280" t="s">
        <v>33</v>
      </c>
      <c r="D280" t="s">
        <v>23</v>
      </c>
      <c r="E280" t="str">
        <f t="shared" si="17"/>
        <v>A</v>
      </c>
      <c r="F280">
        <v>1</v>
      </c>
      <c r="G280">
        <v>2</v>
      </c>
      <c r="H280" s="8" t="str">
        <f t="shared" si="15"/>
        <v>W</v>
      </c>
      <c r="I280" t="s">
        <v>27</v>
      </c>
      <c r="J280">
        <v>0</v>
      </c>
      <c r="K280">
        <v>0</v>
      </c>
      <c r="L280" t="s">
        <v>30</v>
      </c>
      <c r="M280">
        <v>16</v>
      </c>
      <c r="N280">
        <v>12</v>
      </c>
      <c r="O280" s="4">
        <v>6</v>
      </c>
      <c r="P280">
        <v>4</v>
      </c>
      <c r="Q280">
        <v>9</v>
      </c>
      <c r="R280">
        <v>8</v>
      </c>
      <c r="S280">
        <v>8</v>
      </c>
      <c r="T280">
        <v>7</v>
      </c>
      <c r="U280">
        <v>0</v>
      </c>
      <c r="V280">
        <v>1</v>
      </c>
      <c r="W280">
        <v>0</v>
      </c>
      <c r="X280">
        <v>0</v>
      </c>
      <c r="Y280">
        <v>1.02</v>
      </c>
      <c r="Z280">
        <v>1.64</v>
      </c>
      <c r="AA280" s="8">
        <f t="shared" si="18"/>
        <v>0.61999999999999988</v>
      </c>
      <c r="AB280" s="25">
        <v>2061.6425781200001</v>
      </c>
      <c r="AC280">
        <v>1741</v>
      </c>
      <c r="AD280" s="21">
        <f t="shared" si="16"/>
        <v>320.64257812000005</v>
      </c>
      <c r="AE280">
        <v>13</v>
      </c>
    </row>
    <row r="281" spans="1:31" x14ac:dyDescent="0.35">
      <c r="A281" t="s">
        <v>60</v>
      </c>
      <c r="B281" s="3">
        <v>43799.625</v>
      </c>
      <c r="C281" t="s">
        <v>23</v>
      </c>
      <c r="D281" t="s">
        <v>57</v>
      </c>
      <c r="E281" t="str">
        <f t="shared" si="17"/>
        <v>H</v>
      </c>
      <c r="F281">
        <v>2</v>
      </c>
      <c r="G281">
        <v>1</v>
      </c>
      <c r="H281" s="8" t="str">
        <f t="shared" si="15"/>
        <v>W</v>
      </c>
      <c r="I281" t="s">
        <v>25</v>
      </c>
      <c r="J281">
        <v>2</v>
      </c>
      <c r="K281">
        <v>0</v>
      </c>
      <c r="L281" t="s">
        <v>25</v>
      </c>
      <c r="M281">
        <v>15</v>
      </c>
      <c r="N281">
        <v>12</v>
      </c>
      <c r="O281" s="4">
        <v>7</v>
      </c>
      <c r="P281">
        <v>5</v>
      </c>
      <c r="Q281">
        <v>4</v>
      </c>
      <c r="R281">
        <v>5</v>
      </c>
      <c r="S281">
        <v>3</v>
      </c>
      <c r="T281">
        <v>10</v>
      </c>
      <c r="U281">
        <v>0</v>
      </c>
      <c r="V281">
        <v>0</v>
      </c>
      <c r="W281">
        <v>1</v>
      </c>
      <c r="X281">
        <v>0</v>
      </c>
      <c r="Y281">
        <v>1.37</v>
      </c>
      <c r="Z281">
        <v>0.87</v>
      </c>
      <c r="AA281" s="8">
        <f t="shared" si="18"/>
        <v>0.50000000000000011</v>
      </c>
      <c r="AB281" s="25">
        <v>2043.8458252</v>
      </c>
      <c r="AC281">
        <v>1633</v>
      </c>
      <c r="AD281" s="21">
        <f t="shared" si="16"/>
        <v>410.84582520000004</v>
      </c>
      <c r="AE281">
        <v>3</v>
      </c>
    </row>
    <row r="282" spans="1:31" x14ac:dyDescent="0.35">
      <c r="A282" t="s">
        <v>60</v>
      </c>
      <c r="B282" s="3">
        <v>43803.84375</v>
      </c>
      <c r="C282" t="s">
        <v>23</v>
      </c>
      <c r="D282" t="s">
        <v>38</v>
      </c>
      <c r="E282" t="str">
        <f t="shared" si="17"/>
        <v>H</v>
      </c>
      <c r="F282">
        <v>5</v>
      </c>
      <c r="G282">
        <v>2</v>
      </c>
      <c r="H282" s="8" t="str">
        <f t="shared" si="15"/>
        <v>W</v>
      </c>
      <c r="I282" t="s">
        <v>25</v>
      </c>
      <c r="J282">
        <v>4</v>
      </c>
      <c r="K282">
        <v>2</v>
      </c>
      <c r="L282" t="s">
        <v>25</v>
      </c>
      <c r="M282">
        <v>11</v>
      </c>
      <c r="N282">
        <v>12</v>
      </c>
      <c r="O282" s="4">
        <v>5</v>
      </c>
      <c r="P282">
        <v>4</v>
      </c>
      <c r="Q282">
        <v>5</v>
      </c>
      <c r="R282">
        <v>6</v>
      </c>
      <c r="S282">
        <v>13</v>
      </c>
      <c r="T282">
        <v>17</v>
      </c>
      <c r="U282">
        <v>1</v>
      </c>
      <c r="V282">
        <v>2</v>
      </c>
      <c r="W282">
        <v>0</v>
      </c>
      <c r="X282">
        <v>0</v>
      </c>
      <c r="Y282">
        <v>2.41</v>
      </c>
      <c r="Z282">
        <v>1.76</v>
      </c>
      <c r="AA282" s="8">
        <f t="shared" si="18"/>
        <v>0.65000000000000013</v>
      </c>
      <c r="AB282" s="25">
        <v>2044.6140136700001</v>
      </c>
      <c r="AC282">
        <v>1702</v>
      </c>
      <c r="AD282" s="21">
        <f t="shared" si="16"/>
        <v>342.61401367000008</v>
      </c>
      <c r="AE282">
        <v>4</v>
      </c>
    </row>
    <row r="283" spans="1:31" x14ac:dyDescent="0.35">
      <c r="A283" t="s">
        <v>60</v>
      </c>
      <c r="B283" s="3">
        <v>43806.625</v>
      </c>
      <c r="C283" t="s">
        <v>51</v>
      </c>
      <c r="D283" t="s">
        <v>23</v>
      </c>
      <c r="E283" t="str">
        <f t="shared" si="17"/>
        <v>A</v>
      </c>
      <c r="F283">
        <v>0</v>
      </c>
      <c r="G283">
        <v>3</v>
      </c>
      <c r="H283" s="8" t="str">
        <f t="shared" si="15"/>
        <v>W</v>
      </c>
      <c r="I283" t="s">
        <v>27</v>
      </c>
      <c r="J283">
        <v>0</v>
      </c>
      <c r="K283">
        <v>2</v>
      </c>
      <c r="L283" t="s">
        <v>27</v>
      </c>
      <c r="M283">
        <v>3</v>
      </c>
      <c r="N283">
        <v>21</v>
      </c>
      <c r="O283" s="4">
        <v>0</v>
      </c>
      <c r="P283">
        <v>9</v>
      </c>
      <c r="Q283">
        <v>1</v>
      </c>
      <c r="R283">
        <v>3</v>
      </c>
      <c r="S283">
        <v>5</v>
      </c>
      <c r="T283">
        <v>6</v>
      </c>
      <c r="U283">
        <v>0</v>
      </c>
      <c r="V283">
        <v>1</v>
      </c>
      <c r="W283">
        <v>0</v>
      </c>
      <c r="X283">
        <v>0</v>
      </c>
      <c r="Y283">
        <v>0.15</v>
      </c>
      <c r="Z283">
        <v>3.04</v>
      </c>
      <c r="AA283" s="8">
        <f t="shared" si="18"/>
        <v>2.89</v>
      </c>
      <c r="AB283" s="25">
        <v>2046.5938720700001</v>
      </c>
      <c r="AC283">
        <v>1679</v>
      </c>
      <c r="AD283" s="21">
        <f t="shared" si="16"/>
        <v>367.59387207000009</v>
      </c>
      <c r="AE283">
        <v>3</v>
      </c>
    </row>
    <row r="284" spans="1:31" x14ac:dyDescent="0.35">
      <c r="A284" t="s">
        <v>60</v>
      </c>
      <c r="B284" s="3">
        <v>43813.520833333336</v>
      </c>
      <c r="C284" t="s">
        <v>23</v>
      </c>
      <c r="D284" t="s">
        <v>52</v>
      </c>
      <c r="E284" t="str">
        <f t="shared" si="17"/>
        <v>H</v>
      </c>
      <c r="F284">
        <v>2</v>
      </c>
      <c r="G284">
        <v>0</v>
      </c>
      <c r="H284" s="8" t="str">
        <f t="shared" si="15"/>
        <v>W</v>
      </c>
      <c r="I284" t="s">
        <v>25</v>
      </c>
      <c r="J284">
        <v>1</v>
      </c>
      <c r="K284">
        <v>0</v>
      </c>
      <c r="L284" t="s">
        <v>25</v>
      </c>
      <c r="M284">
        <v>16</v>
      </c>
      <c r="N284">
        <v>8</v>
      </c>
      <c r="O284" s="4">
        <v>6</v>
      </c>
      <c r="P284">
        <v>2</v>
      </c>
      <c r="Q284">
        <v>6</v>
      </c>
      <c r="R284">
        <v>3</v>
      </c>
      <c r="S284">
        <v>8</v>
      </c>
      <c r="T284">
        <v>6</v>
      </c>
      <c r="U284">
        <v>2</v>
      </c>
      <c r="V284">
        <v>1</v>
      </c>
      <c r="W284">
        <v>0</v>
      </c>
      <c r="X284">
        <v>0</v>
      </c>
      <c r="Y284">
        <v>1.57</v>
      </c>
      <c r="Z284">
        <v>1.01</v>
      </c>
      <c r="AA284" s="8">
        <f t="shared" si="18"/>
        <v>0.56000000000000005</v>
      </c>
      <c r="AB284" s="25">
        <v>2059.0173339799999</v>
      </c>
      <c r="AC284">
        <v>1630</v>
      </c>
      <c r="AD284" s="21">
        <f t="shared" si="16"/>
        <v>429.01733397999988</v>
      </c>
      <c r="AE284">
        <v>4</v>
      </c>
    </row>
    <row r="285" spans="1:31" x14ac:dyDescent="0.35">
      <c r="A285" t="s">
        <v>60</v>
      </c>
      <c r="B285" s="3">
        <v>43825.833333333336</v>
      </c>
      <c r="C285" t="s">
        <v>48</v>
      </c>
      <c r="D285" t="s">
        <v>23</v>
      </c>
      <c r="E285" t="str">
        <f t="shared" si="17"/>
        <v>A</v>
      </c>
      <c r="F285">
        <v>0</v>
      </c>
      <c r="G285">
        <v>4</v>
      </c>
      <c r="H285" s="8" t="str">
        <f t="shared" si="15"/>
        <v>W</v>
      </c>
      <c r="I285" t="s">
        <v>27</v>
      </c>
      <c r="J285">
        <v>0</v>
      </c>
      <c r="K285">
        <v>1</v>
      </c>
      <c r="L285" t="s">
        <v>27</v>
      </c>
      <c r="M285">
        <v>3</v>
      </c>
      <c r="N285">
        <v>15</v>
      </c>
      <c r="O285" s="4">
        <v>0</v>
      </c>
      <c r="P285">
        <v>6</v>
      </c>
      <c r="Q285">
        <v>2</v>
      </c>
      <c r="R285">
        <v>8</v>
      </c>
      <c r="S285">
        <v>5</v>
      </c>
      <c r="T285">
        <v>7</v>
      </c>
      <c r="U285">
        <v>1</v>
      </c>
      <c r="V285">
        <v>1</v>
      </c>
      <c r="W285">
        <v>0</v>
      </c>
      <c r="X285">
        <v>0</v>
      </c>
      <c r="Y285">
        <v>0.12</v>
      </c>
      <c r="Z285">
        <v>3.77</v>
      </c>
      <c r="AA285" s="8">
        <f t="shared" si="18"/>
        <v>3.65</v>
      </c>
      <c r="AB285" s="25">
        <v>2059.9807128900002</v>
      </c>
      <c r="AC285">
        <v>1827</v>
      </c>
      <c r="AD285" s="21">
        <f t="shared" si="16"/>
        <v>232.98071289000018</v>
      </c>
      <c r="AE285">
        <v>5</v>
      </c>
    </row>
    <row r="286" spans="1:31" x14ac:dyDescent="0.35">
      <c r="A286" t="s">
        <v>60</v>
      </c>
      <c r="B286" s="3">
        <v>43828.6875</v>
      </c>
      <c r="C286" t="s">
        <v>23</v>
      </c>
      <c r="D286" t="s">
        <v>59</v>
      </c>
      <c r="E286" t="str">
        <f t="shared" si="17"/>
        <v>H</v>
      </c>
      <c r="F286">
        <v>1</v>
      </c>
      <c r="G286">
        <v>0</v>
      </c>
      <c r="H286" s="8" t="str">
        <f t="shared" si="15"/>
        <v>W</v>
      </c>
      <c r="I286" t="s">
        <v>25</v>
      </c>
      <c r="J286">
        <v>1</v>
      </c>
      <c r="K286">
        <v>0</v>
      </c>
      <c r="L286" t="s">
        <v>25</v>
      </c>
      <c r="M286">
        <v>10</v>
      </c>
      <c r="N286">
        <v>10</v>
      </c>
      <c r="O286" s="4">
        <v>3</v>
      </c>
      <c r="P286">
        <v>2</v>
      </c>
      <c r="Q286">
        <v>5</v>
      </c>
      <c r="R286">
        <v>6</v>
      </c>
      <c r="S286">
        <v>7</v>
      </c>
      <c r="T286">
        <v>3</v>
      </c>
      <c r="U286">
        <v>1</v>
      </c>
      <c r="V286">
        <v>0</v>
      </c>
      <c r="W286">
        <v>0</v>
      </c>
      <c r="X286">
        <v>0</v>
      </c>
      <c r="Y286">
        <v>1.49</v>
      </c>
      <c r="Z286">
        <v>0.36</v>
      </c>
      <c r="AA286" s="8">
        <f t="shared" si="18"/>
        <v>1.1299999999999999</v>
      </c>
      <c r="AB286" s="25">
        <v>2067.6369628900002</v>
      </c>
      <c r="AC286">
        <v>1772</v>
      </c>
      <c r="AD286" s="21">
        <f t="shared" si="16"/>
        <v>295.63696289000018</v>
      </c>
      <c r="AE286">
        <v>3</v>
      </c>
    </row>
    <row r="287" spans="1:31" x14ac:dyDescent="0.35">
      <c r="A287" t="s">
        <v>60</v>
      </c>
      <c r="B287" s="3">
        <v>43832.833333333336</v>
      </c>
      <c r="C287" t="s">
        <v>23</v>
      </c>
      <c r="D287" t="s">
        <v>61</v>
      </c>
      <c r="E287" t="str">
        <f t="shared" si="17"/>
        <v>H</v>
      </c>
      <c r="F287">
        <v>2</v>
      </c>
      <c r="G287">
        <v>0</v>
      </c>
      <c r="H287" s="8" t="str">
        <f t="shared" si="15"/>
        <v>W</v>
      </c>
      <c r="I287" t="s">
        <v>25</v>
      </c>
      <c r="J287">
        <v>1</v>
      </c>
      <c r="K287">
        <v>0</v>
      </c>
      <c r="L287" t="s">
        <v>25</v>
      </c>
      <c r="M287">
        <v>19</v>
      </c>
      <c r="N287">
        <v>3</v>
      </c>
      <c r="O287" s="4">
        <v>7</v>
      </c>
      <c r="P287">
        <v>2</v>
      </c>
      <c r="Q287">
        <v>8</v>
      </c>
      <c r="R287">
        <v>4</v>
      </c>
      <c r="S287">
        <v>5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3.05</v>
      </c>
      <c r="Z287">
        <v>0.63</v>
      </c>
      <c r="AA287" s="8">
        <f t="shared" si="18"/>
        <v>2.42</v>
      </c>
      <c r="AB287" s="25">
        <v>2069.1538085900002</v>
      </c>
      <c r="AC287">
        <v>1685</v>
      </c>
      <c r="AD287" s="21">
        <f t="shared" si="16"/>
        <v>384.15380859000015</v>
      </c>
      <c r="AE287">
        <v>4</v>
      </c>
    </row>
    <row r="288" spans="1:31" x14ac:dyDescent="0.35">
      <c r="A288" t="s">
        <v>60</v>
      </c>
      <c r="B288" s="3">
        <v>43841.729166666664</v>
      </c>
      <c r="C288" t="s">
        <v>42</v>
      </c>
      <c r="D288" t="s">
        <v>23</v>
      </c>
      <c r="E288" t="str">
        <f t="shared" si="17"/>
        <v>A</v>
      </c>
      <c r="F288">
        <v>0</v>
      </c>
      <c r="G288">
        <v>1</v>
      </c>
      <c r="H288" s="8" t="str">
        <f t="shared" si="15"/>
        <v>W</v>
      </c>
      <c r="I288" t="s">
        <v>27</v>
      </c>
      <c r="J288">
        <v>0</v>
      </c>
      <c r="K288">
        <v>1</v>
      </c>
      <c r="L288" t="s">
        <v>27</v>
      </c>
      <c r="M288">
        <v>14</v>
      </c>
      <c r="N288">
        <v>13</v>
      </c>
      <c r="O288" s="4">
        <v>4</v>
      </c>
      <c r="P288">
        <v>7</v>
      </c>
      <c r="Q288">
        <v>4</v>
      </c>
      <c r="R288">
        <v>3</v>
      </c>
      <c r="S288">
        <v>4</v>
      </c>
      <c r="T288">
        <v>8</v>
      </c>
      <c r="U288">
        <v>0</v>
      </c>
      <c r="V288">
        <v>2</v>
      </c>
      <c r="W288">
        <v>0</v>
      </c>
      <c r="X288">
        <v>0</v>
      </c>
      <c r="Y288">
        <v>1.1100000000000001</v>
      </c>
      <c r="Z288">
        <v>1.75</v>
      </c>
      <c r="AA288" s="8">
        <f t="shared" si="18"/>
        <v>0.6399999999999999</v>
      </c>
      <c r="AB288" s="25">
        <v>2070.4741210900002</v>
      </c>
      <c r="AC288">
        <v>1820</v>
      </c>
      <c r="AD288" s="21">
        <f t="shared" si="16"/>
        <v>250.47412109000015</v>
      </c>
      <c r="AE288">
        <v>6</v>
      </c>
    </row>
    <row r="289" spans="1:31" x14ac:dyDescent="0.35">
      <c r="A289" t="s">
        <v>60</v>
      </c>
      <c r="B289" s="3">
        <v>43849.6875</v>
      </c>
      <c r="C289" t="s">
        <v>23</v>
      </c>
      <c r="D289" t="s">
        <v>28</v>
      </c>
      <c r="E289" t="str">
        <f t="shared" si="17"/>
        <v>H</v>
      </c>
      <c r="F289">
        <v>2</v>
      </c>
      <c r="G289">
        <v>0</v>
      </c>
      <c r="H289" s="8" t="str">
        <f t="shared" si="15"/>
        <v>W</v>
      </c>
      <c r="I289" t="s">
        <v>25</v>
      </c>
      <c r="J289">
        <v>1</v>
      </c>
      <c r="K289">
        <v>0</v>
      </c>
      <c r="L289" t="s">
        <v>25</v>
      </c>
      <c r="M289">
        <v>16</v>
      </c>
      <c r="N289">
        <v>9</v>
      </c>
      <c r="O289" s="4">
        <v>5</v>
      </c>
      <c r="P289">
        <v>4</v>
      </c>
      <c r="Q289">
        <v>11</v>
      </c>
      <c r="R289">
        <v>5</v>
      </c>
      <c r="S289">
        <v>7</v>
      </c>
      <c r="T289">
        <v>10</v>
      </c>
      <c r="U289">
        <v>1</v>
      </c>
      <c r="V289">
        <v>3</v>
      </c>
      <c r="W289">
        <v>0</v>
      </c>
      <c r="X289">
        <v>0</v>
      </c>
      <c r="Y289">
        <v>2.0099999999999998</v>
      </c>
      <c r="Z289">
        <v>1.42</v>
      </c>
      <c r="AA289" s="8">
        <f t="shared" si="18"/>
        <v>0.58999999999999986</v>
      </c>
      <c r="AB289" s="25">
        <v>2073.9721679700001</v>
      </c>
      <c r="AC289">
        <v>1819</v>
      </c>
      <c r="AD289" s="21">
        <f t="shared" si="16"/>
        <v>254.9721679700001</v>
      </c>
      <c r="AE289">
        <v>8</v>
      </c>
    </row>
    <row r="290" spans="1:31" s="8" customFormat="1" x14ac:dyDescent="0.35">
      <c r="A290" s="8" t="s">
        <v>60</v>
      </c>
      <c r="B290" s="12">
        <v>43853.833333333336</v>
      </c>
      <c r="C290" s="8" t="s">
        <v>59</v>
      </c>
      <c r="D290" s="8" t="s">
        <v>23</v>
      </c>
      <c r="E290" s="8" t="str">
        <f t="shared" si="17"/>
        <v>A</v>
      </c>
      <c r="F290" s="8">
        <v>1</v>
      </c>
      <c r="G290" s="8">
        <v>2</v>
      </c>
      <c r="H290" s="8" t="str">
        <f>IF(OR(AND(E290="H",F290&gt;G290),AND(E290="A",G290&gt;F290)),"W",IF(F290=G290,"D","L"))</f>
        <v>W</v>
      </c>
      <c r="I290" s="8" t="s">
        <v>27</v>
      </c>
      <c r="J290" s="8">
        <v>0</v>
      </c>
      <c r="K290" s="8">
        <v>1</v>
      </c>
      <c r="L290" s="8" t="s">
        <v>27</v>
      </c>
      <c r="M290" s="8">
        <v>10</v>
      </c>
      <c r="N290" s="8">
        <v>13</v>
      </c>
      <c r="O290" s="13">
        <v>3</v>
      </c>
      <c r="P290" s="8">
        <v>6</v>
      </c>
      <c r="Q290" s="8">
        <v>2</v>
      </c>
      <c r="R290" s="8">
        <v>4</v>
      </c>
      <c r="S290" s="8">
        <v>6</v>
      </c>
      <c r="T290" s="8">
        <v>11</v>
      </c>
      <c r="U290" s="8">
        <v>0</v>
      </c>
      <c r="V290" s="8">
        <v>1</v>
      </c>
      <c r="W290" s="8">
        <v>0</v>
      </c>
      <c r="X290" s="8">
        <v>0</v>
      </c>
      <c r="Y290" s="8">
        <v>1.85</v>
      </c>
      <c r="Z290" s="8">
        <v>1.59</v>
      </c>
      <c r="AA290" s="8">
        <f t="shared" si="18"/>
        <v>-0.26</v>
      </c>
      <c r="AB290" s="25">
        <v>2076.77856445</v>
      </c>
      <c r="AC290">
        <v>1765</v>
      </c>
      <c r="AD290" s="21">
        <f t="shared" si="16"/>
        <v>311.77856444999998</v>
      </c>
      <c r="AE290">
        <v>4</v>
      </c>
    </row>
    <row r="291" spans="1:31" x14ac:dyDescent="0.35">
      <c r="A291" t="s">
        <v>60</v>
      </c>
      <c r="B291" s="3">
        <v>43859.833333333336</v>
      </c>
      <c r="C291" t="s">
        <v>41</v>
      </c>
      <c r="D291" t="s">
        <v>23</v>
      </c>
      <c r="E291" t="str">
        <f t="shared" si="17"/>
        <v>A</v>
      </c>
      <c r="F291">
        <v>0</v>
      </c>
      <c r="G291">
        <v>2</v>
      </c>
      <c r="H291" s="8" t="str">
        <f t="shared" ref="H291:H305" si="19">IF(OR(AND(E291="H",F291&gt;G291),AND(E291="A",G291&gt;F291)),"W",IF(F291=G291,"D","L"))</f>
        <v>W</v>
      </c>
      <c r="I291" s="8" t="s">
        <v>27</v>
      </c>
      <c r="J291" s="8">
        <v>0</v>
      </c>
      <c r="K291" s="8">
        <v>1</v>
      </c>
      <c r="L291" s="8" t="s">
        <v>27</v>
      </c>
      <c r="M291" s="8">
        <v>7</v>
      </c>
      <c r="N291" s="8">
        <v>13</v>
      </c>
      <c r="O291" s="4">
        <v>5</v>
      </c>
      <c r="P291" s="8">
        <v>4</v>
      </c>
      <c r="Q291" s="8">
        <v>3</v>
      </c>
      <c r="R291" s="8">
        <v>7</v>
      </c>
      <c r="S291" s="8">
        <v>6</v>
      </c>
      <c r="T291" s="8">
        <v>6</v>
      </c>
      <c r="U291" s="8">
        <v>2</v>
      </c>
      <c r="V291" s="8">
        <v>0</v>
      </c>
      <c r="W291" s="8">
        <v>0</v>
      </c>
      <c r="X291" s="8">
        <v>0</v>
      </c>
      <c r="Y291" s="8">
        <v>0.88</v>
      </c>
      <c r="Z291" s="8">
        <v>2.6</v>
      </c>
      <c r="AA291" s="8">
        <f t="shared" si="18"/>
        <v>1.7200000000000002</v>
      </c>
      <c r="AB291" s="25">
        <v>2079.3491210900002</v>
      </c>
      <c r="AC291">
        <v>1685</v>
      </c>
      <c r="AD291" s="21">
        <f t="shared" si="16"/>
        <v>394.34912109000015</v>
      </c>
      <c r="AE291">
        <v>3</v>
      </c>
    </row>
    <row r="292" spans="1:31" x14ac:dyDescent="0.35">
      <c r="A292" t="s">
        <v>60</v>
      </c>
      <c r="B292" s="3">
        <v>43862.625</v>
      </c>
      <c r="C292" t="s">
        <v>23</v>
      </c>
      <c r="D292" t="s">
        <v>31</v>
      </c>
      <c r="E292" t="str">
        <f t="shared" si="17"/>
        <v>H</v>
      </c>
      <c r="F292">
        <v>4</v>
      </c>
      <c r="G292">
        <v>0</v>
      </c>
      <c r="H292" s="8" t="str">
        <f t="shared" si="19"/>
        <v>W</v>
      </c>
      <c r="I292" t="s">
        <v>25</v>
      </c>
      <c r="J292">
        <v>0</v>
      </c>
      <c r="K292">
        <v>0</v>
      </c>
      <c r="L292" t="s">
        <v>30</v>
      </c>
      <c r="M292">
        <v>16</v>
      </c>
      <c r="N292">
        <v>17</v>
      </c>
      <c r="O292" s="4">
        <v>9</v>
      </c>
      <c r="P292">
        <v>4</v>
      </c>
      <c r="Q292">
        <v>6</v>
      </c>
      <c r="R292">
        <v>11</v>
      </c>
      <c r="S292">
        <v>9</v>
      </c>
      <c r="T292">
        <v>15</v>
      </c>
      <c r="U292">
        <v>0</v>
      </c>
      <c r="V292">
        <v>2</v>
      </c>
      <c r="W292">
        <v>0</v>
      </c>
      <c r="X292">
        <v>0</v>
      </c>
      <c r="Y292">
        <v>3.72</v>
      </c>
      <c r="Z292">
        <v>0.72</v>
      </c>
      <c r="AA292" s="8">
        <f t="shared" si="18"/>
        <v>3</v>
      </c>
      <c r="AB292" s="25">
        <v>2081.6044921900002</v>
      </c>
      <c r="AC292">
        <v>1701</v>
      </c>
      <c r="AD292" s="21">
        <f t="shared" si="16"/>
        <v>380.6044921900002</v>
      </c>
      <c r="AE292">
        <v>3</v>
      </c>
    </row>
    <row r="293" spans="1:31" x14ac:dyDescent="0.35">
      <c r="A293" t="s">
        <v>60</v>
      </c>
      <c r="B293" s="3">
        <v>43876.729166666664</v>
      </c>
      <c r="C293" t="s">
        <v>40</v>
      </c>
      <c r="D293" t="s">
        <v>23</v>
      </c>
      <c r="E293" t="str">
        <f t="shared" si="17"/>
        <v>A</v>
      </c>
      <c r="F293">
        <v>0</v>
      </c>
      <c r="G293">
        <v>1</v>
      </c>
      <c r="H293" s="8" t="str">
        <f t="shared" si="19"/>
        <v>W</v>
      </c>
      <c r="I293" t="s">
        <v>27</v>
      </c>
      <c r="J293">
        <v>0</v>
      </c>
      <c r="K293">
        <v>0</v>
      </c>
      <c r="L293" t="s">
        <v>30</v>
      </c>
      <c r="M293">
        <v>5</v>
      </c>
      <c r="N293">
        <v>17</v>
      </c>
      <c r="O293" s="4">
        <v>1</v>
      </c>
      <c r="P293">
        <v>6</v>
      </c>
      <c r="Q293">
        <v>2</v>
      </c>
      <c r="R293">
        <v>7</v>
      </c>
      <c r="S293">
        <v>5</v>
      </c>
      <c r="T293">
        <v>11</v>
      </c>
      <c r="U293">
        <v>1</v>
      </c>
      <c r="V293">
        <v>2</v>
      </c>
      <c r="W293">
        <v>0</v>
      </c>
      <c r="X293">
        <v>0</v>
      </c>
      <c r="Y293">
        <v>0.38</v>
      </c>
      <c r="Z293">
        <v>2.0699999999999998</v>
      </c>
      <c r="AA293" s="8">
        <f t="shared" si="18"/>
        <v>1.69</v>
      </c>
      <c r="AB293" s="25">
        <v>2083.49731445</v>
      </c>
      <c r="AC293">
        <v>1603</v>
      </c>
      <c r="AD293" s="21">
        <f t="shared" si="16"/>
        <v>480.49731444999998</v>
      </c>
      <c r="AE293">
        <v>11</v>
      </c>
    </row>
    <row r="294" spans="1:31" x14ac:dyDescent="0.35">
      <c r="A294" t="s">
        <v>60</v>
      </c>
      <c r="B294" s="3">
        <v>43885.833333333336</v>
      </c>
      <c r="C294" t="s">
        <v>23</v>
      </c>
      <c r="D294" t="s">
        <v>41</v>
      </c>
      <c r="E294" t="str">
        <f t="shared" si="17"/>
        <v>H</v>
      </c>
      <c r="F294">
        <v>3</v>
      </c>
      <c r="G294">
        <v>2</v>
      </c>
      <c r="H294" s="8" t="str">
        <f t="shared" si="19"/>
        <v>W</v>
      </c>
      <c r="I294" t="s">
        <v>25</v>
      </c>
      <c r="J294">
        <v>1</v>
      </c>
      <c r="K294">
        <v>1</v>
      </c>
      <c r="L294" t="s">
        <v>30</v>
      </c>
      <c r="M294">
        <v>25</v>
      </c>
      <c r="N294">
        <v>7</v>
      </c>
      <c r="O294" s="4">
        <v>7</v>
      </c>
      <c r="P294">
        <v>4</v>
      </c>
      <c r="Q294">
        <v>16</v>
      </c>
      <c r="R294">
        <v>8</v>
      </c>
      <c r="S294">
        <v>4</v>
      </c>
      <c r="T294">
        <v>10</v>
      </c>
      <c r="U294">
        <v>0</v>
      </c>
      <c r="V294">
        <v>3</v>
      </c>
      <c r="W294">
        <v>0</v>
      </c>
      <c r="X294">
        <v>0</v>
      </c>
      <c r="Y294">
        <v>2.48</v>
      </c>
      <c r="Z294">
        <v>0.64</v>
      </c>
      <c r="AA294" s="8">
        <f t="shared" si="18"/>
        <v>1.8399999999999999</v>
      </c>
      <c r="AB294" s="25">
        <v>2077.7414550799999</v>
      </c>
      <c r="AC294">
        <v>1678</v>
      </c>
      <c r="AD294" s="21">
        <f t="shared" si="16"/>
        <v>399.74145507999992</v>
      </c>
      <c r="AE294">
        <v>6</v>
      </c>
    </row>
    <row r="295" spans="1:31" x14ac:dyDescent="0.35">
      <c r="A295" t="s">
        <v>60</v>
      </c>
      <c r="B295" s="3">
        <v>43890.729166666664</v>
      </c>
      <c r="C295" t="s">
        <v>52</v>
      </c>
      <c r="D295" t="s">
        <v>23</v>
      </c>
      <c r="E295" t="str">
        <f t="shared" si="17"/>
        <v>A</v>
      </c>
      <c r="F295">
        <v>3</v>
      </c>
      <c r="G295">
        <v>0</v>
      </c>
      <c r="H295" s="8" t="str">
        <f t="shared" si="19"/>
        <v>L</v>
      </c>
      <c r="I295" t="s">
        <v>25</v>
      </c>
      <c r="J295">
        <v>0</v>
      </c>
      <c r="K295">
        <v>0</v>
      </c>
      <c r="L295" t="s">
        <v>30</v>
      </c>
      <c r="M295">
        <v>14</v>
      </c>
      <c r="N295">
        <v>7</v>
      </c>
      <c r="O295" s="4">
        <v>5</v>
      </c>
      <c r="P295">
        <v>1</v>
      </c>
      <c r="Q295">
        <v>3</v>
      </c>
      <c r="R295">
        <v>5</v>
      </c>
      <c r="S295">
        <v>4</v>
      </c>
      <c r="T295">
        <v>8</v>
      </c>
      <c r="U295">
        <v>0</v>
      </c>
      <c r="V295">
        <v>0</v>
      </c>
      <c r="W295">
        <v>0</v>
      </c>
      <c r="X295">
        <v>0</v>
      </c>
      <c r="Y295">
        <v>2.71</v>
      </c>
      <c r="Z295">
        <v>0.21</v>
      </c>
      <c r="AA295" s="8">
        <f t="shared" si="18"/>
        <v>-2.5</v>
      </c>
      <c r="AB295" s="25">
        <v>2075.8955078099998</v>
      </c>
      <c r="AC295">
        <v>1662</v>
      </c>
      <c r="AD295" s="21">
        <f t="shared" si="16"/>
        <v>413.8955078099998</v>
      </c>
      <c r="AE295">
        <v>5</v>
      </c>
    </row>
    <row r="296" spans="1:31" x14ac:dyDescent="0.35">
      <c r="A296" t="s">
        <v>60</v>
      </c>
      <c r="B296" s="3">
        <v>43897.520833333336</v>
      </c>
      <c r="C296" t="s">
        <v>23</v>
      </c>
      <c r="D296" t="s">
        <v>51</v>
      </c>
      <c r="E296" t="str">
        <f t="shared" si="17"/>
        <v>H</v>
      </c>
      <c r="F296">
        <v>2</v>
      </c>
      <c r="G296">
        <v>1</v>
      </c>
      <c r="H296" s="8" t="str">
        <f t="shared" si="19"/>
        <v>W</v>
      </c>
      <c r="I296" t="s">
        <v>25</v>
      </c>
      <c r="J296">
        <v>2</v>
      </c>
      <c r="K296">
        <v>1</v>
      </c>
      <c r="L296" t="s">
        <v>25</v>
      </c>
      <c r="M296">
        <v>14</v>
      </c>
      <c r="N296">
        <v>6</v>
      </c>
      <c r="O296" s="4">
        <v>6</v>
      </c>
      <c r="P296">
        <v>4</v>
      </c>
      <c r="Q296">
        <v>9</v>
      </c>
      <c r="R296">
        <v>4</v>
      </c>
      <c r="S296">
        <v>10</v>
      </c>
      <c r="T296">
        <v>12</v>
      </c>
      <c r="U296">
        <v>0</v>
      </c>
      <c r="V296">
        <v>1</v>
      </c>
      <c r="W296">
        <v>0</v>
      </c>
      <c r="X296">
        <v>0</v>
      </c>
      <c r="Y296">
        <v>1.89</v>
      </c>
      <c r="Z296">
        <v>1.3</v>
      </c>
      <c r="AA296" s="8">
        <f t="shared" si="18"/>
        <v>0.58999999999999986</v>
      </c>
      <c r="AB296" s="25">
        <v>2048.1047363299999</v>
      </c>
      <c r="AC296">
        <v>1641</v>
      </c>
      <c r="AD296" s="21">
        <f t="shared" si="16"/>
        <v>407.10473632999992</v>
      </c>
      <c r="AE296">
        <v>4</v>
      </c>
    </row>
    <row r="297" spans="1:31" x14ac:dyDescent="0.35">
      <c r="A297" t="s">
        <v>60</v>
      </c>
      <c r="B297" s="3">
        <v>44003.791666666664</v>
      </c>
      <c r="C297" t="s">
        <v>38</v>
      </c>
      <c r="D297" t="s">
        <v>23</v>
      </c>
      <c r="E297" t="str">
        <f t="shared" si="17"/>
        <v>A</v>
      </c>
      <c r="F297">
        <v>0</v>
      </c>
      <c r="G297">
        <v>0</v>
      </c>
      <c r="H297" s="8" t="str">
        <f t="shared" si="19"/>
        <v>D</v>
      </c>
      <c r="I297" t="s">
        <v>30</v>
      </c>
      <c r="J297">
        <v>0</v>
      </c>
      <c r="K297">
        <v>0</v>
      </c>
      <c r="L297" t="s">
        <v>30</v>
      </c>
      <c r="M297">
        <v>9</v>
      </c>
      <c r="N297">
        <v>10</v>
      </c>
      <c r="O297" s="4">
        <v>3</v>
      </c>
      <c r="P297">
        <v>3</v>
      </c>
      <c r="Q297">
        <v>1</v>
      </c>
      <c r="R297">
        <v>6</v>
      </c>
      <c r="S297">
        <v>15</v>
      </c>
      <c r="T297">
        <v>12</v>
      </c>
      <c r="U297">
        <v>2</v>
      </c>
      <c r="V297">
        <v>2</v>
      </c>
      <c r="W297">
        <v>0</v>
      </c>
      <c r="X297">
        <v>0</v>
      </c>
      <c r="Y297">
        <v>0.62</v>
      </c>
      <c r="Z297">
        <v>0.66</v>
      </c>
      <c r="AA297" s="8">
        <f t="shared" si="18"/>
        <v>4.0000000000000036E-2</v>
      </c>
      <c r="AB297" s="25">
        <v>2020.29455566</v>
      </c>
      <c r="AC297">
        <v>1733</v>
      </c>
      <c r="AD297" s="21">
        <f t="shared" si="16"/>
        <v>287.29455566000001</v>
      </c>
      <c r="AE297">
        <v>102</v>
      </c>
    </row>
    <row r="298" spans="1:31" x14ac:dyDescent="0.35">
      <c r="A298" t="s">
        <v>60</v>
      </c>
      <c r="B298" s="3">
        <v>44006.84375</v>
      </c>
      <c r="C298" t="s">
        <v>23</v>
      </c>
      <c r="D298" t="s">
        <v>33</v>
      </c>
      <c r="E298" t="str">
        <f t="shared" si="17"/>
        <v>H</v>
      </c>
      <c r="F298">
        <v>4</v>
      </c>
      <c r="G298">
        <v>0</v>
      </c>
      <c r="H298" s="8" t="str">
        <f t="shared" si="19"/>
        <v>W</v>
      </c>
      <c r="I298" t="s">
        <v>25</v>
      </c>
      <c r="J298">
        <v>2</v>
      </c>
      <c r="K298">
        <v>0</v>
      </c>
      <c r="L298" t="s">
        <v>25</v>
      </c>
      <c r="M298">
        <v>21</v>
      </c>
      <c r="N298">
        <v>3</v>
      </c>
      <c r="O298" s="4">
        <v>7</v>
      </c>
      <c r="P298">
        <v>0</v>
      </c>
      <c r="Q298">
        <v>6</v>
      </c>
      <c r="R298">
        <v>0</v>
      </c>
      <c r="S298">
        <v>7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2.57</v>
      </c>
      <c r="Z298">
        <v>0.06</v>
      </c>
      <c r="AA298" s="8">
        <f t="shared" si="18"/>
        <v>2.5099999999999998</v>
      </c>
      <c r="AB298" s="25">
        <v>2014.28186035</v>
      </c>
      <c r="AC298">
        <v>1732</v>
      </c>
      <c r="AD298" s="21">
        <f t="shared" si="16"/>
        <v>282.28186034999999</v>
      </c>
      <c r="AE298">
        <v>3</v>
      </c>
    </row>
    <row r="299" spans="1:31" x14ac:dyDescent="0.35">
      <c r="A299" t="s">
        <v>60</v>
      </c>
      <c r="B299" s="3">
        <v>44014.84375</v>
      </c>
      <c r="C299" t="s">
        <v>44</v>
      </c>
      <c r="D299" t="s">
        <v>23</v>
      </c>
      <c r="E299" t="str">
        <f t="shared" si="17"/>
        <v>A</v>
      </c>
      <c r="F299">
        <v>4</v>
      </c>
      <c r="G299">
        <v>0</v>
      </c>
      <c r="H299" s="8" t="str">
        <f t="shared" si="19"/>
        <v>L</v>
      </c>
      <c r="I299" t="s">
        <v>25</v>
      </c>
      <c r="J299">
        <v>3</v>
      </c>
      <c r="K299">
        <v>0</v>
      </c>
      <c r="L299" t="s">
        <v>25</v>
      </c>
      <c r="M299">
        <v>14</v>
      </c>
      <c r="N299">
        <v>11</v>
      </c>
      <c r="O299" s="4">
        <v>6</v>
      </c>
      <c r="P299">
        <v>3</v>
      </c>
      <c r="Q299">
        <v>3</v>
      </c>
      <c r="R299">
        <v>3</v>
      </c>
      <c r="S299">
        <v>8</v>
      </c>
      <c r="T299">
        <v>7</v>
      </c>
      <c r="U299">
        <v>2</v>
      </c>
      <c r="V299">
        <v>2</v>
      </c>
      <c r="W299">
        <v>0</v>
      </c>
      <c r="X299">
        <v>0</v>
      </c>
      <c r="Y299">
        <v>2.65</v>
      </c>
      <c r="Z299">
        <v>0.82</v>
      </c>
      <c r="AA299" s="8">
        <f t="shared" si="18"/>
        <v>-1.83</v>
      </c>
      <c r="AB299" s="25">
        <v>2017.8865966799999</v>
      </c>
      <c r="AC299">
        <v>1970</v>
      </c>
      <c r="AD299" s="21">
        <f t="shared" si="16"/>
        <v>47.886596679999911</v>
      </c>
      <c r="AE299">
        <v>8</v>
      </c>
    </row>
    <row r="300" spans="1:31" x14ac:dyDescent="0.35">
      <c r="A300" t="s">
        <v>60</v>
      </c>
      <c r="B300" s="3">
        <v>44017.6875</v>
      </c>
      <c r="C300" t="s">
        <v>23</v>
      </c>
      <c r="D300" t="s">
        <v>26</v>
      </c>
      <c r="E300" t="str">
        <f t="shared" si="17"/>
        <v>H</v>
      </c>
      <c r="F300">
        <v>2</v>
      </c>
      <c r="G300">
        <v>0</v>
      </c>
      <c r="H300" s="8" t="str">
        <f t="shared" si="19"/>
        <v>W</v>
      </c>
      <c r="I300" t="s">
        <v>25</v>
      </c>
      <c r="J300">
        <v>0</v>
      </c>
      <c r="K300">
        <v>0</v>
      </c>
      <c r="L300" t="s">
        <v>30</v>
      </c>
      <c r="M300">
        <v>6</v>
      </c>
      <c r="N300">
        <v>9</v>
      </c>
      <c r="O300" s="4">
        <v>4</v>
      </c>
      <c r="P300">
        <v>3</v>
      </c>
      <c r="Q300">
        <v>7</v>
      </c>
      <c r="R300">
        <v>5</v>
      </c>
      <c r="S300">
        <v>18</v>
      </c>
      <c r="T300">
        <v>8</v>
      </c>
      <c r="U300">
        <v>1</v>
      </c>
      <c r="V300">
        <v>1</v>
      </c>
      <c r="W300">
        <v>0</v>
      </c>
      <c r="X300">
        <v>0</v>
      </c>
      <c r="Y300">
        <v>1.08</v>
      </c>
      <c r="Z300">
        <v>0.69</v>
      </c>
      <c r="AA300" s="8">
        <f t="shared" si="18"/>
        <v>0.39000000000000012</v>
      </c>
      <c r="AB300" s="25">
        <v>2001.7384033200001</v>
      </c>
      <c r="AC300">
        <v>1595</v>
      </c>
      <c r="AD300" s="21">
        <f t="shared" si="16"/>
        <v>406.73840332000009</v>
      </c>
      <c r="AE300">
        <v>3</v>
      </c>
    </row>
    <row r="301" spans="1:31" x14ac:dyDescent="0.35">
      <c r="A301" t="s">
        <v>60</v>
      </c>
      <c r="B301" s="3">
        <v>44020.84375</v>
      </c>
      <c r="C301" t="s">
        <v>57</v>
      </c>
      <c r="D301" t="s">
        <v>23</v>
      </c>
      <c r="E301" t="str">
        <f t="shared" si="17"/>
        <v>A</v>
      </c>
      <c r="F301">
        <v>1</v>
      </c>
      <c r="G301">
        <v>3</v>
      </c>
      <c r="H301" s="8" t="str">
        <f t="shared" si="19"/>
        <v>W</v>
      </c>
      <c r="I301" t="s">
        <v>27</v>
      </c>
      <c r="J301">
        <v>1</v>
      </c>
      <c r="K301">
        <v>2</v>
      </c>
      <c r="L301" t="s">
        <v>27</v>
      </c>
      <c r="M301">
        <v>12</v>
      </c>
      <c r="N301">
        <v>19</v>
      </c>
      <c r="O301" s="4">
        <v>2</v>
      </c>
      <c r="P301">
        <v>8</v>
      </c>
      <c r="Q301">
        <v>6</v>
      </c>
      <c r="R301">
        <v>10</v>
      </c>
      <c r="S301">
        <v>7</v>
      </c>
      <c r="T301">
        <v>15</v>
      </c>
      <c r="U301">
        <v>1</v>
      </c>
      <c r="V301">
        <v>4</v>
      </c>
      <c r="W301">
        <v>0</v>
      </c>
      <c r="X301">
        <v>0</v>
      </c>
      <c r="Y301">
        <v>2.36</v>
      </c>
      <c r="Z301">
        <v>2.62</v>
      </c>
      <c r="AA301" s="8">
        <f t="shared" si="18"/>
        <v>0.26000000000000023</v>
      </c>
      <c r="AB301" s="25">
        <v>2002.9407959</v>
      </c>
      <c r="AC301">
        <v>1652</v>
      </c>
      <c r="AD301" s="21">
        <f t="shared" si="16"/>
        <v>350.94079590000001</v>
      </c>
      <c r="AE301">
        <v>3</v>
      </c>
    </row>
    <row r="302" spans="1:31" x14ac:dyDescent="0.35">
      <c r="A302" t="s">
        <v>60</v>
      </c>
      <c r="B302" s="3">
        <v>44023.625</v>
      </c>
      <c r="C302" t="s">
        <v>23</v>
      </c>
      <c r="D302" t="s">
        <v>49</v>
      </c>
      <c r="E302" t="str">
        <f t="shared" si="17"/>
        <v>H</v>
      </c>
      <c r="F302">
        <v>1</v>
      </c>
      <c r="G302">
        <v>1</v>
      </c>
      <c r="H302" s="8" t="str">
        <f t="shared" si="19"/>
        <v>D</v>
      </c>
      <c r="I302" t="s">
        <v>30</v>
      </c>
      <c r="J302">
        <v>1</v>
      </c>
      <c r="K302">
        <v>0</v>
      </c>
      <c r="L302" t="s">
        <v>25</v>
      </c>
      <c r="M302">
        <v>23</v>
      </c>
      <c r="N302">
        <v>6</v>
      </c>
      <c r="O302" s="4">
        <v>9</v>
      </c>
      <c r="P302">
        <v>2</v>
      </c>
      <c r="Q302">
        <v>12</v>
      </c>
      <c r="R302">
        <v>6</v>
      </c>
      <c r="S302">
        <v>7</v>
      </c>
      <c r="T302">
        <v>4</v>
      </c>
      <c r="U302">
        <v>1</v>
      </c>
      <c r="V302">
        <v>2</v>
      </c>
      <c r="W302">
        <v>0</v>
      </c>
      <c r="X302">
        <v>0</v>
      </c>
      <c r="Y302">
        <v>2.1800000000000002</v>
      </c>
      <c r="Z302">
        <v>0.45</v>
      </c>
      <c r="AA302" s="8">
        <f t="shared" si="18"/>
        <v>1.7300000000000002</v>
      </c>
      <c r="AB302" s="25">
        <v>2005.79724121</v>
      </c>
      <c r="AC302">
        <v>1725</v>
      </c>
      <c r="AD302" s="21">
        <f t="shared" si="16"/>
        <v>280.79724121000004</v>
      </c>
      <c r="AE302">
        <v>3</v>
      </c>
    </row>
    <row r="303" spans="1:31" x14ac:dyDescent="0.35">
      <c r="A303" t="s">
        <v>60</v>
      </c>
      <c r="B303" s="3">
        <v>44027.84375</v>
      </c>
      <c r="C303" t="s">
        <v>36</v>
      </c>
      <c r="D303" t="s">
        <v>23</v>
      </c>
      <c r="E303" t="str">
        <f t="shared" si="17"/>
        <v>A</v>
      </c>
      <c r="F303">
        <v>2</v>
      </c>
      <c r="G303">
        <v>1</v>
      </c>
      <c r="H303" s="8" t="str">
        <f t="shared" si="19"/>
        <v>L</v>
      </c>
      <c r="I303" t="s">
        <v>25</v>
      </c>
      <c r="J303">
        <v>2</v>
      </c>
      <c r="K303">
        <v>1</v>
      </c>
      <c r="L303" t="s">
        <v>25</v>
      </c>
      <c r="M303">
        <v>3</v>
      </c>
      <c r="N303">
        <v>24</v>
      </c>
      <c r="O303" s="4">
        <v>2</v>
      </c>
      <c r="P303">
        <v>8</v>
      </c>
      <c r="Q303">
        <v>2</v>
      </c>
      <c r="R303">
        <v>13</v>
      </c>
      <c r="S303">
        <v>14</v>
      </c>
      <c r="T303">
        <v>10</v>
      </c>
      <c r="U303">
        <v>3</v>
      </c>
      <c r="V303">
        <v>1</v>
      </c>
      <c r="W303">
        <v>0</v>
      </c>
      <c r="X303">
        <v>0</v>
      </c>
      <c r="Y303">
        <v>1.32</v>
      </c>
      <c r="Z303">
        <v>2.2200000000000002</v>
      </c>
      <c r="AA303" s="8">
        <f t="shared" si="18"/>
        <v>0.90000000000000013</v>
      </c>
      <c r="AB303" s="25">
        <v>1998.45800781</v>
      </c>
      <c r="AC303">
        <v>1800</v>
      </c>
      <c r="AD303" s="21">
        <f t="shared" si="16"/>
        <v>198.45800781000003</v>
      </c>
      <c r="AE303">
        <v>4</v>
      </c>
    </row>
    <row r="304" spans="1:31" x14ac:dyDescent="0.35">
      <c r="A304" t="s">
        <v>60</v>
      </c>
      <c r="B304" s="3">
        <v>44034.84375</v>
      </c>
      <c r="C304" t="s">
        <v>23</v>
      </c>
      <c r="D304" t="s">
        <v>45</v>
      </c>
      <c r="E304" t="str">
        <f t="shared" si="17"/>
        <v>H</v>
      </c>
      <c r="F304">
        <v>5</v>
      </c>
      <c r="G304">
        <v>3</v>
      </c>
      <c r="H304" s="8" t="str">
        <f t="shared" si="19"/>
        <v>W</v>
      </c>
      <c r="I304" t="s">
        <v>25</v>
      </c>
      <c r="J304">
        <v>3</v>
      </c>
      <c r="K304">
        <v>1</v>
      </c>
      <c r="L304" t="s">
        <v>25</v>
      </c>
      <c r="M304">
        <v>10</v>
      </c>
      <c r="N304">
        <v>10</v>
      </c>
      <c r="O304" s="4">
        <v>7</v>
      </c>
      <c r="P304">
        <v>5</v>
      </c>
      <c r="Q304">
        <v>6</v>
      </c>
      <c r="R304">
        <v>0</v>
      </c>
      <c r="S304">
        <v>8</v>
      </c>
      <c r="T304">
        <v>11</v>
      </c>
      <c r="U304">
        <v>1</v>
      </c>
      <c r="V304">
        <v>0</v>
      </c>
      <c r="W304">
        <v>0</v>
      </c>
      <c r="X304">
        <v>0</v>
      </c>
      <c r="Y304">
        <v>1.45</v>
      </c>
      <c r="Z304">
        <v>2.38</v>
      </c>
      <c r="AA304" s="8">
        <f t="shared" si="18"/>
        <v>-0.92999999999999994</v>
      </c>
      <c r="AB304" s="25">
        <v>1986.6088867200001</v>
      </c>
      <c r="AC304">
        <v>1820</v>
      </c>
      <c r="AD304" s="21">
        <f t="shared" si="16"/>
        <v>166.6088867200001</v>
      </c>
      <c r="AE304">
        <v>7</v>
      </c>
    </row>
    <row r="305" spans="1:31" x14ac:dyDescent="0.35">
      <c r="A305" t="s">
        <v>60</v>
      </c>
      <c r="B305" s="3">
        <v>44038.666666666664</v>
      </c>
      <c r="C305" t="s">
        <v>34</v>
      </c>
      <c r="D305" t="s">
        <v>23</v>
      </c>
      <c r="E305" t="str">
        <f t="shared" si="17"/>
        <v>A</v>
      </c>
      <c r="F305">
        <v>1</v>
      </c>
      <c r="G305">
        <v>3</v>
      </c>
      <c r="H305" s="8" t="str">
        <f t="shared" si="19"/>
        <v>W</v>
      </c>
      <c r="I305" t="s">
        <v>27</v>
      </c>
      <c r="J305">
        <v>1</v>
      </c>
      <c r="K305">
        <v>1</v>
      </c>
      <c r="L305" t="s">
        <v>30</v>
      </c>
      <c r="M305">
        <v>3</v>
      </c>
      <c r="N305">
        <v>14</v>
      </c>
      <c r="O305" s="4">
        <v>2</v>
      </c>
      <c r="P305">
        <v>6</v>
      </c>
      <c r="Q305">
        <v>2</v>
      </c>
      <c r="R305">
        <v>4</v>
      </c>
      <c r="S305">
        <v>11</v>
      </c>
      <c r="T305">
        <v>5</v>
      </c>
      <c r="U305">
        <v>1</v>
      </c>
      <c r="V305">
        <v>0</v>
      </c>
      <c r="W305">
        <v>0</v>
      </c>
      <c r="X305">
        <v>0</v>
      </c>
      <c r="Y305">
        <v>0.34</v>
      </c>
      <c r="Z305">
        <v>0.56999999999999995</v>
      </c>
      <c r="AA305" s="8">
        <f t="shared" si="18"/>
        <v>0.22999999999999993</v>
      </c>
      <c r="AB305" s="25">
        <v>1991.1378173799999</v>
      </c>
      <c r="AC305">
        <v>1686</v>
      </c>
      <c r="AD305" s="21">
        <f t="shared" si="16"/>
        <v>305.13781737999989</v>
      </c>
      <c r="AE305">
        <v>4</v>
      </c>
    </row>
  </sheetData>
  <sortState xmlns:xlrd2="http://schemas.microsoft.com/office/spreadsheetml/2017/richdata2" ref="A2:X30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DC8F-4429-49A4-9292-1F85F55CBD61}">
  <dimension ref="A1:L9"/>
  <sheetViews>
    <sheetView workbookViewId="0">
      <selection activeCell="D2" sqref="D2"/>
    </sheetView>
  </sheetViews>
  <sheetFormatPr baseColWidth="10" defaultRowHeight="14.5" x14ac:dyDescent="0.35"/>
  <cols>
    <col min="8" max="8" width="15.90625" customWidth="1"/>
    <col min="12" max="12" width="19.08984375" customWidth="1"/>
  </cols>
  <sheetData>
    <row r="1" spans="1:12" x14ac:dyDescent="0.35">
      <c r="A1" t="s">
        <v>0</v>
      </c>
      <c r="B1" t="s">
        <v>743</v>
      </c>
      <c r="C1" t="s">
        <v>744</v>
      </c>
      <c r="D1" t="s">
        <v>740</v>
      </c>
      <c r="E1" t="s">
        <v>741</v>
      </c>
      <c r="F1" t="s">
        <v>742</v>
      </c>
      <c r="G1" t="s">
        <v>748</v>
      </c>
      <c r="H1" t="s">
        <v>747</v>
      </c>
      <c r="I1" t="s">
        <v>745</v>
      </c>
      <c r="J1" t="s">
        <v>749</v>
      </c>
      <c r="K1" t="s">
        <v>750</v>
      </c>
      <c r="L1" t="s">
        <v>746</v>
      </c>
    </row>
    <row r="2" spans="1:12" x14ac:dyDescent="0.35">
      <c r="A2" t="s">
        <v>732</v>
      </c>
      <c r="B2">
        <v>7</v>
      </c>
      <c r="C2">
        <v>61</v>
      </c>
      <c r="D2">
        <v>16</v>
      </c>
      <c r="E2">
        <v>9</v>
      </c>
      <c r="F2">
        <v>13</v>
      </c>
      <c r="G2">
        <v>71</v>
      </c>
      <c r="H2">
        <v>43</v>
      </c>
      <c r="I2">
        <f>G2-H2</f>
        <v>28</v>
      </c>
      <c r="J2">
        <v>9</v>
      </c>
      <c r="K2">
        <v>4</v>
      </c>
      <c r="L2" s="15" t="s">
        <v>724</v>
      </c>
    </row>
    <row r="3" spans="1:12" x14ac:dyDescent="0.35">
      <c r="A3" t="s">
        <v>733</v>
      </c>
      <c r="B3">
        <v>2</v>
      </c>
      <c r="C3">
        <v>84</v>
      </c>
      <c r="D3">
        <v>26</v>
      </c>
      <c r="E3">
        <v>6</v>
      </c>
      <c r="F3">
        <v>6</v>
      </c>
      <c r="G3">
        <v>101</v>
      </c>
      <c r="H3">
        <v>54</v>
      </c>
      <c r="I3">
        <f t="shared" ref="I3:I9" si="0">G3-H3</f>
        <v>47</v>
      </c>
      <c r="J3">
        <v>16</v>
      </c>
      <c r="K3">
        <v>2</v>
      </c>
      <c r="L3" s="16" t="s">
        <v>725</v>
      </c>
    </row>
    <row r="4" spans="1:12" x14ac:dyDescent="0.35">
      <c r="A4" t="s">
        <v>734</v>
      </c>
      <c r="B4">
        <v>6</v>
      </c>
      <c r="C4">
        <v>62</v>
      </c>
      <c r="D4">
        <v>18</v>
      </c>
      <c r="E4">
        <v>12</v>
      </c>
      <c r="F4">
        <v>8</v>
      </c>
      <c r="G4">
        <v>52</v>
      </c>
      <c r="H4">
        <v>48</v>
      </c>
      <c r="I4">
        <f t="shared" si="0"/>
        <v>4</v>
      </c>
      <c r="J4">
        <v>10</v>
      </c>
      <c r="K4">
        <v>4</v>
      </c>
      <c r="L4" s="16" t="s">
        <v>726</v>
      </c>
    </row>
    <row r="5" spans="1:12" x14ac:dyDescent="0.35">
      <c r="A5" t="s">
        <v>735</v>
      </c>
      <c r="B5">
        <v>8</v>
      </c>
      <c r="C5">
        <v>60</v>
      </c>
      <c r="D5">
        <v>16</v>
      </c>
      <c r="E5">
        <v>10</v>
      </c>
      <c r="F5">
        <v>12</v>
      </c>
      <c r="G5">
        <v>63</v>
      </c>
      <c r="H5">
        <v>50</v>
      </c>
      <c r="I5">
        <f t="shared" si="0"/>
        <v>13</v>
      </c>
      <c r="J5">
        <v>9</v>
      </c>
      <c r="K5">
        <v>3</v>
      </c>
      <c r="L5" s="16" t="s">
        <v>727</v>
      </c>
    </row>
    <row r="6" spans="1:12" x14ac:dyDescent="0.35">
      <c r="A6" t="s">
        <v>736</v>
      </c>
      <c r="B6">
        <v>4</v>
      </c>
      <c r="C6">
        <v>76</v>
      </c>
      <c r="D6">
        <v>23</v>
      </c>
      <c r="E6">
        <v>8</v>
      </c>
      <c r="F6">
        <v>7</v>
      </c>
      <c r="G6">
        <v>78</v>
      </c>
      <c r="H6">
        <v>42</v>
      </c>
      <c r="I6">
        <f t="shared" si="0"/>
        <v>36</v>
      </c>
      <c r="J6">
        <v>12</v>
      </c>
      <c r="K6">
        <v>2</v>
      </c>
      <c r="L6" s="16" t="s">
        <v>728</v>
      </c>
    </row>
    <row r="7" spans="1:12" x14ac:dyDescent="0.35">
      <c r="A7" t="s">
        <v>737</v>
      </c>
      <c r="B7">
        <v>4</v>
      </c>
      <c r="C7">
        <v>75</v>
      </c>
      <c r="D7">
        <v>21</v>
      </c>
      <c r="E7">
        <v>5</v>
      </c>
      <c r="F7">
        <v>12</v>
      </c>
      <c r="G7">
        <v>84</v>
      </c>
      <c r="H7">
        <v>38</v>
      </c>
      <c r="I7">
        <f t="shared" si="0"/>
        <v>46</v>
      </c>
      <c r="J7">
        <v>12</v>
      </c>
      <c r="K7">
        <v>0</v>
      </c>
      <c r="L7" s="16" t="s">
        <v>729</v>
      </c>
    </row>
    <row r="8" spans="1:12" x14ac:dyDescent="0.35">
      <c r="A8" t="s">
        <v>738</v>
      </c>
      <c r="B8">
        <v>2</v>
      </c>
      <c r="C8">
        <v>97</v>
      </c>
      <c r="D8">
        <v>30</v>
      </c>
      <c r="E8">
        <v>1</v>
      </c>
      <c r="F8">
        <v>7</v>
      </c>
      <c r="G8">
        <v>89</v>
      </c>
      <c r="H8">
        <v>22</v>
      </c>
      <c r="I8">
        <f t="shared" si="0"/>
        <v>67</v>
      </c>
      <c r="J8">
        <v>17</v>
      </c>
      <c r="K8">
        <v>0</v>
      </c>
      <c r="L8" s="16" t="s">
        <v>730</v>
      </c>
    </row>
    <row r="9" spans="1:12" x14ac:dyDescent="0.35">
      <c r="A9" t="s">
        <v>739</v>
      </c>
      <c r="B9">
        <v>1</v>
      </c>
      <c r="C9">
        <v>99</v>
      </c>
      <c r="D9">
        <v>32</v>
      </c>
      <c r="E9">
        <v>3</v>
      </c>
      <c r="F9">
        <v>3</v>
      </c>
      <c r="G9">
        <v>85</v>
      </c>
      <c r="H9">
        <v>33</v>
      </c>
      <c r="I9">
        <f t="shared" si="0"/>
        <v>52</v>
      </c>
      <c r="J9">
        <v>18</v>
      </c>
      <c r="K9">
        <v>0</v>
      </c>
      <c r="L9" s="16" t="s">
        <v>731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7B84-154F-4A2A-9983-FE38E0C32436}">
  <dimension ref="A1:M69"/>
  <sheetViews>
    <sheetView workbookViewId="0">
      <selection activeCell="D1" sqref="D1:D1048576"/>
    </sheetView>
  </sheetViews>
  <sheetFormatPr baseColWidth="10" defaultRowHeight="14.5" x14ac:dyDescent="0.35"/>
  <cols>
    <col min="4" max="4" width="29.453125" bestFit="1" customWidth="1"/>
    <col min="11" max="11" width="15.453125" style="15" customWidth="1"/>
    <col min="12" max="12" width="15.08984375" style="27" customWidth="1"/>
  </cols>
  <sheetData>
    <row r="1" spans="1:13" x14ac:dyDescent="0.35">
      <c r="A1" t="s">
        <v>759</v>
      </c>
      <c r="B1" t="s">
        <v>751</v>
      </c>
      <c r="C1" t="s">
        <v>752</v>
      </c>
      <c r="D1" t="s">
        <v>753</v>
      </c>
      <c r="E1" t="s">
        <v>754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  <c r="K1" s="15" t="s">
        <v>941</v>
      </c>
      <c r="L1" s="27" t="s">
        <v>942</v>
      </c>
      <c r="M1" t="s">
        <v>943</v>
      </c>
    </row>
    <row r="2" spans="1:13" x14ac:dyDescent="0.35">
      <c r="A2" t="s">
        <v>764</v>
      </c>
      <c r="B2" s="14">
        <v>41144</v>
      </c>
      <c r="C2" t="s">
        <v>765</v>
      </c>
      <c r="D2" t="s">
        <v>766</v>
      </c>
      <c r="E2">
        <v>0</v>
      </c>
      <c r="F2">
        <v>1</v>
      </c>
      <c r="G2" t="s">
        <v>23</v>
      </c>
      <c r="H2" t="s">
        <v>767</v>
      </c>
      <c r="I2" t="s">
        <v>763</v>
      </c>
      <c r="J2">
        <v>5</v>
      </c>
      <c r="K2" s="28">
        <v>1728.2324218799999</v>
      </c>
      <c r="L2" s="27">
        <v>1351</v>
      </c>
      <c r="M2" s="15">
        <f>K2-L2</f>
        <v>377.23242187999995</v>
      </c>
    </row>
    <row r="3" spans="1:13" x14ac:dyDescent="0.35">
      <c r="A3" t="s">
        <v>764</v>
      </c>
      <c r="B3" s="14">
        <v>41151</v>
      </c>
      <c r="C3" t="s">
        <v>765</v>
      </c>
      <c r="D3" t="s">
        <v>772</v>
      </c>
      <c r="E3">
        <v>1</v>
      </c>
      <c r="F3">
        <v>1</v>
      </c>
      <c r="G3" t="s">
        <v>773</v>
      </c>
      <c r="H3" t="s">
        <v>770</v>
      </c>
      <c r="I3" t="s">
        <v>771</v>
      </c>
      <c r="J3">
        <v>4</v>
      </c>
      <c r="K3" s="28">
        <v>1732.5871582</v>
      </c>
      <c r="L3" s="27">
        <v>1349</v>
      </c>
      <c r="M3" s="15">
        <f t="shared" ref="M3:M66" si="0">K3-L3</f>
        <v>383.58715819999998</v>
      </c>
    </row>
    <row r="4" spans="1:13" x14ac:dyDescent="0.35">
      <c r="A4" t="s">
        <v>764</v>
      </c>
      <c r="B4" s="14">
        <v>41172</v>
      </c>
      <c r="C4" t="s">
        <v>765</v>
      </c>
      <c r="D4" t="s">
        <v>775</v>
      </c>
      <c r="E4">
        <v>3</v>
      </c>
      <c r="F4">
        <v>5</v>
      </c>
      <c r="G4" t="s">
        <v>23</v>
      </c>
      <c r="H4" t="s">
        <v>767</v>
      </c>
      <c r="I4" t="s">
        <v>763</v>
      </c>
      <c r="J4">
        <v>5</v>
      </c>
      <c r="K4" s="28">
        <v>1723.95605469</v>
      </c>
      <c r="L4" s="27">
        <v>1535</v>
      </c>
      <c r="M4" s="15">
        <f t="shared" si="0"/>
        <v>188.95605468999997</v>
      </c>
    </row>
    <row r="5" spans="1:13" x14ac:dyDescent="0.35">
      <c r="A5" t="s">
        <v>764</v>
      </c>
      <c r="B5" s="14">
        <v>41186</v>
      </c>
      <c r="C5" t="s">
        <v>765</v>
      </c>
      <c r="D5" t="s">
        <v>772</v>
      </c>
      <c r="E5">
        <v>2</v>
      </c>
      <c r="F5">
        <v>3</v>
      </c>
      <c r="G5" t="s">
        <v>778</v>
      </c>
      <c r="H5" t="s">
        <v>30</v>
      </c>
      <c r="I5" t="s">
        <v>771</v>
      </c>
      <c r="J5">
        <v>5</v>
      </c>
      <c r="K5" s="28">
        <v>1741.8303222699999</v>
      </c>
      <c r="L5" s="27">
        <v>1669</v>
      </c>
      <c r="M5" s="15">
        <f t="shared" si="0"/>
        <v>72.830322269999897</v>
      </c>
    </row>
    <row r="6" spans="1:13" x14ac:dyDescent="0.35">
      <c r="A6" t="s">
        <v>764</v>
      </c>
      <c r="B6" s="14">
        <v>41207</v>
      </c>
      <c r="C6" t="s">
        <v>765</v>
      </c>
      <c r="D6" t="s">
        <v>772</v>
      </c>
      <c r="E6">
        <v>1</v>
      </c>
      <c r="F6">
        <v>0</v>
      </c>
      <c r="G6" t="s">
        <v>779</v>
      </c>
      <c r="H6" t="s">
        <v>767</v>
      </c>
      <c r="I6" t="s">
        <v>771</v>
      </c>
      <c r="J6">
        <v>5</v>
      </c>
      <c r="K6" s="28">
        <v>1718.4642334</v>
      </c>
      <c r="L6" s="27">
        <v>1717</v>
      </c>
      <c r="M6" s="15">
        <f t="shared" si="0"/>
        <v>1.4642334000000119</v>
      </c>
    </row>
    <row r="7" spans="1:13" x14ac:dyDescent="0.35">
      <c r="A7" t="s">
        <v>764</v>
      </c>
      <c r="B7" s="14">
        <v>41221</v>
      </c>
      <c r="C7" t="s">
        <v>765</v>
      </c>
      <c r="D7" t="s">
        <v>781</v>
      </c>
      <c r="E7">
        <v>1</v>
      </c>
      <c r="F7">
        <v>0</v>
      </c>
      <c r="G7" t="s">
        <v>23</v>
      </c>
      <c r="H7" t="s">
        <v>30</v>
      </c>
      <c r="I7" t="s">
        <v>763</v>
      </c>
      <c r="J7">
        <v>4</v>
      </c>
      <c r="K7" s="28">
        <v>1730.5181884799999</v>
      </c>
      <c r="L7" s="27">
        <v>1700</v>
      </c>
      <c r="M7" s="15">
        <f t="shared" si="0"/>
        <v>30.518188479999935</v>
      </c>
    </row>
    <row r="8" spans="1:13" x14ac:dyDescent="0.35">
      <c r="A8" t="s">
        <v>764</v>
      </c>
      <c r="B8" s="14">
        <v>41235</v>
      </c>
      <c r="C8" t="s">
        <v>765</v>
      </c>
      <c r="D8" t="s">
        <v>772</v>
      </c>
      <c r="E8">
        <v>2</v>
      </c>
      <c r="F8">
        <v>2</v>
      </c>
      <c r="G8" t="s">
        <v>783</v>
      </c>
      <c r="H8" t="s">
        <v>770</v>
      </c>
      <c r="I8" t="s">
        <v>771</v>
      </c>
      <c r="J8">
        <v>5</v>
      </c>
      <c r="K8" s="28">
        <v>1730.14611816</v>
      </c>
      <c r="L8" s="27">
        <v>1536</v>
      </c>
      <c r="M8" s="15">
        <f t="shared" si="0"/>
        <v>194.14611816000001</v>
      </c>
    </row>
    <row r="9" spans="1:13" x14ac:dyDescent="0.35">
      <c r="A9" t="s">
        <v>764</v>
      </c>
      <c r="B9" s="14">
        <v>41249</v>
      </c>
      <c r="C9" t="s">
        <v>765</v>
      </c>
      <c r="D9" t="s">
        <v>787</v>
      </c>
      <c r="E9">
        <v>0</v>
      </c>
      <c r="F9">
        <v>1</v>
      </c>
      <c r="G9" t="s">
        <v>23</v>
      </c>
      <c r="H9" t="s">
        <v>767</v>
      </c>
      <c r="I9" t="s">
        <v>763</v>
      </c>
      <c r="J9">
        <v>5</v>
      </c>
      <c r="K9" s="28">
        <v>1708.8529052700001</v>
      </c>
      <c r="L9" s="27">
        <v>1641</v>
      </c>
      <c r="M9" s="15">
        <f t="shared" si="0"/>
        <v>67.852905270000065</v>
      </c>
    </row>
    <row r="10" spans="1:13" x14ac:dyDescent="0.35">
      <c r="A10" t="s">
        <v>764</v>
      </c>
      <c r="B10" s="14">
        <v>41319</v>
      </c>
      <c r="C10" t="s">
        <v>765</v>
      </c>
      <c r="D10" t="s">
        <v>800</v>
      </c>
      <c r="E10">
        <v>2</v>
      </c>
      <c r="F10">
        <v>0</v>
      </c>
      <c r="G10" t="s">
        <v>23</v>
      </c>
      <c r="H10" t="s">
        <v>30</v>
      </c>
      <c r="I10" t="s">
        <v>763</v>
      </c>
      <c r="J10">
        <v>3</v>
      </c>
      <c r="K10" s="28">
        <v>1727.6163330100001</v>
      </c>
      <c r="L10" s="27">
        <v>1772</v>
      </c>
      <c r="M10" s="15">
        <f t="shared" si="0"/>
        <v>-44.383666989999938</v>
      </c>
    </row>
    <row r="11" spans="1:13" x14ac:dyDescent="0.35">
      <c r="A11" t="s">
        <v>764</v>
      </c>
      <c r="B11" s="14">
        <v>41326</v>
      </c>
      <c r="C11" t="s">
        <v>765</v>
      </c>
      <c r="D11" t="s">
        <v>772</v>
      </c>
      <c r="E11">
        <v>3</v>
      </c>
      <c r="F11">
        <v>1</v>
      </c>
      <c r="G11" t="s">
        <v>801</v>
      </c>
      <c r="H11" t="s">
        <v>767</v>
      </c>
      <c r="I11" t="s">
        <v>771</v>
      </c>
      <c r="J11">
        <v>4</v>
      </c>
      <c r="K11" s="28">
        <v>1728.5965576200001</v>
      </c>
      <c r="L11" s="27">
        <v>1796</v>
      </c>
      <c r="M11" s="15">
        <f t="shared" si="0"/>
        <v>-67.403442379999888</v>
      </c>
    </row>
    <row r="12" spans="1:13" x14ac:dyDescent="0.35">
      <c r="A12" t="s">
        <v>831</v>
      </c>
      <c r="B12" s="14">
        <v>41898</v>
      </c>
      <c r="C12" t="s">
        <v>835</v>
      </c>
      <c r="D12" t="s">
        <v>772</v>
      </c>
      <c r="E12">
        <v>2</v>
      </c>
      <c r="F12">
        <v>1</v>
      </c>
      <c r="G12" t="s">
        <v>836</v>
      </c>
      <c r="H12" t="s">
        <v>767</v>
      </c>
      <c r="I12" t="s">
        <v>771</v>
      </c>
      <c r="J12">
        <v>3</v>
      </c>
      <c r="K12" s="28">
        <v>1887.6274414100001</v>
      </c>
      <c r="L12" s="27">
        <v>1531</v>
      </c>
      <c r="M12" s="15">
        <f t="shared" si="0"/>
        <v>356.62744141000007</v>
      </c>
    </row>
    <row r="13" spans="1:13" x14ac:dyDescent="0.35">
      <c r="A13" t="s">
        <v>831</v>
      </c>
      <c r="B13" s="14">
        <v>41913</v>
      </c>
      <c r="C13" t="s">
        <v>835</v>
      </c>
      <c r="D13" t="s">
        <v>837</v>
      </c>
      <c r="E13">
        <v>1</v>
      </c>
      <c r="F13">
        <v>0</v>
      </c>
      <c r="G13" t="s">
        <v>23</v>
      </c>
      <c r="H13" t="s">
        <v>30</v>
      </c>
      <c r="I13" t="s">
        <v>763</v>
      </c>
      <c r="J13">
        <v>4</v>
      </c>
      <c r="K13" s="28">
        <v>1862.47326659999</v>
      </c>
      <c r="L13" s="27">
        <v>1677</v>
      </c>
      <c r="M13" s="15">
        <f t="shared" si="0"/>
        <v>185.47326659998998</v>
      </c>
    </row>
    <row r="14" spans="1:13" x14ac:dyDescent="0.35">
      <c r="A14" t="s">
        <v>831</v>
      </c>
      <c r="B14" s="14">
        <v>41934</v>
      </c>
      <c r="C14" t="s">
        <v>835</v>
      </c>
      <c r="D14" t="s">
        <v>772</v>
      </c>
      <c r="E14">
        <v>0</v>
      </c>
      <c r="F14">
        <v>3</v>
      </c>
      <c r="G14" t="s">
        <v>838</v>
      </c>
      <c r="H14" t="s">
        <v>30</v>
      </c>
      <c r="I14" t="s">
        <v>771</v>
      </c>
      <c r="J14">
        <v>3</v>
      </c>
      <c r="K14" s="28">
        <v>1851.5141601600001</v>
      </c>
      <c r="L14" s="27">
        <v>2051</v>
      </c>
      <c r="M14" s="15">
        <f t="shared" si="0"/>
        <v>-199.48583983999993</v>
      </c>
    </row>
    <row r="15" spans="1:13" x14ac:dyDescent="0.35">
      <c r="A15" t="s">
        <v>831</v>
      </c>
      <c r="B15" s="14">
        <v>41947</v>
      </c>
      <c r="C15" t="s">
        <v>835</v>
      </c>
      <c r="D15" t="s">
        <v>839</v>
      </c>
      <c r="E15">
        <v>1</v>
      </c>
      <c r="F15">
        <v>0</v>
      </c>
      <c r="G15" t="s">
        <v>23</v>
      </c>
      <c r="H15" t="s">
        <v>30</v>
      </c>
      <c r="I15" t="s">
        <v>763</v>
      </c>
      <c r="J15">
        <v>3</v>
      </c>
      <c r="K15" s="28">
        <v>1824.3077392600001</v>
      </c>
      <c r="L15" s="27">
        <v>2071</v>
      </c>
      <c r="M15" s="15">
        <f t="shared" si="0"/>
        <v>-246.69226073999994</v>
      </c>
    </row>
    <row r="16" spans="1:13" x14ac:dyDescent="0.35">
      <c r="A16" t="s">
        <v>831</v>
      </c>
      <c r="B16" s="14">
        <v>41969</v>
      </c>
      <c r="C16" t="s">
        <v>835</v>
      </c>
      <c r="D16" t="s">
        <v>840</v>
      </c>
      <c r="E16">
        <v>2</v>
      </c>
      <c r="F16">
        <v>2</v>
      </c>
      <c r="G16" t="s">
        <v>23</v>
      </c>
      <c r="H16" t="s">
        <v>770</v>
      </c>
      <c r="I16" t="s">
        <v>763</v>
      </c>
      <c r="J16">
        <v>3</v>
      </c>
      <c r="K16" s="28">
        <v>1799.5666503899999</v>
      </c>
      <c r="L16" s="27">
        <v>1531</v>
      </c>
      <c r="M16" s="15">
        <f t="shared" si="0"/>
        <v>268.56665038999995</v>
      </c>
    </row>
    <row r="17" spans="1:13" x14ac:dyDescent="0.35">
      <c r="A17" t="s">
        <v>831</v>
      </c>
      <c r="B17" s="14">
        <v>41982</v>
      </c>
      <c r="C17" t="s">
        <v>835</v>
      </c>
      <c r="D17" t="s">
        <v>772</v>
      </c>
      <c r="E17">
        <v>1</v>
      </c>
      <c r="F17">
        <v>1</v>
      </c>
      <c r="G17" t="s">
        <v>786</v>
      </c>
      <c r="H17" t="s">
        <v>770</v>
      </c>
      <c r="I17" t="s">
        <v>771</v>
      </c>
      <c r="J17">
        <v>3</v>
      </c>
      <c r="K17" s="28">
        <v>1805.0155029299999</v>
      </c>
      <c r="L17" s="27">
        <v>1713</v>
      </c>
      <c r="M17" s="15">
        <f t="shared" si="0"/>
        <v>92.015502929999911</v>
      </c>
    </row>
    <row r="18" spans="1:13" x14ac:dyDescent="0.35">
      <c r="A18" t="s">
        <v>831</v>
      </c>
      <c r="B18" s="14">
        <v>42054</v>
      </c>
      <c r="C18" t="s">
        <v>765</v>
      </c>
      <c r="D18" t="s">
        <v>772</v>
      </c>
      <c r="E18">
        <v>1</v>
      </c>
      <c r="F18">
        <v>0</v>
      </c>
      <c r="G18" t="s">
        <v>846</v>
      </c>
      <c r="H18" t="s">
        <v>767</v>
      </c>
      <c r="I18" t="s">
        <v>771</v>
      </c>
      <c r="J18">
        <v>5</v>
      </c>
      <c r="K18" s="28">
        <v>1818.5708007799999</v>
      </c>
      <c r="L18" s="27">
        <v>1677</v>
      </c>
      <c r="M18" s="15">
        <f t="shared" si="0"/>
        <v>141.5708007799999</v>
      </c>
    </row>
    <row r="19" spans="1:13" x14ac:dyDescent="0.35">
      <c r="A19" t="s">
        <v>854</v>
      </c>
      <c r="B19" s="14">
        <v>42264</v>
      </c>
      <c r="C19" t="s">
        <v>765</v>
      </c>
      <c r="D19" t="s">
        <v>856</v>
      </c>
      <c r="E19">
        <v>1</v>
      </c>
      <c r="F19">
        <v>1</v>
      </c>
      <c r="G19" t="s">
        <v>23</v>
      </c>
      <c r="H19" t="s">
        <v>770</v>
      </c>
      <c r="I19" t="s">
        <v>763</v>
      </c>
      <c r="J19">
        <v>5</v>
      </c>
      <c r="K19" s="28">
        <v>1720.89489746</v>
      </c>
      <c r="L19" s="27">
        <v>1663</v>
      </c>
      <c r="M19" s="15">
        <f t="shared" si="0"/>
        <v>57.894897460000038</v>
      </c>
    </row>
    <row r="20" spans="1:13" x14ac:dyDescent="0.35">
      <c r="A20" t="s">
        <v>854</v>
      </c>
      <c r="B20" s="14">
        <v>42278</v>
      </c>
      <c r="C20" t="s">
        <v>765</v>
      </c>
      <c r="D20" t="s">
        <v>772</v>
      </c>
      <c r="E20">
        <v>1</v>
      </c>
      <c r="F20">
        <v>1</v>
      </c>
      <c r="G20" t="s">
        <v>786</v>
      </c>
      <c r="H20" t="s">
        <v>770</v>
      </c>
      <c r="I20" t="s">
        <v>771</v>
      </c>
      <c r="J20">
        <v>5</v>
      </c>
      <c r="K20" s="28">
        <v>1719.8175048799999</v>
      </c>
      <c r="L20" s="27">
        <v>1489</v>
      </c>
      <c r="M20" s="15">
        <f t="shared" si="0"/>
        <v>230.81750487999989</v>
      </c>
    </row>
    <row r="21" spans="1:13" x14ac:dyDescent="0.35">
      <c r="A21" t="s">
        <v>854</v>
      </c>
      <c r="B21" s="14">
        <v>42299</v>
      </c>
      <c r="C21" t="s">
        <v>765</v>
      </c>
      <c r="D21" t="s">
        <v>772</v>
      </c>
      <c r="E21">
        <v>1</v>
      </c>
      <c r="F21">
        <v>1</v>
      </c>
      <c r="G21" t="s">
        <v>786</v>
      </c>
      <c r="H21" t="s">
        <v>770</v>
      </c>
      <c r="I21" t="s">
        <v>771</v>
      </c>
      <c r="J21">
        <v>5</v>
      </c>
      <c r="K21" s="28">
        <v>1722.3066406200001</v>
      </c>
      <c r="L21" s="27">
        <v>1590</v>
      </c>
      <c r="M21" s="15">
        <f t="shared" si="0"/>
        <v>132.30664062000005</v>
      </c>
    </row>
    <row r="22" spans="1:13" x14ac:dyDescent="0.35">
      <c r="A22" t="s">
        <v>854</v>
      </c>
      <c r="B22" s="14">
        <v>42313</v>
      </c>
      <c r="C22" t="s">
        <v>765</v>
      </c>
      <c r="D22" t="s">
        <v>857</v>
      </c>
      <c r="E22">
        <v>0</v>
      </c>
      <c r="F22">
        <v>1</v>
      </c>
      <c r="G22" t="s">
        <v>23</v>
      </c>
      <c r="H22" t="s">
        <v>767</v>
      </c>
      <c r="I22" t="s">
        <v>763</v>
      </c>
      <c r="J22">
        <v>5</v>
      </c>
      <c r="K22" s="28">
        <v>1731.83471679999</v>
      </c>
      <c r="L22" s="27">
        <v>1599</v>
      </c>
      <c r="M22" s="15">
        <f t="shared" si="0"/>
        <v>132.83471679999002</v>
      </c>
    </row>
    <row r="23" spans="1:13" x14ac:dyDescent="0.35">
      <c r="A23" t="s">
        <v>854</v>
      </c>
      <c r="B23" s="14">
        <v>42334</v>
      </c>
      <c r="C23" t="s">
        <v>765</v>
      </c>
      <c r="D23" t="s">
        <v>772</v>
      </c>
      <c r="E23">
        <v>2</v>
      </c>
      <c r="F23">
        <v>1</v>
      </c>
      <c r="G23" t="s">
        <v>858</v>
      </c>
      <c r="H23" t="s">
        <v>767</v>
      </c>
      <c r="I23" t="s">
        <v>771</v>
      </c>
      <c r="J23">
        <v>5</v>
      </c>
      <c r="K23" s="28">
        <v>1751.83471679999</v>
      </c>
      <c r="L23" s="27">
        <v>1613</v>
      </c>
      <c r="M23" s="15">
        <f t="shared" si="0"/>
        <v>138.83471679999002</v>
      </c>
    </row>
    <row r="24" spans="1:13" x14ac:dyDescent="0.35">
      <c r="A24" t="s">
        <v>854</v>
      </c>
      <c r="B24" s="14">
        <v>42348</v>
      </c>
      <c r="C24" t="s">
        <v>765</v>
      </c>
      <c r="D24" t="s">
        <v>859</v>
      </c>
      <c r="E24">
        <v>0</v>
      </c>
      <c r="F24">
        <v>0</v>
      </c>
      <c r="G24" t="s">
        <v>23</v>
      </c>
      <c r="H24" t="s">
        <v>770</v>
      </c>
      <c r="I24" t="s">
        <v>763</v>
      </c>
      <c r="J24">
        <v>4</v>
      </c>
      <c r="K24" s="28">
        <v>1751.4934082</v>
      </c>
      <c r="L24" s="27">
        <v>1487</v>
      </c>
      <c r="M24" s="15">
        <f t="shared" si="0"/>
        <v>264.49340819999998</v>
      </c>
    </row>
    <row r="25" spans="1:13" x14ac:dyDescent="0.35">
      <c r="A25" t="s">
        <v>854</v>
      </c>
      <c r="B25" s="14">
        <v>42418</v>
      </c>
      <c r="C25" t="s">
        <v>765</v>
      </c>
      <c r="D25" t="s">
        <v>863</v>
      </c>
      <c r="E25">
        <v>0</v>
      </c>
      <c r="F25">
        <v>0</v>
      </c>
      <c r="G25" t="s">
        <v>23</v>
      </c>
      <c r="H25" t="s">
        <v>770</v>
      </c>
      <c r="I25" t="s">
        <v>763</v>
      </c>
      <c r="J25">
        <v>4</v>
      </c>
      <c r="K25" s="28">
        <v>1724.953125</v>
      </c>
      <c r="L25" s="27">
        <v>1659</v>
      </c>
      <c r="M25" s="15">
        <f t="shared" si="0"/>
        <v>65.953125</v>
      </c>
    </row>
    <row r="26" spans="1:13" x14ac:dyDescent="0.35">
      <c r="A26" t="s">
        <v>854</v>
      </c>
      <c r="B26" s="14">
        <v>42425</v>
      </c>
      <c r="C26" t="s">
        <v>765</v>
      </c>
      <c r="D26" t="s">
        <v>772</v>
      </c>
      <c r="E26">
        <v>1</v>
      </c>
      <c r="F26">
        <v>0</v>
      </c>
      <c r="G26" t="s">
        <v>786</v>
      </c>
      <c r="H26" t="s">
        <v>767</v>
      </c>
      <c r="I26" t="s">
        <v>771</v>
      </c>
      <c r="J26">
        <v>7</v>
      </c>
      <c r="K26" s="28">
        <v>1727.1158447299999</v>
      </c>
      <c r="L26" s="27">
        <v>1672</v>
      </c>
      <c r="M26" s="15">
        <f t="shared" si="0"/>
        <v>55.115844729999935</v>
      </c>
    </row>
    <row r="27" spans="1:13" x14ac:dyDescent="0.35">
      <c r="A27" t="s">
        <v>854</v>
      </c>
      <c r="B27" s="14">
        <v>42439</v>
      </c>
      <c r="C27" t="s">
        <v>765</v>
      </c>
      <c r="D27" t="s">
        <v>772</v>
      </c>
      <c r="E27">
        <v>2</v>
      </c>
      <c r="F27">
        <v>0</v>
      </c>
      <c r="G27" t="s">
        <v>769</v>
      </c>
      <c r="H27" t="s">
        <v>767</v>
      </c>
      <c r="I27" t="s">
        <v>771</v>
      </c>
      <c r="J27">
        <v>4</v>
      </c>
      <c r="K27" s="28">
        <v>1764.6359863299999</v>
      </c>
      <c r="L27" s="27">
        <v>1788</v>
      </c>
      <c r="M27" s="15">
        <f t="shared" si="0"/>
        <v>-23.364013670000077</v>
      </c>
    </row>
    <row r="28" spans="1:13" x14ac:dyDescent="0.35">
      <c r="A28" t="s">
        <v>854</v>
      </c>
      <c r="B28" s="14">
        <v>42446</v>
      </c>
      <c r="C28" t="s">
        <v>765</v>
      </c>
      <c r="D28" t="s">
        <v>832</v>
      </c>
      <c r="E28">
        <v>1</v>
      </c>
      <c r="F28">
        <v>1</v>
      </c>
      <c r="G28" t="s">
        <v>23</v>
      </c>
      <c r="H28" t="s">
        <v>770</v>
      </c>
      <c r="I28" t="s">
        <v>763</v>
      </c>
      <c r="J28">
        <v>7</v>
      </c>
      <c r="K28" s="28">
        <v>1771.7485351600001</v>
      </c>
      <c r="L28" s="27">
        <v>1772</v>
      </c>
      <c r="M28" s="15">
        <f t="shared" si="0"/>
        <v>-0.25146483999992597</v>
      </c>
    </row>
    <row r="29" spans="1:13" x14ac:dyDescent="0.35">
      <c r="A29" t="s">
        <v>854</v>
      </c>
      <c r="B29" s="14">
        <v>42467</v>
      </c>
      <c r="C29" t="s">
        <v>765</v>
      </c>
      <c r="D29" t="s">
        <v>864</v>
      </c>
      <c r="E29">
        <v>1</v>
      </c>
      <c r="F29">
        <v>1</v>
      </c>
      <c r="G29" t="s">
        <v>23</v>
      </c>
      <c r="H29" t="s">
        <v>770</v>
      </c>
      <c r="I29" t="s">
        <v>763</v>
      </c>
      <c r="J29">
        <v>5</v>
      </c>
      <c r="K29" s="28">
        <v>1768.2940673799999</v>
      </c>
      <c r="L29" s="27">
        <v>1897</v>
      </c>
      <c r="M29" s="15">
        <f t="shared" si="0"/>
        <v>-128.70593262000011</v>
      </c>
    </row>
    <row r="30" spans="1:13" x14ac:dyDescent="0.35">
      <c r="A30" t="s">
        <v>854</v>
      </c>
      <c r="B30" s="14">
        <v>42474</v>
      </c>
      <c r="C30" t="s">
        <v>765</v>
      </c>
      <c r="D30" t="s">
        <v>772</v>
      </c>
      <c r="E30">
        <v>4</v>
      </c>
      <c r="F30">
        <v>3</v>
      </c>
      <c r="G30" t="s">
        <v>834</v>
      </c>
      <c r="H30" t="s">
        <v>767</v>
      </c>
      <c r="I30" t="s">
        <v>771</v>
      </c>
      <c r="J30">
        <v>4</v>
      </c>
      <c r="K30" s="28">
        <v>1785.2934570299999</v>
      </c>
      <c r="L30" s="27">
        <v>1884</v>
      </c>
      <c r="M30" s="15">
        <f t="shared" si="0"/>
        <v>-98.7065429700001</v>
      </c>
    </row>
    <row r="31" spans="1:13" x14ac:dyDescent="0.35">
      <c r="A31" t="s">
        <v>854</v>
      </c>
      <c r="B31" s="14">
        <v>42488</v>
      </c>
      <c r="C31" t="s">
        <v>765</v>
      </c>
      <c r="D31" t="s">
        <v>865</v>
      </c>
      <c r="E31">
        <v>1</v>
      </c>
      <c r="F31">
        <v>0</v>
      </c>
      <c r="G31" t="s">
        <v>23</v>
      </c>
      <c r="H31" t="s">
        <v>30</v>
      </c>
      <c r="I31" t="s">
        <v>763</v>
      </c>
      <c r="J31">
        <v>5</v>
      </c>
      <c r="K31" s="28">
        <v>1808.6300048799999</v>
      </c>
      <c r="L31" s="27">
        <v>1848</v>
      </c>
      <c r="M31" s="15">
        <f t="shared" si="0"/>
        <v>-39.369995120000112</v>
      </c>
    </row>
    <row r="32" spans="1:13" x14ac:dyDescent="0.35">
      <c r="A32" t="s">
        <v>854</v>
      </c>
      <c r="B32" s="14">
        <v>42495</v>
      </c>
      <c r="C32" t="s">
        <v>765</v>
      </c>
      <c r="D32" t="s">
        <v>772</v>
      </c>
      <c r="E32">
        <v>3</v>
      </c>
      <c r="F32">
        <v>0</v>
      </c>
      <c r="G32" t="s">
        <v>866</v>
      </c>
      <c r="H32" t="s">
        <v>767</v>
      </c>
      <c r="I32" t="s">
        <v>771</v>
      </c>
      <c r="J32">
        <v>4</v>
      </c>
      <c r="K32" s="28">
        <v>1786.26953125</v>
      </c>
      <c r="L32" s="27">
        <v>1868</v>
      </c>
      <c r="M32" s="15">
        <f t="shared" si="0"/>
        <v>-81.73046875</v>
      </c>
    </row>
    <row r="33" spans="1:13" x14ac:dyDescent="0.35">
      <c r="A33" t="s">
        <v>854</v>
      </c>
      <c r="B33" s="14">
        <v>42508</v>
      </c>
      <c r="C33" t="s">
        <v>765</v>
      </c>
      <c r="D33" t="s">
        <v>772</v>
      </c>
      <c r="E33">
        <v>1</v>
      </c>
      <c r="F33">
        <v>3</v>
      </c>
      <c r="G33" t="s">
        <v>867</v>
      </c>
      <c r="H33" t="s">
        <v>30</v>
      </c>
      <c r="I33" t="s">
        <v>771</v>
      </c>
      <c r="J33">
        <v>3</v>
      </c>
      <c r="K33" s="28">
        <v>1816.1113281200001</v>
      </c>
      <c r="L33" s="27">
        <v>1807</v>
      </c>
      <c r="M33" s="15">
        <f t="shared" si="0"/>
        <v>9.1113281200000529</v>
      </c>
    </row>
    <row r="34" spans="1:13" x14ac:dyDescent="0.35">
      <c r="A34" t="s">
        <v>888</v>
      </c>
      <c r="B34" s="14">
        <v>42962</v>
      </c>
      <c r="C34" t="s">
        <v>835</v>
      </c>
      <c r="D34" t="s">
        <v>890</v>
      </c>
      <c r="E34">
        <v>1</v>
      </c>
      <c r="F34">
        <v>2</v>
      </c>
      <c r="G34" t="s">
        <v>23</v>
      </c>
      <c r="H34" t="s">
        <v>767</v>
      </c>
      <c r="I34" t="s">
        <v>763</v>
      </c>
      <c r="J34">
        <v>3</v>
      </c>
      <c r="K34" s="28">
        <v>1831.4311523399999</v>
      </c>
      <c r="L34" s="27">
        <v>1763</v>
      </c>
      <c r="M34" s="15">
        <f t="shared" si="0"/>
        <v>68.431152339999926</v>
      </c>
    </row>
    <row r="35" spans="1:13" x14ac:dyDescent="0.35">
      <c r="A35" t="s">
        <v>888</v>
      </c>
      <c r="B35" s="14">
        <v>42970</v>
      </c>
      <c r="C35" t="s">
        <v>835</v>
      </c>
      <c r="D35" t="s">
        <v>772</v>
      </c>
      <c r="E35">
        <v>4</v>
      </c>
      <c r="F35">
        <v>2</v>
      </c>
      <c r="G35" t="s">
        <v>891</v>
      </c>
      <c r="H35" t="s">
        <v>767</v>
      </c>
      <c r="I35" t="s">
        <v>771</v>
      </c>
      <c r="J35">
        <v>4</v>
      </c>
      <c r="K35" s="28">
        <v>1845.1032714800001</v>
      </c>
      <c r="L35" s="27">
        <v>1757</v>
      </c>
      <c r="M35" s="15">
        <f t="shared" si="0"/>
        <v>88.103271480000103</v>
      </c>
    </row>
    <row r="36" spans="1:13" x14ac:dyDescent="0.35">
      <c r="A36" t="s">
        <v>888</v>
      </c>
      <c r="B36" s="14">
        <v>42991</v>
      </c>
      <c r="C36" t="s">
        <v>835</v>
      </c>
      <c r="D36" t="s">
        <v>772</v>
      </c>
      <c r="E36">
        <v>2</v>
      </c>
      <c r="F36">
        <v>2</v>
      </c>
      <c r="G36" t="s">
        <v>867</v>
      </c>
      <c r="H36" t="s">
        <v>770</v>
      </c>
      <c r="I36" t="s">
        <v>771</v>
      </c>
      <c r="J36">
        <v>4</v>
      </c>
      <c r="K36" s="28">
        <v>1851.7196044899999</v>
      </c>
      <c r="L36" s="27">
        <v>1830</v>
      </c>
      <c r="M36" s="15">
        <f t="shared" si="0"/>
        <v>21.719604489999938</v>
      </c>
    </row>
    <row r="37" spans="1:13" x14ac:dyDescent="0.35">
      <c r="A37" t="s">
        <v>888</v>
      </c>
      <c r="B37" s="14">
        <v>43004</v>
      </c>
      <c r="C37" t="s">
        <v>835</v>
      </c>
      <c r="D37" t="s">
        <v>892</v>
      </c>
      <c r="E37">
        <v>1</v>
      </c>
      <c r="F37">
        <v>1</v>
      </c>
      <c r="G37" t="s">
        <v>23</v>
      </c>
      <c r="H37" t="s">
        <v>770</v>
      </c>
      <c r="I37" t="s">
        <v>763</v>
      </c>
      <c r="J37">
        <v>3</v>
      </c>
      <c r="K37" s="28">
        <v>1849.0437011700001</v>
      </c>
      <c r="L37" s="27">
        <v>1567</v>
      </c>
      <c r="M37" s="15">
        <f t="shared" si="0"/>
        <v>282.04370117000008</v>
      </c>
    </row>
    <row r="38" spans="1:13" x14ac:dyDescent="0.35">
      <c r="A38" t="s">
        <v>888</v>
      </c>
      <c r="B38" s="14">
        <v>43025</v>
      </c>
      <c r="C38" t="s">
        <v>835</v>
      </c>
      <c r="D38" t="s">
        <v>893</v>
      </c>
      <c r="E38">
        <v>0</v>
      </c>
      <c r="F38">
        <v>7</v>
      </c>
      <c r="G38" t="s">
        <v>23</v>
      </c>
      <c r="H38" t="s">
        <v>767</v>
      </c>
      <c r="I38" t="s">
        <v>763</v>
      </c>
      <c r="J38">
        <v>3</v>
      </c>
      <c r="K38" s="28">
        <v>1851.0239257799999</v>
      </c>
      <c r="L38" s="27">
        <v>1448</v>
      </c>
      <c r="M38" s="15">
        <f t="shared" si="0"/>
        <v>403.0239257799999</v>
      </c>
    </row>
    <row r="39" spans="1:13" x14ac:dyDescent="0.35">
      <c r="A39" t="s">
        <v>888</v>
      </c>
      <c r="B39" s="14">
        <v>43040</v>
      </c>
      <c r="C39" t="s">
        <v>835</v>
      </c>
      <c r="D39" t="s">
        <v>772</v>
      </c>
      <c r="E39">
        <v>3</v>
      </c>
      <c r="F39">
        <v>0</v>
      </c>
      <c r="G39" t="s">
        <v>894</v>
      </c>
      <c r="H39" t="s">
        <v>767</v>
      </c>
      <c r="I39" t="s">
        <v>771</v>
      </c>
      <c r="J39">
        <v>4</v>
      </c>
      <c r="K39" s="28">
        <v>1850.36816406</v>
      </c>
      <c r="L39" s="27">
        <v>1447</v>
      </c>
      <c r="M39" s="15">
        <f t="shared" si="0"/>
        <v>403.36816406000003</v>
      </c>
    </row>
    <row r="40" spans="1:13" x14ac:dyDescent="0.35">
      <c r="A40" t="s">
        <v>888</v>
      </c>
      <c r="B40" s="14">
        <v>43060</v>
      </c>
      <c r="C40" t="s">
        <v>835</v>
      </c>
      <c r="D40" t="s">
        <v>895</v>
      </c>
      <c r="E40">
        <v>3</v>
      </c>
      <c r="F40">
        <v>3</v>
      </c>
      <c r="G40" t="s">
        <v>23</v>
      </c>
      <c r="H40" t="s">
        <v>770</v>
      </c>
      <c r="I40" t="s">
        <v>763</v>
      </c>
      <c r="J40">
        <v>3</v>
      </c>
      <c r="K40" s="28">
        <v>1866.8383789100001</v>
      </c>
      <c r="L40" s="27">
        <v>1787</v>
      </c>
      <c r="M40" s="15">
        <f t="shared" si="0"/>
        <v>79.838378910000074</v>
      </c>
    </row>
    <row r="41" spans="1:13" x14ac:dyDescent="0.35">
      <c r="A41" t="s">
        <v>888</v>
      </c>
      <c r="B41" s="14">
        <v>43075</v>
      </c>
      <c r="C41" t="s">
        <v>835</v>
      </c>
      <c r="D41" t="s">
        <v>772</v>
      </c>
      <c r="E41">
        <v>7</v>
      </c>
      <c r="F41">
        <v>0</v>
      </c>
      <c r="G41" t="s">
        <v>897</v>
      </c>
      <c r="H41" t="s">
        <v>767</v>
      </c>
      <c r="I41" t="s">
        <v>771</v>
      </c>
      <c r="J41">
        <v>4</v>
      </c>
      <c r="K41" s="28">
        <v>1871.7110595700001</v>
      </c>
      <c r="L41" s="27">
        <v>1701</v>
      </c>
      <c r="M41" s="15">
        <f t="shared" si="0"/>
        <v>170.71105957000009</v>
      </c>
    </row>
    <row r="42" spans="1:13" x14ac:dyDescent="0.35">
      <c r="A42" t="s">
        <v>888</v>
      </c>
      <c r="B42" s="14">
        <v>43145</v>
      </c>
      <c r="C42" t="s">
        <v>835</v>
      </c>
      <c r="D42" t="s">
        <v>899</v>
      </c>
      <c r="E42">
        <v>0</v>
      </c>
      <c r="F42">
        <v>5</v>
      </c>
      <c r="G42" t="s">
        <v>23</v>
      </c>
      <c r="H42" t="s">
        <v>767</v>
      </c>
      <c r="I42" t="s">
        <v>763</v>
      </c>
      <c r="J42">
        <v>3</v>
      </c>
      <c r="K42" s="28">
        <v>1895.2805175799999</v>
      </c>
      <c r="L42" s="27">
        <v>1778</v>
      </c>
      <c r="M42" s="15">
        <f t="shared" si="0"/>
        <v>117.28051757999992</v>
      </c>
    </row>
    <row r="43" spans="1:13" x14ac:dyDescent="0.35">
      <c r="A43" t="s">
        <v>888</v>
      </c>
      <c r="B43" s="14">
        <v>43165</v>
      </c>
      <c r="C43" t="s">
        <v>835</v>
      </c>
      <c r="D43" t="s">
        <v>772</v>
      </c>
      <c r="E43">
        <v>0</v>
      </c>
      <c r="F43">
        <v>0</v>
      </c>
      <c r="G43" t="s">
        <v>786</v>
      </c>
      <c r="H43" t="s">
        <v>770</v>
      </c>
      <c r="I43" t="s">
        <v>771</v>
      </c>
      <c r="J43">
        <v>3</v>
      </c>
      <c r="K43" s="28">
        <v>1917.8515625</v>
      </c>
      <c r="L43" s="27">
        <v>1775</v>
      </c>
      <c r="M43" s="15">
        <f t="shared" si="0"/>
        <v>142.8515625</v>
      </c>
    </row>
    <row r="44" spans="1:13" x14ac:dyDescent="0.35">
      <c r="A44" t="s">
        <v>888</v>
      </c>
      <c r="B44" s="14">
        <v>43194</v>
      </c>
      <c r="C44" t="s">
        <v>835</v>
      </c>
      <c r="D44" t="s">
        <v>772</v>
      </c>
      <c r="E44">
        <v>3</v>
      </c>
      <c r="F44">
        <v>0</v>
      </c>
      <c r="G44" t="s">
        <v>769</v>
      </c>
      <c r="H44" t="s">
        <v>767</v>
      </c>
      <c r="I44" t="s">
        <v>771</v>
      </c>
      <c r="J44">
        <v>4</v>
      </c>
      <c r="K44" s="28">
        <v>1908.31738281</v>
      </c>
      <c r="L44" s="27">
        <v>1993</v>
      </c>
      <c r="M44" s="15">
        <f t="shared" si="0"/>
        <v>-84.682617189999974</v>
      </c>
    </row>
    <row r="45" spans="1:13" x14ac:dyDescent="0.35">
      <c r="A45" t="s">
        <v>888</v>
      </c>
      <c r="B45" s="14">
        <v>43200</v>
      </c>
      <c r="C45" t="s">
        <v>835</v>
      </c>
      <c r="D45" t="s">
        <v>900</v>
      </c>
      <c r="E45">
        <v>1</v>
      </c>
      <c r="F45">
        <v>2</v>
      </c>
      <c r="G45" t="s">
        <v>23</v>
      </c>
      <c r="H45" t="s">
        <v>767</v>
      </c>
      <c r="I45" t="s">
        <v>763</v>
      </c>
      <c r="J45">
        <v>3</v>
      </c>
      <c r="K45" s="28">
        <v>1924.4481201200001</v>
      </c>
      <c r="L45" s="27">
        <v>1968</v>
      </c>
      <c r="M45" s="15">
        <f t="shared" si="0"/>
        <v>-43.551879879999888</v>
      </c>
    </row>
    <row r="46" spans="1:13" x14ac:dyDescent="0.35">
      <c r="A46" t="s">
        <v>888</v>
      </c>
      <c r="B46" s="14">
        <v>43214</v>
      </c>
      <c r="C46" t="s">
        <v>835</v>
      </c>
      <c r="D46" t="s">
        <v>772</v>
      </c>
      <c r="E46">
        <v>5</v>
      </c>
      <c r="F46">
        <v>2</v>
      </c>
      <c r="G46" t="s">
        <v>828</v>
      </c>
      <c r="H46" t="s">
        <v>767</v>
      </c>
      <c r="I46" t="s">
        <v>771</v>
      </c>
      <c r="J46">
        <v>3</v>
      </c>
      <c r="K46" s="28">
        <v>1930.4575195299999</v>
      </c>
      <c r="L46" s="27">
        <v>1845</v>
      </c>
      <c r="M46" s="15">
        <f t="shared" si="0"/>
        <v>85.4575195299999</v>
      </c>
    </row>
    <row r="47" spans="1:13" x14ac:dyDescent="0.35">
      <c r="A47" t="s">
        <v>888</v>
      </c>
      <c r="B47" s="14">
        <v>43222</v>
      </c>
      <c r="C47" t="s">
        <v>835</v>
      </c>
      <c r="D47" t="s">
        <v>901</v>
      </c>
      <c r="E47">
        <v>4</v>
      </c>
      <c r="F47">
        <v>2</v>
      </c>
      <c r="G47" t="s">
        <v>23</v>
      </c>
      <c r="H47" t="s">
        <v>30</v>
      </c>
      <c r="I47" t="s">
        <v>763</v>
      </c>
      <c r="J47">
        <v>4</v>
      </c>
      <c r="K47" s="28">
        <v>1934.3908691399999</v>
      </c>
      <c r="L47" s="27">
        <v>1835</v>
      </c>
      <c r="M47" s="15">
        <f t="shared" si="0"/>
        <v>99.39086913999995</v>
      </c>
    </row>
    <row r="48" spans="1:13" x14ac:dyDescent="0.35">
      <c r="A48" t="s">
        <v>888</v>
      </c>
      <c r="B48" s="14">
        <v>43246</v>
      </c>
      <c r="C48" t="s">
        <v>835</v>
      </c>
      <c r="D48" t="s">
        <v>839</v>
      </c>
      <c r="E48">
        <v>3</v>
      </c>
      <c r="F48">
        <v>1</v>
      </c>
      <c r="G48" t="s">
        <v>23</v>
      </c>
      <c r="H48" t="s">
        <v>30</v>
      </c>
      <c r="I48" t="s">
        <v>763</v>
      </c>
      <c r="J48">
        <v>13</v>
      </c>
      <c r="K48" s="28">
        <v>1923.88317871</v>
      </c>
      <c r="L48" s="27">
        <v>2011</v>
      </c>
      <c r="M48" s="15">
        <f t="shared" si="0"/>
        <v>-87.116821289999962</v>
      </c>
    </row>
    <row r="49" spans="1:13" x14ac:dyDescent="0.35">
      <c r="A49" t="s">
        <v>906</v>
      </c>
      <c r="B49" s="14">
        <v>43361</v>
      </c>
      <c r="C49" t="s">
        <v>835</v>
      </c>
      <c r="D49" t="s">
        <v>772</v>
      </c>
      <c r="E49">
        <v>3</v>
      </c>
      <c r="F49">
        <v>2</v>
      </c>
      <c r="G49" t="s">
        <v>908</v>
      </c>
      <c r="H49" t="s">
        <v>767</v>
      </c>
      <c r="I49" t="s">
        <v>771</v>
      </c>
      <c r="J49">
        <v>3</v>
      </c>
      <c r="K49" s="28">
        <v>1936.0202636700001</v>
      </c>
      <c r="L49" s="27">
        <v>1899</v>
      </c>
      <c r="M49" s="15">
        <f t="shared" si="0"/>
        <v>37.020263670000077</v>
      </c>
    </row>
    <row r="50" spans="1:13" x14ac:dyDescent="0.35">
      <c r="A50" t="s">
        <v>906</v>
      </c>
      <c r="B50" s="14">
        <v>43376</v>
      </c>
      <c r="C50" t="s">
        <v>835</v>
      </c>
      <c r="D50" t="s">
        <v>909</v>
      </c>
      <c r="E50">
        <v>1</v>
      </c>
      <c r="F50">
        <v>0</v>
      </c>
      <c r="G50" t="s">
        <v>23</v>
      </c>
      <c r="H50" t="s">
        <v>30</v>
      </c>
      <c r="I50" t="s">
        <v>763</v>
      </c>
      <c r="J50">
        <v>4</v>
      </c>
      <c r="K50" s="28">
        <v>1941.14575195</v>
      </c>
      <c r="L50" s="27">
        <v>1850</v>
      </c>
      <c r="M50" s="15">
        <f t="shared" si="0"/>
        <v>91.145751949999976</v>
      </c>
    </row>
    <row r="51" spans="1:13" x14ac:dyDescent="0.35">
      <c r="A51" t="s">
        <v>906</v>
      </c>
      <c r="B51" s="14">
        <v>43397</v>
      </c>
      <c r="C51" t="s">
        <v>835</v>
      </c>
      <c r="D51" t="s">
        <v>772</v>
      </c>
      <c r="E51">
        <v>4</v>
      </c>
      <c r="F51">
        <v>0</v>
      </c>
      <c r="G51" t="s">
        <v>910</v>
      </c>
      <c r="H51" t="s">
        <v>767</v>
      </c>
      <c r="I51" t="s">
        <v>771</v>
      </c>
      <c r="J51">
        <v>4</v>
      </c>
      <c r="K51" s="28">
        <v>1930.5599365200001</v>
      </c>
      <c r="L51" s="27">
        <v>1507</v>
      </c>
      <c r="M51" s="15">
        <f t="shared" si="0"/>
        <v>423.55993652000006</v>
      </c>
    </row>
    <row r="52" spans="1:13" x14ac:dyDescent="0.35">
      <c r="A52" t="s">
        <v>906</v>
      </c>
      <c r="B52" s="14">
        <v>43410</v>
      </c>
      <c r="C52" t="s">
        <v>835</v>
      </c>
      <c r="D52" t="s">
        <v>911</v>
      </c>
      <c r="E52">
        <v>2</v>
      </c>
      <c r="F52">
        <v>0</v>
      </c>
      <c r="G52" t="s">
        <v>23</v>
      </c>
      <c r="H52" t="s">
        <v>30</v>
      </c>
      <c r="I52" t="s">
        <v>763</v>
      </c>
      <c r="J52">
        <v>3</v>
      </c>
      <c r="K52" s="28">
        <v>1934.60778809</v>
      </c>
      <c r="L52" s="27">
        <v>1505</v>
      </c>
      <c r="M52" s="15">
        <f t="shared" si="0"/>
        <v>429.60778808999999</v>
      </c>
    </row>
    <row r="53" spans="1:13" x14ac:dyDescent="0.35">
      <c r="A53" t="s">
        <v>906</v>
      </c>
      <c r="B53" s="14">
        <v>43432</v>
      </c>
      <c r="C53" t="s">
        <v>835</v>
      </c>
      <c r="D53" t="s">
        <v>912</v>
      </c>
      <c r="E53">
        <v>2</v>
      </c>
      <c r="F53">
        <v>1</v>
      </c>
      <c r="G53" t="s">
        <v>23</v>
      </c>
      <c r="H53" t="s">
        <v>30</v>
      </c>
      <c r="I53" t="s">
        <v>763</v>
      </c>
      <c r="J53">
        <v>4</v>
      </c>
      <c r="K53" s="28">
        <v>1917.81872559</v>
      </c>
      <c r="L53" s="27">
        <v>1895</v>
      </c>
      <c r="M53" s="15">
        <f t="shared" si="0"/>
        <v>22.818725589999985</v>
      </c>
    </row>
    <row r="54" spans="1:13" x14ac:dyDescent="0.35">
      <c r="A54" t="s">
        <v>906</v>
      </c>
      <c r="B54" s="14">
        <v>43445</v>
      </c>
      <c r="C54" t="s">
        <v>835</v>
      </c>
      <c r="D54" t="s">
        <v>772</v>
      </c>
      <c r="E54">
        <v>1</v>
      </c>
      <c r="F54">
        <v>0</v>
      </c>
      <c r="G54" t="s">
        <v>905</v>
      </c>
      <c r="H54" t="s">
        <v>767</v>
      </c>
      <c r="I54" t="s">
        <v>771</v>
      </c>
      <c r="J54">
        <v>3</v>
      </c>
      <c r="K54" s="28">
        <v>1927.5466308600001</v>
      </c>
      <c r="L54" s="27">
        <v>1869</v>
      </c>
      <c r="M54" s="15">
        <f t="shared" si="0"/>
        <v>58.54663086000005</v>
      </c>
    </row>
    <row r="55" spans="1:13" x14ac:dyDescent="0.35">
      <c r="A55" t="s">
        <v>906</v>
      </c>
      <c r="B55" s="14">
        <v>43515</v>
      </c>
      <c r="C55" t="s">
        <v>835</v>
      </c>
      <c r="D55" t="s">
        <v>772</v>
      </c>
      <c r="E55">
        <v>0</v>
      </c>
      <c r="F55">
        <v>0</v>
      </c>
      <c r="G55" t="s">
        <v>786</v>
      </c>
      <c r="H55" t="s">
        <v>770</v>
      </c>
      <c r="I55" t="s">
        <v>771</v>
      </c>
      <c r="J55">
        <v>10</v>
      </c>
      <c r="K55" s="28">
        <v>1939.20471191</v>
      </c>
      <c r="L55" s="27">
        <v>1936</v>
      </c>
      <c r="M55" s="15">
        <f t="shared" si="0"/>
        <v>3.2047119100000145</v>
      </c>
    </row>
    <row r="56" spans="1:13" x14ac:dyDescent="0.35">
      <c r="A56" t="s">
        <v>906</v>
      </c>
      <c r="B56" s="14">
        <v>43537</v>
      </c>
      <c r="C56" t="s">
        <v>835</v>
      </c>
      <c r="D56" t="s">
        <v>887</v>
      </c>
      <c r="E56">
        <v>1</v>
      </c>
      <c r="F56">
        <v>3</v>
      </c>
      <c r="G56" t="s">
        <v>23</v>
      </c>
      <c r="H56" t="s">
        <v>767</v>
      </c>
      <c r="I56" t="s">
        <v>763</v>
      </c>
      <c r="J56">
        <v>3</v>
      </c>
      <c r="K56" s="28">
        <v>1947.97265625</v>
      </c>
      <c r="L56" s="27">
        <v>1951</v>
      </c>
      <c r="M56" s="15">
        <f t="shared" si="0"/>
        <v>-3.02734375</v>
      </c>
    </row>
    <row r="57" spans="1:13" x14ac:dyDescent="0.35">
      <c r="A57" t="s">
        <v>906</v>
      </c>
      <c r="B57" s="14">
        <v>43564</v>
      </c>
      <c r="C57" t="s">
        <v>835</v>
      </c>
      <c r="D57" t="s">
        <v>772</v>
      </c>
      <c r="E57">
        <v>2</v>
      </c>
      <c r="F57">
        <v>0</v>
      </c>
      <c r="G57" t="s">
        <v>786</v>
      </c>
      <c r="H57" t="s">
        <v>767</v>
      </c>
      <c r="I57" t="s">
        <v>771</v>
      </c>
      <c r="J57">
        <v>4</v>
      </c>
      <c r="K57" s="28">
        <v>1986.84802246</v>
      </c>
      <c r="L57" s="27">
        <v>1824</v>
      </c>
      <c r="M57" s="15">
        <f t="shared" si="0"/>
        <v>162.84802246000004</v>
      </c>
    </row>
    <row r="58" spans="1:13" x14ac:dyDescent="0.35">
      <c r="A58" t="s">
        <v>906</v>
      </c>
      <c r="B58" s="14">
        <v>43572</v>
      </c>
      <c r="C58" t="s">
        <v>835</v>
      </c>
      <c r="D58" t="s">
        <v>899</v>
      </c>
      <c r="E58">
        <v>1</v>
      </c>
      <c r="F58">
        <v>4</v>
      </c>
      <c r="G58" t="s">
        <v>23</v>
      </c>
      <c r="H58" t="s">
        <v>767</v>
      </c>
      <c r="I58" t="s">
        <v>763</v>
      </c>
      <c r="J58">
        <v>3</v>
      </c>
      <c r="K58" s="28">
        <v>1998.6596679700001</v>
      </c>
      <c r="L58" s="27">
        <v>1824</v>
      </c>
      <c r="M58" s="15">
        <f t="shared" si="0"/>
        <v>174.6596679700001</v>
      </c>
    </row>
    <row r="59" spans="1:13" x14ac:dyDescent="0.35">
      <c r="A59" t="s">
        <v>906</v>
      </c>
      <c r="B59" s="14">
        <v>43586</v>
      </c>
      <c r="C59" t="s">
        <v>835</v>
      </c>
      <c r="D59" t="s">
        <v>914</v>
      </c>
      <c r="E59">
        <v>3</v>
      </c>
      <c r="F59">
        <v>0</v>
      </c>
      <c r="G59" t="s">
        <v>23</v>
      </c>
      <c r="H59" t="s">
        <v>30</v>
      </c>
      <c r="I59" t="s">
        <v>763</v>
      </c>
      <c r="J59">
        <v>5</v>
      </c>
      <c r="K59" s="28">
        <v>2006.44958496</v>
      </c>
      <c r="L59" s="27">
        <v>2042</v>
      </c>
      <c r="M59" s="15">
        <f t="shared" si="0"/>
        <v>-35.550415039999962</v>
      </c>
    </row>
    <row r="60" spans="1:13" x14ac:dyDescent="0.35">
      <c r="A60" t="s">
        <v>906</v>
      </c>
      <c r="B60" s="14">
        <v>43592</v>
      </c>
      <c r="C60" t="s">
        <v>835</v>
      </c>
      <c r="D60" t="s">
        <v>772</v>
      </c>
      <c r="E60">
        <v>4</v>
      </c>
      <c r="F60">
        <v>0</v>
      </c>
      <c r="G60" t="s">
        <v>786</v>
      </c>
      <c r="H60" t="s">
        <v>767</v>
      </c>
      <c r="I60" t="s">
        <v>771</v>
      </c>
      <c r="J60">
        <v>3</v>
      </c>
      <c r="K60" s="28">
        <v>1996.3631591799999</v>
      </c>
      <c r="L60" s="27">
        <v>2035</v>
      </c>
      <c r="M60" s="15">
        <f t="shared" si="0"/>
        <v>-38.636840820000089</v>
      </c>
    </row>
    <row r="61" spans="1:13" x14ac:dyDescent="0.35">
      <c r="A61" t="s">
        <v>906</v>
      </c>
      <c r="B61" s="14">
        <v>43617</v>
      </c>
      <c r="C61" t="s">
        <v>835</v>
      </c>
      <c r="D61" t="s">
        <v>915</v>
      </c>
      <c r="E61">
        <v>0</v>
      </c>
      <c r="F61">
        <v>2</v>
      </c>
      <c r="G61" t="s">
        <v>23</v>
      </c>
      <c r="H61" t="s">
        <v>767</v>
      </c>
      <c r="I61" t="s">
        <v>763</v>
      </c>
      <c r="J61">
        <v>20</v>
      </c>
      <c r="K61" s="28">
        <v>2036.97473145</v>
      </c>
      <c r="L61" s="27">
        <v>1897</v>
      </c>
      <c r="M61" s="15">
        <f t="shared" si="0"/>
        <v>139.97473145000004</v>
      </c>
    </row>
    <row r="62" spans="1:13" x14ac:dyDescent="0.35">
      <c r="A62" t="s">
        <v>919</v>
      </c>
      <c r="B62" s="14">
        <v>43725</v>
      </c>
      <c r="C62" t="s">
        <v>835</v>
      </c>
      <c r="D62" t="s">
        <v>909</v>
      </c>
      <c r="E62">
        <v>2</v>
      </c>
      <c r="F62">
        <v>0</v>
      </c>
      <c r="G62" t="s">
        <v>23</v>
      </c>
      <c r="H62" t="s">
        <v>30</v>
      </c>
      <c r="I62" t="s">
        <v>763</v>
      </c>
      <c r="J62">
        <v>3</v>
      </c>
      <c r="K62" s="28">
        <v>2060.13549805</v>
      </c>
      <c r="L62" s="27">
        <v>1804</v>
      </c>
      <c r="M62" s="15">
        <f t="shared" si="0"/>
        <v>256.13549805000002</v>
      </c>
    </row>
    <row r="63" spans="1:13" x14ac:dyDescent="0.35">
      <c r="A63" t="s">
        <v>919</v>
      </c>
      <c r="B63" s="14">
        <v>43740</v>
      </c>
      <c r="C63" t="s">
        <v>835</v>
      </c>
      <c r="D63" t="s">
        <v>772</v>
      </c>
      <c r="E63">
        <v>4</v>
      </c>
      <c r="F63">
        <v>3</v>
      </c>
      <c r="G63" t="s">
        <v>922</v>
      </c>
      <c r="H63" t="s">
        <v>767</v>
      </c>
      <c r="I63" t="s">
        <v>771</v>
      </c>
      <c r="J63">
        <v>4</v>
      </c>
      <c r="K63" s="28">
        <v>2035.7416992200001</v>
      </c>
      <c r="L63" s="27">
        <v>1800</v>
      </c>
      <c r="M63" s="15">
        <f t="shared" si="0"/>
        <v>235.7416992200001</v>
      </c>
    </row>
    <row r="64" spans="1:13" x14ac:dyDescent="0.35">
      <c r="A64" t="s">
        <v>919</v>
      </c>
      <c r="B64" s="14">
        <v>43761</v>
      </c>
      <c r="C64" t="s">
        <v>835</v>
      </c>
      <c r="D64" t="s">
        <v>923</v>
      </c>
      <c r="E64">
        <v>1</v>
      </c>
      <c r="F64">
        <v>4</v>
      </c>
      <c r="G64" t="s">
        <v>23</v>
      </c>
      <c r="H64" t="s">
        <v>767</v>
      </c>
      <c r="I64" t="s">
        <v>763</v>
      </c>
      <c r="J64">
        <v>3</v>
      </c>
      <c r="K64" s="28">
        <v>2041.1174316399999</v>
      </c>
      <c r="L64" s="27">
        <v>1619</v>
      </c>
      <c r="M64" s="15">
        <f t="shared" si="0"/>
        <v>422.11743163999995</v>
      </c>
    </row>
    <row r="65" spans="1:13" x14ac:dyDescent="0.35">
      <c r="A65" t="s">
        <v>919</v>
      </c>
      <c r="B65" s="14">
        <v>43774</v>
      </c>
      <c r="C65" t="s">
        <v>835</v>
      </c>
      <c r="D65" t="s">
        <v>772</v>
      </c>
      <c r="E65">
        <v>2</v>
      </c>
      <c r="F65">
        <v>1</v>
      </c>
      <c r="G65" t="s">
        <v>924</v>
      </c>
      <c r="H65" t="s">
        <v>767</v>
      </c>
      <c r="I65" t="s">
        <v>771</v>
      </c>
      <c r="J65">
        <v>3</v>
      </c>
      <c r="K65" s="28">
        <v>2054.2434082</v>
      </c>
      <c r="L65" s="27">
        <v>1593</v>
      </c>
      <c r="M65" s="15">
        <f t="shared" si="0"/>
        <v>461.24340819999998</v>
      </c>
    </row>
    <row r="66" spans="1:13" x14ac:dyDescent="0.35">
      <c r="A66" t="s">
        <v>919</v>
      </c>
      <c r="B66" s="14">
        <v>43796</v>
      </c>
      <c r="C66" t="s">
        <v>835</v>
      </c>
      <c r="D66" t="s">
        <v>772</v>
      </c>
      <c r="E66">
        <v>1</v>
      </c>
      <c r="F66">
        <v>1</v>
      </c>
      <c r="G66" t="s">
        <v>905</v>
      </c>
      <c r="H66" t="s">
        <v>770</v>
      </c>
      <c r="I66" t="s">
        <v>771</v>
      </c>
      <c r="J66">
        <v>4</v>
      </c>
      <c r="K66" s="28">
        <v>2063.2053222700001</v>
      </c>
      <c r="L66" s="27">
        <v>1785</v>
      </c>
      <c r="M66" s="15">
        <f t="shared" si="0"/>
        <v>278.20532227000012</v>
      </c>
    </row>
    <row r="67" spans="1:13" x14ac:dyDescent="0.35">
      <c r="A67" t="s">
        <v>919</v>
      </c>
      <c r="B67" s="14">
        <v>43809</v>
      </c>
      <c r="C67" t="s">
        <v>835</v>
      </c>
      <c r="D67" t="s">
        <v>925</v>
      </c>
      <c r="E67">
        <v>0</v>
      </c>
      <c r="F67">
        <v>2</v>
      </c>
      <c r="G67" t="s">
        <v>23</v>
      </c>
      <c r="H67" t="s">
        <v>767</v>
      </c>
      <c r="I67" t="s">
        <v>763</v>
      </c>
      <c r="J67">
        <v>3</v>
      </c>
      <c r="K67" s="28">
        <v>2049.8337402299999</v>
      </c>
      <c r="L67" s="27">
        <v>1787</v>
      </c>
      <c r="M67" s="15">
        <f t="shared" ref="M67:M69" si="1">K67-L67</f>
        <v>262.83374022999988</v>
      </c>
    </row>
    <row r="68" spans="1:13" x14ac:dyDescent="0.35">
      <c r="A68" t="s">
        <v>919</v>
      </c>
      <c r="B68" s="14">
        <v>43879</v>
      </c>
      <c r="C68" t="s">
        <v>835</v>
      </c>
      <c r="D68" t="s">
        <v>932</v>
      </c>
      <c r="E68">
        <v>1</v>
      </c>
      <c r="F68">
        <v>0</v>
      </c>
      <c r="G68" t="s">
        <v>23</v>
      </c>
      <c r="H68" t="s">
        <v>30</v>
      </c>
      <c r="I68" t="s">
        <v>763</v>
      </c>
      <c r="J68">
        <v>3</v>
      </c>
      <c r="K68" s="28">
        <v>2084.4084472700001</v>
      </c>
      <c r="L68" s="27">
        <v>1840</v>
      </c>
      <c r="M68" s="15">
        <f t="shared" si="1"/>
        <v>244.40844727000012</v>
      </c>
    </row>
    <row r="69" spans="1:13" x14ac:dyDescent="0.35">
      <c r="A69" t="s">
        <v>919</v>
      </c>
      <c r="B69" s="14">
        <v>43901</v>
      </c>
      <c r="C69" t="s">
        <v>835</v>
      </c>
      <c r="D69" t="s">
        <v>772</v>
      </c>
      <c r="E69">
        <v>2</v>
      </c>
      <c r="F69">
        <v>3</v>
      </c>
      <c r="G69" t="s">
        <v>933</v>
      </c>
      <c r="H69" t="s">
        <v>30</v>
      </c>
      <c r="I69" t="s">
        <v>771</v>
      </c>
      <c r="J69">
        <v>4</v>
      </c>
      <c r="K69" s="28">
        <v>2045.3908691399999</v>
      </c>
      <c r="L69" s="27">
        <v>1841</v>
      </c>
      <c r="M69" s="15">
        <f t="shared" si="1"/>
        <v>204.39086913999995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9749-8CC3-4AF4-A589-A62F9C6F505D}">
  <dimension ref="A1:N9"/>
  <sheetViews>
    <sheetView workbookViewId="0">
      <selection activeCell="A6" sqref="A6:XFD6"/>
    </sheetView>
  </sheetViews>
  <sheetFormatPr baseColWidth="10" defaultRowHeight="14.5" x14ac:dyDescent="0.35"/>
  <cols>
    <col min="2" max="2" width="16.90625" customWidth="1"/>
    <col min="11" max="11" width="13.08984375" customWidth="1"/>
    <col min="14" max="14" width="18.90625" customWidth="1"/>
  </cols>
  <sheetData>
    <row r="1" spans="1:14" x14ac:dyDescent="0.35">
      <c r="A1" t="s">
        <v>0</v>
      </c>
      <c r="B1" t="s">
        <v>934</v>
      </c>
      <c r="C1" t="s">
        <v>740</v>
      </c>
      <c r="D1" t="s">
        <v>936</v>
      </c>
      <c r="E1" t="s">
        <v>741</v>
      </c>
      <c r="F1" t="s">
        <v>742</v>
      </c>
      <c r="G1" t="s">
        <v>748</v>
      </c>
      <c r="H1" t="s">
        <v>937</v>
      </c>
      <c r="I1" t="s">
        <v>747</v>
      </c>
      <c r="J1" t="s">
        <v>745</v>
      </c>
      <c r="K1" t="s">
        <v>935</v>
      </c>
      <c r="L1" t="s">
        <v>749</v>
      </c>
      <c r="M1" t="s">
        <v>750</v>
      </c>
      <c r="N1" t="s">
        <v>746</v>
      </c>
    </row>
    <row r="2" spans="1:14" x14ac:dyDescent="0.35">
      <c r="A2" t="s">
        <v>732</v>
      </c>
      <c r="B2">
        <v>56</v>
      </c>
      <c r="C2">
        <v>27</v>
      </c>
      <c r="D2" s="18">
        <f>C2/B2</f>
        <v>0.48214285714285715</v>
      </c>
      <c r="E2">
        <v>14</v>
      </c>
      <c r="F2">
        <v>15</v>
      </c>
      <c r="G2">
        <f>43+62</f>
        <v>105</v>
      </c>
      <c r="H2" s="15">
        <f>G2/B2</f>
        <v>1.875</v>
      </c>
      <c r="I2">
        <f>38+26</f>
        <v>64</v>
      </c>
      <c r="J2">
        <f>G2-I2</f>
        <v>41</v>
      </c>
      <c r="K2">
        <v>25</v>
      </c>
      <c r="L2">
        <v>11</v>
      </c>
      <c r="M2">
        <v>6</v>
      </c>
      <c r="N2" s="15" t="s">
        <v>724</v>
      </c>
    </row>
    <row r="3" spans="1:14" x14ac:dyDescent="0.35">
      <c r="A3" t="s">
        <v>733</v>
      </c>
      <c r="B3">
        <v>51</v>
      </c>
      <c r="C3">
        <v>34</v>
      </c>
      <c r="D3" s="18">
        <f t="shared" ref="D3:D9" si="0">C3/B3</f>
        <v>0.66666666666666663</v>
      </c>
      <c r="E3">
        <v>7</v>
      </c>
      <c r="F3">
        <v>11</v>
      </c>
      <c r="G3">
        <f>62+62</f>
        <v>124</v>
      </c>
      <c r="H3" s="15">
        <f t="shared" ref="H3:H9" si="1">G3/B3</f>
        <v>2.4313725490196076</v>
      </c>
      <c r="I3">
        <f>39+22</f>
        <v>61</v>
      </c>
      <c r="J3">
        <f t="shared" ref="J3:J9" si="2">G3-I3</f>
        <v>63</v>
      </c>
      <c r="K3">
        <v>25</v>
      </c>
      <c r="L3">
        <v>20</v>
      </c>
      <c r="M3">
        <v>4</v>
      </c>
      <c r="N3" s="16" t="s">
        <v>725</v>
      </c>
    </row>
    <row r="4" spans="1:14" x14ac:dyDescent="0.35">
      <c r="A4" t="s">
        <v>734</v>
      </c>
      <c r="B4">
        <v>63</v>
      </c>
      <c r="C4">
        <v>32</v>
      </c>
      <c r="D4" s="18">
        <f t="shared" si="0"/>
        <v>0.50793650793650791</v>
      </c>
      <c r="E4">
        <v>18</v>
      </c>
      <c r="F4">
        <v>14</v>
      </c>
      <c r="G4">
        <f>43+45</f>
        <v>88</v>
      </c>
      <c r="H4" s="15">
        <f t="shared" si="1"/>
        <v>1.3968253968253967</v>
      </c>
      <c r="I4">
        <f>44+27</f>
        <v>71</v>
      </c>
      <c r="J4">
        <f t="shared" si="2"/>
        <v>17</v>
      </c>
      <c r="K4">
        <v>29</v>
      </c>
      <c r="L4">
        <v>15</v>
      </c>
      <c r="M4">
        <v>5</v>
      </c>
      <c r="N4" s="16" t="s">
        <v>726</v>
      </c>
    </row>
    <row r="5" spans="1:14" x14ac:dyDescent="0.35">
      <c r="A5" t="s">
        <v>735</v>
      </c>
      <c r="B5">
        <v>68</v>
      </c>
      <c r="C5">
        <v>33</v>
      </c>
      <c r="D5" s="18">
        <f t="shared" si="0"/>
        <v>0.48529411764705882</v>
      </c>
      <c r="E5">
        <v>14</v>
      </c>
      <c r="F5">
        <v>21</v>
      </c>
      <c r="G5">
        <f>56+56</f>
        <v>112</v>
      </c>
      <c r="H5" s="15">
        <f t="shared" si="1"/>
        <v>1.6470588235294117</v>
      </c>
      <c r="I5">
        <f>39+31</f>
        <v>70</v>
      </c>
      <c r="J5">
        <f t="shared" si="2"/>
        <v>42</v>
      </c>
      <c r="K5">
        <v>32</v>
      </c>
      <c r="L5">
        <v>17</v>
      </c>
      <c r="M5">
        <v>4</v>
      </c>
      <c r="N5" s="16" t="s">
        <v>727</v>
      </c>
    </row>
    <row r="6" spans="1:14" x14ac:dyDescent="0.35">
      <c r="A6" t="s">
        <v>736</v>
      </c>
      <c r="B6">
        <v>56</v>
      </c>
      <c r="C6">
        <v>32</v>
      </c>
      <c r="D6" s="18">
        <f t="shared" si="0"/>
        <v>0.5714285714285714</v>
      </c>
      <c r="E6">
        <v>13</v>
      </c>
      <c r="F6">
        <v>11</v>
      </c>
      <c r="G6">
        <f>56+54</f>
        <v>110</v>
      </c>
      <c r="H6" s="15">
        <f t="shared" si="1"/>
        <v>1.9642857142857142</v>
      </c>
      <c r="I6">
        <f>27+33</f>
        <v>60</v>
      </c>
      <c r="J6">
        <f t="shared" si="2"/>
        <v>50</v>
      </c>
      <c r="K6">
        <v>27</v>
      </c>
      <c r="L6">
        <v>15</v>
      </c>
      <c r="M6">
        <v>6</v>
      </c>
      <c r="N6" s="16" t="s">
        <v>728</v>
      </c>
    </row>
    <row r="7" spans="1:14" x14ac:dyDescent="0.35">
      <c r="A7" t="s">
        <v>737</v>
      </c>
      <c r="B7">
        <v>65</v>
      </c>
      <c r="C7">
        <v>38</v>
      </c>
      <c r="D7" s="18">
        <f t="shared" si="0"/>
        <v>0.58461538461538465</v>
      </c>
      <c r="E7">
        <v>10</v>
      </c>
      <c r="F7">
        <v>17</v>
      </c>
      <c r="G7">
        <f>76+83</f>
        <v>159</v>
      </c>
      <c r="H7" s="15">
        <f t="shared" si="1"/>
        <v>2.4461538461538463</v>
      </c>
      <c r="I7">
        <f>24+47</f>
        <v>71</v>
      </c>
      <c r="J7">
        <f t="shared" si="2"/>
        <v>88</v>
      </c>
      <c r="K7">
        <v>30</v>
      </c>
      <c r="L7">
        <v>19</v>
      </c>
      <c r="M7">
        <v>2</v>
      </c>
      <c r="N7" s="16" t="s">
        <v>729</v>
      </c>
    </row>
    <row r="8" spans="1:14" x14ac:dyDescent="0.35">
      <c r="A8" t="s">
        <v>738</v>
      </c>
      <c r="B8">
        <v>62</v>
      </c>
      <c r="C8">
        <v>43</v>
      </c>
      <c r="D8" s="18">
        <f t="shared" si="0"/>
        <v>0.69354838709677424</v>
      </c>
      <c r="E8">
        <v>10</v>
      </c>
      <c r="F8">
        <v>9</v>
      </c>
      <c r="G8">
        <f>59+81</f>
        <v>140</v>
      </c>
      <c r="H8" s="15">
        <f t="shared" si="1"/>
        <v>2.2580645161290325</v>
      </c>
      <c r="I8">
        <f>32+19</f>
        <v>51</v>
      </c>
      <c r="J8">
        <f t="shared" si="2"/>
        <v>89</v>
      </c>
      <c r="K8">
        <v>30</v>
      </c>
      <c r="L8">
        <v>25</v>
      </c>
      <c r="M8">
        <v>2</v>
      </c>
      <c r="N8" s="16" t="s">
        <v>730</v>
      </c>
    </row>
    <row r="9" spans="1:14" x14ac:dyDescent="0.35">
      <c r="A9" t="s">
        <v>739</v>
      </c>
      <c r="B9">
        <v>54</v>
      </c>
      <c r="C9">
        <v>41</v>
      </c>
      <c r="D9" s="18">
        <f t="shared" si="0"/>
        <v>0.7592592592592593</v>
      </c>
      <c r="E9">
        <v>8</v>
      </c>
      <c r="F9">
        <v>5</v>
      </c>
      <c r="G9">
        <f>63+45</f>
        <v>108</v>
      </c>
      <c r="H9" s="15">
        <f t="shared" si="1"/>
        <v>2</v>
      </c>
      <c r="I9">
        <f>24+31</f>
        <v>55</v>
      </c>
      <c r="J9">
        <f t="shared" si="2"/>
        <v>53</v>
      </c>
      <c r="K9">
        <v>26</v>
      </c>
      <c r="L9">
        <v>23</v>
      </c>
      <c r="M9">
        <v>1</v>
      </c>
      <c r="N9" s="16" t="s">
        <v>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D86-6958-4474-B1BA-9A9D36A5B5E8}">
  <sheetPr filterMode="1"/>
  <dimension ref="A1:J476"/>
  <sheetViews>
    <sheetView workbookViewId="0">
      <selection sqref="A1:XFD1048576"/>
    </sheetView>
  </sheetViews>
  <sheetFormatPr baseColWidth="10" defaultRowHeight="14.5" x14ac:dyDescent="0.35"/>
  <cols>
    <col min="2" max="2" width="10.81640625" bestFit="1" customWidth="1"/>
    <col min="3" max="3" width="26.453125" bestFit="1" customWidth="1"/>
    <col min="4" max="4" width="28.81640625" bestFit="1" customWidth="1"/>
    <col min="5" max="5" width="11.08984375" bestFit="1" customWidth="1"/>
    <col min="6" max="6" width="10.81640625" bestFit="1" customWidth="1"/>
    <col min="7" max="7" width="14.1796875" bestFit="1" customWidth="1"/>
    <col min="8" max="8" width="13.54296875" bestFit="1" customWidth="1"/>
    <col min="9" max="9" width="9.1796875" bestFit="1" customWidth="1"/>
    <col min="10" max="10" width="8.81640625" bestFit="1" customWidth="1"/>
  </cols>
  <sheetData>
    <row r="1" spans="1:10" x14ac:dyDescent="0.35">
      <c r="A1" t="s">
        <v>759</v>
      </c>
      <c r="B1" t="s">
        <v>751</v>
      </c>
      <c r="C1" t="s">
        <v>752</v>
      </c>
      <c r="D1" t="s">
        <v>753</v>
      </c>
      <c r="E1" t="s">
        <v>754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</row>
    <row r="2" spans="1:10" hidden="1" x14ac:dyDescent="0.35">
      <c r="A2" t="s">
        <v>764</v>
      </c>
      <c r="B2" s="14">
        <v>41139</v>
      </c>
      <c r="C2" t="s">
        <v>761</v>
      </c>
      <c r="D2" t="s">
        <v>762</v>
      </c>
      <c r="E2">
        <v>3</v>
      </c>
      <c r="F2">
        <v>0</v>
      </c>
      <c r="G2" t="s">
        <v>23</v>
      </c>
      <c r="H2" t="s">
        <v>30</v>
      </c>
      <c r="I2" t="s">
        <v>763</v>
      </c>
      <c r="J2">
        <v>6</v>
      </c>
    </row>
    <row r="3" spans="1:10" x14ac:dyDescent="0.35">
      <c r="A3" t="s">
        <v>764</v>
      </c>
      <c r="B3" s="14">
        <v>41144</v>
      </c>
      <c r="C3" t="s">
        <v>765</v>
      </c>
      <c r="D3" t="s">
        <v>766</v>
      </c>
      <c r="E3">
        <v>0</v>
      </c>
      <c r="F3">
        <v>1</v>
      </c>
      <c r="G3" t="s">
        <v>23</v>
      </c>
      <c r="H3" t="s">
        <v>767</v>
      </c>
      <c r="I3" t="s">
        <v>763</v>
      </c>
      <c r="J3">
        <v>5</v>
      </c>
    </row>
    <row r="4" spans="1:10" hidden="1" x14ac:dyDescent="0.35">
      <c r="A4" t="s">
        <v>764</v>
      </c>
      <c r="B4" s="14">
        <v>41147</v>
      </c>
      <c r="C4" t="s">
        <v>761</v>
      </c>
      <c r="D4" t="s">
        <v>768</v>
      </c>
      <c r="E4">
        <v>2</v>
      </c>
      <c r="F4">
        <v>2</v>
      </c>
      <c r="G4" t="s">
        <v>769</v>
      </c>
      <c r="H4" t="s">
        <v>770</v>
      </c>
      <c r="I4" t="s">
        <v>771</v>
      </c>
      <c r="J4">
        <v>3</v>
      </c>
    </row>
    <row r="5" spans="1:10" x14ac:dyDescent="0.35">
      <c r="A5" t="s">
        <v>764</v>
      </c>
      <c r="B5" s="14">
        <v>41151</v>
      </c>
      <c r="C5" t="s">
        <v>765</v>
      </c>
      <c r="D5" t="s">
        <v>772</v>
      </c>
      <c r="E5">
        <v>1</v>
      </c>
      <c r="F5">
        <v>1</v>
      </c>
      <c r="G5" t="s">
        <v>773</v>
      </c>
      <c r="H5" t="s">
        <v>770</v>
      </c>
      <c r="I5" t="s">
        <v>771</v>
      </c>
      <c r="J5">
        <v>4</v>
      </c>
    </row>
    <row r="6" spans="1:10" hidden="1" x14ac:dyDescent="0.35">
      <c r="A6" t="s">
        <v>764</v>
      </c>
      <c r="B6" s="14">
        <v>41154</v>
      </c>
      <c r="C6" t="s">
        <v>761</v>
      </c>
      <c r="D6" t="s">
        <v>768</v>
      </c>
      <c r="E6">
        <v>0</v>
      </c>
      <c r="F6">
        <v>2</v>
      </c>
      <c r="G6" t="s">
        <v>36</v>
      </c>
      <c r="H6" t="s">
        <v>30</v>
      </c>
      <c r="I6" t="s">
        <v>771</v>
      </c>
      <c r="J6">
        <v>3</v>
      </c>
    </row>
    <row r="7" spans="1:10" hidden="1" x14ac:dyDescent="0.35">
      <c r="A7" t="s">
        <v>764</v>
      </c>
      <c r="B7" s="14">
        <v>41167</v>
      </c>
      <c r="C7" t="s">
        <v>761</v>
      </c>
      <c r="D7" t="s">
        <v>774</v>
      </c>
      <c r="E7">
        <v>1</v>
      </c>
      <c r="F7">
        <v>1</v>
      </c>
      <c r="G7" t="s">
        <v>23</v>
      </c>
      <c r="H7" t="s">
        <v>770</v>
      </c>
      <c r="I7" t="s">
        <v>763</v>
      </c>
      <c r="J7">
        <v>13</v>
      </c>
    </row>
    <row r="8" spans="1:10" x14ac:dyDescent="0.35">
      <c r="A8" t="s">
        <v>764</v>
      </c>
      <c r="B8" s="14">
        <v>41172</v>
      </c>
      <c r="C8" t="s">
        <v>765</v>
      </c>
      <c r="D8" t="s">
        <v>775</v>
      </c>
      <c r="E8">
        <v>3</v>
      </c>
      <c r="F8">
        <v>5</v>
      </c>
      <c r="G8" t="s">
        <v>23</v>
      </c>
      <c r="H8" t="s">
        <v>767</v>
      </c>
      <c r="I8" t="s">
        <v>763</v>
      </c>
      <c r="J8">
        <v>5</v>
      </c>
    </row>
    <row r="9" spans="1:10" hidden="1" x14ac:dyDescent="0.35">
      <c r="A9" t="s">
        <v>764</v>
      </c>
      <c r="B9" s="14">
        <v>41175</v>
      </c>
      <c r="C9" t="s">
        <v>761</v>
      </c>
      <c r="D9" t="s">
        <v>768</v>
      </c>
      <c r="E9">
        <v>1</v>
      </c>
      <c r="F9">
        <v>2</v>
      </c>
      <c r="G9" t="s">
        <v>769</v>
      </c>
      <c r="H9" t="s">
        <v>30</v>
      </c>
      <c r="I9" t="s">
        <v>771</v>
      </c>
      <c r="J9">
        <v>3</v>
      </c>
    </row>
    <row r="10" spans="1:10" hidden="1" x14ac:dyDescent="0.35">
      <c r="A10" t="s">
        <v>764</v>
      </c>
      <c r="B10" s="14">
        <v>41178</v>
      </c>
      <c r="C10" t="s">
        <v>776</v>
      </c>
      <c r="D10" t="s">
        <v>762</v>
      </c>
      <c r="E10">
        <v>1</v>
      </c>
      <c r="F10">
        <v>2</v>
      </c>
      <c r="G10" t="s">
        <v>23</v>
      </c>
      <c r="H10" t="s">
        <v>767</v>
      </c>
      <c r="I10" t="s">
        <v>763</v>
      </c>
      <c r="J10">
        <v>3</v>
      </c>
    </row>
    <row r="11" spans="1:10" hidden="1" x14ac:dyDescent="0.35">
      <c r="A11" t="s">
        <v>764</v>
      </c>
      <c r="B11" s="14">
        <v>41181</v>
      </c>
      <c r="C11" t="s">
        <v>761</v>
      </c>
      <c r="D11" t="s">
        <v>777</v>
      </c>
      <c r="E11">
        <v>2</v>
      </c>
      <c r="F11">
        <v>5</v>
      </c>
      <c r="G11" t="s">
        <v>23</v>
      </c>
      <c r="H11" t="s">
        <v>767</v>
      </c>
      <c r="I11" t="s">
        <v>763</v>
      </c>
      <c r="J11">
        <v>3</v>
      </c>
    </row>
    <row r="12" spans="1:10" x14ac:dyDescent="0.35">
      <c r="A12" t="s">
        <v>764</v>
      </c>
      <c r="B12" s="14">
        <v>41186</v>
      </c>
      <c r="C12" t="s">
        <v>765</v>
      </c>
      <c r="D12" t="s">
        <v>772</v>
      </c>
      <c r="E12">
        <v>2</v>
      </c>
      <c r="F12">
        <v>3</v>
      </c>
      <c r="G12" t="s">
        <v>778</v>
      </c>
      <c r="H12" t="s">
        <v>30</v>
      </c>
      <c r="I12" t="s">
        <v>771</v>
      </c>
      <c r="J12">
        <v>5</v>
      </c>
    </row>
    <row r="13" spans="1:10" hidden="1" x14ac:dyDescent="0.35">
      <c r="A13" t="s">
        <v>764</v>
      </c>
      <c r="B13" s="14">
        <v>41189</v>
      </c>
      <c r="C13" t="s">
        <v>761</v>
      </c>
      <c r="D13" t="s">
        <v>768</v>
      </c>
      <c r="E13">
        <v>0</v>
      </c>
      <c r="F13">
        <v>0</v>
      </c>
      <c r="G13" t="s">
        <v>24</v>
      </c>
      <c r="H13" t="s">
        <v>770</v>
      </c>
      <c r="I13" t="s">
        <v>771</v>
      </c>
      <c r="J13">
        <v>3</v>
      </c>
    </row>
    <row r="14" spans="1:10" hidden="1" x14ac:dyDescent="0.35">
      <c r="A14" t="s">
        <v>764</v>
      </c>
      <c r="B14" s="14">
        <v>41202</v>
      </c>
      <c r="C14" t="s">
        <v>761</v>
      </c>
      <c r="D14" t="s">
        <v>768</v>
      </c>
      <c r="E14">
        <v>1</v>
      </c>
      <c r="F14">
        <v>0</v>
      </c>
      <c r="G14" t="s">
        <v>63</v>
      </c>
      <c r="H14" t="s">
        <v>767</v>
      </c>
      <c r="I14" t="s">
        <v>771</v>
      </c>
      <c r="J14">
        <v>13</v>
      </c>
    </row>
    <row r="15" spans="1:10" x14ac:dyDescent="0.35">
      <c r="A15" t="s">
        <v>764</v>
      </c>
      <c r="B15" s="14">
        <v>41207</v>
      </c>
      <c r="C15" t="s">
        <v>765</v>
      </c>
      <c r="D15" t="s">
        <v>772</v>
      </c>
      <c r="E15">
        <v>1</v>
      </c>
      <c r="F15">
        <v>0</v>
      </c>
      <c r="G15" t="s">
        <v>779</v>
      </c>
      <c r="H15" t="s">
        <v>767</v>
      </c>
      <c r="I15" t="s">
        <v>771</v>
      </c>
      <c r="J15">
        <v>5</v>
      </c>
    </row>
    <row r="16" spans="1:10" hidden="1" x14ac:dyDescent="0.35">
      <c r="A16" t="s">
        <v>764</v>
      </c>
      <c r="B16" s="14">
        <v>41210</v>
      </c>
      <c r="C16" t="s">
        <v>761</v>
      </c>
      <c r="D16" t="s">
        <v>780</v>
      </c>
      <c r="E16">
        <v>2</v>
      </c>
      <c r="F16">
        <v>2</v>
      </c>
      <c r="G16" t="s">
        <v>23</v>
      </c>
      <c r="H16" t="s">
        <v>770</v>
      </c>
      <c r="I16" t="s">
        <v>763</v>
      </c>
      <c r="J16">
        <v>3</v>
      </c>
    </row>
    <row r="17" spans="1:10" hidden="1" x14ac:dyDescent="0.35">
      <c r="A17" t="s">
        <v>764</v>
      </c>
      <c r="B17" s="14">
        <v>41213</v>
      </c>
      <c r="C17" t="s">
        <v>776</v>
      </c>
      <c r="D17" t="s">
        <v>768</v>
      </c>
      <c r="E17">
        <v>1</v>
      </c>
      <c r="F17">
        <v>3</v>
      </c>
      <c r="G17" t="s">
        <v>29</v>
      </c>
      <c r="H17" t="s">
        <v>30</v>
      </c>
      <c r="I17" t="s">
        <v>771</v>
      </c>
      <c r="J17">
        <v>3</v>
      </c>
    </row>
    <row r="18" spans="1:10" hidden="1" x14ac:dyDescent="0.35">
      <c r="A18" t="s">
        <v>764</v>
      </c>
      <c r="B18" s="14">
        <v>41217</v>
      </c>
      <c r="C18" t="s">
        <v>761</v>
      </c>
      <c r="D18" t="s">
        <v>768</v>
      </c>
      <c r="E18">
        <v>1</v>
      </c>
      <c r="F18">
        <v>1</v>
      </c>
      <c r="G18" t="s">
        <v>34</v>
      </c>
      <c r="H18" t="s">
        <v>770</v>
      </c>
      <c r="I18" t="s">
        <v>771</v>
      </c>
      <c r="J18">
        <v>4</v>
      </c>
    </row>
    <row r="19" spans="1:10" x14ac:dyDescent="0.35">
      <c r="A19" t="s">
        <v>764</v>
      </c>
      <c r="B19" s="14">
        <v>41221</v>
      </c>
      <c r="C19" t="s">
        <v>765</v>
      </c>
      <c r="D19" t="s">
        <v>781</v>
      </c>
      <c r="E19">
        <v>1</v>
      </c>
      <c r="F19">
        <v>0</v>
      </c>
      <c r="G19" t="s">
        <v>23</v>
      </c>
      <c r="H19" t="s">
        <v>30</v>
      </c>
      <c r="I19" t="s">
        <v>763</v>
      </c>
      <c r="J19">
        <v>4</v>
      </c>
    </row>
    <row r="20" spans="1:10" hidden="1" x14ac:dyDescent="0.35">
      <c r="A20" t="s">
        <v>764</v>
      </c>
      <c r="B20" s="14">
        <v>41224</v>
      </c>
      <c r="C20" t="s">
        <v>761</v>
      </c>
      <c r="D20" t="s">
        <v>782</v>
      </c>
      <c r="E20">
        <v>1</v>
      </c>
      <c r="F20">
        <v>1</v>
      </c>
      <c r="G20" t="s">
        <v>23</v>
      </c>
      <c r="H20" t="s">
        <v>770</v>
      </c>
      <c r="I20" t="s">
        <v>763</v>
      </c>
      <c r="J20">
        <v>3</v>
      </c>
    </row>
    <row r="21" spans="1:10" hidden="1" x14ac:dyDescent="0.35">
      <c r="A21" t="s">
        <v>764</v>
      </c>
      <c r="B21" s="14">
        <v>41230</v>
      </c>
      <c r="C21" t="s">
        <v>761</v>
      </c>
      <c r="D21" t="s">
        <v>768</v>
      </c>
      <c r="E21">
        <v>3</v>
      </c>
      <c r="F21">
        <v>0</v>
      </c>
      <c r="G21" t="s">
        <v>64</v>
      </c>
      <c r="H21" t="s">
        <v>767</v>
      </c>
      <c r="I21" t="s">
        <v>771</v>
      </c>
      <c r="J21">
        <v>6</v>
      </c>
    </row>
    <row r="22" spans="1:10" x14ac:dyDescent="0.35">
      <c r="A22" t="s">
        <v>764</v>
      </c>
      <c r="B22" s="14">
        <v>41235</v>
      </c>
      <c r="C22" t="s">
        <v>765</v>
      </c>
      <c r="D22" t="s">
        <v>772</v>
      </c>
      <c r="E22">
        <v>2</v>
      </c>
      <c r="F22">
        <v>2</v>
      </c>
      <c r="G22" t="s">
        <v>783</v>
      </c>
      <c r="H22" t="s">
        <v>770</v>
      </c>
      <c r="I22" t="s">
        <v>771</v>
      </c>
      <c r="J22">
        <v>5</v>
      </c>
    </row>
    <row r="23" spans="1:10" hidden="1" x14ac:dyDescent="0.35">
      <c r="A23" t="s">
        <v>764</v>
      </c>
      <c r="B23" s="14">
        <v>41238</v>
      </c>
      <c r="C23" t="s">
        <v>761</v>
      </c>
      <c r="D23" t="s">
        <v>784</v>
      </c>
      <c r="E23">
        <v>0</v>
      </c>
      <c r="F23">
        <v>0</v>
      </c>
      <c r="G23" t="s">
        <v>23</v>
      </c>
      <c r="H23" t="s">
        <v>770</v>
      </c>
      <c r="I23" t="s">
        <v>763</v>
      </c>
      <c r="J23">
        <v>3</v>
      </c>
    </row>
    <row r="24" spans="1:10" hidden="1" x14ac:dyDescent="0.35">
      <c r="A24" t="s">
        <v>764</v>
      </c>
      <c r="B24" s="14">
        <v>41241</v>
      </c>
      <c r="C24" t="s">
        <v>761</v>
      </c>
      <c r="D24" t="s">
        <v>785</v>
      </c>
      <c r="E24">
        <v>2</v>
      </c>
      <c r="F24">
        <v>1</v>
      </c>
      <c r="G24" t="s">
        <v>23</v>
      </c>
      <c r="H24" t="s">
        <v>30</v>
      </c>
      <c r="I24" t="s">
        <v>763</v>
      </c>
      <c r="J24">
        <v>3</v>
      </c>
    </row>
    <row r="25" spans="1:10" hidden="1" x14ac:dyDescent="0.35">
      <c r="A25" t="s">
        <v>764</v>
      </c>
      <c r="B25" s="14">
        <v>41244</v>
      </c>
      <c r="C25" t="s">
        <v>761</v>
      </c>
      <c r="D25" t="s">
        <v>768</v>
      </c>
      <c r="E25">
        <v>1</v>
      </c>
      <c r="F25">
        <v>0</v>
      </c>
      <c r="G25" t="s">
        <v>786</v>
      </c>
      <c r="H25" t="s">
        <v>767</v>
      </c>
      <c r="I25" t="s">
        <v>771</v>
      </c>
      <c r="J25">
        <v>3</v>
      </c>
    </row>
    <row r="26" spans="1:10" x14ac:dyDescent="0.35">
      <c r="A26" t="s">
        <v>764</v>
      </c>
      <c r="B26" s="14">
        <v>41249</v>
      </c>
      <c r="C26" t="s">
        <v>765</v>
      </c>
      <c r="D26" t="s">
        <v>787</v>
      </c>
      <c r="E26">
        <v>0</v>
      </c>
      <c r="F26">
        <v>1</v>
      </c>
      <c r="G26" t="s">
        <v>23</v>
      </c>
      <c r="H26" t="s">
        <v>767</v>
      </c>
      <c r="I26" t="s">
        <v>763</v>
      </c>
      <c r="J26">
        <v>5</v>
      </c>
    </row>
    <row r="27" spans="1:10" hidden="1" x14ac:dyDescent="0.35">
      <c r="A27" t="s">
        <v>764</v>
      </c>
      <c r="B27" s="14">
        <v>41252</v>
      </c>
      <c r="C27" t="s">
        <v>761</v>
      </c>
      <c r="D27" t="s">
        <v>788</v>
      </c>
      <c r="E27">
        <v>2</v>
      </c>
      <c r="F27">
        <v>3</v>
      </c>
      <c r="G27" t="s">
        <v>23</v>
      </c>
      <c r="H27" t="s">
        <v>767</v>
      </c>
      <c r="I27" t="s">
        <v>763</v>
      </c>
      <c r="J27">
        <v>3</v>
      </c>
    </row>
    <row r="28" spans="1:10" hidden="1" x14ac:dyDescent="0.35">
      <c r="A28" t="s">
        <v>764</v>
      </c>
      <c r="B28" s="14">
        <v>41258</v>
      </c>
      <c r="C28" t="s">
        <v>761</v>
      </c>
      <c r="D28" t="s">
        <v>768</v>
      </c>
      <c r="E28">
        <v>1</v>
      </c>
      <c r="F28">
        <v>3</v>
      </c>
      <c r="G28" t="s">
        <v>789</v>
      </c>
      <c r="H28" t="s">
        <v>30</v>
      </c>
      <c r="I28" t="s">
        <v>771</v>
      </c>
      <c r="J28">
        <v>6</v>
      </c>
    </row>
    <row r="29" spans="1:10" hidden="1" x14ac:dyDescent="0.35">
      <c r="A29" t="s">
        <v>764</v>
      </c>
      <c r="B29" s="14">
        <v>41265</v>
      </c>
      <c r="C29" t="s">
        <v>761</v>
      </c>
      <c r="D29" t="s">
        <v>768</v>
      </c>
      <c r="E29">
        <v>4</v>
      </c>
      <c r="F29">
        <v>0</v>
      </c>
      <c r="G29" t="s">
        <v>37</v>
      </c>
      <c r="H29" t="s">
        <v>767</v>
      </c>
      <c r="I29" t="s">
        <v>771</v>
      </c>
      <c r="J29">
        <v>7</v>
      </c>
    </row>
    <row r="30" spans="1:10" hidden="1" x14ac:dyDescent="0.35">
      <c r="A30" t="s">
        <v>764</v>
      </c>
      <c r="B30" s="14">
        <v>41269</v>
      </c>
      <c r="C30" t="s">
        <v>761</v>
      </c>
      <c r="D30" t="s">
        <v>790</v>
      </c>
      <c r="E30">
        <v>3</v>
      </c>
      <c r="F30">
        <v>1</v>
      </c>
      <c r="G30" t="s">
        <v>23</v>
      </c>
      <c r="H30" t="s">
        <v>30</v>
      </c>
      <c r="I30" t="s">
        <v>763</v>
      </c>
      <c r="J30">
        <v>4</v>
      </c>
    </row>
    <row r="31" spans="1:10" hidden="1" x14ac:dyDescent="0.35">
      <c r="A31" t="s">
        <v>764</v>
      </c>
      <c r="B31" s="14">
        <v>41273</v>
      </c>
      <c r="C31" t="s">
        <v>761</v>
      </c>
      <c r="D31" t="s">
        <v>791</v>
      </c>
      <c r="E31">
        <v>0</v>
      </c>
      <c r="F31">
        <v>3</v>
      </c>
      <c r="G31" t="s">
        <v>23</v>
      </c>
      <c r="H31" t="s">
        <v>767</v>
      </c>
      <c r="I31" t="s">
        <v>763</v>
      </c>
      <c r="J31">
        <v>4</v>
      </c>
    </row>
    <row r="32" spans="1:10" hidden="1" x14ac:dyDescent="0.35">
      <c r="A32" t="s">
        <v>764</v>
      </c>
      <c r="B32" s="14">
        <v>41276</v>
      </c>
      <c r="C32" t="s">
        <v>761</v>
      </c>
      <c r="D32" t="s">
        <v>768</v>
      </c>
      <c r="E32">
        <v>3</v>
      </c>
      <c r="F32">
        <v>0</v>
      </c>
      <c r="G32" t="s">
        <v>792</v>
      </c>
      <c r="H32" t="s">
        <v>767</v>
      </c>
      <c r="I32" t="s">
        <v>771</v>
      </c>
      <c r="J32">
        <v>3</v>
      </c>
    </row>
    <row r="33" spans="1:10" hidden="1" x14ac:dyDescent="0.35">
      <c r="A33" t="s">
        <v>764</v>
      </c>
      <c r="B33" s="14">
        <v>41280</v>
      </c>
      <c r="C33" t="s">
        <v>793</v>
      </c>
      <c r="D33" t="s">
        <v>794</v>
      </c>
      <c r="E33">
        <v>1</v>
      </c>
      <c r="F33">
        <v>2</v>
      </c>
      <c r="G33" t="s">
        <v>23</v>
      </c>
      <c r="H33" t="s">
        <v>767</v>
      </c>
      <c r="I33" t="s">
        <v>763</v>
      </c>
      <c r="J33">
        <v>4</v>
      </c>
    </row>
    <row r="34" spans="1:10" hidden="1" x14ac:dyDescent="0.35">
      <c r="A34" t="s">
        <v>764</v>
      </c>
      <c r="B34" s="14">
        <v>41287</v>
      </c>
      <c r="C34" t="s">
        <v>761</v>
      </c>
      <c r="D34" t="s">
        <v>795</v>
      </c>
      <c r="E34">
        <v>2</v>
      </c>
      <c r="F34">
        <v>1</v>
      </c>
      <c r="G34" t="s">
        <v>23</v>
      </c>
      <c r="H34" t="s">
        <v>30</v>
      </c>
      <c r="I34" t="s">
        <v>763</v>
      </c>
      <c r="J34">
        <v>7</v>
      </c>
    </row>
    <row r="35" spans="1:10" hidden="1" x14ac:dyDescent="0.35">
      <c r="A35" t="s">
        <v>764</v>
      </c>
      <c r="B35" s="14">
        <v>41293</v>
      </c>
      <c r="C35" t="s">
        <v>761</v>
      </c>
      <c r="D35" t="s">
        <v>768</v>
      </c>
      <c r="E35">
        <v>5</v>
      </c>
      <c r="F35">
        <v>0</v>
      </c>
      <c r="G35" t="s">
        <v>40</v>
      </c>
      <c r="H35" t="s">
        <v>767</v>
      </c>
      <c r="I35" t="s">
        <v>771</v>
      </c>
      <c r="J35">
        <v>6</v>
      </c>
    </row>
    <row r="36" spans="1:10" hidden="1" x14ac:dyDescent="0.35">
      <c r="A36" t="s">
        <v>764</v>
      </c>
      <c r="B36" s="14">
        <v>41301</v>
      </c>
      <c r="C36" t="s">
        <v>793</v>
      </c>
      <c r="D36" t="s">
        <v>796</v>
      </c>
      <c r="E36">
        <v>3</v>
      </c>
      <c r="F36">
        <v>2</v>
      </c>
      <c r="G36" t="s">
        <v>23</v>
      </c>
      <c r="H36" t="s">
        <v>30</v>
      </c>
      <c r="I36" t="s">
        <v>763</v>
      </c>
      <c r="J36">
        <v>8</v>
      </c>
    </row>
    <row r="37" spans="1:10" hidden="1" x14ac:dyDescent="0.35">
      <c r="A37" t="s">
        <v>764</v>
      </c>
      <c r="B37" s="14">
        <v>41304</v>
      </c>
      <c r="C37" t="s">
        <v>761</v>
      </c>
      <c r="D37" t="s">
        <v>797</v>
      </c>
      <c r="E37">
        <v>2</v>
      </c>
      <c r="F37">
        <v>2</v>
      </c>
      <c r="G37" t="s">
        <v>23</v>
      </c>
      <c r="H37" t="s">
        <v>770</v>
      </c>
      <c r="I37" t="s">
        <v>763</v>
      </c>
      <c r="J37">
        <v>3</v>
      </c>
    </row>
    <row r="38" spans="1:10" hidden="1" x14ac:dyDescent="0.35">
      <c r="A38" t="s">
        <v>764</v>
      </c>
      <c r="B38" s="14">
        <v>41308</v>
      </c>
      <c r="C38" t="s">
        <v>761</v>
      </c>
      <c r="D38" t="s">
        <v>798</v>
      </c>
      <c r="E38">
        <v>2</v>
      </c>
      <c r="F38">
        <v>2</v>
      </c>
      <c r="G38" t="s">
        <v>23</v>
      </c>
      <c r="H38" t="s">
        <v>770</v>
      </c>
      <c r="I38" t="s">
        <v>763</v>
      </c>
      <c r="J38">
        <v>4</v>
      </c>
    </row>
    <row r="39" spans="1:10" hidden="1" x14ac:dyDescent="0.35">
      <c r="A39" t="s">
        <v>764</v>
      </c>
      <c r="B39" s="14">
        <v>41316</v>
      </c>
      <c r="C39" t="s">
        <v>761</v>
      </c>
      <c r="D39" t="s">
        <v>768</v>
      </c>
      <c r="E39">
        <v>0</v>
      </c>
      <c r="F39">
        <v>2</v>
      </c>
      <c r="G39" t="s">
        <v>799</v>
      </c>
      <c r="H39" t="s">
        <v>30</v>
      </c>
      <c r="I39" t="s">
        <v>771</v>
      </c>
      <c r="J39">
        <v>8</v>
      </c>
    </row>
    <row r="40" spans="1:10" x14ac:dyDescent="0.35">
      <c r="A40" t="s">
        <v>764</v>
      </c>
      <c r="B40" s="14">
        <v>41319</v>
      </c>
      <c r="C40" t="s">
        <v>765</v>
      </c>
      <c r="D40" t="s">
        <v>800</v>
      </c>
      <c r="E40">
        <v>2</v>
      </c>
      <c r="F40">
        <v>0</v>
      </c>
      <c r="G40" t="s">
        <v>23</v>
      </c>
      <c r="H40" t="s">
        <v>30</v>
      </c>
      <c r="I40" t="s">
        <v>763</v>
      </c>
      <c r="J40">
        <v>3</v>
      </c>
    </row>
    <row r="41" spans="1:10" hidden="1" x14ac:dyDescent="0.35">
      <c r="A41" t="s">
        <v>764</v>
      </c>
      <c r="B41" s="14">
        <v>41322</v>
      </c>
      <c r="C41" t="s">
        <v>761</v>
      </c>
      <c r="D41" t="s">
        <v>768</v>
      </c>
      <c r="E41">
        <v>5</v>
      </c>
      <c r="F41">
        <v>0</v>
      </c>
      <c r="G41" t="s">
        <v>29</v>
      </c>
      <c r="H41" t="s">
        <v>767</v>
      </c>
      <c r="I41" t="s">
        <v>771</v>
      </c>
      <c r="J41">
        <v>3</v>
      </c>
    </row>
    <row r="42" spans="1:10" x14ac:dyDescent="0.35">
      <c r="A42" t="s">
        <v>764</v>
      </c>
      <c r="B42" s="14">
        <v>41326</v>
      </c>
      <c r="C42" t="s">
        <v>765</v>
      </c>
      <c r="D42" t="s">
        <v>772</v>
      </c>
      <c r="E42">
        <v>3</v>
      </c>
      <c r="F42">
        <v>1</v>
      </c>
      <c r="G42" t="s">
        <v>801</v>
      </c>
      <c r="H42" t="s">
        <v>767</v>
      </c>
      <c r="I42" t="s">
        <v>771</v>
      </c>
      <c r="J42">
        <v>4</v>
      </c>
    </row>
    <row r="43" spans="1:10" hidden="1" x14ac:dyDescent="0.35">
      <c r="A43" t="s">
        <v>764</v>
      </c>
      <c r="B43" s="14">
        <v>41335</v>
      </c>
      <c r="C43" t="s">
        <v>761</v>
      </c>
      <c r="D43" t="s">
        <v>802</v>
      </c>
      <c r="E43">
        <v>0</v>
      </c>
      <c r="F43">
        <v>4</v>
      </c>
      <c r="G43" t="s">
        <v>23</v>
      </c>
      <c r="H43" t="s">
        <v>767</v>
      </c>
      <c r="I43" t="s">
        <v>763</v>
      </c>
      <c r="J43">
        <v>9</v>
      </c>
    </row>
    <row r="44" spans="1:10" hidden="1" x14ac:dyDescent="0.35">
      <c r="A44" t="s">
        <v>764</v>
      </c>
      <c r="B44" s="14">
        <v>41343</v>
      </c>
      <c r="C44" t="s">
        <v>761</v>
      </c>
      <c r="D44" t="s">
        <v>768</v>
      </c>
      <c r="E44">
        <v>3</v>
      </c>
      <c r="F44">
        <v>2</v>
      </c>
      <c r="G44" t="s">
        <v>42</v>
      </c>
      <c r="H44" t="s">
        <v>767</v>
      </c>
      <c r="I44" t="s">
        <v>771</v>
      </c>
      <c r="J44">
        <v>8</v>
      </c>
    </row>
    <row r="45" spans="1:10" hidden="1" x14ac:dyDescent="0.35">
      <c r="A45" t="s">
        <v>764</v>
      </c>
      <c r="B45" s="14">
        <v>41349</v>
      </c>
      <c r="C45" t="s">
        <v>761</v>
      </c>
      <c r="D45" t="s">
        <v>803</v>
      </c>
      <c r="E45">
        <v>3</v>
      </c>
      <c r="F45">
        <v>1</v>
      </c>
      <c r="G45" t="s">
        <v>23</v>
      </c>
      <c r="H45" t="s">
        <v>30</v>
      </c>
      <c r="I45" t="s">
        <v>763</v>
      </c>
      <c r="J45">
        <v>6</v>
      </c>
    </row>
    <row r="46" spans="1:10" hidden="1" x14ac:dyDescent="0.35">
      <c r="A46" t="s">
        <v>764</v>
      </c>
      <c r="B46" s="14">
        <v>41364</v>
      </c>
      <c r="C46" t="s">
        <v>761</v>
      </c>
      <c r="D46" t="s">
        <v>804</v>
      </c>
      <c r="E46">
        <v>1</v>
      </c>
      <c r="F46">
        <v>2</v>
      </c>
      <c r="G46" t="s">
        <v>23</v>
      </c>
      <c r="H46" t="s">
        <v>767</v>
      </c>
      <c r="I46" t="s">
        <v>763</v>
      </c>
      <c r="J46">
        <v>15</v>
      </c>
    </row>
    <row r="47" spans="1:10" hidden="1" x14ac:dyDescent="0.35">
      <c r="A47" t="s">
        <v>764</v>
      </c>
      <c r="B47" s="14">
        <v>41371</v>
      </c>
      <c r="C47" t="s">
        <v>761</v>
      </c>
      <c r="D47" t="s">
        <v>768</v>
      </c>
      <c r="E47">
        <v>0</v>
      </c>
      <c r="F47">
        <v>0</v>
      </c>
      <c r="G47" t="s">
        <v>799</v>
      </c>
      <c r="H47" t="s">
        <v>770</v>
      </c>
      <c r="I47" t="s">
        <v>771</v>
      </c>
      <c r="J47">
        <v>7</v>
      </c>
    </row>
    <row r="48" spans="1:10" hidden="1" x14ac:dyDescent="0.35">
      <c r="A48" t="s">
        <v>764</v>
      </c>
      <c r="B48" s="14">
        <v>41377</v>
      </c>
      <c r="C48" t="s">
        <v>761</v>
      </c>
      <c r="D48" t="s">
        <v>805</v>
      </c>
      <c r="E48">
        <v>0</v>
      </c>
      <c r="F48">
        <v>0</v>
      </c>
      <c r="G48" t="s">
        <v>23</v>
      </c>
      <c r="H48" t="s">
        <v>770</v>
      </c>
      <c r="I48" t="s">
        <v>763</v>
      </c>
      <c r="J48">
        <v>6</v>
      </c>
    </row>
    <row r="49" spans="1:10" hidden="1" x14ac:dyDescent="0.35">
      <c r="A49" t="s">
        <v>764</v>
      </c>
      <c r="B49" s="14">
        <v>41385</v>
      </c>
      <c r="C49" t="s">
        <v>761</v>
      </c>
      <c r="D49" t="s">
        <v>768</v>
      </c>
      <c r="E49">
        <v>2</v>
      </c>
      <c r="F49">
        <v>2</v>
      </c>
      <c r="G49" t="s">
        <v>45</v>
      </c>
      <c r="H49" t="s">
        <v>770</v>
      </c>
      <c r="I49" t="s">
        <v>771</v>
      </c>
      <c r="J49">
        <v>8</v>
      </c>
    </row>
    <row r="50" spans="1:10" hidden="1" x14ac:dyDescent="0.35">
      <c r="A50" t="s">
        <v>764</v>
      </c>
      <c r="B50" s="14">
        <v>41391</v>
      </c>
      <c r="C50" t="s">
        <v>761</v>
      </c>
      <c r="D50" t="s">
        <v>806</v>
      </c>
      <c r="E50">
        <v>0</v>
      </c>
      <c r="F50">
        <v>6</v>
      </c>
      <c r="G50" t="s">
        <v>23</v>
      </c>
      <c r="H50" t="s">
        <v>767</v>
      </c>
      <c r="I50" t="s">
        <v>763</v>
      </c>
      <c r="J50">
        <v>6</v>
      </c>
    </row>
    <row r="51" spans="1:10" hidden="1" x14ac:dyDescent="0.35">
      <c r="A51" t="s">
        <v>764</v>
      </c>
      <c r="B51" s="14">
        <v>41399</v>
      </c>
      <c r="C51" t="s">
        <v>761</v>
      </c>
      <c r="D51" t="s">
        <v>768</v>
      </c>
      <c r="E51">
        <v>0</v>
      </c>
      <c r="F51">
        <v>0</v>
      </c>
      <c r="G51" t="s">
        <v>38</v>
      </c>
      <c r="H51" t="s">
        <v>770</v>
      </c>
      <c r="I51" t="s">
        <v>771</v>
      </c>
      <c r="J51">
        <v>8</v>
      </c>
    </row>
    <row r="52" spans="1:10" hidden="1" x14ac:dyDescent="0.35">
      <c r="A52" t="s">
        <v>764</v>
      </c>
      <c r="B52" s="14">
        <v>41406</v>
      </c>
      <c r="C52" t="s">
        <v>761</v>
      </c>
      <c r="D52" t="s">
        <v>807</v>
      </c>
      <c r="E52">
        <v>1</v>
      </c>
      <c r="F52">
        <v>3</v>
      </c>
      <c r="G52" t="s">
        <v>23</v>
      </c>
      <c r="H52" t="s">
        <v>767</v>
      </c>
      <c r="I52" t="s">
        <v>763</v>
      </c>
      <c r="J52">
        <v>7</v>
      </c>
    </row>
    <row r="53" spans="1:10" hidden="1" x14ac:dyDescent="0.35">
      <c r="A53" t="s">
        <v>764</v>
      </c>
      <c r="B53" s="14">
        <v>41413</v>
      </c>
      <c r="C53" t="s">
        <v>761</v>
      </c>
      <c r="D53" t="s">
        <v>768</v>
      </c>
      <c r="E53">
        <v>1</v>
      </c>
      <c r="F53">
        <v>0</v>
      </c>
      <c r="G53" t="s">
        <v>808</v>
      </c>
      <c r="H53" t="s">
        <v>767</v>
      </c>
      <c r="I53" t="s">
        <v>771</v>
      </c>
      <c r="J53">
        <v>7</v>
      </c>
    </row>
    <row r="54" spans="1:10" hidden="1" x14ac:dyDescent="0.35">
      <c r="A54" t="s">
        <v>764</v>
      </c>
      <c r="B54" s="14">
        <v>41468</v>
      </c>
      <c r="C54" t="s">
        <v>809</v>
      </c>
      <c r="D54" t="s">
        <v>810</v>
      </c>
      <c r="E54">
        <v>0</v>
      </c>
      <c r="F54">
        <v>4</v>
      </c>
      <c r="G54" t="s">
        <v>23</v>
      </c>
      <c r="H54" t="s">
        <v>767</v>
      </c>
      <c r="I54" t="s">
        <v>763</v>
      </c>
      <c r="J54">
        <v>55</v>
      </c>
    </row>
    <row r="55" spans="1:10" hidden="1" x14ac:dyDescent="0.35">
      <c r="A55" t="s">
        <v>764</v>
      </c>
      <c r="B55" s="14">
        <v>41475</v>
      </c>
      <c r="C55" t="s">
        <v>809</v>
      </c>
      <c r="D55" t="s">
        <v>811</v>
      </c>
      <c r="E55">
        <v>0</v>
      </c>
      <c r="F55">
        <v>2</v>
      </c>
      <c r="G55" t="s">
        <v>23</v>
      </c>
      <c r="H55" t="s">
        <v>767</v>
      </c>
      <c r="I55" t="s">
        <v>763</v>
      </c>
      <c r="J55">
        <v>7</v>
      </c>
    </row>
    <row r="56" spans="1:10" hidden="1" x14ac:dyDescent="0.35">
      <c r="A56" t="s">
        <v>764</v>
      </c>
      <c r="B56" s="14">
        <v>41479</v>
      </c>
      <c r="C56" t="s">
        <v>809</v>
      </c>
      <c r="D56" t="s">
        <v>812</v>
      </c>
      <c r="E56">
        <v>0</v>
      </c>
      <c r="F56">
        <v>2</v>
      </c>
      <c r="G56" t="s">
        <v>23</v>
      </c>
      <c r="H56" t="s">
        <v>767</v>
      </c>
      <c r="I56" t="s">
        <v>763</v>
      </c>
      <c r="J56">
        <v>4</v>
      </c>
    </row>
    <row r="57" spans="1:10" hidden="1" x14ac:dyDescent="0.35">
      <c r="A57" t="s">
        <v>764</v>
      </c>
      <c r="B57" s="14">
        <v>41483</v>
      </c>
      <c r="C57" t="s">
        <v>809</v>
      </c>
      <c r="D57" t="s">
        <v>813</v>
      </c>
      <c r="E57">
        <v>0</v>
      </c>
      <c r="F57">
        <v>3</v>
      </c>
      <c r="G57" t="s">
        <v>23</v>
      </c>
      <c r="H57" t="s">
        <v>767</v>
      </c>
      <c r="I57" t="s">
        <v>763</v>
      </c>
      <c r="J57">
        <v>4</v>
      </c>
    </row>
    <row r="58" spans="1:10" hidden="1" x14ac:dyDescent="0.35">
      <c r="A58" t="s">
        <v>815</v>
      </c>
      <c r="B58" s="14">
        <v>41489</v>
      </c>
      <c r="C58" t="s">
        <v>809</v>
      </c>
      <c r="D58" t="s">
        <v>772</v>
      </c>
      <c r="E58">
        <v>2</v>
      </c>
      <c r="F58">
        <v>0</v>
      </c>
      <c r="G58" t="s">
        <v>814</v>
      </c>
      <c r="H58" t="s">
        <v>767</v>
      </c>
      <c r="I58" t="s">
        <v>771</v>
      </c>
      <c r="J58">
        <v>6</v>
      </c>
    </row>
    <row r="59" spans="1:10" hidden="1" x14ac:dyDescent="0.35">
      <c r="A59" t="s">
        <v>815</v>
      </c>
      <c r="B59" s="14">
        <v>41493</v>
      </c>
      <c r="C59" t="s">
        <v>809</v>
      </c>
      <c r="D59" t="s">
        <v>816</v>
      </c>
      <c r="E59">
        <v>1</v>
      </c>
      <c r="F59">
        <v>4</v>
      </c>
      <c r="G59" t="s">
        <v>23</v>
      </c>
      <c r="H59" t="s">
        <v>767</v>
      </c>
      <c r="I59" t="s">
        <v>763</v>
      </c>
      <c r="J59">
        <v>4</v>
      </c>
    </row>
    <row r="60" spans="1:10" hidden="1" x14ac:dyDescent="0.35">
      <c r="A60" t="s">
        <v>815</v>
      </c>
      <c r="B60" s="14">
        <v>41496</v>
      </c>
      <c r="C60" t="s">
        <v>809</v>
      </c>
      <c r="D60" t="s">
        <v>772</v>
      </c>
      <c r="E60">
        <v>0</v>
      </c>
      <c r="F60">
        <v>1</v>
      </c>
      <c r="G60" t="s">
        <v>817</v>
      </c>
      <c r="H60" t="s">
        <v>30</v>
      </c>
      <c r="I60" t="s">
        <v>771</v>
      </c>
      <c r="J60">
        <v>3</v>
      </c>
    </row>
    <row r="61" spans="1:10" hidden="1" x14ac:dyDescent="0.35">
      <c r="A61" t="s">
        <v>815</v>
      </c>
      <c r="B61" s="14">
        <v>41503</v>
      </c>
      <c r="C61" t="s">
        <v>761</v>
      </c>
      <c r="D61" t="s">
        <v>768</v>
      </c>
      <c r="E61">
        <v>1</v>
      </c>
      <c r="F61">
        <v>0</v>
      </c>
      <c r="G61" t="s">
        <v>24</v>
      </c>
      <c r="H61" t="s">
        <v>767</v>
      </c>
      <c r="I61" t="s">
        <v>771</v>
      </c>
      <c r="J61">
        <v>7</v>
      </c>
    </row>
    <row r="62" spans="1:10" hidden="1" x14ac:dyDescent="0.35">
      <c r="A62" t="s">
        <v>815</v>
      </c>
      <c r="B62" s="14">
        <v>41510</v>
      </c>
      <c r="C62" t="s">
        <v>761</v>
      </c>
      <c r="D62" t="s">
        <v>804</v>
      </c>
      <c r="E62">
        <v>0</v>
      </c>
      <c r="F62">
        <v>1</v>
      </c>
      <c r="G62" t="s">
        <v>23</v>
      </c>
      <c r="H62" t="s">
        <v>767</v>
      </c>
      <c r="I62" t="s">
        <v>763</v>
      </c>
      <c r="J62">
        <v>7</v>
      </c>
    </row>
    <row r="63" spans="1:10" hidden="1" x14ac:dyDescent="0.35">
      <c r="A63" t="s">
        <v>815</v>
      </c>
      <c r="B63" s="14">
        <v>41513</v>
      </c>
      <c r="C63" t="s">
        <v>776</v>
      </c>
      <c r="D63" t="s">
        <v>768</v>
      </c>
      <c r="E63">
        <v>4</v>
      </c>
      <c r="F63">
        <v>2</v>
      </c>
      <c r="G63" t="s">
        <v>818</v>
      </c>
      <c r="H63" t="s">
        <v>767</v>
      </c>
      <c r="I63" t="s">
        <v>771</v>
      </c>
      <c r="J63">
        <v>3</v>
      </c>
    </row>
    <row r="64" spans="1:10" hidden="1" x14ac:dyDescent="0.35">
      <c r="A64" t="s">
        <v>815</v>
      </c>
      <c r="B64" s="14">
        <v>41518</v>
      </c>
      <c r="C64" t="s">
        <v>761</v>
      </c>
      <c r="D64" t="s">
        <v>768</v>
      </c>
      <c r="E64">
        <v>1</v>
      </c>
      <c r="F64">
        <v>0</v>
      </c>
      <c r="G64" t="s">
        <v>769</v>
      </c>
      <c r="H64" t="s">
        <v>767</v>
      </c>
      <c r="I64" t="s">
        <v>771</v>
      </c>
      <c r="J64">
        <v>5</v>
      </c>
    </row>
    <row r="65" spans="1:10" hidden="1" x14ac:dyDescent="0.35">
      <c r="A65" t="s">
        <v>815</v>
      </c>
      <c r="B65" s="14">
        <v>41533</v>
      </c>
      <c r="C65" t="s">
        <v>761</v>
      </c>
      <c r="D65" t="s">
        <v>784</v>
      </c>
      <c r="E65">
        <v>2</v>
      </c>
      <c r="F65">
        <v>2</v>
      </c>
      <c r="G65" t="s">
        <v>23</v>
      </c>
      <c r="H65" t="s">
        <v>770</v>
      </c>
      <c r="I65" t="s">
        <v>763</v>
      </c>
      <c r="J65">
        <v>15</v>
      </c>
    </row>
    <row r="66" spans="1:10" hidden="1" x14ac:dyDescent="0.35">
      <c r="A66" t="s">
        <v>815</v>
      </c>
      <c r="B66" s="14">
        <v>41538</v>
      </c>
      <c r="C66" t="s">
        <v>761</v>
      </c>
      <c r="D66" t="s">
        <v>768</v>
      </c>
      <c r="E66">
        <v>0</v>
      </c>
      <c r="F66">
        <v>1</v>
      </c>
      <c r="G66" t="s">
        <v>786</v>
      </c>
      <c r="H66" t="s">
        <v>30</v>
      </c>
      <c r="I66" t="s">
        <v>771</v>
      </c>
      <c r="J66">
        <v>5</v>
      </c>
    </row>
    <row r="67" spans="1:10" hidden="1" x14ac:dyDescent="0.35">
      <c r="A67" t="s">
        <v>815</v>
      </c>
      <c r="B67" s="14">
        <v>41542</v>
      </c>
      <c r="C67" t="s">
        <v>776</v>
      </c>
      <c r="D67" t="s">
        <v>795</v>
      </c>
      <c r="E67">
        <v>1</v>
      </c>
      <c r="F67">
        <v>0</v>
      </c>
      <c r="G67" t="s">
        <v>23</v>
      </c>
      <c r="H67" t="s">
        <v>30</v>
      </c>
      <c r="I67" t="s">
        <v>763</v>
      </c>
      <c r="J67">
        <v>4</v>
      </c>
    </row>
    <row r="68" spans="1:10" hidden="1" x14ac:dyDescent="0.35">
      <c r="A68" t="s">
        <v>815</v>
      </c>
      <c r="B68" s="14">
        <v>41546</v>
      </c>
      <c r="C68" t="s">
        <v>761</v>
      </c>
      <c r="D68" t="s">
        <v>774</v>
      </c>
      <c r="E68">
        <v>1</v>
      </c>
      <c r="F68">
        <v>3</v>
      </c>
      <c r="G68" t="s">
        <v>23</v>
      </c>
      <c r="H68" t="s">
        <v>767</v>
      </c>
      <c r="I68" t="s">
        <v>763</v>
      </c>
      <c r="J68">
        <v>4</v>
      </c>
    </row>
    <row r="69" spans="1:10" hidden="1" x14ac:dyDescent="0.35">
      <c r="A69" t="s">
        <v>815</v>
      </c>
      <c r="B69" s="14">
        <v>41552</v>
      </c>
      <c r="C69" t="s">
        <v>761</v>
      </c>
      <c r="D69" t="s">
        <v>768</v>
      </c>
      <c r="E69">
        <v>3</v>
      </c>
      <c r="F69">
        <v>1</v>
      </c>
      <c r="G69" t="s">
        <v>819</v>
      </c>
      <c r="H69" t="s">
        <v>767</v>
      </c>
      <c r="I69" t="s">
        <v>771</v>
      </c>
      <c r="J69">
        <v>6</v>
      </c>
    </row>
    <row r="70" spans="1:10" hidden="1" x14ac:dyDescent="0.35">
      <c r="A70" t="s">
        <v>815</v>
      </c>
      <c r="B70" s="14">
        <v>41566</v>
      </c>
      <c r="C70" t="s">
        <v>761</v>
      </c>
      <c r="D70" t="s">
        <v>806</v>
      </c>
      <c r="E70">
        <v>2</v>
      </c>
      <c r="F70">
        <v>2</v>
      </c>
      <c r="G70" t="s">
        <v>23</v>
      </c>
      <c r="H70" t="s">
        <v>770</v>
      </c>
      <c r="I70" t="s">
        <v>763</v>
      </c>
      <c r="J70">
        <v>14</v>
      </c>
    </row>
    <row r="71" spans="1:10" hidden="1" x14ac:dyDescent="0.35">
      <c r="A71" t="s">
        <v>815</v>
      </c>
      <c r="B71" s="14">
        <v>41573</v>
      </c>
      <c r="C71" t="s">
        <v>761</v>
      </c>
      <c r="D71" t="s">
        <v>768</v>
      </c>
      <c r="E71">
        <v>4</v>
      </c>
      <c r="F71">
        <v>1</v>
      </c>
      <c r="G71" t="s">
        <v>799</v>
      </c>
      <c r="H71" t="s">
        <v>767</v>
      </c>
      <c r="I71" t="s">
        <v>771</v>
      </c>
      <c r="J71">
        <v>7</v>
      </c>
    </row>
    <row r="72" spans="1:10" hidden="1" x14ac:dyDescent="0.35">
      <c r="A72" t="s">
        <v>815</v>
      </c>
      <c r="B72" s="14">
        <v>41580</v>
      </c>
      <c r="C72" t="s">
        <v>761</v>
      </c>
      <c r="D72" t="s">
        <v>797</v>
      </c>
      <c r="E72">
        <v>2</v>
      </c>
      <c r="F72">
        <v>0</v>
      </c>
      <c r="G72" t="s">
        <v>23</v>
      </c>
      <c r="H72" t="s">
        <v>30</v>
      </c>
      <c r="I72" t="s">
        <v>763</v>
      </c>
      <c r="J72">
        <v>7</v>
      </c>
    </row>
    <row r="73" spans="1:10" hidden="1" x14ac:dyDescent="0.35">
      <c r="A73" t="s">
        <v>815</v>
      </c>
      <c r="B73" s="14">
        <v>41587</v>
      </c>
      <c r="C73" t="s">
        <v>761</v>
      </c>
      <c r="D73" t="s">
        <v>768</v>
      </c>
      <c r="E73">
        <v>4</v>
      </c>
      <c r="F73">
        <v>0</v>
      </c>
      <c r="G73" t="s">
        <v>37</v>
      </c>
      <c r="H73" t="s">
        <v>767</v>
      </c>
      <c r="I73" t="s">
        <v>771</v>
      </c>
      <c r="J73">
        <v>7</v>
      </c>
    </row>
    <row r="74" spans="1:10" hidden="1" x14ac:dyDescent="0.35">
      <c r="A74" t="s">
        <v>815</v>
      </c>
      <c r="B74" s="14">
        <v>41601</v>
      </c>
      <c r="C74" t="s">
        <v>761</v>
      </c>
      <c r="D74" t="s">
        <v>780</v>
      </c>
      <c r="E74">
        <v>3</v>
      </c>
      <c r="F74">
        <v>3</v>
      </c>
      <c r="G74" t="s">
        <v>23</v>
      </c>
      <c r="H74" t="s">
        <v>770</v>
      </c>
      <c r="I74" t="s">
        <v>763</v>
      </c>
      <c r="J74">
        <v>14</v>
      </c>
    </row>
    <row r="75" spans="1:10" hidden="1" x14ac:dyDescent="0.35">
      <c r="A75" t="s">
        <v>815</v>
      </c>
      <c r="B75" s="14">
        <v>41609</v>
      </c>
      <c r="C75" t="s">
        <v>761</v>
      </c>
      <c r="D75" t="s">
        <v>820</v>
      </c>
      <c r="E75">
        <v>3</v>
      </c>
      <c r="F75">
        <v>1</v>
      </c>
      <c r="G75" t="s">
        <v>23</v>
      </c>
      <c r="H75" t="s">
        <v>30</v>
      </c>
      <c r="I75" t="s">
        <v>763</v>
      </c>
      <c r="J75">
        <v>8</v>
      </c>
    </row>
    <row r="76" spans="1:10" hidden="1" x14ac:dyDescent="0.35">
      <c r="A76" t="s">
        <v>815</v>
      </c>
      <c r="B76" s="14">
        <v>41612</v>
      </c>
      <c r="C76" t="s">
        <v>761</v>
      </c>
      <c r="D76" t="s">
        <v>768</v>
      </c>
      <c r="E76">
        <v>5</v>
      </c>
      <c r="F76">
        <v>1</v>
      </c>
      <c r="G76" t="s">
        <v>40</v>
      </c>
      <c r="H76" t="s">
        <v>767</v>
      </c>
      <c r="I76" t="s">
        <v>771</v>
      </c>
      <c r="J76">
        <v>3</v>
      </c>
    </row>
    <row r="77" spans="1:10" hidden="1" x14ac:dyDescent="0.35">
      <c r="A77" t="s">
        <v>815</v>
      </c>
      <c r="B77" s="14">
        <v>41615</v>
      </c>
      <c r="C77" t="s">
        <v>761</v>
      </c>
      <c r="D77" t="s">
        <v>768</v>
      </c>
      <c r="E77">
        <v>4</v>
      </c>
      <c r="F77">
        <v>1</v>
      </c>
      <c r="G77" t="s">
        <v>799</v>
      </c>
      <c r="H77" t="s">
        <v>767</v>
      </c>
      <c r="I77" t="s">
        <v>771</v>
      </c>
      <c r="J77">
        <v>3</v>
      </c>
    </row>
    <row r="78" spans="1:10" hidden="1" x14ac:dyDescent="0.35">
      <c r="A78" t="s">
        <v>815</v>
      </c>
      <c r="B78" s="14">
        <v>41623</v>
      </c>
      <c r="C78" t="s">
        <v>761</v>
      </c>
      <c r="D78" t="s">
        <v>785</v>
      </c>
      <c r="E78">
        <v>0</v>
      </c>
      <c r="F78">
        <v>5</v>
      </c>
      <c r="G78" t="s">
        <v>23</v>
      </c>
      <c r="H78" t="s">
        <v>767</v>
      </c>
      <c r="I78" t="s">
        <v>763</v>
      </c>
      <c r="J78">
        <v>8</v>
      </c>
    </row>
    <row r="79" spans="1:10" hidden="1" x14ac:dyDescent="0.35">
      <c r="A79" t="s">
        <v>815</v>
      </c>
      <c r="B79" s="14">
        <v>41629</v>
      </c>
      <c r="C79" t="s">
        <v>761</v>
      </c>
      <c r="D79" t="s">
        <v>768</v>
      </c>
      <c r="E79">
        <v>3</v>
      </c>
      <c r="F79">
        <v>1</v>
      </c>
      <c r="G79" t="s">
        <v>43</v>
      </c>
      <c r="H79" t="s">
        <v>767</v>
      </c>
      <c r="I79" t="s">
        <v>771</v>
      </c>
      <c r="J79">
        <v>6</v>
      </c>
    </row>
    <row r="80" spans="1:10" hidden="1" x14ac:dyDescent="0.35">
      <c r="A80" t="s">
        <v>815</v>
      </c>
      <c r="B80" s="14">
        <v>41634</v>
      </c>
      <c r="C80" t="s">
        <v>761</v>
      </c>
      <c r="D80" t="s">
        <v>798</v>
      </c>
      <c r="E80">
        <v>2</v>
      </c>
      <c r="F80">
        <v>1</v>
      </c>
      <c r="G80" t="s">
        <v>23</v>
      </c>
      <c r="H80" t="s">
        <v>30</v>
      </c>
      <c r="I80" t="s">
        <v>763</v>
      </c>
      <c r="J80">
        <v>5</v>
      </c>
    </row>
    <row r="81" spans="1:10" hidden="1" x14ac:dyDescent="0.35">
      <c r="A81" t="s">
        <v>815</v>
      </c>
      <c r="B81" s="14">
        <v>41637</v>
      </c>
      <c r="C81" t="s">
        <v>761</v>
      </c>
      <c r="D81" t="s">
        <v>782</v>
      </c>
      <c r="E81">
        <v>2</v>
      </c>
      <c r="F81">
        <v>1</v>
      </c>
      <c r="G81" t="s">
        <v>23</v>
      </c>
      <c r="H81" t="s">
        <v>30</v>
      </c>
      <c r="I81" t="s">
        <v>763</v>
      </c>
      <c r="J81">
        <v>3</v>
      </c>
    </row>
    <row r="82" spans="1:10" hidden="1" x14ac:dyDescent="0.35">
      <c r="A82" t="s">
        <v>815</v>
      </c>
      <c r="B82" s="14">
        <v>41640</v>
      </c>
      <c r="C82" t="s">
        <v>761</v>
      </c>
      <c r="D82" t="s">
        <v>768</v>
      </c>
      <c r="E82">
        <v>2</v>
      </c>
      <c r="F82">
        <v>0</v>
      </c>
      <c r="G82" t="s">
        <v>39</v>
      </c>
      <c r="H82" t="s">
        <v>767</v>
      </c>
      <c r="I82" t="s">
        <v>771</v>
      </c>
      <c r="J82">
        <v>3</v>
      </c>
    </row>
    <row r="83" spans="1:10" hidden="1" x14ac:dyDescent="0.35">
      <c r="A83" t="s">
        <v>815</v>
      </c>
      <c r="B83" s="14">
        <v>41644</v>
      </c>
      <c r="C83" t="s">
        <v>793</v>
      </c>
      <c r="D83" t="s">
        <v>768</v>
      </c>
      <c r="E83">
        <v>2</v>
      </c>
      <c r="F83">
        <v>0</v>
      </c>
      <c r="G83" t="s">
        <v>821</v>
      </c>
      <c r="H83" t="s">
        <v>767</v>
      </c>
      <c r="I83" t="s">
        <v>771</v>
      </c>
      <c r="J83">
        <v>4</v>
      </c>
    </row>
    <row r="84" spans="1:10" hidden="1" x14ac:dyDescent="0.35">
      <c r="A84" t="s">
        <v>815</v>
      </c>
      <c r="B84" s="14">
        <v>41651</v>
      </c>
      <c r="C84" t="s">
        <v>761</v>
      </c>
      <c r="D84" t="s">
        <v>790</v>
      </c>
      <c r="E84">
        <v>3</v>
      </c>
      <c r="F84">
        <v>5</v>
      </c>
      <c r="G84" t="s">
        <v>23</v>
      </c>
      <c r="H84" t="s">
        <v>767</v>
      </c>
      <c r="I84" t="s">
        <v>763</v>
      </c>
      <c r="J84">
        <v>7</v>
      </c>
    </row>
    <row r="85" spans="1:10" hidden="1" x14ac:dyDescent="0.35">
      <c r="A85" t="s">
        <v>815</v>
      </c>
      <c r="B85" s="14">
        <v>41657</v>
      </c>
      <c r="C85" t="s">
        <v>761</v>
      </c>
      <c r="D85" t="s">
        <v>768</v>
      </c>
      <c r="E85">
        <v>2</v>
      </c>
      <c r="F85">
        <v>2</v>
      </c>
      <c r="G85" t="s">
        <v>789</v>
      </c>
      <c r="H85" t="s">
        <v>770</v>
      </c>
      <c r="I85" t="s">
        <v>771</v>
      </c>
      <c r="J85">
        <v>6</v>
      </c>
    </row>
    <row r="86" spans="1:10" hidden="1" x14ac:dyDescent="0.35">
      <c r="A86" t="s">
        <v>815</v>
      </c>
      <c r="B86" s="14">
        <v>41664</v>
      </c>
      <c r="C86" t="s">
        <v>793</v>
      </c>
      <c r="D86" t="s">
        <v>822</v>
      </c>
      <c r="E86">
        <v>0</v>
      </c>
      <c r="F86">
        <v>2</v>
      </c>
      <c r="G86" t="s">
        <v>23</v>
      </c>
      <c r="H86" t="s">
        <v>767</v>
      </c>
      <c r="I86" t="s">
        <v>763</v>
      </c>
      <c r="J86">
        <v>7</v>
      </c>
    </row>
    <row r="87" spans="1:10" hidden="1" x14ac:dyDescent="0.35">
      <c r="A87" t="s">
        <v>815</v>
      </c>
      <c r="B87" s="14">
        <v>41667</v>
      </c>
      <c r="C87" t="s">
        <v>761</v>
      </c>
      <c r="D87" t="s">
        <v>768</v>
      </c>
      <c r="E87">
        <v>4</v>
      </c>
      <c r="F87">
        <v>0</v>
      </c>
      <c r="G87" t="s">
        <v>38</v>
      </c>
      <c r="H87" t="s">
        <v>767</v>
      </c>
      <c r="I87" t="s">
        <v>771</v>
      </c>
      <c r="J87">
        <v>3</v>
      </c>
    </row>
    <row r="88" spans="1:10" hidden="1" x14ac:dyDescent="0.35">
      <c r="A88" t="s">
        <v>815</v>
      </c>
      <c r="B88" s="14">
        <v>41672</v>
      </c>
      <c r="C88" t="s">
        <v>761</v>
      </c>
      <c r="D88" t="s">
        <v>762</v>
      </c>
      <c r="E88">
        <v>1</v>
      </c>
      <c r="F88">
        <v>1</v>
      </c>
      <c r="G88" t="s">
        <v>23</v>
      </c>
      <c r="H88" t="s">
        <v>770</v>
      </c>
      <c r="I88" t="s">
        <v>763</v>
      </c>
      <c r="J88">
        <v>5</v>
      </c>
    </row>
    <row r="89" spans="1:10" hidden="1" x14ac:dyDescent="0.35">
      <c r="A89" t="s">
        <v>815</v>
      </c>
      <c r="B89" s="14">
        <v>41678</v>
      </c>
      <c r="C89" t="s">
        <v>761</v>
      </c>
      <c r="D89" t="s">
        <v>768</v>
      </c>
      <c r="E89">
        <v>5</v>
      </c>
      <c r="F89">
        <v>1</v>
      </c>
      <c r="G89" t="s">
        <v>36</v>
      </c>
      <c r="H89" t="s">
        <v>767</v>
      </c>
      <c r="I89" t="s">
        <v>771</v>
      </c>
      <c r="J89">
        <v>6</v>
      </c>
    </row>
    <row r="90" spans="1:10" hidden="1" x14ac:dyDescent="0.35">
      <c r="A90" t="s">
        <v>815</v>
      </c>
      <c r="B90" s="14">
        <v>41682</v>
      </c>
      <c r="C90" t="s">
        <v>761</v>
      </c>
      <c r="D90" t="s">
        <v>807</v>
      </c>
      <c r="E90">
        <v>2</v>
      </c>
      <c r="F90">
        <v>3</v>
      </c>
      <c r="G90" t="s">
        <v>23</v>
      </c>
      <c r="H90" t="s">
        <v>767</v>
      </c>
      <c r="I90" t="s">
        <v>763</v>
      </c>
      <c r="J90">
        <v>4</v>
      </c>
    </row>
    <row r="91" spans="1:10" hidden="1" x14ac:dyDescent="0.35">
      <c r="A91" t="s">
        <v>815</v>
      </c>
      <c r="B91" s="14">
        <v>41686</v>
      </c>
      <c r="C91" t="s">
        <v>793</v>
      </c>
      <c r="D91" t="s">
        <v>797</v>
      </c>
      <c r="E91">
        <v>2</v>
      </c>
      <c r="F91">
        <v>1</v>
      </c>
      <c r="G91" t="s">
        <v>23</v>
      </c>
      <c r="H91" t="s">
        <v>30</v>
      </c>
      <c r="I91" t="s">
        <v>763</v>
      </c>
      <c r="J91">
        <v>4</v>
      </c>
    </row>
    <row r="92" spans="1:10" hidden="1" x14ac:dyDescent="0.35">
      <c r="A92" t="s">
        <v>815</v>
      </c>
      <c r="B92" s="14">
        <v>41693</v>
      </c>
      <c r="C92" t="s">
        <v>761</v>
      </c>
      <c r="D92" t="s">
        <v>768</v>
      </c>
      <c r="E92">
        <v>4</v>
      </c>
      <c r="F92">
        <v>3</v>
      </c>
      <c r="G92" t="s">
        <v>29</v>
      </c>
      <c r="H92" t="s">
        <v>767</v>
      </c>
      <c r="I92" t="s">
        <v>771</v>
      </c>
      <c r="J92">
        <v>7</v>
      </c>
    </row>
    <row r="93" spans="1:10" hidden="1" x14ac:dyDescent="0.35">
      <c r="A93" t="s">
        <v>815</v>
      </c>
      <c r="B93" s="14">
        <v>41699</v>
      </c>
      <c r="C93" t="s">
        <v>761</v>
      </c>
      <c r="D93" t="s">
        <v>803</v>
      </c>
      <c r="E93">
        <v>0</v>
      </c>
      <c r="F93">
        <v>3</v>
      </c>
      <c r="G93" t="s">
        <v>23</v>
      </c>
      <c r="H93" t="s">
        <v>767</v>
      </c>
      <c r="I93" t="s">
        <v>763</v>
      </c>
      <c r="J93">
        <v>6</v>
      </c>
    </row>
    <row r="94" spans="1:10" hidden="1" x14ac:dyDescent="0.35">
      <c r="A94" t="s">
        <v>815</v>
      </c>
      <c r="B94" s="14">
        <v>41714</v>
      </c>
      <c r="C94" t="s">
        <v>761</v>
      </c>
      <c r="D94" t="s">
        <v>795</v>
      </c>
      <c r="E94">
        <v>0</v>
      </c>
      <c r="F94">
        <v>3</v>
      </c>
      <c r="G94" t="s">
        <v>23</v>
      </c>
      <c r="H94" t="s">
        <v>767</v>
      </c>
      <c r="I94" t="s">
        <v>763</v>
      </c>
      <c r="J94">
        <v>15</v>
      </c>
    </row>
    <row r="95" spans="1:10" hidden="1" x14ac:dyDescent="0.35">
      <c r="A95" t="s">
        <v>815</v>
      </c>
      <c r="B95" s="14">
        <v>41720</v>
      </c>
      <c r="C95" t="s">
        <v>761</v>
      </c>
      <c r="D95" t="s">
        <v>823</v>
      </c>
      <c r="E95">
        <v>3</v>
      </c>
      <c r="F95">
        <v>6</v>
      </c>
      <c r="G95" t="s">
        <v>23</v>
      </c>
      <c r="H95" t="s">
        <v>767</v>
      </c>
      <c r="I95" t="s">
        <v>763</v>
      </c>
      <c r="J95">
        <v>6</v>
      </c>
    </row>
    <row r="96" spans="1:10" hidden="1" x14ac:dyDescent="0.35">
      <c r="A96" t="s">
        <v>815</v>
      </c>
      <c r="B96" s="14">
        <v>41724</v>
      </c>
      <c r="C96" t="s">
        <v>761</v>
      </c>
      <c r="D96" t="s">
        <v>768</v>
      </c>
      <c r="E96">
        <v>2</v>
      </c>
      <c r="F96">
        <v>1</v>
      </c>
      <c r="G96" t="s">
        <v>792</v>
      </c>
      <c r="H96" t="s">
        <v>767</v>
      </c>
      <c r="I96" t="s">
        <v>771</v>
      </c>
      <c r="J96">
        <v>4</v>
      </c>
    </row>
    <row r="97" spans="1:10" hidden="1" x14ac:dyDescent="0.35">
      <c r="A97" t="s">
        <v>815</v>
      </c>
      <c r="B97" s="14">
        <v>41728</v>
      </c>
      <c r="C97" t="s">
        <v>761</v>
      </c>
      <c r="D97" t="s">
        <v>768</v>
      </c>
      <c r="E97">
        <v>4</v>
      </c>
      <c r="F97">
        <v>0</v>
      </c>
      <c r="G97" t="s">
        <v>42</v>
      </c>
      <c r="H97" t="s">
        <v>767</v>
      </c>
      <c r="I97" t="s">
        <v>771</v>
      </c>
      <c r="J97">
        <v>4</v>
      </c>
    </row>
    <row r="98" spans="1:10" hidden="1" x14ac:dyDescent="0.35">
      <c r="A98" t="s">
        <v>815</v>
      </c>
      <c r="B98" s="14">
        <v>41735</v>
      </c>
      <c r="C98" t="s">
        <v>761</v>
      </c>
      <c r="D98" t="s">
        <v>788</v>
      </c>
      <c r="E98">
        <v>1</v>
      </c>
      <c r="F98">
        <v>2</v>
      </c>
      <c r="G98" t="s">
        <v>23</v>
      </c>
      <c r="H98" t="s">
        <v>767</v>
      </c>
      <c r="I98" t="s">
        <v>763</v>
      </c>
      <c r="J98">
        <v>7</v>
      </c>
    </row>
    <row r="99" spans="1:10" hidden="1" x14ac:dyDescent="0.35">
      <c r="A99" t="s">
        <v>815</v>
      </c>
      <c r="B99" s="14">
        <v>41742</v>
      </c>
      <c r="C99" t="s">
        <v>761</v>
      </c>
      <c r="D99" t="s">
        <v>768</v>
      </c>
      <c r="E99">
        <v>3</v>
      </c>
      <c r="F99">
        <v>2</v>
      </c>
      <c r="G99" t="s">
        <v>769</v>
      </c>
      <c r="H99" t="s">
        <v>767</v>
      </c>
      <c r="I99" t="s">
        <v>771</v>
      </c>
      <c r="J99">
        <v>7</v>
      </c>
    </row>
    <row r="100" spans="1:10" hidden="1" x14ac:dyDescent="0.35">
      <c r="A100" t="s">
        <v>815</v>
      </c>
      <c r="B100" s="14">
        <v>41749</v>
      </c>
      <c r="C100" t="s">
        <v>761</v>
      </c>
      <c r="D100" t="s">
        <v>777</v>
      </c>
      <c r="E100">
        <v>2</v>
      </c>
      <c r="F100">
        <v>3</v>
      </c>
      <c r="G100" t="s">
        <v>23</v>
      </c>
      <c r="H100" t="s">
        <v>767</v>
      </c>
      <c r="I100" t="s">
        <v>763</v>
      </c>
      <c r="J100">
        <v>7</v>
      </c>
    </row>
    <row r="101" spans="1:10" hidden="1" x14ac:dyDescent="0.35">
      <c r="A101" t="s">
        <v>815</v>
      </c>
      <c r="B101" s="14">
        <v>41756</v>
      </c>
      <c r="C101" t="s">
        <v>761</v>
      </c>
      <c r="D101" t="s">
        <v>768</v>
      </c>
      <c r="E101">
        <v>0</v>
      </c>
      <c r="F101">
        <v>2</v>
      </c>
      <c r="G101" t="s">
        <v>45</v>
      </c>
      <c r="H101" t="s">
        <v>30</v>
      </c>
      <c r="I101" t="s">
        <v>771</v>
      </c>
      <c r="J101">
        <v>7</v>
      </c>
    </row>
    <row r="102" spans="1:10" hidden="1" x14ac:dyDescent="0.35">
      <c r="A102" t="s">
        <v>815</v>
      </c>
      <c r="B102" s="14">
        <v>41764</v>
      </c>
      <c r="C102" t="s">
        <v>761</v>
      </c>
      <c r="D102" t="s">
        <v>824</v>
      </c>
      <c r="E102">
        <v>3</v>
      </c>
      <c r="F102">
        <v>3</v>
      </c>
      <c r="G102" t="s">
        <v>23</v>
      </c>
      <c r="H102" t="s">
        <v>770</v>
      </c>
      <c r="I102" t="s">
        <v>763</v>
      </c>
      <c r="J102">
        <v>8</v>
      </c>
    </row>
    <row r="103" spans="1:10" hidden="1" x14ac:dyDescent="0.35">
      <c r="A103" t="s">
        <v>815</v>
      </c>
      <c r="B103" s="14">
        <v>41770</v>
      </c>
      <c r="C103" t="s">
        <v>761</v>
      </c>
      <c r="D103" t="s">
        <v>768</v>
      </c>
      <c r="E103">
        <v>2</v>
      </c>
      <c r="F103">
        <v>1</v>
      </c>
      <c r="G103" t="s">
        <v>34</v>
      </c>
      <c r="H103" t="s">
        <v>767</v>
      </c>
      <c r="I103" t="s">
        <v>771</v>
      </c>
      <c r="J103">
        <v>6</v>
      </c>
    </row>
    <row r="104" spans="1:10" hidden="1" x14ac:dyDescent="0.35">
      <c r="A104" t="s">
        <v>815</v>
      </c>
      <c r="B104" s="14">
        <v>41773</v>
      </c>
      <c r="C104" t="s">
        <v>825</v>
      </c>
      <c r="D104" t="s">
        <v>826</v>
      </c>
      <c r="E104">
        <v>0</v>
      </c>
      <c r="F104">
        <v>4</v>
      </c>
      <c r="G104" t="s">
        <v>23</v>
      </c>
      <c r="H104" t="s">
        <v>767</v>
      </c>
      <c r="I104" t="s">
        <v>763</v>
      </c>
      <c r="J104">
        <v>3</v>
      </c>
    </row>
    <row r="105" spans="1:10" hidden="1" x14ac:dyDescent="0.35">
      <c r="A105" t="s">
        <v>815</v>
      </c>
      <c r="B105" s="14">
        <v>41836</v>
      </c>
      <c r="C105" t="s">
        <v>809</v>
      </c>
      <c r="D105" t="s">
        <v>827</v>
      </c>
      <c r="E105">
        <v>2</v>
      </c>
      <c r="F105">
        <v>1</v>
      </c>
      <c r="G105" t="s">
        <v>23</v>
      </c>
      <c r="H105" t="s">
        <v>30</v>
      </c>
      <c r="I105" t="s">
        <v>763</v>
      </c>
      <c r="J105">
        <v>63</v>
      </c>
    </row>
    <row r="106" spans="1:10" hidden="1" x14ac:dyDescent="0.35">
      <c r="A106" t="s">
        <v>815</v>
      </c>
      <c r="B106" s="14">
        <v>41839</v>
      </c>
      <c r="C106" t="s">
        <v>809</v>
      </c>
      <c r="D106" t="s">
        <v>810</v>
      </c>
      <c r="E106">
        <v>1</v>
      </c>
      <c r="F106">
        <v>2</v>
      </c>
      <c r="G106" t="s">
        <v>23</v>
      </c>
      <c r="H106" t="s">
        <v>767</v>
      </c>
      <c r="I106" t="s">
        <v>763</v>
      </c>
      <c r="J106">
        <v>3</v>
      </c>
    </row>
    <row r="107" spans="1:10" hidden="1" x14ac:dyDescent="0.35">
      <c r="A107" t="s">
        <v>815</v>
      </c>
      <c r="B107" s="14">
        <v>41844</v>
      </c>
      <c r="C107" t="s">
        <v>809</v>
      </c>
      <c r="D107" t="s">
        <v>772</v>
      </c>
      <c r="E107">
        <v>0</v>
      </c>
      <c r="F107">
        <v>1</v>
      </c>
      <c r="G107" t="s">
        <v>828</v>
      </c>
      <c r="H107" t="s">
        <v>30</v>
      </c>
      <c r="I107" t="s">
        <v>771</v>
      </c>
      <c r="J107">
        <v>5</v>
      </c>
    </row>
    <row r="108" spans="1:10" hidden="1" x14ac:dyDescent="0.35">
      <c r="A108" t="s">
        <v>815</v>
      </c>
      <c r="B108" s="14">
        <v>41848</v>
      </c>
      <c r="C108" t="s">
        <v>829</v>
      </c>
      <c r="D108" t="s">
        <v>772</v>
      </c>
      <c r="E108">
        <v>1</v>
      </c>
      <c r="F108">
        <v>0</v>
      </c>
      <c r="G108" t="s">
        <v>814</v>
      </c>
      <c r="H108" t="s">
        <v>767</v>
      </c>
      <c r="I108" t="s">
        <v>771</v>
      </c>
      <c r="J108">
        <v>4</v>
      </c>
    </row>
    <row r="109" spans="1:10" hidden="1" x14ac:dyDescent="0.35">
      <c r="A109" t="s">
        <v>831</v>
      </c>
      <c r="B109" s="14">
        <v>41854</v>
      </c>
      <c r="C109" t="s">
        <v>829</v>
      </c>
      <c r="D109" t="s">
        <v>772</v>
      </c>
      <c r="E109">
        <v>2</v>
      </c>
      <c r="F109">
        <v>0</v>
      </c>
      <c r="G109" t="s">
        <v>830</v>
      </c>
      <c r="H109" t="s">
        <v>767</v>
      </c>
      <c r="I109" t="s">
        <v>771</v>
      </c>
      <c r="J109">
        <v>6</v>
      </c>
    </row>
    <row r="110" spans="1:10" hidden="1" x14ac:dyDescent="0.35">
      <c r="A110" t="s">
        <v>831</v>
      </c>
      <c r="B110" s="14">
        <v>41856</v>
      </c>
      <c r="C110" t="s">
        <v>829</v>
      </c>
      <c r="D110" t="s">
        <v>832</v>
      </c>
      <c r="E110">
        <v>3</v>
      </c>
      <c r="F110">
        <v>1</v>
      </c>
      <c r="G110" t="s">
        <v>23</v>
      </c>
      <c r="H110" t="s">
        <v>30</v>
      </c>
      <c r="I110" t="s">
        <v>763</v>
      </c>
      <c r="J110">
        <v>2</v>
      </c>
    </row>
    <row r="111" spans="1:10" hidden="1" x14ac:dyDescent="0.35">
      <c r="A111" t="s">
        <v>831</v>
      </c>
      <c r="B111" s="14">
        <v>41861</v>
      </c>
      <c r="C111" t="s">
        <v>833</v>
      </c>
      <c r="D111" t="s">
        <v>772</v>
      </c>
      <c r="E111">
        <v>4</v>
      </c>
      <c r="F111">
        <v>0</v>
      </c>
      <c r="G111" t="s">
        <v>834</v>
      </c>
      <c r="H111" t="s">
        <v>767</v>
      </c>
      <c r="I111" t="s">
        <v>771</v>
      </c>
      <c r="J111">
        <v>5</v>
      </c>
    </row>
    <row r="112" spans="1:10" hidden="1" x14ac:dyDescent="0.35">
      <c r="A112" t="s">
        <v>831</v>
      </c>
      <c r="B112" s="14">
        <v>41868</v>
      </c>
      <c r="C112" t="s">
        <v>761</v>
      </c>
      <c r="D112" t="s">
        <v>768</v>
      </c>
      <c r="E112">
        <v>2</v>
      </c>
      <c r="F112">
        <v>1</v>
      </c>
      <c r="G112" t="s">
        <v>786</v>
      </c>
      <c r="H112" t="s">
        <v>767</v>
      </c>
      <c r="I112" t="s">
        <v>771</v>
      </c>
      <c r="J112">
        <v>7</v>
      </c>
    </row>
    <row r="113" spans="1:10" hidden="1" x14ac:dyDescent="0.35">
      <c r="A113" t="s">
        <v>831</v>
      </c>
      <c r="B113" s="14">
        <v>41876</v>
      </c>
      <c r="C113" t="s">
        <v>761</v>
      </c>
      <c r="D113" t="s">
        <v>798</v>
      </c>
      <c r="E113">
        <v>3</v>
      </c>
      <c r="F113">
        <v>1</v>
      </c>
      <c r="G113" t="s">
        <v>23</v>
      </c>
      <c r="H113" t="s">
        <v>30</v>
      </c>
      <c r="I113" t="s">
        <v>763</v>
      </c>
      <c r="J113">
        <v>8</v>
      </c>
    </row>
    <row r="114" spans="1:10" hidden="1" x14ac:dyDescent="0.35">
      <c r="A114" t="s">
        <v>831</v>
      </c>
      <c r="B114" s="14">
        <v>41882</v>
      </c>
      <c r="C114" t="s">
        <v>761</v>
      </c>
      <c r="D114" t="s">
        <v>785</v>
      </c>
      <c r="E114">
        <v>0</v>
      </c>
      <c r="F114">
        <v>3</v>
      </c>
      <c r="G114" t="s">
        <v>23</v>
      </c>
      <c r="H114" t="s">
        <v>767</v>
      </c>
      <c r="I114" t="s">
        <v>763</v>
      </c>
      <c r="J114">
        <v>6</v>
      </c>
    </row>
    <row r="115" spans="1:10" hidden="1" x14ac:dyDescent="0.35">
      <c r="A115" t="s">
        <v>831</v>
      </c>
      <c r="B115" s="14">
        <v>41895</v>
      </c>
      <c r="C115" t="s">
        <v>761</v>
      </c>
      <c r="D115" t="s">
        <v>768</v>
      </c>
      <c r="E115">
        <v>0</v>
      </c>
      <c r="F115">
        <v>1</v>
      </c>
      <c r="G115" t="s">
        <v>789</v>
      </c>
      <c r="H115" t="s">
        <v>30</v>
      </c>
      <c r="I115" t="s">
        <v>771</v>
      </c>
      <c r="J115">
        <v>13</v>
      </c>
    </row>
    <row r="116" spans="1:10" x14ac:dyDescent="0.35">
      <c r="A116" t="s">
        <v>831</v>
      </c>
      <c r="B116" s="14">
        <v>41898</v>
      </c>
      <c r="C116" t="s">
        <v>835</v>
      </c>
      <c r="D116" t="s">
        <v>772</v>
      </c>
      <c r="E116">
        <v>2</v>
      </c>
      <c r="F116">
        <v>1</v>
      </c>
      <c r="G116" t="s">
        <v>836</v>
      </c>
      <c r="H116" t="s">
        <v>767</v>
      </c>
      <c r="I116" t="s">
        <v>771</v>
      </c>
      <c r="J116">
        <v>3</v>
      </c>
    </row>
    <row r="117" spans="1:10" hidden="1" x14ac:dyDescent="0.35">
      <c r="A117" t="s">
        <v>831</v>
      </c>
      <c r="B117" s="14">
        <v>41902</v>
      </c>
      <c r="C117" t="s">
        <v>761</v>
      </c>
      <c r="D117" t="s">
        <v>788</v>
      </c>
      <c r="E117">
        <v>3</v>
      </c>
      <c r="F117">
        <v>1</v>
      </c>
      <c r="G117" t="s">
        <v>23</v>
      </c>
      <c r="H117" t="s">
        <v>30</v>
      </c>
      <c r="I117" t="s">
        <v>763</v>
      </c>
      <c r="J117">
        <v>4</v>
      </c>
    </row>
    <row r="118" spans="1:10" hidden="1" x14ac:dyDescent="0.35">
      <c r="A118" t="s">
        <v>831</v>
      </c>
      <c r="B118" s="14">
        <v>41909</v>
      </c>
      <c r="C118" t="s">
        <v>761</v>
      </c>
      <c r="D118" t="s">
        <v>768</v>
      </c>
      <c r="E118">
        <v>1</v>
      </c>
      <c r="F118">
        <v>1</v>
      </c>
      <c r="G118" t="s">
        <v>38</v>
      </c>
      <c r="H118" t="s">
        <v>770</v>
      </c>
      <c r="I118" t="s">
        <v>771</v>
      </c>
      <c r="J118">
        <v>7</v>
      </c>
    </row>
    <row r="119" spans="1:10" x14ac:dyDescent="0.35">
      <c r="A119" t="s">
        <v>831</v>
      </c>
      <c r="B119" s="14">
        <v>41913</v>
      </c>
      <c r="C119" t="s">
        <v>835</v>
      </c>
      <c r="D119" t="s">
        <v>837</v>
      </c>
      <c r="E119">
        <v>1</v>
      </c>
      <c r="F119">
        <v>0</v>
      </c>
      <c r="G119" t="s">
        <v>23</v>
      </c>
      <c r="H119" t="s">
        <v>30</v>
      </c>
      <c r="I119" t="s">
        <v>763</v>
      </c>
      <c r="J119">
        <v>4</v>
      </c>
    </row>
    <row r="120" spans="1:10" hidden="1" x14ac:dyDescent="0.35">
      <c r="A120" t="s">
        <v>831</v>
      </c>
      <c r="B120" s="14">
        <v>41916</v>
      </c>
      <c r="C120" t="s">
        <v>761</v>
      </c>
      <c r="D120" t="s">
        <v>768</v>
      </c>
      <c r="E120">
        <v>2</v>
      </c>
      <c r="F120">
        <v>1</v>
      </c>
      <c r="G120" t="s">
        <v>799</v>
      </c>
      <c r="H120" t="s">
        <v>767</v>
      </c>
      <c r="I120" t="s">
        <v>771</v>
      </c>
      <c r="J120">
        <v>3</v>
      </c>
    </row>
    <row r="121" spans="1:10" hidden="1" x14ac:dyDescent="0.35">
      <c r="A121" t="s">
        <v>831</v>
      </c>
      <c r="B121" s="14">
        <v>41931</v>
      </c>
      <c r="C121" t="s">
        <v>761</v>
      </c>
      <c r="D121" t="s">
        <v>791</v>
      </c>
      <c r="E121">
        <v>2</v>
      </c>
      <c r="F121">
        <v>3</v>
      </c>
      <c r="G121" t="s">
        <v>23</v>
      </c>
      <c r="H121" t="s">
        <v>767</v>
      </c>
      <c r="I121" t="s">
        <v>763</v>
      </c>
      <c r="J121">
        <v>15</v>
      </c>
    </row>
    <row r="122" spans="1:10" x14ac:dyDescent="0.35">
      <c r="A122" t="s">
        <v>831</v>
      </c>
      <c r="B122" s="14">
        <v>41934</v>
      </c>
      <c r="C122" t="s">
        <v>835</v>
      </c>
      <c r="D122" t="s">
        <v>772</v>
      </c>
      <c r="E122">
        <v>0</v>
      </c>
      <c r="F122">
        <v>3</v>
      </c>
      <c r="G122" t="s">
        <v>838</v>
      </c>
      <c r="H122" t="s">
        <v>30</v>
      </c>
      <c r="I122" t="s">
        <v>771</v>
      </c>
      <c r="J122">
        <v>3</v>
      </c>
    </row>
    <row r="123" spans="1:10" hidden="1" x14ac:dyDescent="0.35">
      <c r="A123" t="s">
        <v>831</v>
      </c>
      <c r="B123" s="14">
        <v>41937</v>
      </c>
      <c r="C123" t="s">
        <v>761</v>
      </c>
      <c r="D123" t="s">
        <v>768</v>
      </c>
      <c r="E123">
        <v>0</v>
      </c>
      <c r="F123">
        <v>0</v>
      </c>
      <c r="G123" t="s">
        <v>39</v>
      </c>
      <c r="H123" t="s">
        <v>770</v>
      </c>
      <c r="I123" t="s">
        <v>771</v>
      </c>
      <c r="J123">
        <v>3</v>
      </c>
    </row>
    <row r="124" spans="1:10" hidden="1" x14ac:dyDescent="0.35">
      <c r="A124" t="s">
        <v>831</v>
      </c>
      <c r="B124" s="14">
        <v>41940</v>
      </c>
      <c r="C124" t="s">
        <v>776</v>
      </c>
      <c r="D124" t="s">
        <v>768</v>
      </c>
      <c r="E124">
        <v>2</v>
      </c>
      <c r="F124">
        <v>1</v>
      </c>
      <c r="G124" t="s">
        <v>29</v>
      </c>
      <c r="H124" t="s">
        <v>767</v>
      </c>
      <c r="I124" t="s">
        <v>771</v>
      </c>
      <c r="J124">
        <v>3</v>
      </c>
    </row>
    <row r="125" spans="1:10" hidden="1" x14ac:dyDescent="0.35">
      <c r="A125" t="s">
        <v>831</v>
      </c>
      <c r="B125" s="14">
        <v>41944</v>
      </c>
      <c r="C125" t="s">
        <v>761</v>
      </c>
      <c r="D125" t="s">
        <v>806</v>
      </c>
      <c r="E125">
        <v>1</v>
      </c>
      <c r="F125">
        <v>0</v>
      </c>
      <c r="G125" t="s">
        <v>23</v>
      </c>
      <c r="H125" t="s">
        <v>30</v>
      </c>
      <c r="I125" t="s">
        <v>763</v>
      </c>
      <c r="J125">
        <v>4</v>
      </c>
    </row>
    <row r="126" spans="1:10" x14ac:dyDescent="0.35">
      <c r="A126" t="s">
        <v>831</v>
      </c>
      <c r="B126" s="14">
        <v>41947</v>
      </c>
      <c r="C126" t="s">
        <v>835</v>
      </c>
      <c r="D126" t="s">
        <v>839</v>
      </c>
      <c r="E126">
        <v>1</v>
      </c>
      <c r="F126">
        <v>0</v>
      </c>
      <c r="G126" t="s">
        <v>23</v>
      </c>
      <c r="H126" t="s">
        <v>30</v>
      </c>
      <c r="I126" t="s">
        <v>763</v>
      </c>
      <c r="J126">
        <v>3</v>
      </c>
    </row>
    <row r="127" spans="1:10" hidden="1" x14ac:dyDescent="0.35">
      <c r="A127" t="s">
        <v>831</v>
      </c>
      <c r="B127" s="14">
        <v>41951</v>
      </c>
      <c r="C127" t="s">
        <v>761</v>
      </c>
      <c r="D127" t="s">
        <v>768</v>
      </c>
      <c r="E127">
        <v>1</v>
      </c>
      <c r="F127">
        <v>2</v>
      </c>
      <c r="G127" t="s">
        <v>45</v>
      </c>
      <c r="H127" t="s">
        <v>30</v>
      </c>
      <c r="I127" t="s">
        <v>771</v>
      </c>
      <c r="J127">
        <v>4</v>
      </c>
    </row>
    <row r="128" spans="1:10" hidden="1" x14ac:dyDescent="0.35">
      <c r="A128" t="s">
        <v>831</v>
      </c>
      <c r="B128" s="14">
        <v>41966</v>
      </c>
      <c r="C128" t="s">
        <v>761</v>
      </c>
      <c r="D128" t="s">
        <v>824</v>
      </c>
      <c r="E128">
        <v>3</v>
      </c>
      <c r="F128">
        <v>1</v>
      </c>
      <c r="G128" t="s">
        <v>23</v>
      </c>
      <c r="H128" t="s">
        <v>30</v>
      </c>
      <c r="I128" t="s">
        <v>763</v>
      </c>
      <c r="J128">
        <v>15</v>
      </c>
    </row>
    <row r="129" spans="1:10" x14ac:dyDescent="0.35">
      <c r="A129" t="s">
        <v>831</v>
      </c>
      <c r="B129" s="14">
        <v>41969</v>
      </c>
      <c r="C129" t="s">
        <v>835</v>
      </c>
      <c r="D129" t="s">
        <v>840</v>
      </c>
      <c r="E129">
        <v>2</v>
      </c>
      <c r="F129">
        <v>2</v>
      </c>
      <c r="G129" t="s">
        <v>23</v>
      </c>
      <c r="H129" t="s">
        <v>770</v>
      </c>
      <c r="I129" t="s">
        <v>763</v>
      </c>
      <c r="J129">
        <v>3</v>
      </c>
    </row>
    <row r="130" spans="1:10" hidden="1" x14ac:dyDescent="0.35">
      <c r="A130" t="s">
        <v>831</v>
      </c>
      <c r="B130" s="14">
        <v>41972</v>
      </c>
      <c r="C130" t="s">
        <v>761</v>
      </c>
      <c r="D130" t="s">
        <v>768</v>
      </c>
      <c r="E130">
        <v>1</v>
      </c>
      <c r="F130">
        <v>0</v>
      </c>
      <c r="G130" t="s">
        <v>24</v>
      </c>
      <c r="H130" t="s">
        <v>767</v>
      </c>
      <c r="I130" t="s">
        <v>771</v>
      </c>
      <c r="J130">
        <v>3</v>
      </c>
    </row>
    <row r="131" spans="1:10" hidden="1" x14ac:dyDescent="0.35">
      <c r="A131" t="s">
        <v>831</v>
      </c>
      <c r="B131" s="14">
        <v>41975</v>
      </c>
      <c r="C131" t="s">
        <v>761</v>
      </c>
      <c r="D131" t="s">
        <v>841</v>
      </c>
      <c r="E131">
        <v>1</v>
      </c>
      <c r="F131">
        <v>3</v>
      </c>
      <c r="G131" t="s">
        <v>23</v>
      </c>
      <c r="H131" t="s">
        <v>767</v>
      </c>
      <c r="I131" t="s">
        <v>763</v>
      </c>
      <c r="J131">
        <v>3</v>
      </c>
    </row>
    <row r="132" spans="1:10" hidden="1" x14ac:dyDescent="0.35">
      <c r="A132" t="s">
        <v>831</v>
      </c>
      <c r="B132" s="14">
        <v>41979</v>
      </c>
      <c r="C132" t="s">
        <v>761</v>
      </c>
      <c r="D132" t="s">
        <v>768</v>
      </c>
      <c r="E132">
        <v>0</v>
      </c>
      <c r="F132">
        <v>0</v>
      </c>
      <c r="G132" t="s">
        <v>792</v>
      </c>
      <c r="H132" t="s">
        <v>770</v>
      </c>
      <c r="I132" t="s">
        <v>771</v>
      </c>
      <c r="J132">
        <v>4</v>
      </c>
    </row>
    <row r="133" spans="1:10" x14ac:dyDescent="0.35">
      <c r="A133" t="s">
        <v>831</v>
      </c>
      <c r="B133" s="14">
        <v>41982</v>
      </c>
      <c r="C133" t="s">
        <v>835</v>
      </c>
      <c r="D133" t="s">
        <v>772</v>
      </c>
      <c r="E133">
        <v>1</v>
      </c>
      <c r="F133">
        <v>1</v>
      </c>
      <c r="G133" t="s">
        <v>786</v>
      </c>
      <c r="H133" t="s">
        <v>770</v>
      </c>
      <c r="I133" t="s">
        <v>771</v>
      </c>
      <c r="J133">
        <v>3</v>
      </c>
    </row>
    <row r="134" spans="1:10" hidden="1" x14ac:dyDescent="0.35">
      <c r="A134" t="s">
        <v>831</v>
      </c>
      <c r="B134" s="14">
        <v>41987</v>
      </c>
      <c r="C134" t="s">
        <v>761</v>
      </c>
      <c r="D134" t="s">
        <v>795</v>
      </c>
      <c r="E134">
        <v>3</v>
      </c>
      <c r="F134">
        <v>0</v>
      </c>
      <c r="G134" t="s">
        <v>23</v>
      </c>
      <c r="H134" t="s">
        <v>30</v>
      </c>
      <c r="I134" t="s">
        <v>763</v>
      </c>
      <c r="J134">
        <v>5</v>
      </c>
    </row>
    <row r="135" spans="1:10" hidden="1" x14ac:dyDescent="0.35">
      <c r="A135" t="s">
        <v>831</v>
      </c>
      <c r="B135" s="14">
        <v>41990</v>
      </c>
      <c r="C135" t="s">
        <v>776</v>
      </c>
      <c r="D135" t="s">
        <v>822</v>
      </c>
      <c r="E135">
        <v>1</v>
      </c>
      <c r="F135">
        <v>3</v>
      </c>
      <c r="G135" t="s">
        <v>23</v>
      </c>
      <c r="H135" t="s">
        <v>767</v>
      </c>
      <c r="I135" t="s">
        <v>763</v>
      </c>
      <c r="J135">
        <v>3</v>
      </c>
    </row>
    <row r="136" spans="1:10" hidden="1" x14ac:dyDescent="0.35">
      <c r="A136" t="s">
        <v>831</v>
      </c>
      <c r="B136" s="14">
        <v>41994</v>
      </c>
      <c r="C136" t="s">
        <v>761</v>
      </c>
      <c r="D136" t="s">
        <v>768</v>
      </c>
      <c r="E136">
        <v>2</v>
      </c>
      <c r="F136">
        <v>2</v>
      </c>
      <c r="G136" t="s">
        <v>36</v>
      </c>
      <c r="H136" t="s">
        <v>770</v>
      </c>
      <c r="I136" t="s">
        <v>771</v>
      </c>
      <c r="J136">
        <v>4</v>
      </c>
    </row>
    <row r="137" spans="1:10" hidden="1" x14ac:dyDescent="0.35">
      <c r="A137" t="s">
        <v>831</v>
      </c>
      <c r="B137" s="14">
        <v>41999</v>
      </c>
      <c r="C137" t="s">
        <v>761</v>
      </c>
      <c r="D137" t="s">
        <v>842</v>
      </c>
      <c r="E137">
        <v>0</v>
      </c>
      <c r="F137">
        <v>1</v>
      </c>
      <c r="G137" t="s">
        <v>23</v>
      </c>
      <c r="H137" t="s">
        <v>767</v>
      </c>
      <c r="I137" t="s">
        <v>763</v>
      </c>
      <c r="J137">
        <v>5</v>
      </c>
    </row>
    <row r="138" spans="1:10" hidden="1" x14ac:dyDescent="0.35">
      <c r="A138" t="s">
        <v>831</v>
      </c>
      <c r="B138" s="14">
        <v>42002</v>
      </c>
      <c r="C138" t="s">
        <v>761</v>
      </c>
      <c r="D138" t="s">
        <v>768</v>
      </c>
      <c r="E138">
        <v>4</v>
      </c>
      <c r="F138">
        <v>1</v>
      </c>
      <c r="G138" t="s">
        <v>29</v>
      </c>
      <c r="H138" t="s">
        <v>767</v>
      </c>
      <c r="I138" t="s">
        <v>771</v>
      </c>
      <c r="J138">
        <v>3</v>
      </c>
    </row>
    <row r="139" spans="1:10" hidden="1" x14ac:dyDescent="0.35">
      <c r="A139" t="s">
        <v>831</v>
      </c>
      <c r="B139" s="14">
        <v>42005</v>
      </c>
      <c r="C139" t="s">
        <v>761</v>
      </c>
      <c r="D139" t="s">
        <v>768</v>
      </c>
      <c r="E139">
        <v>2</v>
      </c>
      <c r="F139">
        <v>2</v>
      </c>
      <c r="G139" t="s">
        <v>48</v>
      </c>
      <c r="H139" t="s">
        <v>770</v>
      </c>
      <c r="I139" t="s">
        <v>771</v>
      </c>
      <c r="J139">
        <v>3</v>
      </c>
    </row>
    <row r="140" spans="1:10" hidden="1" x14ac:dyDescent="0.35">
      <c r="A140" t="s">
        <v>831</v>
      </c>
      <c r="B140" s="14">
        <v>42009</v>
      </c>
      <c r="C140" t="s">
        <v>793</v>
      </c>
      <c r="D140" t="s">
        <v>843</v>
      </c>
      <c r="E140">
        <v>1</v>
      </c>
      <c r="F140">
        <v>2</v>
      </c>
      <c r="G140" t="s">
        <v>23</v>
      </c>
      <c r="H140" t="s">
        <v>767</v>
      </c>
      <c r="I140" t="s">
        <v>763</v>
      </c>
      <c r="J140">
        <v>4</v>
      </c>
    </row>
    <row r="141" spans="1:10" hidden="1" x14ac:dyDescent="0.35">
      <c r="A141" t="s">
        <v>831</v>
      </c>
      <c r="B141" s="14">
        <v>42014</v>
      </c>
      <c r="C141" t="s">
        <v>761</v>
      </c>
      <c r="D141" t="s">
        <v>774</v>
      </c>
      <c r="E141">
        <v>0</v>
      </c>
      <c r="F141">
        <v>1</v>
      </c>
      <c r="G141" t="s">
        <v>23</v>
      </c>
      <c r="H141" t="s">
        <v>767</v>
      </c>
      <c r="I141" t="s">
        <v>763</v>
      </c>
      <c r="J141">
        <v>5</v>
      </c>
    </row>
    <row r="142" spans="1:10" hidden="1" x14ac:dyDescent="0.35">
      <c r="A142" t="s">
        <v>831</v>
      </c>
      <c r="B142" s="14">
        <v>42021</v>
      </c>
      <c r="C142" t="s">
        <v>761</v>
      </c>
      <c r="D142" t="s">
        <v>804</v>
      </c>
      <c r="E142">
        <v>0</v>
      </c>
      <c r="F142">
        <v>2</v>
      </c>
      <c r="G142" t="s">
        <v>23</v>
      </c>
      <c r="H142" t="s">
        <v>767</v>
      </c>
      <c r="I142" t="s">
        <v>763</v>
      </c>
      <c r="J142">
        <v>7</v>
      </c>
    </row>
    <row r="143" spans="1:10" hidden="1" x14ac:dyDescent="0.35">
      <c r="A143" t="s">
        <v>831</v>
      </c>
      <c r="B143" s="14">
        <v>42024</v>
      </c>
      <c r="C143" t="s">
        <v>776</v>
      </c>
      <c r="D143" t="s">
        <v>768</v>
      </c>
      <c r="E143">
        <v>1</v>
      </c>
      <c r="F143">
        <v>1</v>
      </c>
      <c r="G143" t="s">
        <v>45</v>
      </c>
      <c r="H143" t="s">
        <v>770</v>
      </c>
      <c r="I143" t="s">
        <v>771</v>
      </c>
      <c r="J143">
        <v>3</v>
      </c>
    </row>
    <row r="144" spans="1:10" hidden="1" x14ac:dyDescent="0.35">
      <c r="A144" t="s">
        <v>831</v>
      </c>
      <c r="B144" s="14">
        <v>42028</v>
      </c>
      <c r="C144" t="s">
        <v>793</v>
      </c>
      <c r="D144" t="s">
        <v>768</v>
      </c>
      <c r="E144">
        <v>0</v>
      </c>
      <c r="F144">
        <v>0</v>
      </c>
      <c r="G144" t="s">
        <v>844</v>
      </c>
      <c r="H144" t="s">
        <v>770</v>
      </c>
      <c r="I144" t="s">
        <v>771</v>
      </c>
      <c r="J144">
        <v>4</v>
      </c>
    </row>
    <row r="145" spans="1:10" hidden="1" x14ac:dyDescent="0.35">
      <c r="A145" t="s">
        <v>831</v>
      </c>
      <c r="B145" s="14">
        <v>42031</v>
      </c>
      <c r="C145" t="s">
        <v>776</v>
      </c>
      <c r="D145" t="s">
        <v>782</v>
      </c>
      <c r="E145">
        <v>1</v>
      </c>
      <c r="F145">
        <v>0</v>
      </c>
      <c r="G145" t="s">
        <v>23</v>
      </c>
      <c r="H145" t="s">
        <v>30</v>
      </c>
      <c r="I145" t="s">
        <v>763</v>
      </c>
      <c r="J145">
        <v>3</v>
      </c>
    </row>
    <row r="146" spans="1:10" hidden="1" x14ac:dyDescent="0.35">
      <c r="A146" t="s">
        <v>831</v>
      </c>
      <c r="B146" s="14">
        <v>42035</v>
      </c>
      <c r="C146" t="s">
        <v>761</v>
      </c>
      <c r="D146" t="s">
        <v>768</v>
      </c>
      <c r="E146">
        <v>2</v>
      </c>
      <c r="F146">
        <v>0</v>
      </c>
      <c r="G146" t="s">
        <v>799</v>
      </c>
      <c r="H146" t="s">
        <v>767</v>
      </c>
      <c r="I146" t="s">
        <v>771</v>
      </c>
      <c r="J146">
        <v>4</v>
      </c>
    </row>
    <row r="147" spans="1:10" hidden="1" x14ac:dyDescent="0.35">
      <c r="A147" t="s">
        <v>831</v>
      </c>
      <c r="B147" s="14">
        <v>42039</v>
      </c>
      <c r="C147" t="s">
        <v>793</v>
      </c>
      <c r="D147" t="s">
        <v>845</v>
      </c>
      <c r="E147">
        <v>1</v>
      </c>
      <c r="F147">
        <v>2</v>
      </c>
      <c r="G147" t="s">
        <v>23</v>
      </c>
      <c r="H147" t="s">
        <v>767</v>
      </c>
      <c r="I147" t="s">
        <v>763</v>
      </c>
      <c r="J147">
        <v>4</v>
      </c>
    </row>
    <row r="148" spans="1:10" hidden="1" x14ac:dyDescent="0.35">
      <c r="A148" t="s">
        <v>831</v>
      </c>
      <c r="B148" s="14">
        <v>42042</v>
      </c>
      <c r="C148" t="s">
        <v>761</v>
      </c>
      <c r="D148" t="s">
        <v>780</v>
      </c>
      <c r="E148">
        <v>0</v>
      </c>
      <c r="F148">
        <v>0</v>
      </c>
      <c r="G148" t="s">
        <v>23</v>
      </c>
      <c r="H148" t="s">
        <v>770</v>
      </c>
      <c r="I148" t="s">
        <v>763</v>
      </c>
      <c r="J148">
        <v>3</v>
      </c>
    </row>
    <row r="149" spans="1:10" hidden="1" x14ac:dyDescent="0.35">
      <c r="A149" t="s">
        <v>831</v>
      </c>
      <c r="B149" s="14">
        <v>42045</v>
      </c>
      <c r="C149" t="s">
        <v>761</v>
      </c>
      <c r="D149" t="s">
        <v>768</v>
      </c>
      <c r="E149">
        <v>3</v>
      </c>
      <c r="F149">
        <v>2</v>
      </c>
      <c r="G149" t="s">
        <v>42</v>
      </c>
      <c r="H149" t="s">
        <v>767</v>
      </c>
      <c r="I149" t="s">
        <v>771</v>
      </c>
      <c r="J149">
        <v>3</v>
      </c>
    </row>
    <row r="150" spans="1:10" hidden="1" x14ac:dyDescent="0.35">
      <c r="A150" t="s">
        <v>831</v>
      </c>
      <c r="B150" s="14">
        <v>42049</v>
      </c>
      <c r="C150" t="s">
        <v>793</v>
      </c>
      <c r="D150" t="s">
        <v>824</v>
      </c>
      <c r="E150">
        <v>1</v>
      </c>
      <c r="F150">
        <v>2</v>
      </c>
      <c r="G150" t="s">
        <v>23</v>
      </c>
      <c r="H150" t="s">
        <v>767</v>
      </c>
      <c r="I150" t="s">
        <v>763</v>
      </c>
      <c r="J150">
        <v>4</v>
      </c>
    </row>
    <row r="151" spans="1:10" x14ac:dyDescent="0.35">
      <c r="A151" t="s">
        <v>831</v>
      </c>
      <c r="B151" s="14">
        <v>42054</v>
      </c>
      <c r="C151" t="s">
        <v>765</v>
      </c>
      <c r="D151" t="s">
        <v>772</v>
      </c>
      <c r="E151">
        <v>1</v>
      </c>
      <c r="F151">
        <v>0</v>
      </c>
      <c r="G151" t="s">
        <v>846</v>
      </c>
      <c r="H151" t="s">
        <v>767</v>
      </c>
      <c r="I151" t="s">
        <v>771</v>
      </c>
      <c r="J151">
        <v>5</v>
      </c>
    </row>
    <row r="152" spans="1:10" hidden="1" x14ac:dyDescent="0.35">
      <c r="A152" t="s">
        <v>831</v>
      </c>
      <c r="B152" s="14">
        <v>42057</v>
      </c>
      <c r="C152" t="s">
        <v>761</v>
      </c>
      <c r="D152" t="s">
        <v>803</v>
      </c>
      <c r="E152">
        <v>0</v>
      </c>
      <c r="F152">
        <v>2</v>
      </c>
      <c r="G152" t="s">
        <v>23</v>
      </c>
      <c r="H152" t="s">
        <v>767</v>
      </c>
      <c r="I152" t="s">
        <v>763</v>
      </c>
      <c r="J152">
        <v>3</v>
      </c>
    </row>
    <row r="153" spans="1:10" hidden="1" x14ac:dyDescent="0.35">
      <c r="A153" t="s">
        <v>831</v>
      </c>
      <c r="B153" s="14">
        <v>42064</v>
      </c>
      <c r="C153" t="s">
        <v>761</v>
      </c>
      <c r="D153" t="s">
        <v>768</v>
      </c>
      <c r="E153">
        <v>2</v>
      </c>
      <c r="F153">
        <v>1</v>
      </c>
      <c r="G153" t="s">
        <v>769</v>
      </c>
      <c r="H153" t="s">
        <v>767</v>
      </c>
      <c r="I153" t="s">
        <v>771</v>
      </c>
      <c r="J153">
        <v>7</v>
      </c>
    </row>
    <row r="154" spans="1:10" hidden="1" x14ac:dyDescent="0.35">
      <c r="A154" t="s">
        <v>831</v>
      </c>
      <c r="B154" s="14">
        <v>42067</v>
      </c>
      <c r="C154" t="s">
        <v>761</v>
      </c>
      <c r="D154" t="s">
        <v>768</v>
      </c>
      <c r="E154">
        <v>2</v>
      </c>
      <c r="F154">
        <v>0</v>
      </c>
      <c r="G154" t="s">
        <v>49</v>
      </c>
      <c r="H154" t="s">
        <v>767</v>
      </c>
      <c r="I154" t="s">
        <v>771</v>
      </c>
      <c r="J154">
        <v>3</v>
      </c>
    </row>
    <row r="155" spans="1:10" hidden="1" x14ac:dyDescent="0.35">
      <c r="A155" t="s">
        <v>831</v>
      </c>
      <c r="B155" s="14">
        <v>42071</v>
      </c>
      <c r="C155" t="s">
        <v>793</v>
      </c>
      <c r="D155" t="s">
        <v>768</v>
      </c>
      <c r="E155">
        <v>0</v>
      </c>
      <c r="F155">
        <v>0</v>
      </c>
      <c r="G155" t="s">
        <v>847</v>
      </c>
      <c r="H155" t="s">
        <v>770</v>
      </c>
      <c r="I155" t="s">
        <v>771</v>
      </c>
      <c r="J155">
        <v>4</v>
      </c>
    </row>
    <row r="156" spans="1:10" hidden="1" x14ac:dyDescent="0.35">
      <c r="A156" t="s">
        <v>831</v>
      </c>
      <c r="B156" s="14">
        <v>42079</v>
      </c>
      <c r="C156" t="s">
        <v>761</v>
      </c>
      <c r="D156" t="s">
        <v>784</v>
      </c>
      <c r="E156">
        <v>0</v>
      </c>
      <c r="F156">
        <v>1</v>
      </c>
      <c r="G156" t="s">
        <v>23</v>
      </c>
      <c r="H156" t="s">
        <v>767</v>
      </c>
      <c r="I156" t="s">
        <v>763</v>
      </c>
      <c r="J156">
        <v>8</v>
      </c>
    </row>
    <row r="157" spans="1:10" hidden="1" x14ac:dyDescent="0.35">
      <c r="A157" t="s">
        <v>831</v>
      </c>
      <c r="B157" s="14">
        <v>42085</v>
      </c>
      <c r="C157" t="s">
        <v>761</v>
      </c>
      <c r="D157" t="s">
        <v>768</v>
      </c>
      <c r="E157">
        <v>1</v>
      </c>
      <c r="F157">
        <v>2</v>
      </c>
      <c r="G157" t="s">
        <v>769</v>
      </c>
      <c r="H157" t="s">
        <v>30</v>
      </c>
      <c r="I157" t="s">
        <v>771</v>
      </c>
      <c r="J157">
        <v>6</v>
      </c>
    </row>
    <row r="158" spans="1:10" hidden="1" x14ac:dyDescent="0.35">
      <c r="A158" t="s">
        <v>831</v>
      </c>
      <c r="B158" s="14">
        <v>42098</v>
      </c>
      <c r="C158" t="s">
        <v>761</v>
      </c>
      <c r="D158" t="s">
        <v>797</v>
      </c>
      <c r="E158">
        <v>4</v>
      </c>
      <c r="F158">
        <v>1</v>
      </c>
      <c r="G158" t="s">
        <v>23</v>
      </c>
      <c r="H158" t="s">
        <v>30</v>
      </c>
      <c r="I158" t="s">
        <v>763</v>
      </c>
      <c r="J158">
        <v>13</v>
      </c>
    </row>
    <row r="159" spans="1:10" hidden="1" x14ac:dyDescent="0.35">
      <c r="A159" t="s">
        <v>831</v>
      </c>
      <c r="B159" s="14">
        <v>42102</v>
      </c>
      <c r="C159" t="s">
        <v>793</v>
      </c>
      <c r="D159" t="s">
        <v>848</v>
      </c>
      <c r="E159">
        <v>0</v>
      </c>
      <c r="F159">
        <v>1</v>
      </c>
      <c r="G159" t="s">
        <v>23</v>
      </c>
      <c r="H159" t="s">
        <v>767</v>
      </c>
      <c r="I159" t="s">
        <v>763</v>
      </c>
      <c r="J159">
        <v>4</v>
      </c>
    </row>
    <row r="160" spans="1:10" hidden="1" x14ac:dyDescent="0.35">
      <c r="A160" t="s">
        <v>831</v>
      </c>
      <c r="B160" s="14">
        <v>42107</v>
      </c>
      <c r="C160" t="s">
        <v>761</v>
      </c>
      <c r="D160" t="s">
        <v>768</v>
      </c>
      <c r="E160">
        <v>2</v>
      </c>
      <c r="F160">
        <v>0</v>
      </c>
      <c r="G160" t="s">
        <v>34</v>
      </c>
      <c r="H160" t="s">
        <v>767</v>
      </c>
      <c r="I160" t="s">
        <v>771</v>
      </c>
      <c r="J160">
        <v>5</v>
      </c>
    </row>
    <row r="161" spans="1:10" hidden="1" x14ac:dyDescent="0.35">
      <c r="A161" t="s">
        <v>831</v>
      </c>
      <c r="B161" s="14">
        <v>42113</v>
      </c>
      <c r="C161" t="s">
        <v>793</v>
      </c>
      <c r="D161" t="s">
        <v>804</v>
      </c>
      <c r="E161">
        <v>2</v>
      </c>
      <c r="F161">
        <v>1</v>
      </c>
      <c r="G161" t="s">
        <v>23</v>
      </c>
      <c r="H161" t="s">
        <v>30</v>
      </c>
      <c r="I161" t="s">
        <v>763</v>
      </c>
      <c r="J161">
        <v>6</v>
      </c>
    </row>
    <row r="162" spans="1:10" hidden="1" x14ac:dyDescent="0.35">
      <c r="A162" t="s">
        <v>831</v>
      </c>
      <c r="B162" s="14">
        <v>42119</v>
      </c>
      <c r="C162" t="s">
        <v>761</v>
      </c>
      <c r="D162" t="s">
        <v>762</v>
      </c>
      <c r="E162">
        <v>0</v>
      </c>
      <c r="F162">
        <v>0</v>
      </c>
      <c r="G162" t="s">
        <v>23</v>
      </c>
      <c r="H162" t="s">
        <v>770</v>
      </c>
      <c r="I162" t="s">
        <v>763</v>
      </c>
      <c r="J162">
        <v>6</v>
      </c>
    </row>
    <row r="163" spans="1:10" hidden="1" x14ac:dyDescent="0.35">
      <c r="A163" t="s">
        <v>831</v>
      </c>
      <c r="B163" s="14">
        <v>42122</v>
      </c>
      <c r="C163" t="s">
        <v>761</v>
      </c>
      <c r="D163" t="s">
        <v>820</v>
      </c>
      <c r="E163">
        <v>1</v>
      </c>
      <c r="F163">
        <v>0</v>
      </c>
      <c r="G163" t="s">
        <v>23</v>
      </c>
      <c r="H163" t="s">
        <v>30</v>
      </c>
      <c r="I163" t="s">
        <v>763</v>
      </c>
      <c r="J163">
        <v>3</v>
      </c>
    </row>
    <row r="164" spans="1:10" hidden="1" x14ac:dyDescent="0.35">
      <c r="A164" t="s">
        <v>831</v>
      </c>
      <c r="B164" s="14">
        <v>42126</v>
      </c>
      <c r="C164" t="s">
        <v>761</v>
      </c>
      <c r="D164" t="s">
        <v>768</v>
      </c>
      <c r="E164">
        <v>2</v>
      </c>
      <c r="F164">
        <v>1</v>
      </c>
      <c r="G164" t="s">
        <v>808</v>
      </c>
      <c r="H164" t="s">
        <v>767</v>
      </c>
      <c r="I164" t="s">
        <v>771</v>
      </c>
      <c r="J164">
        <v>4</v>
      </c>
    </row>
    <row r="165" spans="1:10" hidden="1" x14ac:dyDescent="0.35">
      <c r="A165" t="s">
        <v>831</v>
      </c>
      <c r="B165" s="14">
        <v>42134</v>
      </c>
      <c r="C165" t="s">
        <v>761</v>
      </c>
      <c r="D165" t="s">
        <v>782</v>
      </c>
      <c r="E165">
        <v>1</v>
      </c>
      <c r="F165">
        <v>1</v>
      </c>
      <c r="G165" t="s">
        <v>23</v>
      </c>
      <c r="H165" t="s">
        <v>770</v>
      </c>
      <c r="I165" t="s">
        <v>763</v>
      </c>
      <c r="J165">
        <v>8</v>
      </c>
    </row>
    <row r="166" spans="1:10" hidden="1" x14ac:dyDescent="0.35">
      <c r="A166" t="s">
        <v>831</v>
      </c>
      <c r="B166" s="14">
        <v>42140</v>
      </c>
      <c r="C166" t="s">
        <v>761</v>
      </c>
      <c r="D166" t="s">
        <v>768</v>
      </c>
      <c r="E166">
        <v>1</v>
      </c>
      <c r="F166">
        <v>3</v>
      </c>
      <c r="G166" t="s">
        <v>819</v>
      </c>
      <c r="H166" t="s">
        <v>30</v>
      </c>
      <c r="I166" t="s">
        <v>771</v>
      </c>
      <c r="J166">
        <v>6</v>
      </c>
    </row>
    <row r="167" spans="1:10" hidden="1" x14ac:dyDescent="0.35">
      <c r="A167" t="s">
        <v>831</v>
      </c>
      <c r="B167" s="14">
        <v>42148</v>
      </c>
      <c r="C167" t="s">
        <v>761</v>
      </c>
      <c r="D167" t="s">
        <v>790</v>
      </c>
      <c r="E167">
        <v>6</v>
      </c>
      <c r="F167">
        <v>1</v>
      </c>
      <c r="G167" t="s">
        <v>23</v>
      </c>
      <c r="H167" t="s">
        <v>30</v>
      </c>
      <c r="I167" t="s">
        <v>763</v>
      </c>
      <c r="J167">
        <v>8</v>
      </c>
    </row>
    <row r="168" spans="1:10" hidden="1" x14ac:dyDescent="0.35">
      <c r="A168" t="s">
        <v>831</v>
      </c>
      <c r="B168" s="14">
        <v>42199</v>
      </c>
      <c r="C168" t="s">
        <v>809</v>
      </c>
      <c r="D168" t="s">
        <v>849</v>
      </c>
      <c r="E168">
        <v>0</v>
      </c>
      <c r="F168">
        <v>4</v>
      </c>
      <c r="G168" t="s">
        <v>23</v>
      </c>
      <c r="H168" t="s">
        <v>767</v>
      </c>
      <c r="I168" t="s">
        <v>763</v>
      </c>
      <c r="J168">
        <v>51</v>
      </c>
    </row>
    <row r="169" spans="1:10" hidden="1" x14ac:dyDescent="0.35">
      <c r="A169" t="s">
        <v>831</v>
      </c>
      <c r="B169" s="14">
        <v>42202</v>
      </c>
      <c r="C169" t="s">
        <v>809</v>
      </c>
      <c r="D169" t="s">
        <v>850</v>
      </c>
      <c r="E169">
        <v>1</v>
      </c>
      <c r="F169">
        <v>2</v>
      </c>
      <c r="G169" t="s">
        <v>23</v>
      </c>
      <c r="H169" t="s">
        <v>767</v>
      </c>
      <c r="I169" t="s">
        <v>763</v>
      </c>
      <c r="J169">
        <v>3</v>
      </c>
    </row>
    <row r="170" spans="1:10" hidden="1" x14ac:dyDescent="0.35">
      <c r="A170" t="s">
        <v>831</v>
      </c>
      <c r="B170" s="14">
        <v>42205</v>
      </c>
      <c r="C170" t="s">
        <v>809</v>
      </c>
      <c r="D170" t="s">
        <v>851</v>
      </c>
      <c r="E170">
        <v>0</v>
      </c>
      <c r="F170">
        <v>2</v>
      </c>
      <c r="G170" t="s">
        <v>23</v>
      </c>
      <c r="H170" t="s">
        <v>767</v>
      </c>
      <c r="I170" t="s">
        <v>763</v>
      </c>
      <c r="J170">
        <v>3</v>
      </c>
    </row>
    <row r="171" spans="1:10" hidden="1" x14ac:dyDescent="0.35">
      <c r="A171" t="s">
        <v>831</v>
      </c>
      <c r="B171" s="14">
        <v>42209</v>
      </c>
      <c r="C171" t="s">
        <v>809</v>
      </c>
      <c r="D171" t="s">
        <v>852</v>
      </c>
      <c r="E171">
        <v>1</v>
      </c>
      <c r="F171">
        <v>1</v>
      </c>
      <c r="G171" t="s">
        <v>23</v>
      </c>
      <c r="H171" t="s">
        <v>770</v>
      </c>
      <c r="I171" t="s">
        <v>763</v>
      </c>
      <c r="J171">
        <v>4</v>
      </c>
    </row>
    <row r="172" spans="1:10" hidden="1" x14ac:dyDescent="0.35">
      <c r="A172" t="s">
        <v>854</v>
      </c>
      <c r="B172" s="14">
        <v>42217</v>
      </c>
      <c r="C172" t="s">
        <v>809</v>
      </c>
      <c r="D172" t="s">
        <v>772</v>
      </c>
      <c r="E172">
        <v>2</v>
      </c>
      <c r="F172">
        <v>0</v>
      </c>
      <c r="G172" t="s">
        <v>853</v>
      </c>
      <c r="H172" t="s">
        <v>767</v>
      </c>
      <c r="I172" t="s">
        <v>771</v>
      </c>
      <c r="J172">
        <v>8</v>
      </c>
    </row>
    <row r="173" spans="1:10" hidden="1" x14ac:dyDescent="0.35">
      <c r="A173" t="s">
        <v>854</v>
      </c>
      <c r="B173" s="14">
        <v>42218</v>
      </c>
      <c r="C173" t="s">
        <v>809</v>
      </c>
      <c r="D173" t="s">
        <v>855</v>
      </c>
      <c r="E173">
        <v>1</v>
      </c>
      <c r="F173">
        <v>2</v>
      </c>
      <c r="G173" t="s">
        <v>23</v>
      </c>
      <c r="H173" t="s">
        <v>767</v>
      </c>
      <c r="I173" t="s">
        <v>763</v>
      </c>
      <c r="J173">
        <v>1</v>
      </c>
    </row>
    <row r="174" spans="1:10" hidden="1" x14ac:dyDescent="0.35">
      <c r="A174" t="s">
        <v>854</v>
      </c>
      <c r="B174" s="14">
        <v>42225</v>
      </c>
      <c r="C174" t="s">
        <v>761</v>
      </c>
      <c r="D174" t="s">
        <v>790</v>
      </c>
      <c r="E174">
        <v>0</v>
      </c>
      <c r="F174">
        <v>1</v>
      </c>
      <c r="G174" t="s">
        <v>23</v>
      </c>
      <c r="H174" t="s">
        <v>767</v>
      </c>
      <c r="I174" t="s">
        <v>763</v>
      </c>
      <c r="J174">
        <v>7</v>
      </c>
    </row>
    <row r="175" spans="1:10" hidden="1" x14ac:dyDescent="0.35">
      <c r="A175" t="s">
        <v>854</v>
      </c>
      <c r="B175" s="14">
        <v>42233</v>
      </c>
      <c r="C175" t="s">
        <v>761</v>
      </c>
      <c r="D175" t="s">
        <v>768</v>
      </c>
      <c r="E175">
        <v>1</v>
      </c>
      <c r="F175">
        <v>0</v>
      </c>
      <c r="G175" t="s">
        <v>792</v>
      </c>
      <c r="H175" t="s">
        <v>767</v>
      </c>
      <c r="I175" t="s">
        <v>771</v>
      </c>
      <c r="J175">
        <v>8</v>
      </c>
    </row>
    <row r="176" spans="1:10" hidden="1" x14ac:dyDescent="0.35">
      <c r="A176" t="s">
        <v>854</v>
      </c>
      <c r="B176" s="14">
        <v>42240</v>
      </c>
      <c r="C176" t="s">
        <v>761</v>
      </c>
      <c r="D176" t="s">
        <v>797</v>
      </c>
      <c r="E176">
        <v>0</v>
      </c>
      <c r="F176">
        <v>0</v>
      </c>
      <c r="G176" t="s">
        <v>23</v>
      </c>
      <c r="H176" t="s">
        <v>770</v>
      </c>
      <c r="I176" t="s">
        <v>763</v>
      </c>
      <c r="J176">
        <v>7</v>
      </c>
    </row>
    <row r="177" spans="1:10" hidden="1" x14ac:dyDescent="0.35">
      <c r="A177" t="s">
        <v>854</v>
      </c>
      <c r="B177" s="14">
        <v>42245</v>
      </c>
      <c r="C177" t="s">
        <v>761</v>
      </c>
      <c r="D177" t="s">
        <v>768</v>
      </c>
      <c r="E177">
        <v>0</v>
      </c>
      <c r="F177">
        <v>3</v>
      </c>
      <c r="G177" t="s">
        <v>799</v>
      </c>
      <c r="H177" t="s">
        <v>30</v>
      </c>
      <c r="I177" t="s">
        <v>771</v>
      </c>
      <c r="J177">
        <v>5</v>
      </c>
    </row>
    <row r="178" spans="1:10" hidden="1" x14ac:dyDescent="0.35">
      <c r="A178" t="s">
        <v>854</v>
      </c>
      <c r="B178" s="14">
        <v>42259</v>
      </c>
      <c r="C178" t="s">
        <v>761</v>
      </c>
      <c r="D178" t="s">
        <v>795</v>
      </c>
      <c r="E178">
        <v>3</v>
      </c>
      <c r="F178">
        <v>1</v>
      </c>
      <c r="G178" t="s">
        <v>23</v>
      </c>
      <c r="H178" t="s">
        <v>30</v>
      </c>
      <c r="I178" t="s">
        <v>763</v>
      </c>
      <c r="J178">
        <v>14</v>
      </c>
    </row>
    <row r="179" spans="1:10" x14ac:dyDescent="0.35">
      <c r="A179" t="s">
        <v>854</v>
      </c>
      <c r="B179" s="14">
        <v>42264</v>
      </c>
      <c r="C179" t="s">
        <v>765</v>
      </c>
      <c r="D179" t="s">
        <v>856</v>
      </c>
      <c r="E179">
        <v>1</v>
      </c>
      <c r="F179">
        <v>1</v>
      </c>
      <c r="G179" t="s">
        <v>23</v>
      </c>
      <c r="H179" t="s">
        <v>770</v>
      </c>
      <c r="I179" t="s">
        <v>763</v>
      </c>
      <c r="J179">
        <v>5</v>
      </c>
    </row>
    <row r="180" spans="1:10" hidden="1" x14ac:dyDescent="0.35">
      <c r="A180" t="s">
        <v>854</v>
      </c>
      <c r="B180" s="14">
        <v>42267</v>
      </c>
      <c r="C180" t="s">
        <v>761</v>
      </c>
      <c r="D180" t="s">
        <v>768</v>
      </c>
      <c r="E180">
        <v>1</v>
      </c>
      <c r="F180">
        <v>1</v>
      </c>
      <c r="G180" t="s">
        <v>40</v>
      </c>
      <c r="H180" t="s">
        <v>770</v>
      </c>
      <c r="I180" t="s">
        <v>771</v>
      </c>
      <c r="J180">
        <v>3</v>
      </c>
    </row>
    <row r="181" spans="1:10" hidden="1" x14ac:dyDescent="0.35">
      <c r="A181" t="s">
        <v>854</v>
      </c>
      <c r="B181" s="14">
        <v>42273</v>
      </c>
      <c r="C181" t="s">
        <v>761</v>
      </c>
      <c r="D181" t="s">
        <v>768</v>
      </c>
      <c r="E181">
        <v>3</v>
      </c>
      <c r="F181">
        <v>2</v>
      </c>
      <c r="G181" t="s">
        <v>789</v>
      </c>
      <c r="H181" t="s">
        <v>767</v>
      </c>
      <c r="I181" t="s">
        <v>771</v>
      </c>
      <c r="J181">
        <v>6</v>
      </c>
    </row>
    <row r="182" spans="1:10" x14ac:dyDescent="0.35">
      <c r="A182" t="s">
        <v>854</v>
      </c>
      <c r="B182" s="14">
        <v>42278</v>
      </c>
      <c r="C182" t="s">
        <v>765</v>
      </c>
      <c r="D182" t="s">
        <v>772</v>
      </c>
      <c r="E182">
        <v>1</v>
      </c>
      <c r="F182">
        <v>1</v>
      </c>
      <c r="G182" t="s">
        <v>786</v>
      </c>
      <c r="H182" t="s">
        <v>770</v>
      </c>
      <c r="I182" t="s">
        <v>771</v>
      </c>
      <c r="J182">
        <v>5</v>
      </c>
    </row>
    <row r="183" spans="1:10" hidden="1" x14ac:dyDescent="0.35">
      <c r="A183" t="s">
        <v>854</v>
      </c>
      <c r="B183" s="14">
        <v>42281</v>
      </c>
      <c r="C183" t="s">
        <v>761</v>
      </c>
      <c r="D183" t="s">
        <v>780</v>
      </c>
      <c r="E183">
        <v>1</v>
      </c>
      <c r="F183">
        <v>1</v>
      </c>
      <c r="G183" t="s">
        <v>23</v>
      </c>
      <c r="H183" t="s">
        <v>770</v>
      </c>
      <c r="I183" t="s">
        <v>763</v>
      </c>
      <c r="J183">
        <v>3</v>
      </c>
    </row>
    <row r="184" spans="1:10" hidden="1" x14ac:dyDescent="0.35">
      <c r="A184" t="s">
        <v>854</v>
      </c>
      <c r="B184" s="14">
        <v>42294</v>
      </c>
      <c r="C184" t="s">
        <v>761</v>
      </c>
      <c r="D184" t="s">
        <v>785</v>
      </c>
      <c r="E184">
        <v>0</v>
      </c>
      <c r="F184">
        <v>0</v>
      </c>
      <c r="G184" t="s">
        <v>23</v>
      </c>
      <c r="H184" t="s">
        <v>770</v>
      </c>
      <c r="I184" t="s">
        <v>763</v>
      </c>
      <c r="J184">
        <v>13</v>
      </c>
    </row>
    <row r="185" spans="1:10" x14ac:dyDescent="0.35">
      <c r="A185" t="s">
        <v>854</v>
      </c>
      <c r="B185" s="14">
        <v>42299</v>
      </c>
      <c r="C185" t="s">
        <v>765</v>
      </c>
      <c r="D185" t="s">
        <v>772</v>
      </c>
      <c r="E185">
        <v>1</v>
      </c>
      <c r="F185">
        <v>1</v>
      </c>
      <c r="G185" t="s">
        <v>786</v>
      </c>
      <c r="H185" t="s">
        <v>770</v>
      </c>
      <c r="I185" t="s">
        <v>771</v>
      </c>
      <c r="J185">
        <v>5</v>
      </c>
    </row>
    <row r="186" spans="1:10" hidden="1" x14ac:dyDescent="0.35">
      <c r="A186" t="s">
        <v>854</v>
      </c>
      <c r="B186" s="14">
        <v>42302</v>
      </c>
      <c r="C186" t="s">
        <v>761</v>
      </c>
      <c r="D186" t="s">
        <v>768</v>
      </c>
      <c r="E186">
        <v>1</v>
      </c>
      <c r="F186">
        <v>1</v>
      </c>
      <c r="G186" t="s">
        <v>786</v>
      </c>
      <c r="H186" t="s">
        <v>770</v>
      </c>
      <c r="I186" t="s">
        <v>771</v>
      </c>
      <c r="J186">
        <v>3</v>
      </c>
    </row>
    <row r="187" spans="1:10" hidden="1" x14ac:dyDescent="0.35">
      <c r="A187" t="s">
        <v>854</v>
      </c>
      <c r="B187" s="14">
        <v>42305</v>
      </c>
      <c r="C187" t="s">
        <v>776</v>
      </c>
      <c r="D187" t="s">
        <v>768</v>
      </c>
      <c r="E187">
        <v>1</v>
      </c>
      <c r="F187">
        <v>0</v>
      </c>
      <c r="G187" t="s">
        <v>792</v>
      </c>
      <c r="H187" t="s">
        <v>767</v>
      </c>
      <c r="I187" t="s">
        <v>771</v>
      </c>
      <c r="J187">
        <v>3</v>
      </c>
    </row>
    <row r="188" spans="1:10" hidden="1" x14ac:dyDescent="0.35">
      <c r="A188" t="s">
        <v>854</v>
      </c>
      <c r="B188" s="14">
        <v>42308</v>
      </c>
      <c r="C188" t="s">
        <v>761</v>
      </c>
      <c r="D188" t="s">
        <v>782</v>
      </c>
      <c r="E188">
        <v>1</v>
      </c>
      <c r="F188">
        <v>3</v>
      </c>
      <c r="G188" t="s">
        <v>23</v>
      </c>
      <c r="H188" t="s">
        <v>767</v>
      </c>
      <c r="I188" t="s">
        <v>763</v>
      </c>
      <c r="J188">
        <v>3</v>
      </c>
    </row>
    <row r="189" spans="1:10" x14ac:dyDescent="0.35">
      <c r="A189" t="s">
        <v>854</v>
      </c>
      <c r="B189" s="14">
        <v>42313</v>
      </c>
      <c r="C189" t="s">
        <v>765</v>
      </c>
      <c r="D189" t="s">
        <v>857</v>
      </c>
      <c r="E189">
        <v>0</v>
      </c>
      <c r="F189">
        <v>1</v>
      </c>
      <c r="G189" t="s">
        <v>23</v>
      </c>
      <c r="H189" t="s">
        <v>767</v>
      </c>
      <c r="I189" t="s">
        <v>763</v>
      </c>
      <c r="J189">
        <v>5</v>
      </c>
    </row>
    <row r="190" spans="1:10" hidden="1" x14ac:dyDescent="0.35">
      <c r="A190" t="s">
        <v>854</v>
      </c>
      <c r="B190" s="14">
        <v>42316</v>
      </c>
      <c r="C190" t="s">
        <v>761</v>
      </c>
      <c r="D190" t="s">
        <v>768</v>
      </c>
      <c r="E190">
        <v>1</v>
      </c>
      <c r="F190">
        <v>2</v>
      </c>
      <c r="G190" t="s">
        <v>819</v>
      </c>
      <c r="H190" t="s">
        <v>30</v>
      </c>
      <c r="I190" t="s">
        <v>771</v>
      </c>
      <c r="J190">
        <v>3</v>
      </c>
    </row>
    <row r="191" spans="1:10" hidden="1" x14ac:dyDescent="0.35">
      <c r="A191" t="s">
        <v>854</v>
      </c>
      <c r="B191" s="14">
        <v>42329</v>
      </c>
      <c r="C191" t="s">
        <v>761</v>
      </c>
      <c r="D191" t="s">
        <v>798</v>
      </c>
      <c r="E191">
        <v>1</v>
      </c>
      <c r="F191">
        <v>4</v>
      </c>
      <c r="G191" t="s">
        <v>23</v>
      </c>
      <c r="H191" t="s">
        <v>767</v>
      </c>
      <c r="I191" t="s">
        <v>763</v>
      </c>
      <c r="J191">
        <v>13</v>
      </c>
    </row>
    <row r="192" spans="1:10" x14ac:dyDescent="0.35">
      <c r="A192" t="s">
        <v>854</v>
      </c>
      <c r="B192" s="14">
        <v>42334</v>
      </c>
      <c r="C192" t="s">
        <v>765</v>
      </c>
      <c r="D192" t="s">
        <v>772</v>
      </c>
      <c r="E192">
        <v>2</v>
      </c>
      <c r="F192">
        <v>1</v>
      </c>
      <c r="G192" t="s">
        <v>858</v>
      </c>
      <c r="H192" t="s">
        <v>767</v>
      </c>
      <c r="I192" t="s">
        <v>771</v>
      </c>
      <c r="J192">
        <v>5</v>
      </c>
    </row>
    <row r="193" spans="1:10" hidden="1" x14ac:dyDescent="0.35">
      <c r="A193" t="s">
        <v>854</v>
      </c>
      <c r="B193" s="14">
        <v>42337</v>
      </c>
      <c r="C193" t="s">
        <v>761</v>
      </c>
      <c r="D193" t="s">
        <v>768</v>
      </c>
      <c r="E193">
        <v>1</v>
      </c>
      <c r="F193">
        <v>0</v>
      </c>
      <c r="G193" t="s">
        <v>29</v>
      </c>
      <c r="H193" t="s">
        <v>767</v>
      </c>
      <c r="I193" t="s">
        <v>771</v>
      </c>
      <c r="J193">
        <v>3</v>
      </c>
    </row>
    <row r="194" spans="1:10" hidden="1" x14ac:dyDescent="0.35">
      <c r="A194" t="s">
        <v>854</v>
      </c>
      <c r="B194" s="14">
        <v>42340</v>
      </c>
      <c r="C194" t="s">
        <v>776</v>
      </c>
      <c r="D194" t="s">
        <v>803</v>
      </c>
      <c r="E194">
        <v>1</v>
      </c>
      <c r="F194">
        <v>6</v>
      </c>
      <c r="G194" t="s">
        <v>23</v>
      </c>
      <c r="H194" t="s">
        <v>767</v>
      </c>
      <c r="I194" t="s">
        <v>763</v>
      </c>
      <c r="J194">
        <v>3</v>
      </c>
    </row>
    <row r="195" spans="1:10" hidden="1" x14ac:dyDescent="0.35">
      <c r="A195" t="s">
        <v>854</v>
      </c>
      <c r="B195" s="14">
        <v>42344</v>
      </c>
      <c r="C195" t="s">
        <v>761</v>
      </c>
      <c r="D195" t="s">
        <v>806</v>
      </c>
      <c r="E195">
        <v>2</v>
      </c>
      <c r="F195">
        <v>0</v>
      </c>
      <c r="G195" t="s">
        <v>23</v>
      </c>
      <c r="H195" t="s">
        <v>30</v>
      </c>
      <c r="I195" t="s">
        <v>763</v>
      </c>
      <c r="J195">
        <v>4</v>
      </c>
    </row>
    <row r="196" spans="1:10" x14ac:dyDescent="0.35">
      <c r="A196" t="s">
        <v>854</v>
      </c>
      <c r="B196" s="14">
        <v>42348</v>
      </c>
      <c r="C196" t="s">
        <v>765</v>
      </c>
      <c r="D196" t="s">
        <v>859</v>
      </c>
      <c r="E196">
        <v>0</v>
      </c>
      <c r="F196">
        <v>0</v>
      </c>
      <c r="G196" t="s">
        <v>23</v>
      </c>
      <c r="H196" t="s">
        <v>770</v>
      </c>
      <c r="I196" t="s">
        <v>763</v>
      </c>
      <c r="J196">
        <v>4</v>
      </c>
    </row>
    <row r="197" spans="1:10" hidden="1" x14ac:dyDescent="0.35">
      <c r="A197" t="s">
        <v>854</v>
      </c>
      <c r="B197" s="14">
        <v>42351</v>
      </c>
      <c r="C197" t="s">
        <v>761</v>
      </c>
      <c r="D197" t="s">
        <v>768</v>
      </c>
      <c r="E197">
        <v>2</v>
      </c>
      <c r="F197">
        <v>2</v>
      </c>
      <c r="G197" t="s">
        <v>799</v>
      </c>
      <c r="H197" t="s">
        <v>770</v>
      </c>
      <c r="I197" t="s">
        <v>771</v>
      </c>
      <c r="J197">
        <v>3</v>
      </c>
    </row>
    <row r="198" spans="1:10" hidden="1" x14ac:dyDescent="0.35">
      <c r="A198" t="s">
        <v>854</v>
      </c>
      <c r="B198" s="14">
        <v>42358</v>
      </c>
      <c r="C198" t="s">
        <v>761</v>
      </c>
      <c r="D198" t="s">
        <v>860</v>
      </c>
      <c r="E198">
        <v>3</v>
      </c>
      <c r="F198">
        <v>0</v>
      </c>
      <c r="G198" t="s">
        <v>23</v>
      </c>
      <c r="H198" t="s">
        <v>30</v>
      </c>
      <c r="I198" t="s">
        <v>763</v>
      </c>
      <c r="J198">
        <v>7</v>
      </c>
    </row>
    <row r="199" spans="1:10" hidden="1" x14ac:dyDescent="0.35">
      <c r="A199" t="s">
        <v>854</v>
      </c>
      <c r="B199" s="14">
        <v>42364</v>
      </c>
      <c r="C199" t="s">
        <v>761</v>
      </c>
      <c r="D199" t="s">
        <v>768</v>
      </c>
      <c r="E199">
        <v>1</v>
      </c>
      <c r="F199">
        <v>0</v>
      </c>
      <c r="G199" t="s">
        <v>48</v>
      </c>
      <c r="H199" t="s">
        <v>767</v>
      </c>
      <c r="I199" t="s">
        <v>771</v>
      </c>
      <c r="J199">
        <v>6</v>
      </c>
    </row>
    <row r="200" spans="1:10" hidden="1" x14ac:dyDescent="0.35">
      <c r="A200" t="s">
        <v>854</v>
      </c>
      <c r="B200" s="14">
        <v>42368</v>
      </c>
      <c r="C200" t="s">
        <v>761</v>
      </c>
      <c r="D200" t="s">
        <v>774</v>
      </c>
      <c r="E200">
        <v>0</v>
      </c>
      <c r="F200">
        <v>1</v>
      </c>
      <c r="G200" t="s">
        <v>23</v>
      </c>
      <c r="H200" t="s">
        <v>767</v>
      </c>
      <c r="I200" t="s">
        <v>763</v>
      </c>
      <c r="J200">
        <v>4</v>
      </c>
    </row>
    <row r="201" spans="1:10" hidden="1" x14ac:dyDescent="0.35">
      <c r="A201" t="s">
        <v>854</v>
      </c>
      <c r="B201" s="14">
        <v>42371</v>
      </c>
      <c r="C201" t="s">
        <v>761</v>
      </c>
      <c r="D201" t="s">
        <v>788</v>
      </c>
      <c r="E201">
        <v>2</v>
      </c>
      <c r="F201">
        <v>0</v>
      </c>
      <c r="G201" t="s">
        <v>23</v>
      </c>
      <c r="H201" t="s">
        <v>30</v>
      </c>
      <c r="I201" t="s">
        <v>763</v>
      </c>
      <c r="J201">
        <v>3</v>
      </c>
    </row>
    <row r="202" spans="1:10" hidden="1" x14ac:dyDescent="0.35">
      <c r="A202" t="s">
        <v>854</v>
      </c>
      <c r="B202" s="14">
        <v>42374</v>
      </c>
      <c r="C202" t="s">
        <v>776</v>
      </c>
      <c r="D202" t="s">
        <v>790</v>
      </c>
      <c r="E202">
        <v>0</v>
      </c>
      <c r="F202">
        <v>1</v>
      </c>
      <c r="G202" t="s">
        <v>23</v>
      </c>
      <c r="H202" t="s">
        <v>767</v>
      </c>
      <c r="I202" t="s">
        <v>763</v>
      </c>
      <c r="J202">
        <v>3</v>
      </c>
    </row>
    <row r="203" spans="1:10" hidden="1" x14ac:dyDescent="0.35">
      <c r="A203" t="s">
        <v>854</v>
      </c>
      <c r="B203" s="14">
        <v>42377</v>
      </c>
      <c r="C203" t="s">
        <v>793</v>
      </c>
      <c r="D203" t="s">
        <v>861</v>
      </c>
      <c r="E203">
        <v>2</v>
      </c>
      <c r="F203">
        <v>2</v>
      </c>
      <c r="G203" t="s">
        <v>23</v>
      </c>
      <c r="H203" t="s">
        <v>770</v>
      </c>
      <c r="I203" t="s">
        <v>763</v>
      </c>
      <c r="J203">
        <v>3</v>
      </c>
    </row>
    <row r="204" spans="1:10" hidden="1" x14ac:dyDescent="0.35">
      <c r="A204" t="s">
        <v>854</v>
      </c>
      <c r="B204" s="14">
        <v>42382</v>
      </c>
      <c r="C204" t="s">
        <v>761</v>
      </c>
      <c r="D204" t="s">
        <v>768</v>
      </c>
      <c r="E204">
        <v>3</v>
      </c>
      <c r="F204">
        <v>3</v>
      </c>
      <c r="G204" t="s">
        <v>36</v>
      </c>
      <c r="H204" t="s">
        <v>770</v>
      </c>
      <c r="I204" t="s">
        <v>771</v>
      </c>
      <c r="J204">
        <v>5</v>
      </c>
    </row>
    <row r="205" spans="1:10" hidden="1" x14ac:dyDescent="0.35">
      <c r="A205" t="s">
        <v>854</v>
      </c>
      <c r="B205" s="14">
        <v>42386</v>
      </c>
      <c r="C205" t="s">
        <v>761</v>
      </c>
      <c r="D205" t="s">
        <v>768</v>
      </c>
      <c r="E205">
        <v>0</v>
      </c>
      <c r="F205">
        <v>1</v>
      </c>
      <c r="G205" t="s">
        <v>769</v>
      </c>
      <c r="H205" t="s">
        <v>30</v>
      </c>
      <c r="I205" t="s">
        <v>771</v>
      </c>
      <c r="J205">
        <v>4</v>
      </c>
    </row>
    <row r="206" spans="1:10" hidden="1" x14ac:dyDescent="0.35">
      <c r="A206" t="s">
        <v>854</v>
      </c>
      <c r="B206" s="14">
        <v>42389</v>
      </c>
      <c r="C206" t="s">
        <v>793</v>
      </c>
      <c r="D206" t="s">
        <v>768</v>
      </c>
      <c r="E206">
        <v>3</v>
      </c>
      <c r="F206">
        <v>0</v>
      </c>
      <c r="G206" t="s">
        <v>862</v>
      </c>
      <c r="H206" t="s">
        <v>767</v>
      </c>
      <c r="I206" t="s">
        <v>771</v>
      </c>
      <c r="J206">
        <v>3</v>
      </c>
    </row>
    <row r="207" spans="1:10" hidden="1" x14ac:dyDescent="0.35">
      <c r="A207" t="s">
        <v>854</v>
      </c>
      <c r="B207" s="14">
        <v>42392</v>
      </c>
      <c r="C207" t="s">
        <v>761</v>
      </c>
      <c r="D207" t="s">
        <v>777</v>
      </c>
      <c r="E207">
        <v>4</v>
      </c>
      <c r="F207">
        <v>5</v>
      </c>
      <c r="G207" t="s">
        <v>23</v>
      </c>
      <c r="H207" t="s">
        <v>767</v>
      </c>
      <c r="I207" t="s">
        <v>763</v>
      </c>
      <c r="J207">
        <v>3</v>
      </c>
    </row>
    <row r="208" spans="1:10" hidden="1" x14ac:dyDescent="0.35">
      <c r="A208" t="s">
        <v>854</v>
      </c>
      <c r="B208" s="14">
        <v>42399</v>
      </c>
      <c r="C208" t="s">
        <v>793</v>
      </c>
      <c r="D208" t="s">
        <v>768</v>
      </c>
      <c r="E208">
        <v>0</v>
      </c>
      <c r="F208">
        <v>0</v>
      </c>
      <c r="G208" t="s">
        <v>799</v>
      </c>
      <c r="H208" t="s">
        <v>770</v>
      </c>
      <c r="I208" t="s">
        <v>771</v>
      </c>
      <c r="J208">
        <v>7</v>
      </c>
    </row>
    <row r="209" spans="1:10" hidden="1" x14ac:dyDescent="0.35">
      <c r="A209" t="s">
        <v>854</v>
      </c>
      <c r="B209" s="14">
        <v>42402</v>
      </c>
      <c r="C209" t="s">
        <v>761</v>
      </c>
      <c r="D209" t="s">
        <v>841</v>
      </c>
      <c r="E209">
        <v>2</v>
      </c>
      <c r="F209">
        <v>0</v>
      </c>
      <c r="G209" t="s">
        <v>23</v>
      </c>
      <c r="H209" t="s">
        <v>30</v>
      </c>
      <c r="I209" t="s">
        <v>763</v>
      </c>
      <c r="J209">
        <v>3</v>
      </c>
    </row>
    <row r="210" spans="1:10" hidden="1" x14ac:dyDescent="0.35">
      <c r="A210" t="s">
        <v>854</v>
      </c>
      <c r="B210" s="14">
        <v>42406</v>
      </c>
      <c r="C210" t="s">
        <v>761</v>
      </c>
      <c r="D210" t="s">
        <v>768</v>
      </c>
      <c r="E210">
        <v>2</v>
      </c>
      <c r="F210">
        <v>2</v>
      </c>
      <c r="G210" t="s">
        <v>792</v>
      </c>
      <c r="H210" t="s">
        <v>770</v>
      </c>
      <c r="I210" t="s">
        <v>771</v>
      </c>
      <c r="J210">
        <v>4</v>
      </c>
    </row>
    <row r="211" spans="1:10" hidden="1" x14ac:dyDescent="0.35">
      <c r="A211" t="s">
        <v>854</v>
      </c>
      <c r="B211" s="14">
        <v>42409</v>
      </c>
      <c r="C211" t="s">
        <v>793</v>
      </c>
      <c r="D211" t="s">
        <v>788</v>
      </c>
      <c r="E211">
        <v>2</v>
      </c>
      <c r="F211">
        <v>1</v>
      </c>
      <c r="G211" t="s">
        <v>23</v>
      </c>
      <c r="H211" t="s">
        <v>30</v>
      </c>
      <c r="I211" t="s">
        <v>763</v>
      </c>
      <c r="J211">
        <v>3</v>
      </c>
    </row>
    <row r="212" spans="1:10" hidden="1" x14ac:dyDescent="0.35">
      <c r="A212" t="s">
        <v>854</v>
      </c>
      <c r="B212" s="14">
        <v>42414</v>
      </c>
      <c r="C212" t="s">
        <v>761</v>
      </c>
      <c r="D212" t="s">
        <v>804</v>
      </c>
      <c r="E212">
        <v>0</v>
      </c>
      <c r="F212">
        <v>6</v>
      </c>
      <c r="G212" t="s">
        <v>23</v>
      </c>
      <c r="H212" t="s">
        <v>767</v>
      </c>
      <c r="I212" t="s">
        <v>763</v>
      </c>
      <c r="J212">
        <v>5</v>
      </c>
    </row>
    <row r="213" spans="1:10" x14ac:dyDescent="0.35">
      <c r="A213" t="s">
        <v>854</v>
      </c>
      <c r="B213" s="14">
        <v>42418</v>
      </c>
      <c r="C213" t="s">
        <v>765</v>
      </c>
      <c r="D213" t="s">
        <v>863</v>
      </c>
      <c r="E213">
        <v>0</v>
      </c>
      <c r="F213">
        <v>0</v>
      </c>
      <c r="G213" t="s">
        <v>23</v>
      </c>
      <c r="H213" t="s">
        <v>770</v>
      </c>
      <c r="I213" t="s">
        <v>763</v>
      </c>
      <c r="J213">
        <v>4</v>
      </c>
    </row>
    <row r="214" spans="1:10" x14ac:dyDescent="0.35">
      <c r="A214" t="s">
        <v>854</v>
      </c>
      <c r="B214" s="14">
        <v>42425</v>
      </c>
      <c r="C214" t="s">
        <v>765</v>
      </c>
      <c r="D214" t="s">
        <v>772</v>
      </c>
      <c r="E214">
        <v>1</v>
      </c>
      <c r="F214">
        <v>0</v>
      </c>
      <c r="G214" t="s">
        <v>786</v>
      </c>
      <c r="H214" t="s">
        <v>767</v>
      </c>
      <c r="I214" t="s">
        <v>771</v>
      </c>
      <c r="J214">
        <v>7</v>
      </c>
    </row>
    <row r="215" spans="1:10" hidden="1" x14ac:dyDescent="0.35">
      <c r="A215" t="s">
        <v>854</v>
      </c>
      <c r="B215" s="14">
        <v>42431</v>
      </c>
      <c r="C215" t="s">
        <v>761</v>
      </c>
      <c r="D215" t="s">
        <v>768</v>
      </c>
      <c r="E215">
        <v>3</v>
      </c>
      <c r="F215">
        <v>0</v>
      </c>
      <c r="G215" t="s">
        <v>769</v>
      </c>
      <c r="H215" t="s">
        <v>767</v>
      </c>
      <c r="I215" t="s">
        <v>771</v>
      </c>
      <c r="J215">
        <v>6</v>
      </c>
    </row>
    <row r="216" spans="1:10" hidden="1" x14ac:dyDescent="0.35">
      <c r="A216" t="s">
        <v>854</v>
      </c>
      <c r="B216" s="14">
        <v>42435</v>
      </c>
      <c r="C216" t="s">
        <v>761</v>
      </c>
      <c r="D216" t="s">
        <v>824</v>
      </c>
      <c r="E216">
        <v>1</v>
      </c>
      <c r="F216">
        <v>2</v>
      </c>
      <c r="G216" t="s">
        <v>23</v>
      </c>
      <c r="H216" t="s">
        <v>767</v>
      </c>
      <c r="I216" t="s">
        <v>763</v>
      </c>
      <c r="J216">
        <v>4</v>
      </c>
    </row>
    <row r="217" spans="1:10" x14ac:dyDescent="0.35">
      <c r="A217" t="s">
        <v>854</v>
      </c>
      <c r="B217" s="14">
        <v>42439</v>
      </c>
      <c r="C217" t="s">
        <v>765</v>
      </c>
      <c r="D217" t="s">
        <v>772</v>
      </c>
      <c r="E217">
        <v>2</v>
      </c>
      <c r="F217">
        <v>0</v>
      </c>
      <c r="G217" t="s">
        <v>769</v>
      </c>
      <c r="H217" t="s">
        <v>767</v>
      </c>
      <c r="I217" t="s">
        <v>771</v>
      </c>
      <c r="J217">
        <v>4</v>
      </c>
    </row>
    <row r="218" spans="1:10" x14ac:dyDescent="0.35">
      <c r="A218" t="s">
        <v>854</v>
      </c>
      <c r="B218" s="14">
        <v>42446</v>
      </c>
      <c r="C218" t="s">
        <v>765</v>
      </c>
      <c r="D218" t="s">
        <v>832</v>
      </c>
      <c r="E218">
        <v>1</v>
      </c>
      <c r="F218">
        <v>1</v>
      </c>
      <c r="G218" t="s">
        <v>23</v>
      </c>
      <c r="H218" t="s">
        <v>770</v>
      </c>
      <c r="I218" t="s">
        <v>763</v>
      </c>
      <c r="J218">
        <v>7</v>
      </c>
    </row>
    <row r="219" spans="1:10" hidden="1" x14ac:dyDescent="0.35">
      <c r="A219" t="s">
        <v>854</v>
      </c>
      <c r="B219" s="14">
        <v>42449</v>
      </c>
      <c r="C219" t="s">
        <v>761</v>
      </c>
      <c r="D219" t="s">
        <v>803</v>
      </c>
      <c r="E219">
        <v>3</v>
      </c>
      <c r="F219">
        <v>2</v>
      </c>
      <c r="G219" t="s">
        <v>23</v>
      </c>
      <c r="H219" t="s">
        <v>30</v>
      </c>
      <c r="I219" t="s">
        <v>763</v>
      </c>
      <c r="J219">
        <v>3</v>
      </c>
    </row>
    <row r="220" spans="1:10" hidden="1" x14ac:dyDescent="0.35">
      <c r="A220" t="s">
        <v>854</v>
      </c>
      <c r="B220" s="14">
        <v>42462</v>
      </c>
      <c r="C220" t="s">
        <v>761</v>
      </c>
      <c r="D220" t="s">
        <v>768</v>
      </c>
      <c r="E220">
        <v>1</v>
      </c>
      <c r="F220">
        <v>1</v>
      </c>
      <c r="G220" t="s">
        <v>42</v>
      </c>
      <c r="H220" t="s">
        <v>770</v>
      </c>
      <c r="I220" t="s">
        <v>771</v>
      </c>
      <c r="J220">
        <v>13</v>
      </c>
    </row>
    <row r="221" spans="1:10" x14ac:dyDescent="0.35">
      <c r="A221" t="s">
        <v>854</v>
      </c>
      <c r="B221" s="14">
        <v>42467</v>
      </c>
      <c r="C221" t="s">
        <v>765</v>
      </c>
      <c r="D221" t="s">
        <v>864</v>
      </c>
      <c r="E221">
        <v>1</v>
      </c>
      <c r="F221">
        <v>1</v>
      </c>
      <c r="G221" t="s">
        <v>23</v>
      </c>
      <c r="H221" t="s">
        <v>770</v>
      </c>
      <c r="I221" t="s">
        <v>763</v>
      </c>
      <c r="J221">
        <v>5</v>
      </c>
    </row>
    <row r="222" spans="1:10" hidden="1" x14ac:dyDescent="0.35">
      <c r="A222" t="s">
        <v>854</v>
      </c>
      <c r="B222" s="14">
        <v>42470</v>
      </c>
      <c r="C222" t="s">
        <v>761</v>
      </c>
      <c r="D222" t="s">
        <v>768</v>
      </c>
      <c r="E222">
        <v>4</v>
      </c>
      <c r="F222">
        <v>1</v>
      </c>
      <c r="G222" t="s">
        <v>24</v>
      </c>
      <c r="H222" t="s">
        <v>767</v>
      </c>
      <c r="I222" t="s">
        <v>771</v>
      </c>
      <c r="J222">
        <v>3</v>
      </c>
    </row>
    <row r="223" spans="1:10" x14ac:dyDescent="0.35">
      <c r="A223" t="s">
        <v>854</v>
      </c>
      <c r="B223" s="14">
        <v>42474</v>
      </c>
      <c r="C223" t="s">
        <v>765</v>
      </c>
      <c r="D223" t="s">
        <v>772</v>
      </c>
      <c r="E223">
        <v>4</v>
      </c>
      <c r="F223">
        <v>3</v>
      </c>
      <c r="G223" t="s">
        <v>834</v>
      </c>
      <c r="H223" t="s">
        <v>767</v>
      </c>
      <c r="I223" t="s">
        <v>771</v>
      </c>
      <c r="J223">
        <v>4</v>
      </c>
    </row>
    <row r="224" spans="1:10" hidden="1" x14ac:dyDescent="0.35">
      <c r="A224" t="s">
        <v>854</v>
      </c>
      <c r="B224" s="14">
        <v>42477</v>
      </c>
      <c r="C224" t="s">
        <v>761</v>
      </c>
      <c r="D224" t="s">
        <v>822</v>
      </c>
      <c r="E224">
        <v>1</v>
      </c>
      <c r="F224">
        <v>2</v>
      </c>
      <c r="G224" t="s">
        <v>23</v>
      </c>
      <c r="H224" t="s">
        <v>767</v>
      </c>
      <c r="I224" t="s">
        <v>763</v>
      </c>
      <c r="J224">
        <v>3</v>
      </c>
    </row>
    <row r="225" spans="1:10" hidden="1" x14ac:dyDescent="0.35">
      <c r="A225" t="s">
        <v>854</v>
      </c>
      <c r="B225" s="14">
        <v>42480</v>
      </c>
      <c r="C225" t="s">
        <v>761</v>
      </c>
      <c r="D225" t="s">
        <v>768</v>
      </c>
      <c r="E225">
        <v>4</v>
      </c>
      <c r="F225">
        <v>0</v>
      </c>
      <c r="G225" t="s">
        <v>38</v>
      </c>
      <c r="H225" t="s">
        <v>767</v>
      </c>
      <c r="I225" t="s">
        <v>771</v>
      </c>
      <c r="J225">
        <v>3</v>
      </c>
    </row>
    <row r="226" spans="1:10" hidden="1" x14ac:dyDescent="0.35">
      <c r="A226" t="s">
        <v>854</v>
      </c>
      <c r="B226" s="14">
        <v>42483</v>
      </c>
      <c r="C226" t="s">
        <v>761</v>
      </c>
      <c r="D226" t="s">
        <v>768</v>
      </c>
      <c r="E226">
        <v>2</v>
      </c>
      <c r="F226">
        <v>2</v>
      </c>
      <c r="G226" t="s">
        <v>34</v>
      </c>
      <c r="H226" t="s">
        <v>770</v>
      </c>
      <c r="I226" t="s">
        <v>771</v>
      </c>
      <c r="J226">
        <v>3</v>
      </c>
    </row>
    <row r="227" spans="1:10" x14ac:dyDescent="0.35">
      <c r="A227" t="s">
        <v>854</v>
      </c>
      <c r="B227" s="14">
        <v>42488</v>
      </c>
      <c r="C227" t="s">
        <v>765</v>
      </c>
      <c r="D227" t="s">
        <v>865</v>
      </c>
      <c r="E227">
        <v>1</v>
      </c>
      <c r="F227">
        <v>0</v>
      </c>
      <c r="G227" t="s">
        <v>23</v>
      </c>
      <c r="H227" t="s">
        <v>30</v>
      </c>
      <c r="I227" t="s">
        <v>763</v>
      </c>
      <c r="J227">
        <v>5</v>
      </c>
    </row>
    <row r="228" spans="1:10" hidden="1" x14ac:dyDescent="0.35">
      <c r="A228" t="s">
        <v>854</v>
      </c>
      <c r="B228" s="14">
        <v>42491</v>
      </c>
      <c r="C228" t="s">
        <v>761</v>
      </c>
      <c r="D228" t="s">
        <v>784</v>
      </c>
      <c r="E228">
        <v>3</v>
      </c>
      <c r="F228">
        <v>1</v>
      </c>
      <c r="G228" t="s">
        <v>23</v>
      </c>
      <c r="H228" t="s">
        <v>30</v>
      </c>
      <c r="I228" t="s">
        <v>763</v>
      </c>
      <c r="J228">
        <v>3</v>
      </c>
    </row>
    <row r="229" spans="1:10" x14ac:dyDescent="0.35">
      <c r="A229" t="s">
        <v>854</v>
      </c>
      <c r="B229" s="14">
        <v>42495</v>
      </c>
      <c r="C229" t="s">
        <v>765</v>
      </c>
      <c r="D229" t="s">
        <v>772</v>
      </c>
      <c r="E229">
        <v>3</v>
      </c>
      <c r="F229">
        <v>0</v>
      </c>
      <c r="G229" t="s">
        <v>866</v>
      </c>
      <c r="H229" t="s">
        <v>767</v>
      </c>
      <c r="I229" t="s">
        <v>771</v>
      </c>
      <c r="J229">
        <v>4</v>
      </c>
    </row>
    <row r="230" spans="1:10" hidden="1" x14ac:dyDescent="0.35">
      <c r="A230" t="s">
        <v>854</v>
      </c>
      <c r="B230" s="14">
        <v>42498</v>
      </c>
      <c r="C230" t="s">
        <v>761</v>
      </c>
      <c r="D230" t="s">
        <v>768</v>
      </c>
      <c r="E230">
        <v>2</v>
      </c>
      <c r="F230">
        <v>0</v>
      </c>
      <c r="G230" t="s">
        <v>52</v>
      </c>
      <c r="H230" t="s">
        <v>767</v>
      </c>
      <c r="I230" t="s">
        <v>771</v>
      </c>
      <c r="J230">
        <v>3</v>
      </c>
    </row>
    <row r="231" spans="1:10" hidden="1" x14ac:dyDescent="0.35">
      <c r="A231" t="s">
        <v>854</v>
      </c>
      <c r="B231" s="14">
        <v>42501</v>
      </c>
      <c r="C231" t="s">
        <v>761</v>
      </c>
      <c r="D231" t="s">
        <v>768</v>
      </c>
      <c r="E231">
        <v>1</v>
      </c>
      <c r="F231">
        <v>1</v>
      </c>
      <c r="G231" t="s">
        <v>45</v>
      </c>
      <c r="H231" t="s">
        <v>770</v>
      </c>
      <c r="I231" t="s">
        <v>771</v>
      </c>
      <c r="J231">
        <v>3</v>
      </c>
    </row>
    <row r="232" spans="1:10" hidden="1" x14ac:dyDescent="0.35">
      <c r="A232" t="s">
        <v>854</v>
      </c>
      <c r="B232" s="14">
        <v>42505</v>
      </c>
      <c r="C232" t="s">
        <v>761</v>
      </c>
      <c r="D232" t="s">
        <v>762</v>
      </c>
      <c r="E232">
        <v>1</v>
      </c>
      <c r="F232">
        <v>1</v>
      </c>
      <c r="G232" t="s">
        <v>23</v>
      </c>
      <c r="H232" t="s">
        <v>770</v>
      </c>
      <c r="I232" t="s">
        <v>763</v>
      </c>
      <c r="J232">
        <v>4</v>
      </c>
    </row>
    <row r="233" spans="1:10" x14ac:dyDescent="0.35">
      <c r="A233" t="s">
        <v>854</v>
      </c>
      <c r="B233" s="14">
        <v>42508</v>
      </c>
      <c r="C233" t="s">
        <v>765</v>
      </c>
      <c r="D233" t="s">
        <v>772</v>
      </c>
      <c r="E233">
        <v>1</v>
      </c>
      <c r="F233">
        <v>3</v>
      </c>
      <c r="G233" t="s">
        <v>867</v>
      </c>
      <c r="H233" t="s">
        <v>30</v>
      </c>
      <c r="I233" t="s">
        <v>771</v>
      </c>
      <c r="J233">
        <v>3</v>
      </c>
    </row>
    <row r="234" spans="1:10" hidden="1" x14ac:dyDescent="0.35">
      <c r="A234" t="s">
        <v>854</v>
      </c>
      <c r="B234" s="14">
        <v>42559</v>
      </c>
      <c r="C234" t="s">
        <v>809</v>
      </c>
      <c r="D234" t="s">
        <v>868</v>
      </c>
      <c r="E234">
        <v>0</v>
      </c>
      <c r="F234">
        <v>1</v>
      </c>
      <c r="G234" t="s">
        <v>23</v>
      </c>
      <c r="H234" t="s">
        <v>767</v>
      </c>
      <c r="I234" t="s">
        <v>763</v>
      </c>
      <c r="J234">
        <v>51</v>
      </c>
    </row>
    <row r="235" spans="1:10" hidden="1" x14ac:dyDescent="0.35">
      <c r="A235" t="s">
        <v>854</v>
      </c>
      <c r="B235" s="14">
        <v>42564</v>
      </c>
      <c r="C235" t="s">
        <v>809</v>
      </c>
      <c r="D235" t="s">
        <v>869</v>
      </c>
      <c r="E235">
        <v>0</v>
      </c>
      <c r="F235">
        <v>5</v>
      </c>
      <c r="G235" t="s">
        <v>23</v>
      </c>
      <c r="H235" t="s">
        <v>767</v>
      </c>
      <c r="I235" t="s">
        <v>763</v>
      </c>
      <c r="J235">
        <v>5</v>
      </c>
    </row>
    <row r="236" spans="1:10" hidden="1" x14ac:dyDescent="0.35">
      <c r="A236" t="s">
        <v>854</v>
      </c>
      <c r="B236" s="14">
        <v>42568</v>
      </c>
      <c r="C236" t="s">
        <v>809</v>
      </c>
      <c r="D236" t="s">
        <v>870</v>
      </c>
      <c r="E236">
        <v>0</v>
      </c>
      <c r="F236">
        <v>2</v>
      </c>
      <c r="G236" t="s">
        <v>23</v>
      </c>
      <c r="H236" t="s">
        <v>767</v>
      </c>
      <c r="I236" t="s">
        <v>763</v>
      </c>
      <c r="J236">
        <v>4</v>
      </c>
    </row>
    <row r="237" spans="1:10" hidden="1" x14ac:dyDescent="0.35">
      <c r="A237" t="s">
        <v>854</v>
      </c>
      <c r="B237" s="14">
        <v>42571</v>
      </c>
      <c r="C237" t="s">
        <v>809</v>
      </c>
      <c r="D237" t="s">
        <v>871</v>
      </c>
      <c r="E237">
        <v>0</v>
      </c>
      <c r="F237">
        <v>2</v>
      </c>
      <c r="G237" t="s">
        <v>23</v>
      </c>
      <c r="H237" t="s">
        <v>767</v>
      </c>
      <c r="I237" t="s">
        <v>763</v>
      </c>
      <c r="J237">
        <v>3</v>
      </c>
    </row>
    <row r="238" spans="1:10" hidden="1" x14ac:dyDescent="0.35">
      <c r="A238" t="s">
        <v>854</v>
      </c>
      <c r="B238" s="14">
        <v>42579</v>
      </c>
      <c r="C238" t="s">
        <v>829</v>
      </c>
      <c r="D238" t="s">
        <v>872</v>
      </c>
      <c r="E238">
        <v>1</v>
      </c>
      <c r="F238">
        <v>0</v>
      </c>
      <c r="G238" t="s">
        <v>23</v>
      </c>
      <c r="H238" t="s">
        <v>30</v>
      </c>
      <c r="I238" t="s">
        <v>763</v>
      </c>
      <c r="J238">
        <v>8</v>
      </c>
    </row>
    <row r="239" spans="1:10" hidden="1" x14ac:dyDescent="0.35">
      <c r="A239" t="s">
        <v>854</v>
      </c>
      <c r="B239" s="14">
        <v>42582</v>
      </c>
      <c r="C239" t="s">
        <v>829</v>
      </c>
      <c r="D239" t="s">
        <v>772</v>
      </c>
      <c r="E239">
        <v>2</v>
      </c>
      <c r="F239">
        <v>0</v>
      </c>
      <c r="G239" t="s">
        <v>830</v>
      </c>
      <c r="H239" t="s">
        <v>767</v>
      </c>
      <c r="I239" t="s">
        <v>771</v>
      </c>
      <c r="J239">
        <v>3</v>
      </c>
    </row>
    <row r="240" spans="1:10" hidden="1" x14ac:dyDescent="0.35">
      <c r="A240" t="s">
        <v>873</v>
      </c>
      <c r="B240" s="14">
        <v>42584</v>
      </c>
      <c r="C240" t="s">
        <v>809</v>
      </c>
      <c r="D240" t="s">
        <v>772</v>
      </c>
      <c r="E240">
        <v>1</v>
      </c>
      <c r="F240">
        <v>2</v>
      </c>
      <c r="G240" t="s">
        <v>828</v>
      </c>
      <c r="H240" t="s">
        <v>30</v>
      </c>
      <c r="I240" t="s">
        <v>771</v>
      </c>
      <c r="J240">
        <v>2</v>
      </c>
    </row>
    <row r="241" spans="1:10" hidden="1" x14ac:dyDescent="0.35">
      <c r="A241" t="s">
        <v>873</v>
      </c>
      <c r="B241" s="14">
        <v>42588</v>
      </c>
      <c r="C241" t="s">
        <v>829</v>
      </c>
      <c r="D241" t="s">
        <v>772</v>
      </c>
      <c r="E241">
        <v>4</v>
      </c>
      <c r="F241">
        <v>0</v>
      </c>
      <c r="G241" t="s">
        <v>786</v>
      </c>
      <c r="H241" t="s">
        <v>767</v>
      </c>
      <c r="I241" t="s">
        <v>771</v>
      </c>
      <c r="J241">
        <v>4</v>
      </c>
    </row>
    <row r="242" spans="1:10" hidden="1" x14ac:dyDescent="0.35">
      <c r="A242" t="s">
        <v>873</v>
      </c>
      <c r="B242" s="14">
        <v>42589</v>
      </c>
      <c r="C242" t="s">
        <v>809</v>
      </c>
      <c r="D242" t="s">
        <v>874</v>
      </c>
      <c r="E242">
        <v>4</v>
      </c>
      <c r="F242">
        <v>0</v>
      </c>
      <c r="G242" t="s">
        <v>23</v>
      </c>
      <c r="H242" t="s">
        <v>30</v>
      </c>
      <c r="I242" t="s">
        <v>763</v>
      </c>
      <c r="J242">
        <v>1</v>
      </c>
    </row>
    <row r="243" spans="1:10" hidden="1" x14ac:dyDescent="0.35">
      <c r="A243" t="s">
        <v>873</v>
      </c>
      <c r="B243" s="14">
        <v>42596</v>
      </c>
      <c r="C243" t="s">
        <v>761</v>
      </c>
      <c r="D243" t="s">
        <v>797</v>
      </c>
      <c r="E243">
        <v>3</v>
      </c>
      <c r="F243">
        <v>4</v>
      </c>
      <c r="G243" t="s">
        <v>23</v>
      </c>
      <c r="H243" t="s">
        <v>767</v>
      </c>
      <c r="I243" t="s">
        <v>763</v>
      </c>
      <c r="J243">
        <v>7</v>
      </c>
    </row>
    <row r="244" spans="1:10" hidden="1" x14ac:dyDescent="0.35">
      <c r="A244" t="s">
        <v>873</v>
      </c>
      <c r="B244" s="14">
        <v>42602</v>
      </c>
      <c r="C244" t="s">
        <v>761</v>
      </c>
      <c r="D244" t="s">
        <v>842</v>
      </c>
      <c r="E244">
        <v>2</v>
      </c>
      <c r="F244">
        <v>0</v>
      </c>
      <c r="G244" t="s">
        <v>23</v>
      </c>
      <c r="H244" t="s">
        <v>30</v>
      </c>
      <c r="I244" t="s">
        <v>763</v>
      </c>
      <c r="J244">
        <v>6</v>
      </c>
    </row>
    <row r="245" spans="1:10" hidden="1" x14ac:dyDescent="0.35">
      <c r="A245" t="s">
        <v>873</v>
      </c>
      <c r="B245" s="14">
        <v>42605</v>
      </c>
      <c r="C245" t="s">
        <v>776</v>
      </c>
      <c r="D245" t="s">
        <v>875</v>
      </c>
      <c r="E245">
        <v>0</v>
      </c>
      <c r="F245">
        <v>5</v>
      </c>
      <c r="G245" t="s">
        <v>23</v>
      </c>
      <c r="H245" t="s">
        <v>767</v>
      </c>
      <c r="I245" t="s">
        <v>763</v>
      </c>
      <c r="J245">
        <v>3</v>
      </c>
    </row>
    <row r="246" spans="1:10" hidden="1" x14ac:dyDescent="0.35">
      <c r="A246" t="s">
        <v>873</v>
      </c>
      <c r="B246" s="14">
        <v>42609</v>
      </c>
      <c r="C246" t="s">
        <v>761</v>
      </c>
      <c r="D246" t="s">
        <v>785</v>
      </c>
      <c r="E246">
        <v>1</v>
      </c>
      <c r="F246">
        <v>1</v>
      </c>
      <c r="G246" t="s">
        <v>23</v>
      </c>
      <c r="H246" t="s">
        <v>770</v>
      </c>
      <c r="I246" t="s">
        <v>763</v>
      </c>
      <c r="J246">
        <v>4</v>
      </c>
    </row>
    <row r="247" spans="1:10" hidden="1" x14ac:dyDescent="0.35">
      <c r="A247" t="s">
        <v>873</v>
      </c>
      <c r="B247" s="14">
        <v>42623</v>
      </c>
      <c r="C247" t="s">
        <v>761</v>
      </c>
      <c r="D247" t="s">
        <v>768</v>
      </c>
      <c r="E247">
        <v>4</v>
      </c>
      <c r="F247">
        <v>1</v>
      </c>
      <c r="G247" t="s">
        <v>48</v>
      </c>
      <c r="H247" t="s">
        <v>767</v>
      </c>
      <c r="I247" t="s">
        <v>771</v>
      </c>
      <c r="J247">
        <v>14</v>
      </c>
    </row>
    <row r="248" spans="1:10" hidden="1" x14ac:dyDescent="0.35">
      <c r="A248" t="s">
        <v>873</v>
      </c>
      <c r="B248" s="14">
        <v>42629</v>
      </c>
      <c r="C248" t="s">
        <v>761</v>
      </c>
      <c r="D248" t="s">
        <v>782</v>
      </c>
      <c r="E248">
        <v>1</v>
      </c>
      <c r="F248">
        <v>2</v>
      </c>
      <c r="G248" t="s">
        <v>23</v>
      </c>
      <c r="H248" t="s">
        <v>767</v>
      </c>
      <c r="I248" t="s">
        <v>763</v>
      </c>
      <c r="J248">
        <v>6</v>
      </c>
    </row>
    <row r="249" spans="1:10" hidden="1" x14ac:dyDescent="0.35">
      <c r="A249" t="s">
        <v>873</v>
      </c>
      <c r="B249" s="14">
        <v>42633</v>
      </c>
      <c r="C249" t="s">
        <v>776</v>
      </c>
      <c r="D249" t="s">
        <v>876</v>
      </c>
      <c r="E249">
        <v>0</v>
      </c>
      <c r="F249">
        <v>3</v>
      </c>
      <c r="G249" t="s">
        <v>23</v>
      </c>
      <c r="H249" t="s">
        <v>767</v>
      </c>
      <c r="I249" t="s">
        <v>763</v>
      </c>
      <c r="J249">
        <v>4</v>
      </c>
    </row>
    <row r="250" spans="1:10" hidden="1" x14ac:dyDescent="0.35">
      <c r="A250" t="s">
        <v>873</v>
      </c>
      <c r="B250" s="14">
        <v>42637</v>
      </c>
      <c r="C250" t="s">
        <v>761</v>
      </c>
      <c r="D250" t="s">
        <v>768</v>
      </c>
      <c r="E250">
        <v>5</v>
      </c>
      <c r="F250">
        <v>1</v>
      </c>
      <c r="G250" t="s">
        <v>39</v>
      </c>
      <c r="H250" t="s">
        <v>767</v>
      </c>
      <c r="I250" t="s">
        <v>771</v>
      </c>
      <c r="J250">
        <v>4</v>
      </c>
    </row>
    <row r="251" spans="1:10" hidden="1" x14ac:dyDescent="0.35">
      <c r="A251" t="s">
        <v>873</v>
      </c>
      <c r="B251" s="14">
        <v>42644</v>
      </c>
      <c r="C251" t="s">
        <v>761</v>
      </c>
      <c r="D251" t="s">
        <v>784</v>
      </c>
      <c r="E251">
        <v>1</v>
      </c>
      <c r="F251">
        <v>2</v>
      </c>
      <c r="G251" t="s">
        <v>23</v>
      </c>
      <c r="H251" t="s">
        <v>767</v>
      </c>
      <c r="I251" t="s">
        <v>763</v>
      </c>
      <c r="J251">
        <v>7</v>
      </c>
    </row>
    <row r="252" spans="1:10" hidden="1" x14ac:dyDescent="0.35">
      <c r="A252" t="s">
        <v>873</v>
      </c>
      <c r="B252" s="14">
        <v>42660</v>
      </c>
      <c r="C252" t="s">
        <v>761</v>
      </c>
      <c r="D252" t="s">
        <v>768</v>
      </c>
      <c r="E252">
        <v>0</v>
      </c>
      <c r="F252">
        <v>0</v>
      </c>
      <c r="G252" t="s">
        <v>769</v>
      </c>
      <c r="H252" t="s">
        <v>770</v>
      </c>
      <c r="I252" t="s">
        <v>771</v>
      </c>
      <c r="J252">
        <v>16</v>
      </c>
    </row>
    <row r="253" spans="1:10" hidden="1" x14ac:dyDescent="0.35">
      <c r="A253" t="s">
        <v>873</v>
      </c>
      <c r="B253" s="14">
        <v>42665</v>
      </c>
      <c r="C253" t="s">
        <v>761</v>
      </c>
      <c r="D253" t="s">
        <v>768</v>
      </c>
      <c r="E253">
        <v>2</v>
      </c>
      <c r="F253">
        <v>1</v>
      </c>
      <c r="G253" t="s">
        <v>799</v>
      </c>
      <c r="H253" t="s">
        <v>767</v>
      </c>
      <c r="I253" t="s">
        <v>771</v>
      </c>
      <c r="J253">
        <v>5</v>
      </c>
    </row>
    <row r="254" spans="1:10" hidden="1" x14ac:dyDescent="0.35">
      <c r="A254" t="s">
        <v>873</v>
      </c>
      <c r="B254" s="14">
        <v>42668</v>
      </c>
      <c r="C254" t="s">
        <v>776</v>
      </c>
      <c r="D254" t="s">
        <v>768</v>
      </c>
      <c r="E254">
        <v>2</v>
      </c>
      <c r="F254">
        <v>1</v>
      </c>
      <c r="G254" t="s">
        <v>42</v>
      </c>
      <c r="H254" t="s">
        <v>767</v>
      </c>
      <c r="I254" t="s">
        <v>771</v>
      </c>
      <c r="J254">
        <v>3</v>
      </c>
    </row>
    <row r="255" spans="1:10" hidden="1" x14ac:dyDescent="0.35">
      <c r="A255" t="s">
        <v>873</v>
      </c>
      <c r="B255" s="14">
        <v>42672</v>
      </c>
      <c r="C255" t="s">
        <v>761</v>
      </c>
      <c r="D255" t="s">
        <v>824</v>
      </c>
      <c r="E255">
        <v>2</v>
      </c>
      <c r="F255">
        <v>4</v>
      </c>
      <c r="G255" t="s">
        <v>23</v>
      </c>
      <c r="H255" t="s">
        <v>767</v>
      </c>
      <c r="I255" t="s">
        <v>763</v>
      </c>
      <c r="J255">
        <v>4</v>
      </c>
    </row>
    <row r="256" spans="1:10" hidden="1" x14ac:dyDescent="0.35">
      <c r="A256" t="s">
        <v>873</v>
      </c>
      <c r="B256" s="14">
        <v>42680</v>
      </c>
      <c r="C256" t="s">
        <v>761</v>
      </c>
      <c r="D256" t="s">
        <v>768</v>
      </c>
      <c r="E256">
        <v>6</v>
      </c>
      <c r="F256">
        <v>1</v>
      </c>
      <c r="G256" t="s">
        <v>52</v>
      </c>
      <c r="H256" t="s">
        <v>767</v>
      </c>
      <c r="I256" t="s">
        <v>771</v>
      </c>
      <c r="J256">
        <v>8</v>
      </c>
    </row>
    <row r="257" spans="1:10" hidden="1" x14ac:dyDescent="0.35">
      <c r="A257" t="s">
        <v>873</v>
      </c>
      <c r="B257" s="14">
        <v>42693</v>
      </c>
      <c r="C257" t="s">
        <v>761</v>
      </c>
      <c r="D257" t="s">
        <v>803</v>
      </c>
      <c r="E257">
        <v>0</v>
      </c>
      <c r="F257">
        <v>0</v>
      </c>
      <c r="G257" t="s">
        <v>23</v>
      </c>
      <c r="H257" t="s">
        <v>770</v>
      </c>
      <c r="I257" t="s">
        <v>763</v>
      </c>
      <c r="J257">
        <v>13</v>
      </c>
    </row>
    <row r="258" spans="1:10" hidden="1" x14ac:dyDescent="0.35">
      <c r="A258" t="s">
        <v>873</v>
      </c>
      <c r="B258" s="14">
        <v>42700</v>
      </c>
      <c r="C258" t="s">
        <v>761</v>
      </c>
      <c r="D258" t="s">
        <v>768</v>
      </c>
      <c r="E258">
        <v>2</v>
      </c>
      <c r="F258">
        <v>0</v>
      </c>
      <c r="G258" t="s">
        <v>792</v>
      </c>
      <c r="H258" t="s">
        <v>767</v>
      </c>
      <c r="I258" t="s">
        <v>771</v>
      </c>
      <c r="J258">
        <v>7</v>
      </c>
    </row>
    <row r="259" spans="1:10" hidden="1" x14ac:dyDescent="0.35">
      <c r="A259" t="s">
        <v>873</v>
      </c>
      <c r="B259" s="14">
        <v>42703</v>
      </c>
      <c r="C259" t="s">
        <v>776</v>
      </c>
      <c r="D259" t="s">
        <v>768</v>
      </c>
      <c r="E259">
        <v>2</v>
      </c>
      <c r="F259">
        <v>0</v>
      </c>
      <c r="G259" t="s">
        <v>877</v>
      </c>
      <c r="H259" t="s">
        <v>767</v>
      </c>
      <c r="I259" t="s">
        <v>771</v>
      </c>
      <c r="J259">
        <v>3</v>
      </c>
    </row>
    <row r="260" spans="1:10" hidden="1" x14ac:dyDescent="0.35">
      <c r="A260" t="s">
        <v>873</v>
      </c>
      <c r="B260" s="14">
        <v>42708</v>
      </c>
      <c r="C260" t="s">
        <v>761</v>
      </c>
      <c r="D260" t="s">
        <v>822</v>
      </c>
      <c r="E260">
        <v>4</v>
      </c>
      <c r="F260">
        <v>3</v>
      </c>
      <c r="G260" t="s">
        <v>23</v>
      </c>
      <c r="H260" t="s">
        <v>30</v>
      </c>
      <c r="I260" t="s">
        <v>763</v>
      </c>
      <c r="J260">
        <v>5</v>
      </c>
    </row>
    <row r="261" spans="1:10" hidden="1" x14ac:dyDescent="0.35">
      <c r="A261" t="s">
        <v>873</v>
      </c>
      <c r="B261" s="14">
        <v>42715</v>
      </c>
      <c r="C261" t="s">
        <v>761</v>
      </c>
      <c r="D261" t="s">
        <v>768</v>
      </c>
      <c r="E261">
        <v>2</v>
      </c>
      <c r="F261">
        <v>2</v>
      </c>
      <c r="G261" t="s">
        <v>799</v>
      </c>
      <c r="H261" t="s">
        <v>770</v>
      </c>
      <c r="I261" t="s">
        <v>771</v>
      </c>
      <c r="J261">
        <v>7</v>
      </c>
    </row>
    <row r="262" spans="1:10" hidden="1" x14ac:dyDescent="0.35">
      <c r="A262" t="s">
        <v>873</v>
      </c>
      <c r="B262" s="14">
        <v>42718</v>
      </c>
      <c r="C262" t="s">
        <v>761</v>
      </c>
      <c r="D262" t="s">
        <v>878</v>
      </c>
      <c r="E262">
        <v>0</v>
      </c>
      <c r="F262">
        <v>3</v>
      </c>
      <c r="G262" t="s">
        <v>23</v>
      </c>
      <c r="H262" t="s">
        <v>767</v>
      </c>
      <c r="I262" t="s">
        <v>763</v>
      </c>
      <c r="J262">
        <v>3</v>
      </c>
    </row>
    <row r="263" spans="1:10" hidden="1" x14ac:dyDescent="0.35">
      <c r="A263" t="s">
        <v>873</v>
      </c>
      <c r="B263" s="14">
        <v>42723</v>
      </c>
      <c r="C263" t="s">
        <v>761</v>
      </c>
      <c r="D263" t="s">
        <v>780</v>
      </c>
      <c r="E263">
        <v>0</v>
      </c>
      <c r="F263">
        <v>1</v>
      </c>
      <c r="G263" t="s">
        <v>23</v>
      </c>
      <c r="H263" t="s">
        <v>767</v>
      </c>
      <c r="I263" t="s">
        <v>763</v>
      </c>
      <c r="J263">
        <v>5</v>
      </c>
    </row>
    <row r="264" spans="1:10" hidden="1" x14ac:dyDescent="0.35">
      <c r="A264" t="s">
        <v>873</v>
      </c>
      <c r="B264" s="14">
        <v>42731</v>
      </c>
      <c r="C264" t="s">
        <v>761</v>
      </c>
      <c r="D264" t="s">
        <v>768</v>
      </c>
      <c r="E264">
        <v>4</v>
      </c>
      <c r="F264">
        <v>1</v>
      </c>
      <c r="G264" t="s">
        <v>24</v>
      </c>
      <c r="H264" t="s">
        <v>767</v>
      </c>
      <c r="I264" t="s">
        <v>771</v>
      </c>
      <c r="J264">
        <v>8</v>
      </c>
    </row>
    <row r="265" spans="1:10" hidden="1" x14ac:dyDescent="0.35">
      <c r="A265" t="s">
        <v>873</v>
      </c>
      <c r="B265" s="14">
        <v>42735</v>
      </c>
      <c r="C265" t="s">
        <v>761</v>
      </c>
      <c r="D265" t="s">
        <v>768</v>
      </c>
      <c r="E265">
        <v>1</v>
      </c>
      <c r="F265">
        <v>0</v>
      </c>
      <c r="G265" t="s">
        <v>769</v>
      </c>
      <c r="H265" t="s">
        <v>767</v>
      </c>
      <c r="I265" t="s">
        <v>771</v>
      </c>
      <c r="J265">
        <v>4</v>
      </c>
    </row>
    <row r="266" spans="1:10" hidden="1" x14ac:dyDescent="0.35">
      <c r="A266" t="s">
        <v>873</v>
      </c>
      <c r="B266" s="14">
        <v>42737</v>
      </c>
      <c r="C266" t="s">
        <v>761</v>
      </c>
      <c r="D266" t="s">
        <v>774</v>
      </c>
      <c r="E266">
        <v>2</v>
      </c>
      <c r="F266">
        <v>2</v>
      </c>
      <c r="G266" t="s">
        <v>23</v>
      </c>
      <c r="H266" t="s">
        <v>770</v>
      </c>
      <c r="I266" t="s">
        <v>763</v>
      </c>
      <c r="J266">
        <v>2</v>
      </c>
    </row>
    <row r="267" spans="1:10" hidden="1" x14ac:dyDescent="0.35">
      <c r="A267" t="s">
        <v>873</v>
      </c>
      <c r="B267" s="14">
        <v>42743</v>
      </c>
      <c r="C267" t="s">
        <v>793</v>
      </c>
      <c r="D267" t="s">
        <v>768</v>
      </c>
      <c r="E267">
        <v>0</v>
      </c>
      <c r="F267">
        <v>0</v>
      </c>
      <c r="G267" t="s">
        <v>879</v>
      </c>
      <c r="H267" t="s">
        <v>770</v>
      </c>
      <c r="I267" t="s">
        <v>771</v>
      </c>
      <c r="J267">
        <v>6</v>
      </c>
    </row>
    <row r="268" spans="1:10" hidden="1" x14ac:dyDescent="0.35">
      <c r="A268" t="s">
        <v>873</v>
      </c>
      <c r="B268" s="14">
        <v>42746</v>
      </c>
      <c r="C268" t="s">
        <v>776</v>
      </c>
      <c r="D268" t="s">
        <v>803</v>
      </c>
      <c r="E268">
        <v>1</v>
      </c>
      <c r="F268">
        <v>0</v>
      </c>
      <c r="G268" t="s">
        <v>23</v>
      </c>
      <c r="H268" t="s">
        <v>30</v>
      </c>
      <c r="I268" t="s">
        <v>763</v>
      </c>
      <c r="J268">
        <v>3</v>
      </c>
    </row>
    <row r="269" spans="1:10" hidden="1" x14ac:dyDescent="0.35">
      <c r="A269" t="s">
        <v>873</v>
      </c>
      <c r="B269" s="14">
        <v>42750</v>
      </c>
      <c r="C269" t="s">
        <v>761</v>
      </c>
      <c r="D269" t="s">
        <v>795</v>
      </c>
      <c r="E269">
        <v>1</v>
      </c>
      <c r="F269">
        <v>1</v>
      </c>
      <c r="G269" t="s">
        <v>23</v>
      </c>
      <c r="H269" t="s">
        <v>770</v>
      </c>
      <c r="I269" t="s">
        <v>763</v>
      </c>
      <c r="J269">
        <v>4</v>
      </c>
    </row>
    <row r="270" spans="1:10" hidden="1" x14ac:dyDescent="0.35">
      <c r="A270" t="s">
        <v>873</v>
      </c>
      <c r="B270" s="14">
        <v>42753</v>
      </c>
      <c r="C270" t="s">
        <v>793</v>
      </c>
      <c r="D270" t="s">
        <v>880</v>
      </c>
      <c r="E270">
        <v>0</v>
      </c>
      <c r="F270">
        <v>1</v>
      </c>
      <c r="G270" t="s">
        <v>23</v>
      </c>
      <c r="H270" t="s">
        <v>767</v>
      </c>
      <c r="I270" t="s">
        <v>763</v>
      </c>
      <c r="J270">
        <v>3</v>
      </c>
    </row>
    <row r="271" spans="1:10" hidden="1" x14ac:dyDescent="0.35">
      <c r="A271" t="s">
        <v>873</v>
      </c>
      <c r="B271" s="14">
        <v>42756</v>
      </c>
      <c r="C271" t="s">
        <v>761</v>
      </c>
      <c r="D271" t="s">
        <v>768</v>
      </c>
      <c r="E271">
        <v>2</v>
      </c>
      <c r="F271">
        <v>3</v>
      </c>
      <c r="G271" t="s">
        <v>29</v>
      </c>
      <c r="H271" t="s">
        <v>30</v>
      </c>
      <c r="I271" t="s">
        <v>771</v>
      </c>
      <c r="J271">
        <v>3</v>
      </c>
    </row>
    <row r="272" spans="1:10" hidden="1" x14ac:dyDescent="0.35">
      <c r="A272" t="s">
        <v>873</v>
      </c>
      <c r="B272" s="14">
        <v>42760</v>
      </c>
      <c r="C272" t="s">
        <v>776</v>
      </c>
      <c r="D272" t="s">
        <v>768</v>
      </c>
      <c r="E272">
        <v>0</v>
      </c>
      <c r="F272">
        <v>1</v>
      </c>
      <c r="G272" t="s">
        <v>786</v>
      </c>
      <c r="H272" t="s">
        <v>30</v>
      </c>
      <c r="I272" t="s">
        <v>771</v>
      </c>
      <c r="J272">
        <v>4</v>
      </c>
    </row>
    <row r="273" spans="1:10" hidden="1" x14ac:dyDescent="0.35">
      <c r="A273" t="s">
        <v>873</v>
      </c>
      <c r="B273" s="14">
        <v>42763</v>
      </c>
      <c r="C273" t="s">
        <v>793</v>
      </c>
      <c r="D273" t="s">
        <v>768</v>
      </c>
      <c r="E273">
        <v>1</v>
      </c>
      <c r="F273">
        <v>2</v>
      </c>
      <c r="G273" t="s">
        <v>881</v>
      </c>
      <c r="H273" t="s">
        <v>30</v>
      </c>
      <c r="I273" t="s">
        <v>771</v>
      </c>
      <c r="J273">
        <v>3</v>
      </c>
    </row>
    <row r="274" spans="1:10" hidden="1" x14ac:dyDescent="0.35">
      <c r="A274" t="s">
        <v>873</v>
      </c>
      <c r="B274" s="14">
        <v>42766</v>
      </c>
      <c r="C274" t="s">
        <v>761</v>
      </c>
      <c r="D274" t="s">
        <v>768</v>
      </c>
      <c r="E274">
        <v>1</v>
      </c>
      <c r="F274">
        <v>1</v>
      </c>
      <c r="G274" t="s">
        <v>45</v>
      </c>
      <c r="H274" t="s">
        <v>770</v>
      </c>
      <c r="I274" t="s">
        <v>771</v>
      </c>
      <c r="J274">
        <v>3</v>
      </c>
    </row>
    <row r="275" spans="1:10" hidden="1" x14ac:dyDescent="0.35">
      <c r="A275" t="s">
        <v>873</v>
      </c>
      <c r="B275" s="14">
        <v>42770</v>
      </c>
      <c r="C275" t="s">
        <v>761</v>
      </c>
      <c r="D275" t="s">
        <v>820</v>
      </c>
      <c r="E275">
        <v>2</v>
      </c>
      <c r="F275">
        <v>0</v>
      </c>
      <c r="G275" t="s">
        <v>23</v>
      </c>
      <c r="H275" t="s">
        <v>30</v>
      </c>
      <c r="I275" t="s">
        <v>763</v>
      </c>
      <c r="J275">
        <v>4</v>
      </c>
    </row>
    <row r="276" spans="1:10" hidden="1" x14ac:dyDescent="0.35">
      <c r="A276" t="s">
        <v>873</v>
      </c>
      <c r="B276" s="14">
        <v>42777</v>
      </c>
      <c r="C276" t="s">
        <v>761</v>
      </c>
      <c r="D276" t="s">
        <v>768</v>
      </c>
      <c r="E276">
        <v>2</v>
      </c>
      <c r="F276">
        <v>0</v>
      </c>
      <c r="G276" t="s">
        <v>42</v>
      </c>
      <c r="H276" t="s">
        <v>767</v>
      </c>
      <c r="I276" t="s">
        <v>771</v>
      </c>
      <c r="J276">
        <v>7</v>
      </c>
    </row>
    <row r="277" spans="1:10" hidden="1" x14ac:dyDescent="0.35">
      <c r="A277" t="s">
        <v>873</v>
      </c>
      <c r="B277" s="14">
        <v>42793</v>
      </c>
      <c r="C277" t="s">
        <v>761</v>
      </c>
      <c r="D277" t="s">
        <v>841</v>
      </c>
      <c r="E277">
        <v>3</v>
      </c>
      <c r="F277">
        <v>1</v>
      </c>
      <c r="G277" t="s">
        <v>23</v>
      </c>
      <c r="H277" t="s">
        <v>30</v>
      </c>
      <c r="I277" t="s">
        <v>763</v>
      </c>
      <c r="J277">
        <v>16</v>
      </c>
    </row>
    <row r="278" spans="1:10" hidden="1" x14ac:dyDescent="0.35">
      <c r="A278" t="s">
        <v>873</v>
      </c>
      <c r="B278" s="14">
        <v>42798</v>
      </c>
      <c r="C278" t="s">
        <v>761</v>
      </c>
      <c r="D278" t="s">
        <v>768</v>
      </c>
      <c r="E278">
        <v>3</v>
      </c>
      <c r="F278">
        <v>1</v>
      </c>
      <c r="G278" t="s">
        <v>36</v>
      </c>
      <c r="H278" t="s">
        <v>767</v>
      </c>
      <c r="I278" t="s">
        <v>771</v>
      </c>
      <c r="J278">
        <v>5</v>
      </c>
    </row>
    <row r="279" spans="1:10" hidden="1" x14ac:dyDescent="0.35">
      <c r="A279" t="s">
        <v>873</v>
      </c>
      <c r="B279" s="14">
        <v>42806</v>
      </c>
      <c r="C279" t="s">
        <v>761</v>
      </c>
      <c r="D279" t="s">
        <v>768</v>
      </c>
      <c r="E279">
        <v>2</v>
      </c>
      <c r="F279">
        <v>1</v>
      </c>
      <c r="G279" t="s">
        <v>49</v>
      </c>
      <c r="H279" t="s">
        <v>767</v>
      </c>
      <c r="I279" t="s">
        <v>771</v>
      </c>
      <c r="J279">
        <v>8</v>
      </c>
    </row>
    <row r="280" spans="1:10" hidden="1" x14ac:dyDescent="0.35">
      <c r="A280" t="s">
        <v>873</v>
      </c>
      <c r="B280" s="14">
        <v>42813</v>
      </c>
      <c r="C280" t="s">
        <v>761</v>
      </c>
      <c r="D280" t="s">
        <v>798</v>
      </c>
      <c r="E280">
        <v>1</v>
      </c>
      <c r="F280">
        <v>1</v>
      </c>
      <c r="G280" t="s">
        <v>23</v>
      </c>
      <c r="H280" t="s">
        <v>770</v>
      </c>
      <c r="I280" t="s">
        <v>763</v>
      </c>
      <c r="J280">
        <v>7</v>
      </c>
    </row>
    <row r="281" spans="1:10" hidden="1" x14ac:dyDescent="0.35">
      <c r="A281" t="s">
        <v>873</v>
      </c>
      <c r="B281" s="14">
        <v>42826</v>
      </c>
      <c r="C281" t="s">
        <v>761</v>
      </c>
      <c r="D281" t="s">
        <v>768</v>
      </c>
      <c r="E281">
        <v>3</v>
      </c>
      <c r="F281">
        <v>1</v>
      </c>
      <c r="G281" t="s">
        <v>38</v>
      </c>
      <c r="H281" t="s">
        <v>767</v>
      </c>
      <c r="I281" t="s">
        <v>771</v>
      </c>
      <c r="J281">
        <v>13</v>
      </c>
    </row>
    <row r="282" spans="1:10" hidden="1" x14ac:dyDescent="0.35">
      <c r="A282" t="s">
        <v>873</v>
      </c>
      <c r="B282" s="14">
        <v>42830</v>
      </c>
      <c r="C282" t="s">
        <v>761</v>
      </c>
      <c r="D282" t="s">
        <v>768</v>
      </c>
      <c r="E282">
        <v>2</v>
      </c>
      <c r="F282">
        <v>2</v>
      </c>
      <c r="G282" t="s">
        <v>792</v>
      </c>
      <c r="H282" t="s">
        <v>770</v>
      </c>
      <c r="I282" t="s">
        <v>771</v>
      </c>
      <c r="J282">
        <v>4</v>
      </c>
    </row>
    <row r="283" spans="1:10" hidden="1" x14ac:dyDescent="0.35">
      <c r="A283" t="s">
        <v>873</v>
      </c>
      <c r="B283" s="14">
        <v>42833</v>
      </c>
      <c r="C283" t="s">
        <v>761</v>
      </c>
      <c r="D283" t="s">
        <v>790</v>
      </c>
      <c r="E283">
        <v>1</v>
      </c>
      <c r="F283">
        <v>2</v>
      </c>
      <c r="G283" t="s">
        <v>23</v>
      </c>
      <c r="H283" t="s">
        <v>767</v>
      </c>
      <c r="I283" t="s">
        <v>763</v>
      </c>
      <c r="J283">
        <v>3</v>
      </c>
    </row>
    <row r="284" spans="1:10" hidden="1" x14ac:dyDescent="0.35">
      <c r="A284" t="s">
        <v>873</v>
      </c>
      <c r="B284" s="14">
        <v>42841</v>
      </c>
      <c r="C284" t="s">
        <v>761</v>
      </c>
      <c r="D284" t="s">
        <v>762</v>
      </c>
      <c r="E284">
        <v>0</v>
      </c>
      <c r="F284">
        <v>1</v>
      </c>
      <c r="G284" t="s">
        <v>23</v>
      </c>
      <c r="H284" t="s">
        <v>767</v>
      </c>
      <c r="I284" t="s">
        <v>763</v>
      </c>
      <c r="J284">
        <v>8</v>
      </c>
    </row>
    <row r="285" spans="1:10" hidden="1" x14ac:dyDescent="0.35">
      <c r="A285" t="s">
        <v>873</v>
      </c>
      <c r="B285" s="14">
        <v>42848</v>
      </c>
      <c r="C285" t="s">
        <v>761</v>
      </c>
      <c r="D285" t="s">
        <v>768</v>
      </c>
      <c r="E285">
        <v>1</v>
      </c>
      <c r="F285">
        <v>2</v>
      </c>
      <c r="G285" t="s">
        <v>819</v>
      </c>
      <c r="H285" t="s">
        <v>30</v>
      </c>
      <c r="I285" t="s">
        <v>771</v>
      </c>
      <c r="J285">
        <v>7</v>
      </c>
    </row>
    <row r="286" spans="1:10" hidden="1" x14ac:dyDescent="0.35">
      <c r="A286" t="s">
        <v>873</v>
      </c>
      <c r="B286" s="14">
        <v>42856</v>
      </c>
      <c r="C286" t="s">
        <v>761</v>
      </c>
      <c r="D286" t="s">
        <v>860</v>
      </c>
      <c r="E286">
        <v>0</v>
      </c>
      <c r="F286">
        <v>1</v>
      </c>
      <c r="G286" t="s">
        <v>23</v>
      </c>
      <c r="H286" t="s">
        <v>767</v>
      </c>
      <c r="I286" t="s">
        <v>763</v>
      </c>
      <c r="J286">
        <v>8</v>
      </c>
    </row>
    <row r="287" spans="1:10" hidden="1" x14ac:dyDescent="0.35">
      <c r="A287" t="s">
        <v>873</v>
      </c>
      <c r="B287" s="14">
        <v>42862</v>
      </c>
      <c r="C287" t="s">
        <v>761</v>
      </c>
      <c r="D287" t="s">
        <v>768</v>
      </c>
      <c r="E287">
        <v>0</v>
      </c>
      <c r="F287">
        <v>0</v>
      </c>
      <c r="G287" t="s">
        <v>786</v>
      </c>
      <c r="H287" t="s">
        <v>770</v>
      </c>
      <c r="I287" t="s">
        <v>771</v>
      </c>
      <c r="J287">
        <v>6</v>
      </c>
    </row>
    <row r="288" spans="1:10" hidden="1" x14ac:dyDescent="0.35">
      <c r="A288" t="s">
        <v>873</v>
      </c>
      <c r="B288" s="14">
        <v>42869</v>
      </c>
      <c r="C288" t="s">
        <v>761</v>
      </c>
      <c r="D288" t="s">
        <v>788</v>
      </c>
      <c r="E288">
        <v>0</v>
      </c>
      <c r="F288">
        <v>4</v>
      </c>
      <c r="G288" t="s">
        <v>23</v>
      </c>
      <c r="H288" t="s">
        <v>767</v>
      </c>
      <c r="I288" t="s">
        <v>763</v>
      </c>
      <c r="J288">
        <v>7</v>
      </c>
    </row>
    <row r="289" spans="1:10" hidden="1" x14ac:dyDescent="0.35">
      <c r="A289" t="s">
        <v>873</v>
      </c>
      <c r="B289" s="14">
        <v>42876</v>
      </c>
      <c r="C289" t="s">
        <v>761</v>
      </c>
      <c r="D289" t="s">
        <v>768</v>
      </c>
      <c r="E289">
        <v>3</v>
      </c>
      <c r="F289">
        <v>0</v>
      </c>
      <c r="G289" t="s">
        <v>54</v>
      </c>
      <c r="H289" t="s">
        <v>767</v>
      </c>
      <c r="I289" t="s">
        <v>771</v>
      </c>
      <c r="J289">
        <v>7</v>
      </c>
    </row>
    <row r="290" spans="1:10" hidden="1" x14ac:dyDescent="0.35">
      <c r="A290" t="s">
        <v>873</v>
      </c>
      <c r="B290" s="14">
        <v>42879</v>
      </c>
      <c r="C290" t="s">
        <v>809</v>
      </c>
      <c r="D290" t="s">
        <v>882</v>
      </c>
      <c r="E290">
        <v>0</v>
      </c>
      <c r="F290">
        <v>3</v>
      </c>
      <c r="G290" t="s">
        <v>23</v>
      </c>
      <c r="H290" t="s">
        <v>767</v>
      </c>
      <c r="I290" t="s">
        <v>763</v>
      </c>
      <c r="J290">
        <v>3</v>
      </c>
    </row>
    <row r="291" spans="1:10" hidden="1" x14ac:dyDescent="0.35">
      <c r="A291" t="s">
        <v>873</v>
      </c>
      <c r="B291" s="14">
        <v>42928</v>
      </c>
      <c r="C291" t="s">
        <v>809</v>
      </c>
      <c r="D291" t="s">
        <v>868</v>
      </c>
      <c r="E291">
        <v>0</v>
      </c>
      <c r="F291">
        <v>4</v>
      </c>
      <c r="G291" t="s">
        <v>23</v>
      </c>
      <c r="H291" t="s">
        <v>767</v>
      </c>
      <c r="I291" t="s">
        <v>763</v>
      </c>
      <c r="J291">
        <v>49</v>
      </c>
    </row>
    <row r="292" spans="1:10" hidden="1" x14ac:dyDescent="0.35">
      <c r="A292" t="s">
        <v>873</v>
      </c>
      <c r="B292" s="14">
        <v>42930</v>
      </c>
      <c r="C292" t="s">
        <v>809</v>
      </c>
      <c r="D292" t="s">
        <v>870</v>
      </c>
      <c r="E292">
        <v>3</v>
      </c>
      <c r="F292">
        <v>0</v>
      </c>
      <c r="G292" t="s">
        <v>23</v>
      </c>
      <c r="H292" t="s">
        <v>30</v>
      </c>
      <c r="I292" t="s">
        <v>763</v>
      </c>
      <c r="J292">
        <v>2</v>
      </c>
    </row>
    <row r="293" spans="1:10" hidden="1" x14ac:dyDescent="0.35">
      <c r="A293" t="s">
        <v>873</v>
      </c>
      <c r="B293" s="14">
        <v>42935</v>
      </c>
      <c r="C293" t="s">
        <v>883</v>
      </c>
      <c r="D293" t="s">
        <v>772</v>
      </c>
      <c r="E293">
        <v>1</v>
      </c>
      <c r="F293">
        <v>3</v>
      </c>
      <c r="G293" t="s">
        <v>819</v>
      </c>
      <c r="H293" t="s">
        <v>30</v>
      </c>
      <c r="I293" t="s">
        <v>771</v>
      </c>
      <c r="J293">
        <v>5</v>
      </c>
    </row>
    <row r="294" spans="1:10" hidden="1" x14ac:dyDescent="0.35">
      <c r="A294" t="s">
        <v>873</v>
      </c>
      <c r="B294" s="14">
        <v>42938</v>
      </c>
      <c r="C294" t="s">
        <v>883</v>
      </c>
      <c r="D294" t="s">
        <v>884</v>
      </c>
      <c r="E294">
        <v>1</v>
      </c>
      <c r="F294">
        <v>2</v>
      </c>
      <c r="G294" t="s">
        <v>23</v>
      </c>
      <c r="H294" t="s">
        <v>767</v>
      </c>
      <c r="I294" t="s">
        <v>763</v>
      </c>
      <c r="J294">
        <v>3</v>
      </c>
    </row>
    <row r="295" spans="1:10" hidden="1" x14ac:dyDescent="0.35">
      <c r="A295" t="s">
        <v>873</v>
      </c>
      <c r="B295" s="14">
        <v>42945</v>
      </c>
      <c r="C295" t="s">
        <v>809</v>
      </c>
      <c r="D295" t="s">
        <v>885</v>
      </c>
      <c r="E295">
        <v>0</v>
      </c>
      <c r="F295">
        <v>3</v>
      </c>
      <c r="G295" t="s">
        <v>23</v>
      </c>
      <c r="H295" t="s">
        <v>767</v>
      </c>
      <c r="I295" t="s">
        <v>763</v>
      </c>
      <c r="J295">
        <v>7</v>
      </c>
    </row>
    <row r="296" spans="1:10" hidden="1" x14ac:dyDescent="0.35">
      <c r="A296" t="s">
        <v>888</v>
      </c>
      <c r="B296" s="14">
        <v>42948</v>
      </c>
      <c r="C296" t="s">
        <v>886</v>
      </c>
      <c r="D296" t="s">
        <v>887</v>
      </c>
      <c r="E296">
        <v>0</v>
      </c>
      <c r="F296">
        <v>3</v>
      </c>
      <c r="G296" t="s">
        <v>23</v>
      </c>
      <c r="H296" t="s">
        <v>767</v>
      </c>
      <c r="I296" t="s">
        <v>763</v>
      </c>
      <c r="J296">
        <v>3</v>
      </c>
    </row>
    <row r="297" spans="1:10" hidden="1" x14ac:dyDescent="0.35">
      <c r="A297" t="s">
        <v>888</v>
      </c>
      <c r="B297" s="14">
        <v>42952</v>
      </c>
      <c r="C297" t="s">
        <v>809</v>
      </c>
      <c r="D297" t="s">
        <v>772</v>
      </c>
      <c r="E297">
        <v>3</v>
      </c>
      <c r="F297">
        <v>1</v>
      </c>
      <c r="G297" t="s">
        <v>889</v>
      </c>
      <c r="H297" t="s">
        <v>767</v>
      </c>
      <c r="I297" t="s">
        <v>771</v>
      </c>
      <c r="J297">
        <v>4</v>
      </c>
    </row>
    <row r="298" spans="1:10" hidden="1" x14ac:dyDescent="0.35">
      <c r="A298" t="s">
        <v>888</v>
      </c>
      <c r="B298" s="14">
        <v>42959</v>
      </c>
      <c r="C298" t="s">
        <v>761</v>
      </c>
      <c r="D298" t="s">
        <v>860</v>
      </c>
      <c r="E298">
        <v>3</v>
      </c>
      <c r="F298">
        <v>3</v>
      </c>
      <c r="G298" t="s">
        <v>23</v>
      </c>
      <c r="H298" t="s">
        <v>770</v>
      </c>
      <c r="I298" t="s">
        <v>763</v>
      </c>
      <c r="J298">
        <v>7</v>
      </c>
    </row>
    <row r="299" spans="1:10" x14ac:dyDescent="0.35">
      <c r="A299" t="s">
        <v>888</v>
      </c>
      <c r="B299" s="14">
        <v>42962</v>
      </c>
      <c r="C299" t="s">
        <v>835</v>
      </c>
      <c r="D299" t="s">
        <v>890</v>
      </c>
      <c r="E299">
        <v>1</v>
      </c>
      <c r="F299">
        <v>2</v>
      </c>
      <c r="G299" t="s">
        <v>23</v>
      </c>
      <c r="H299" t="s">
        <v>767</v>
      </c>
      <c r="I299" t="s">
        <v>763</v>
      </c>
      <c r="J299">
        <v>3</v>
      </c>
    </row>
    <row r="300" spans="1:10" hidden="1" x14ac:dyDescent="0.35">
      <c r="A300" t="s">
        <v>888</v>
      </c>
      <c r="B300" s="14">
        <v>42966</v>
      </c>
      <c r="C300" t="s">
        <v>761</v>
      </c>
      <c r="D300" t="s">
        <v>768</v>
      </c>
      <c r="E300">
        <v>1</v>
      </c>
      <c r="F300">
        <v>0</v>
      </c>
      <c r="G300" t="s">
        <v>819</v>
      </c>
      <c r="H300" t="s">
        <v>767</v>
      </c>
      <c r="I300" t="s">
        <v>771</v>
      </c>
      <c r="J300">
        <v>4</v>
      </c>
    </row>
    <row r="301" spans="1:10" x14ac:dyDescent="0.35">
      <c r="A301" t="s">
        <v>888</v>
      </c>
      <c r="B301" s="14">
        <v>42970</v>
      </c>
      <c r="C301" t="s">
        <v>835</v>
      </c>
      <c r="D301" t="s">
        <v>772</v>
      </c>
      <c r="E301">
        <v>4</v>
      </c>
      <c r="F301">
        <v>2</v>
      </c>
      <c r="G301" t="s">
        <v>891</v>
      </c>
      <c r="H301" t="s">
        <v>767</v>
      </c>
      <c r="I301" t="s">
        <v>771</v>
      </c>
      <c r="J301">
        <v>4</v>
      </c>
    </row>
    <row r="302" spans="1:10" hidden="1" x14ac:dyDescent="0.35">
      <c r="A302" t="s">
        <v>888</v>
      </c>
      <c r="B302" s="14">
        <v>42974</v>
      </c>
      <c r="C302" t="s">
        <v>761</v>
      </c>
      <c r="D302" t="s">
        <v>768</v>
      </c>
      <c r="E302">
        <v>4</v>
      </c>
      <c r="F302">
        <v>0</v>
      </c>
      <c r="G302" t="s">
        <v>36</v>
      </c>
      <c r="H302" t="s">
        <v>767</v>
      </c>
      <c r="I302" t="s">
        <v>771</v>
      </c>
      <c r="J302">
        <v>4</v>
      </c>
    </row>
    <row r="303" spans="1:10" hidden="1" x14ac:dyDescent="0.35">
      <c r="A303" t="s">
        <v>888</v>
      </c>
      <c r="B303" s="14">
        <v>42987</v>
      </c>
      <c r="C303" t="s">
        <v>761</v>
      </c>
      <c r="D303" t="s">
        <v>798</v>
      </c>
      <c r="E303">
        <v>5</v>
      </c>
      <c r="F303">
        <v>0</v>
      </c>
      <c r="G303" t="s">
        <v>23</v>
      </c>
      <c r="H303" t="s">
        <v>30</v>
      </c>
      <c r="I303" t="s">
        <v>763</v>
      </c>
      <c r="J303">
        <v>13</v>
      </c>
    </row>
    <row r="304" spans="1:10" x14ac:dyDescent="0.35">
      <c r="A304" t="s">
        <v>888</v>
      </c>
      <c r="B304" s="14">
        <v>42991</v>
      </c>
      <c r="C304" t="s">
        <v>835</v>
      </c>
      <c r="D304" t="s">
        <v>772</v>
      </c>
      <c r="E304">
        <v>2</v>
      </c>
      <c r="F304">
        <v>2</v>
      </c>
      <c r="G304" t="s">
        <v>867</v>
      </c>
      <c r="H304" t="s">
        <v>770</v>
      </c>
      <c r="I304" t="s">
        <v>771</v>
      </c>
      <c r="J304">
        <v>4</v>
      </c>
    </row>
    <row r="305" spans="1:10" hidden="1" x14ac:dyDescent="0.35">
      <c r="A305" t="s">
        <v>888</v>
      </c>
      <c r="B305" s="14">
        <v>42994</v>
      </c>
      <c r="C305" t="s">
        <v>761</v>
      </c>
      <c r="D305" t="s">
        <v>768</v>
      </c>
      <c r="E305">
        <v>1</v>
      </c>
      <c r="F305">
        <v>1</v>
      </c>
      <c r="G305" t="s">
        <v>49</v>
      </c>
      <c r="H305" t="s">
        <v>770</v>
      </c>
      <c r="I305" t="s">
        <v>771</v>
      </c>
      <c r="J305">
        <v>3</v>
      </c>
    </row>
    <row r="306" spans="1:10" hidden="1" x14ac:dyDescent="0.35">
      <c r="A306" t="s">
        <v>888</v>
      </c>
      <c r="B306" s="14">
        <v>42997</v>
      </c>
      <c r="C306" t="s">
        <v>776</v>
      </c>
      <c r="D306" t="s">
        <v>841</v>
      </c>
      <c r="E306">
        <v>2</v>
      </c>
      <c r="F306">
        <v>0</v>
      </c>
      <c r="G306" t="s">
        <v>23</v>
      </c>
      <c r="H306" t="s">
        <v>30</v>
      </c>
      <c r="I306" t="s">
        <v>763</v>
      </c>
      <c r="J306">
        <v>3</v>
      </c>
    </row>
    <row r="307" spans="1:10" hidden="1" x14ac:dyDescent="0.35">
      <c r="A307" t="s">
        <v>888</v>
      </c>
      <c r="B307" s="14">
        <v>43001</v>
      </c>
      <c r="C307" t="s">
        <v>761</v>
      </c>
      <c r="D307" t="s">
        <v>841</v>
      </c>
      <c r="E307">
        <v>2</v>
      </c>
      <c r="F307">
        <v>3</v>
      </c>
      <c r="G307" t="s">
        <v>23</v>
      </c>
      <c r="H307" t="s">
        <v>767</v>
      </c>
      <c r="I307" t="s">
        <v>763</v>
      </c>
      <c r="J307">
        <v>4</v>
      </c>
    </row>
    <row r="308" spans="1:10" x14ac:dyDescent="0.35">
      <c r="A308" t="s">
        <v>888</v>
      </c>
      <c r="B308" s="14">
        <v>43004</v>
      </c>
      <c r="C308" t="s">
        <v>835</v>
      </c>
      <c r="D308" t="s">
        <v>892</v>
      </c>
      <c r="E308">
        <v>1</v>
      </c>
      <c r="F308">
        <v>1</v>
      </c>
      <c r="G308" t="s">
        <v>23</v>
      </c>
      <c r="H308" t="s">
        <v>770</v>
      </c>
      <c r="I308" t="s">
        <v>763</v>
      </c>
      <c r="J308">
        <v>3</v>
      </c>
    </row>
    <row r="309" spans="1:10" hidden="1" x14ac:dyDescent="0.35">
      <c r="A309" t="s">
        <v>888</v>
      </c>
      <c r="B309" s="14">
        <v>43009</v>
      </c>
      <c r="C309" t="s">
        <v>761</v>
      </c>
      <c r="D309" t="s">
        <v>806</v>
      </c>
      <c r="E309">
        <v>1</v>
      </c>
      <c r="F309">
        <v>1</v>
      </c>
      <c r="G309" t="s">
        <v>23</v>
      </c>
      <c r="H309" t="s">
        <v>770</v>
      </c>
      <c r="I309" t="s">
        <v>763</v>
      </c>
      <c r="J309">
        <v>5</v>
      </c>
    </row>
    <row r="310" spans="1:10" hidden="1" x14ac:dyDescent="0.35">
      <c r="A310" t="s">
        <v>888</v>
      </c>
      <c r="B310" s="14">
        <v>43022</v>
      </c>
      <c r="C310" t="s">
        <v>761</v>
      </c>
      <c r="D310" t="s">
        <v>768</v>
      </c>
      <c r="E310">
        <v>0</v>
      </c>
      <c r="F310">
        <v>0</v>
      </c>
      <c r="G310" t="s">
        <v>769</v>
      </c>
      <c r="H310" t="s">
        <v>770</v>
      </c>
      <c r="I310" t="s">
        <v>771</v>
      </c>
      <c r="J310">
        <v>13</v>
      </c>
    </row>
    <row r="311" spans="1:10" x14ac:dyDescent="0.35">
      <c r="A311" t="s">
        <v>888</v>
      </c>
      <c r="B311" s="14">
        <v>43025</v>
      </c>
      <c r="C311" t="s">
        <v>835</v>
      </c>
      <c r="D311" t="s">
        <v>893</v>
      </c>
      <c r="E311">
        <v>0</v>
      </c>
      <c r="F311">
        <v>7</v>
      </c>
      <c r="G311" t="s">
        <v>23</v>
      </c>
      <c r="H311" t="s">
        <v>767</v>
      </c>
      <c r="I311" t="s">
        <v>763</v>
      </c>
      <c r="J311">
        <v>3</v>
      </c>
    </row>
    <row r="312" spans="1:10" hidden="1" x14ac:dyDescent="0.35">
      <c r="A312" t="s">
        <v>888</v>
      </c>
      <c r="B312" s="14">
        <v>43030</v>
      </c>
      <c r="C312" t="s">
        <v>761</v>
      </c>
      <c r="D312" t="s">
        <v>785</v>
      </c>
      <c r="E312">
        <v>4</v>
      </c>
      <c r="F312">
        <v>1</v>
      </c>
      <c r="G312" t="s">
        <v>23</v>
      </c>
      <c r="H312" t="s">
        <v>30</v>
      </c>
      <c r="I312" t="s">
        <v>763</v>
      </c>
      <c r="J312">
        <v>5</v>
      </c>
    </row>
    <row r="313" spans="1:10" hidden="1" x14ac:dyDescent="0.35">
      <c r="A313" t="s">
        <v>888</v>
      </c>
      <c r="B313" s="14">
        <v>43036</v>
      </c>
      <c r="C313" t="s">
        <v>761</v>
      </c>
      <c r="D313" t="s">
        <v>768</v>
      </c>
      <c r="E313">
        <v>3</v>
      </c>
      <c r="F313">
        <v>0</v>
      </c>
      <c r="G313" t="s">
        <v>56</v>
      </c>
      <c r="H313" t="s">
        <v>767</v>
      </c>
      <c r="I313" t="s">
        <v>771</v>
      </c>
      <c r="J313">
        <v>6</v>
      </c>
    </row>
    <row r="314" spans="1:10" x14ac:dyDescent="0.35">
      <c r="A314" t="s">
        <v>888</v>
      </c>
      <c r="B314" s="14">
        <v>43040</v>
      </c>
      <c r="C314" t="s">
        <v>835</v>
      </c>
      <c r="D314" t="s">
        <v>772</v>
      </c>
      <c r="E314">
        <v>3</v>
      </c>
      <c r="F314">
        <v>0</v>
      </c>
      <c r="G314" t="s">
        <v>894</v>
      </c>
      <c r="H314" t="s">
        <v>767</v>
      </c>
      <c r="I314" t="s">
        <v>771</v>
      </c>
      <c r="J314">
        <v>4</v>
      </c>
    </row>
    <row r="315" spans="1:10" hidden="1" x14ac:dyDescent="0.35">
      <c r="A315" t="s">
        <v>888</v>
      </c>
      <c r="B315" s="14">
        <v>43043</v>
      </c>
      <c r="C315" t="s">
        <v>761</v>
      </c>
      <c r="D315" t="s">
        <v>788</v>
      </c>
      <c r="E315">
        <v>1</v>
      </c>
      <c r="F315">
        <v>4</v>
      </c>
      <c r="G315" t="s">
        <v>23</v>
      </c>
      <c r="H315" t="s">
        <v>767</v>
      </c>
      <c r="I315" t="s">
        <v>763</v>
      </c>
      <c r="J315">
        <v>3</v>
      </c>
    </row>
    <row r="316" spans="1:10" hidden="1" x14ac:dyDescent="0.35">
      <c r="A316" t="s">
        <v>888</v>
      </c>
      <c r="B316" s="14">
        <v>43057</v>
      </c>
      <c r="C316" t="s">
        <v>761</v>
      </c>
      <c r="D316" t="s">
        <v>768</v>
      </c>
      <c r="E316">
        <v>3</v>
      </c>
      <c r="F316">
        <v>0</v>
      </c>
      <c r="G316" t="s">
        <v>786</v>
      </c>
      <c r="H316" t="s">
        <v>767</v>
      </c>
      <c r="I316" t="s">
        <v>771</v>
      </c>
      <c r="J316">
        <v>14</v>
      </c>
    </row>
    <row r="317" spans="1:10" x14ac:dyDescent="0.35">
      <c r="A317" t="s">
        <v>888</v>
      </c>
      <c r="B317" s="14">
        <v>43060</v>
      </c>
      <c r="C317" t="s">
        <v>835</v>
      </c>
      <c r="D317" t="s">
        <v>895</v>
      </c>
      <c r="E317">
        <v>3</v>
      </c>
      <c r="F317">
        <v>3</v>
      </c>
      <c r="G317" t="s">
        <v>23</v>
      </c>
      <c r="H317" t="s">
        <v>770</v>
      </c>
      <c r="I317" t="s">
        <v>763</v>
      </c>
      <c r="J317">
        <v>3</v>
      </c>
    </row>
    <row r="318" spans="1:10" hidden="1" x14ac:dyDescent="0.35">
      <c r="A318" t="s">
        <v>888</v>
      </c>
      <c r="B318" s="14">
        <v>43064</v>
      </c>
      <c r="C318" t="s">
        <v>761</v>
      </c>
      <c r="D318" t="s">
        <v>768</v>
      </c>
      <c r="E318">
        <v>1</v>
      </c>
      <c r="F318">
        <v>1</v>
      </c>
      <c r="G318" t="s">
        <v>45</v>
      </c>
      <c r="H318" t="s">
        <v>770</v>
      </c>
      <c r="I318" t="s">
        <v>771</v>
      </c>
      <c r="J318">
        <v>4</v>
      </c>
    </row>
    <row r="319" spans="1:10" hidden="1" x14ac:dyDescent="0.35">
      <c r="A319" t="s">
        <v>888</v>
      </c>
      <c r="B319" s="14">
        <v>43068</v>
      </c>
      <c r="C319" t="s">
        <v>761</v>
      </c>
      <c r="D319" t="s">
        <v>790</v>
      </c>
      <c r="E319">
        <v>0</v>
      </c>
      <c r="F319">
        <v>3</v>
      </c>
      <c r="G319" t="s">
        <v>23</v>
      </c>
      <c r="H319" t="s">
        <v>767</v>
      </c>
      <c r="I319" t="s">
        <v>763</v>
      </c>
      <c r="J319">
        <v>4</v>
      </c>
    </row>
    <row r="320" spans="1:10" hidden="1" x14ac:dyDescent="0.35">
      <c r="A320" t="s">
        <v>888</v>
      </c>
      <c r="B320" s="14">
        <v>43071</v>
      </c>
      <c r="C320" t="s">
        <v>761</v>
      </c>
      <c r="D320" t="s">
        <v>896</v>
      </c>
      <c r="E320">
        <v>1</v>
      </c>
      <c r="F320">
        <v>5</v>
      </c>
      <c r="G320" t="s">
        <v>23</v>
      </c>
      <c r="H320" t="s">
        <v>767</v>
      </c>
      <c r="I320" t="s">
        <v>763</v>
      </c>
      <c r="J320">
        <v>3</v>
      </c>
    </row>
    <row r="321" spans="1:10" x14ac:dyDescent="0.35">
      <c r="A321" t="s">
        <v>888</v>
      </c>
      <c r="B321" s="14">
        <v>43075</v>
      </c>
      <c r="C321" t="s">
        <v>835</v>
      </c>
      <c r="D321" t="s">
        <v>772</v>
      </c>
      <c r="E321">
        <v>7</v>
      </c>
      <c r="F321">
        <v>0</v>
      </c>
      <c r="G321" t="s">
        <v>897</v>
      </c>
      <c r="H321" t="s">
        <v>767</v>
      </c>
      <c r="I321" t="s">
        <v>771</v>
      </c>
      <c r="J321">
        <v>4</v>
      </c>
    </row>
    <row r="322" spans="1:10" hidden="1" x14ac:dyDescent="0.35">
      <c r="A322" t="s">
        <v>888</v>
      </c>
      <c r="B322" s="14">
        <v>43079</v>
      </c>
      <c r="C322" t="s">
        <v>761</v>
      </c>
      <c r="D322" t="s">
        <v>768</v>
      </c>
      <c r="E322">
        <v>1</v>
      </c>
      <c r="F322">
        <v>1</v>
      </c>
      <c r="G322" t="s">
        <v>38</v>
      </c>
      <c r="H322" t="s">
        <v>770</v>
      </c>
      <c r="I322" t="s">
        <v>771</v>
      </c>
      <c r="J322">
        <v>4</v>
      </c>
    </row>
    <row r="323" spans="1:10" hidden="1" x14ac:dyDescent="0.35">
      <c r="A323" t="s">
        <v>888</v>
      </c>
      <c r="B323" s="14">
        <v>43082</v>
      </c>
      <c r="C323" t="s">
        <v>761</v>
      </c>
      <c r="D323" t="s">
        <v>768</v>
      </c>
      <c r="E323">
        <v>0</v>
      </c>
      <c r="F323">
        <v>0</v>
      </c>
      <c r="G323" t="s">
        <v>799</v>
      </c>
      <c r="H323" t="s">
        <v>770</v>
      </c>
      <c r="I323" t="s">
        <v>771</v>
      </c>
      <c r="J323">
        <v>3</v>
      </c>
    </row>
    <row r="324" spans="1:10" hidden="1" x14ac:dyDescent="0.35">
      <c r="A324" t="s">
        <v>888</v>
      </c>
      <c r="B324" s="14">
        <v>43086</v>
      </c>
      <c r="C324" t="s">
        <v>761</v>
      </c>
      <c r="D324" t="s">
        <v>822</v>
      </c>
      <c r="E324">
        <v>0</v>
      </c>
      <c r="F324">
        <v>4</v>
      </c>
      <c r="G324" t="s">
        <v>23</v>
      </c>
      <c r="H324" t="s">
        <v>767</v>
      </c>
      <c r="I324" t="s">
        <v>763</v>
      </c>
      <c r="J324">
        <v>4</v>
      </c>
    </row>
    <row r="325" spans="1:10" hidden="1" x14ac:dyDescent="0.35">
      <c r="A325" t="s">
        <v>888</v>
      </c>
      <c r="B325" s="14">
        <v>43091</v>
      </c>
      <c r="C325" t="s">
        <v>761</v>
      </c>
      <c r="D325" t="s">
        <v>797</v>
      </c>
      <c r="E325">
        <v>3</v>
      </c>
      <c r="F325">
        <v>3</v>
      </c>
      <c r="G325" t="s">
        <v>23</v>
      </c>
      <c r="H325" t="s">
        <v>770</v>
      </c>
      <c r="I325" t="s">
        <v>763</v>
      </c>
      <c r="J325">
        <v>5</v>
      </c>
    </row>
    <row r="326" spans="1:10" hidden="1" x14ac:dyDescent="0.35">
      <c r="A326" t="s">
        <v>888</v>
      </c>
      <c r="B326" s="14">
        <v>43095</v>
      </c>
      <c r="C326" t="s">
        <v>761</v>
      </c>
      <c r="D326" t="s">
        <v>768</v>
      </c>
      <c r="E326">
        <v>5</v>
      </c>
      <c r="F326">
        <v>0</v>
      </c>
      <c r="G326" t="s">
        <v>29</v>
      </c>
      <c r="H326" t="s">
        <v>767</v>
      </c>
      <c r="I326" t="s">
        <v>771</v>
      </c>
      <c r="J326">
        <v>4</v>
      </c>
    </row>
    <row r="327" spans="1:10" hidden="1" x14ac:dyDescent="0.35">
      <c r="A327" t="s">
        <v>888</v>
      </c>
      <c r="B327" s="14">
        <v>43099</v>
      </c>
      <c r="C327" t="s">
        <v>761</v>
      </c>
      <c r="D327" t="s">
        <v>768</v>
      </c>
      <c r="E327">
        <v>2</v>
      </c>
      <c r="F327">
        <v>1</v>
      </c>
      <c r="G327" t="s">
        <v>48</v>
      </c>
      <c r="H327" t="s">
        <v>767</v>
      </c>
      <c r="I327" t="s">
        <v>771</v>
      </c>
      <c r="J327">
        <v>4</v>
      </c>
    </row>
    <row r="328" spans="1:10" hidden="1" x14ac:dyDescent="0.35">
      <c r="A328" t="s">
        <v>888</v>
      </c>
      <c r="B328" s="14">
        <v>43101</v>
      </c>
      <c r="C328" t="s">
        <v>761</v>
      </c>
      <c r="D328" t="s">
        <v>842</v>
      </c>
      <c r="E328">
        <v>1</v>
      </c>
      <c r="F328">
        <v>2</v>
      </c>
      <c r="G328" t="s">
        <v>23</v>
      </c>
      <c r="H328" t="s">
        <v>767</v>
      </c>
      <c r="I328" t="s">
        <v>763</v>
      </c>
      <c r="J328">
        <v>2</v>
      </c>
    </row>
    <row r="329" spans="1:10" hidden="1" x14ac:dyDescent="0.35">
      <c r="A329" t="s">
        <v>888</v>
      </c>
      <c r="B329" s="14">
        <v>43105</v>
      </c>
      <c r="C329" t="s">
        <v>793</v>
      </c>
      <c r="D329" t="s">
        <v>768</v>
      </c>
      <c r="E329">
        <v>2</v>
      </c>
      <c r="F329">
        <v>1</v>
      </c>
      <c r="G329" t="s">
        <v>38</v>
      </c>
      <c r="H329" t="s">
        <v>767</v>
      </c>
      <c r="I329" t="s">
        <v>771</v>
      </c>
      <c r="J329">
        <v>4</v>
      </c>
    </row>
    <row r="330" spans="1:10" hidden="1" x14ac:dyDescent="0.35">
      <c r="A330" t="s">
        <v>888</v>
      </c>
      <c r="B330" s="14">
        <v>43114</v>
      </c>
      <c r="C330" t="s">
        <v>761</v>
      </c>
      <c r="D330" t="s">
        <v>768</v>
      </c>
      <c r="E330">
        <v>4</v>
      </c>
      <c r="F330">
        <v>3</v>
      </c>
      <c r="G330" t="s">
        <v>769</v>
      </c>
      <c r="H330" t="s">
        <v>767</v>
      </c>
      <c r="I330" t="s">
        <v>771</v>
      </c>
      <c r="J330">
        <v>9</v>
      </c>
    </row>
    <row r="331" spans="1:10" hidden="1" x14ac:dyDescent="0.35">
      <c r="A331" t="s">
        <v>888</v>
      </c>
      <c r="B331" s="14">
        <v>43122</v>
      </c>
      <c r="C331" t="s">
        <v>761</v>
      </c>
      <c r="D331" t="s">
        <v>784</v>
      </c>
      <c r="E331">
        <v>1</v>
      </c>
      <c r="F331">
        <v>0</v>
      </c>
      <c r="G331" t="s">
        <v>23</v>
      </c>
      <c r="H331" t="s">
        <v>30</v>
      </c>
      <c r="I331" t="s">
        <v>763</v>
      </c>
      <c r="J331">
        <v>8</v>
      </c>
    </row>
    <row r="332" spans="1:10" hidden="1" x14ac:dyDescent="0.35">
      <c r="A332" t="s">
        <v>888</v>
      </c>
      <c r="B332" s="14">
        <v>43127</v>
      </c>
      <c r="C332" t="s">
        <v>793</v>
      </c>
      <c r="D332" t="s">
        <v>768</v>
      </c>
      <c r="E332">
        <v>2</v>
      </c>
      <c r="F332">
        <v>3</v>
      </c>
      <c r="G332" t="s">
        <v>799</v>
      </c>
      <c r="H332" t="s">
        <v>30</v>
      </c>
      <c r="I332" t="s">
        <v>771</v>
      </c>
      <c r="J332">
        <v>5</v>
      </c>
    </row>
    <row r="333" spans="1:10" hidden="1" x14ac:dyDescent="0.35">
      <c r="A333" t="s">
        <v>888</v>
      </c>
      <c r="B333" s="14">
        <v>43130</v>
      </c>
      <c r="C333" t="s">
        <v>761</v>
      </c>
      <c r="D333" t="s">
        <v>898</v>
      </c>
      <c r="E333">
        <v>0</v>
      </c>
      <c r="F333">
        <v>3</v>
      </c>
      <c r="G333" t="s">
        <v>23</v>
      </c>
      <c r="H333" t="s">
        <v>767</v>
      </c>
      <c r="I333" t="s">
        <v>763</v>
      </c>
      <c r="J333">
        <v>3</v>
      </c>
    </row>
    <row r="334" spans="1:10" hidden="1" x14ac:dyDescent="0.35">
      <c r="A334" t="s">
        <v>888</v>
      </c>
      <c r="B334" s="14">
        <v>43135</v>
      </c>
      <c r="C334" t="s">
        <v>761</v>
      </c>
      <c r="D334" t="s">
        <v>768</v>
      </c>
      <c r="E334">
        <v>2</v>
      </c>
      <c r="F334">
        <v>2</v>
      </c>
      <c r="G334" t="s">
        <v>42</v>
      </c>
      <c r="H334" t="s">
        <v>770</v>
      </c>
      <c r="I334" t="s">
        <v>771</v>
      </c>
      <c r="J334">
        <v>5</v>
      </c>
    </row>
    <row r="335" spans="1:10" hidden="1" x14ac:dyDescent="0.35">
      <c r="A335" t="s">
        <v>888</v>
      </c>
      <c r="B335" s="14">
        <v>43142</v>
      </c>
      <c r="C335" t="s">
        <v>761</v>
      </c>
      <c r="D335" t="s">
        <v>803</v>
      </c>
      <c r="E335">
        <v>0</v>
      </c>
      <c r="F335">
        <v>2</v>
      </c>
      <c r="G335" t="s">
        <v>23</v>
      </c>
      <c r="H335" t="s">
        <v>767</v>
      </c>
      <c r="I335" t="s">
        <v>763</v>
      </c>
      <c r="J335">
        <v>7</v>
      </c>
    </row>
    <row r="336" spans="1:10" x14ac:dyDescent="0.35">
      <c r="A336" t="s">
        <v>888</v>
      </c>
      <c r="B336" s="14">
        <v>43145</v>
      </c>
      <c r="C336" t="s">
        <v>835</v>
      </c>
      <c r="D336" t="s">
        <v>899</v>
      </c>
      <c r="E336">
        <v>0</v>
      </c>
      <c r="F336">
        <v>5</v>
      </c>
      <c r="G336" t="s">
        <v>23</v>
      </c>
      <c r="H336" t="s">
        <v>767</v>
      </c>
      <c r="I336" t="s">
        <v>763</v>
      </c>
      <c r="J336">
        <v>3</v>
      </c>
    </row>
    <row r="337" spans="1:10" hidden="1" x14ac:dyDescent="0.35">
      <c r="A337" t="s">
        <v>888</v>
      </c>
      <c r="B337" s="14">
        <v>43155</v>
      </c>
      <c r="C337" t="s">
        <v>761</v>
      </c>
      <c r="D337" t="s">
        <v>768</v>
      </c>
      <c r="E337">
        <v>4</v>
      </c>
      <c r="F337">
        <v>1</v>
      </c>
      <c r="G337" t="s">
        <v>799</v>
      </c>
      <c r="H337" t="s">
        <v>767</v>
      </c>
      <c r="I337" t="s">
        <v>771</v>
      </c>
      <c r="J337">
        <v>10</v>
      </c>
    </row>
    <row r="338" spans="1:10" hidden="1" x14ac:dyDescent="0.35">
      <c r="A338" t="s">
        <v>888</v>
      </c>
      <c r="B338" s="14">
        <v>43162</v>
      </c>
      <c r="C338" t="s">
        <v>761</v>
      </c>
      <c r="D338" t="s">
        <v>768</v>
      </c>
      <c r="E338">
        <v>2</v>
      </c>
      <c r="F338">
        <v>0</v>
      </c>
      <c r="G338" t="s">
        <v>34</v>
      </c>
      <c r="H338" t="s">
        <v>767</v>
      </c>
      <c r="I338" t="s">
        <v>771</v>
      </c>
      <c r="J338">
        <v>7</v>
      </c>
    </row>
    <row r="339" spans="1:10" x14ac:dyDescent="0.35">
      <c r="A339" t="s">
        <v>888</v>
      </c>
      <c r="B339" s="14">
        <v>43165</v>
      </c>
      <c r="C339" t="s">
        <v>835</v>
      </c>
      <c r="D339" t="s">
        <v>772</v>
      </c>
      <c r="E339">
        <v>0</v>
      </c>
      <c r="F339">
        <v>0</v>
      </c>
      <c r="G339" t="s">
        <v>786</v>
      </c>
      <c r="H339" t="s">
        <v>770</v>
      </c>
      <c r="I339" t="s">
        <v>771</v>
      </c>
      <c r="J339">
        <v>3</v>
      </c>
    </row>
    <row r="340" spans="1:10" hidden="1" x14ac:dyDescent="0.35">
      <c r="A340" t="s">
        <v>888</v>
      </c>
      <c r="B340" s="14">
        <v>43169</v>
      </c>
      <c r="C340" t="s">
        <v>761</v>
      </c>
      <c r="D340" t="s">
        <v>795</v>
      </c>
      <c r="E340">
        <v>2</v>
      </c>
      <c r="F340">
        <v>1</v>
      </c>
      <c r="G340" t="s">
        <v>23</v>
      </c>
      <c r="H340" t="s">
        <v>30</v>
      </c>
      <c r="I340" t="s">
        <v>763</v>
      </c>
      <c r="J340">
        <v>4</v>
      </c>
    </row>
    <row r="341" spans="1:10" hidden="1" x14ac:dyDescent="0.35">
      <c r="A341" t="s">
        <v>888</v>
      </c>
      <c r="B341" s="14">
        <v>43176</v>
      </c>
      <c r="C341" t="s">
        <v>761</v>
      </c>
      <c r="D341" t="s">
        <v>768</v>
      </c>
      <c r="E341">
        <v>5</v>
      </c>
      <c r="F341">
        <v>0</v>
      </c>
      <c r="G341" t="s">
        <v>52</v>
      </c>
      <c r="H341" t="s">
        <v>767</v>
      </c>
      <c r="I341" t="s">
        <v>771</v>
      </c>
      <c r="J341">
        <v>7</v>
      </c>
    </row>
    <row r="342" spans="1:10" hidden="1" x14ac:dyDescent="0.35">
      <c r="A342" t="s">
        <v>888</v>
      </c>
      <c r="B342" s="14">
        <v>43190</v>
      </c>
      <c r="C342" t="s">
        <v>761</v>
      </c>
      <c r="D342" t="s">
        <v>824</v>
      </c>
      <c r="E342">
        <v>1</v>
      </c>
      <c r="F342">
        <v>2</v>
      </c>
      <c r="G342" t="s">
        <v>23</v>
      </c>
      <c r="H342" t="s">
        <v>767</v>
      </c>
      <c r="I342" t="s">
        <v>763</v>
      </c>
      <c r="J342">
        <v>14</v>
      </c>
    </row>
    <row r="343" spans="1:10" x14ac:dyDescent="0.35">
      <c r="A343" t="s">
        <v>888</v>
      </c>
      <c r="B343" s="14">
        <v>43194</v>
      </c>
      <c r="C343" t="s">
        <v>835</v>
      </c>
      <c r="D343" t="s">
        <v>772</v>
      </c>
      <c r="E343">
        <v>3</v>
      </c>
      <c r="F343">
        <v>0</v>
      </c>
      <c r="G343" t="s">
        <v>769</v>
      </c>
      <c r="H343" t="s">
        <v>767</v>
      </c>
      <c r="I343" t="s">
        <v>771</v>
      </c>
      <c r="J343">
        <v>4</v>
      </c>
    </row>
    <row r="344" spans="1:10" hidden="1" x14ac:dyDescent="0.35">
      <c r="A344" t="s">
        <v>888</v>
      </c>
      <c r="B344" s="14">
        <v>43197</v>
      </c>
      <c r="C344" t="s">
        <v>761</v>
      </c>
      <c r="D344" t="s">
        <v>780</v>
      </c>
      <c r="E344">
        <v>0</v>
      </c>
      <c r="F344">
        <v>0</v>
      </c>
      <c r="G344" t="s">
        <v>23</v>
      </c>
      <c r="H344" t="s">
        <v>770</v>
      </c>
      <c r="I344" t="s">
        <v>763</v>
      </c>
      <c r="J344">
        <v>3</v>
      </c>
    </row>
    <row r="345" spans="1:10" x14ac:dyDescent="0.35">
      <c r="A345" t="s">
        <v>888</v>
      </c>
      <c r="B345" s="14">
        <v>43200</v>
      </c>
      <c r="C345" t="s">
        <v>835</v>
      </c>
      <c r="D345" t="s">
        <v>900</v>
      </c>
      <c r="E345">
        <v>1</v>
      </c>
      <c r="F345">
        <v>2</v>
      </c>
      <c r="G345" t="s">
        <v>23</v>
      </c>
      <c r="H345" t="s">
        <v>767</v>
      </c>
      <c r="I345" t="s">
        <v>763</v>
      </c>
      <c r="J345">
        <v>3</v>
      </c>
    </row>
    <row r="346" spans="1:10" hidden="1" x14ac:dyDescent="0.35">
      <c r="A346" t="s">
        <v>888</v>
      </c>
      <c r="B346" s="14">
        <v>43204</v>
      </c>
      <c r="C346" t="s">
        <v>761</v>
      </c>
      <c r="D346" t="s">
        <v>768</v>
      </c>
      <c r="E346">
        <v>3</v>
      </c>
      <c r="F346">
        <v>0</v>
      </c>
      <c r="G346" t="s">
        <v>792</v>
      </c>
      <c r="H346" t="s">
        <v>767</v>
      </c>
      <c r="I346" t="s">
        <v>771</v>
      </c>
      <c r="J346">
        <v>4</v>
      </c>
    </row>
    <row r="347" spans="1:10" hidden="1" x14ac:dyDescent="0.35">
      <c r="A347" t="s">
        <v>888</v>
      </c>
      <c r="B347" s="14">
        <v>43211</v>
      </c>
      <c r="C347" t="s">
        <v>761</v>
      </c>
      <c r="D347" t="s">
        <v>762</v>
      </c>
      <c r="E347">
        <v>2</v>
      </c>
      <c r="F347">
        <v>2</v>
      </c>
      <c r="G347" t="s">
        <v>23</v>
      </c>
      <c r="H347" t="s">
        <v>770</v>
      </c>
      <c r="I347" t="s">
        <v>763</v>
      </c>
      <c r="J347">
        <v>7</v>
      </c>
    </row>
    <row r="348" spans="1:10" x14ac:dyDescent="0.35">
      <c r="A348" t="s">
        <v>888</v>
      </c>
      <c r="B348" s="14">
        <v>43214</v>
      </c>
      <c r="C348" t="s">
        <v>835</v>
      </c>
      <c r="D348" t="s">
        <v>772</v>
      </c>
      <c r="E348">
        <v>5</v>
      </c>
      <c r="F348">
        <v>2</v>
      </c>
      <c r="G348" t="s">
        <v>828</v>
      </c>
      <c r="H348" t="s">
        <v>767</v>
      </c>
      <c r="I348" t="s">
        <v>771</v>
      </c>
      <c r="J348">
        <v>3</v>
      </c>
    </row>
    <row r="349" spans="1:10" hidden="1" x14ac:dyDescent="0.35">
      <c r="A349" t="s">
        <v>888</v>
      </c>
      <c r="B349" s="14">
        <v>43218</v>
      </c>
      <c r="C349" t="s">
        <v>761</v>
      </c>
      <c r="D349" t="s">
        <v>768</v>
      </c>
      <c r="E349">
        <v>0</v>
      </c>
      <c r="F349">
        <v>0</v>
      </c>
      <c r="G349" t="s">
        <v>24</v>
      </c>
      <c r="H349" t="s">
        <v>770</v>
      </c>
      <c r="I349" t="s">
        <v>771</v>
      </c>
      <c r="J349">
        <v>4</v>
      </c>
    </row>
    <row r="350" spans="1:10" x14ac:dyDescent="0.35">
      <c r="A350" t="s">
        <v>888</v>
      </c>
      <c r="B350" s="14">
        <v>43222</v>
      </c>
      <c r="C350" t="s">
        <v>835</v>
      </c>
      <c r="D350" t="s">
        <v>901</v>
      </c>
      <c r="E350">
        <v>4</v>
      </c>
      <c r="F350">
        <v>2</v>
      </c>
      <c r="G350" t="s">
        <v>23</v>
      </c>
      <c r="H350" t="s">
        <v>30</v>
      </c>
      <c r="I350" t="s">
        <v>763</v>
      </c>
      <c r="J350">
        <v>4</v>
      </c>
    </row>
    <row r="351" spans="1:10" hidden="1" x14ac:dyDescent="0.35">
      <c r="A351" t="s">
        <v>888</v>
      </c>
      <c r="B351" s="14">
        <v>43226</v>
      </c>
      <c r="C351" t="s">
        <v>761</v>
      </c>
      <c r="D351" t="s">
        <v>782</v>
      </c>
      <c r="E351">
        <v>1</v>
      </c>
      <c r="F351">
        <v>0</v>
      </c>
      <c r="G351" t="s">
        <v>23</v>
      </c>
      <c r="H351" t="s">
        <v>30</v>
      </c>
      <c r="I351" t="s">
        <v>763</v>
      </c>
      <c r="J351">
        <v>4</v>
      </c>
    </row>
    <row r="352" spans="1:10" hidden="1" x14ac:dyDescent="0.35">
      <c r="A352" t="s">
        <v>888</v>
      </c>
      <c r="B352" s="14">
        <v>43233</v>
      </c>
      <c r="C352" t="s">
        <v>761</v>
      </c>
      <c r="D352" t="s">
        <v>768</v>
      </c>
      <c r="E352">
        <v>4</v>
      </c>
      <c r="F352">
        <v>0</v>
      </c>
      <c r="G352" t="s">
        <v>57</v>
      </c>
      <c r="H352" t="s">
        <v>767</v>
      </c>
      <c r="I352" t="s">
        <v>771</v>
      </c>
      <c r="J352">
        <v>7</v>
      </c>
    </row>
    <row r="353" spans="1:10" x14ac:dyDescent="0.35">
      <c r="A353" t="s">
        <v>888</v>
      </c>
      <c r="B353" s="14">
        <v>43246</v>
      </c>
      <c r="C353" t="s">
        <v>835</v>
      </c>
      <c r="D353" t="s">
        <v>839</v>
      </c>
      <c r="E353">
        <v>3</v>
      </c>
      <c r="F353">
        <v>1</v>
      </c>
      <c r="G353" t="s">
        <v>23</v>
      </c>
      <c r="H353" t="s">
        <v>30</v>
      </c>
      <c r="I353" t="s">
        <v>763</v>
      </c>
      <c r="J353">
        <v>13</v>
      </c>
    </row>
    <row r="354" spans="1:10" hidden="1" x14ac:dyDescent="0.35">
      <c r="A354" t="s">
        <v>888</v>
      </c>
      <c r="B354" s="14">
        <v>43288</v>
      </c>
      <c r="C354" t="s">
        <v>809</v>
      </c>
      <c r="D354" t="s">
        <v>902</v>
      </c>
      <c r="E354">
        <v>0</v>
      </c>
      <c r="F354">
        <v>7</v>
      </c>
      <c r="G354" t="s">
        <v>23</v>
      </c>
      <c r="H354" t="s">
        <v>767</v>
      </c>
      <c r="I354" t="s">
        <v>763</v>
      </c>
      <c r="J354">
        <v>42</v>
      </c>
    </row>
    <row r="355" spans="1:10" hidden="1" x14ac:dyDescent="0.35">
      <c r="A355" t="s">
        <v>888</v>
      </c>
      <c r="B355" s="14">
        <v>43291</v>
      </c>
      <c r="C355" t="s">
        <v>809</v>
      </c>
      <c r="D355" t="s">
        <v>868</v>
      </c>
      <c r="E355">
        <v>2</v>
      </c>
      <c r="F355">
        <v>3</v>
      </c>
      <c r="G355" t="s">
        <v>23</v>
      </c>
      <c r="H355" t="s">
        <v>767</v>
      </c>
      <c r="I355" t="s">
        <v>763</v>
      </c>
      <c r="J355">
        <v>3</v>
      </c>
    </row>
    <row r="356" spans="1:10" hidden="1" x14ac:dyDescent="0.35">
      <c r="A356" t="s">
        <v>888</v>
      </c>
      <c r="B356" s="14">
        <v>43295</v>
      </c>
      <c r="C356" t="s">
        <v>809</v>
      </c>
      <c r="D356" t="s">
        <v>903</v>
      </c>
      <c r="E356">
        <v>0</v>
      </c>
      <c r="F356">
        <v>0</v>
      </c>
      <c r="G356" t="s">
        <v>23</v>
      </c>
      <c r="H356" t="s">
        <v>770</v>
      </c>
      <c r="I356" t="s">
        <v>763</v>
      </c>
      <c r="J356">
        <v>4</v>
      </c>
    </row>
    <row r="357" spans="1:10" hidden="1" x14ac:dyDescent="0.35">
      <c r="A357" t="s">
        <v>888</v>
      </c>
      <c r="B357" s="14">
        <v>43300</v>
      </c>
      <c r="C357" t="s">
        <v>809</v>
      </c>
      <c r="D357" t="s">
        <v>904</v>
      </c>
      <c r="E357">
        <v>0</v>
      </c>
      <c r="F357">
        <v>2</v>
      </c>
      <c r="G357" t="s">
        <v>23</v>
      </c>
      <c r="H357" t="s">
        <v>767</v>
      </c>
      <c r="I357" t="s">
        <v>763</v>
      </c>
      <c r="J357">
        <v>5</v>
      </c>
    </row>
    <row r="358" spans="1:10" hidden="1" x14ac:dyDescent="0.35">
      <c r="A358" t="s">
        <v>888</v>
      </c>
      <c r="B358" s="14">
        <v>43303</v>
      </c>
      <c r="C358" t="s">
        <v>829</v>
      </c>
      <c r="D358" t="s">
        <v>772</v>
      </c>
      <c r="E358">
        <v>1</v>
      </c>
      <c r="F358">
        <v>3</v>
      </c>
      <c r="G358" t="s">
        <v>834</v>
      </c>
      <c r="H358" t="s">
        <v>30</v>
      </c>
      <c r="I358" t="s">
        <v>771</v>
      </c>
      <c r="J358">
        <v>3</v>
      </c>
    </row>
    <row r="359" spans="1:10" hidden="1" x14ac:dyDescent="0.35">
      <c r="A359" t="s">
        <v>888</v>
      </c>
      <c r="B359" s="14">
        <v>43307</v>
      </c>
      <c r="C359" t="s">
        <v>829</v>
      </c>
      <c r="D359" t="s">
        <v>900</v>
      </c>
      <c r="E359">
        <v>1</v>
      </c>
      <c r="F359">
        <v>2</v>
      </c>
      <c r="G359" t="s">
        <v>23</v>
      </c>
      <c r="H359" t="s">
        <v>767</v>
      </c>
      <c r="I359" t="s">
        <v>763</v>
      </c>
      <c r="J359">
        <v>4</v>
      </c>
    </row>
    <row r="360" spans="1:10" hidden="1" x14ac:dyDescent="0.35">
      <c r="A360" t="s">
        <v>888</v>
      </c>
      <c r="B360" s="14">
        <v>43309</v>
      </c>
      <c r="C360" t="s">
        <v>829</v>
      </c>
      <c r="D360" t="s">
        <v>832</v>
      </c>
      <c r="E360">
        <v>1</v>
      </c>
      <c r="F360">
        <v>4</v>
      </c>
      <c r="G360" t="s">
        <v>23</v>
      </c>
      <c r="H360" t="s">
        <v>767</v>
      </c>
      <c r="I360" t="s">
        <v>763</v>
      </c>
      <c r="J360">
        <v>2</v>
      </c>
    </row>
    <row r="361" spans="1:10" hidden="1" x14ac:dyDescent="0.35">
      <c r="A361" t="s">
        <v>906</v>
      </c>
      <c r="B361" s="14">
        <v>43316</v>
      </c>
      <c r="C361" t="s">
        <v>809</v>
      </c>
      <c r="D361" t="s">
        <v>772</v>
      </c>
      <c r="E361">
        <v>5</v>
      </c>
      <c r="F361">
        <v>0</v>
      </c>
      <c r="G361" t="s">
        <v>905</v>
      </c>
      <c r="H361" t="s">
        <v>767</v>
      </c>
      <c r="I361" t="s">
        <v>771</v>
      </c>
      <c r="J361">
        <v>7</v>
      </c>
    </row>
    <row r="362" spans="1:10" hidden="1" x14ac:dyDescent="0.35">
      <c r="A362" t="s">
        <v>906</v>
      </c>
      <c r="B362" s="14">
        <v>43319</v>
      </c>
      <c r="C362" t="s">
        <v>809</v>
      </c>
      <c r="D362" t="s">
        <v>772</v>
      </c>
      <c r="E362">
        <v>3</v>
      </c>
      <c r="F362">
        <v>1</v>
      </c>
      <c r="G362" t="s">
        <v>907</v>
      </c>
      <c r="H362" t="s">
        <v>767</v>
      </c>
      <c r="I362" t="s">
        <v>771</v>
      </c>
      <c r="J362">
        <v>3</v>
      </c>
    </row>
    <row r="363" spans="1:10" hidden="1" x14ac:dyDescent="0.35">
      <c r="A363" t="s">
        <v>906</v>
      </c>
      <c r="B363" s="14">
        <v>43324</v>
      </c>
      <c r="C363" t="s">
        <v>761</v>
      </c>
      <c r="D363" t="s">
        <v>768</v>
      </c>
      <c r="E363">
        <v>4</v>
      </c>
      <c r="F363">
        <v>0</v>
      </c>
      <c r="G363" t="s">
        <v>799</v>
      </c>
      <c r="H363" t="s">
        <v>767</v>
      </c>
      <c r="I363" t="s">
        <v>771</v>
      </c>
      <c r="J363">
        <v>5</v>
      </c>
    </row>
    <row r="364" spans="1:10" hidden="1" x14ac:dyDescent="0.35">
      <c r="A364" t="s">
        <v>906</v>
      </c>
      <c r="B364" s="14">
        <v>43332</v>
      </c>
      <c r="C364" t="s">
        <v>761</v>
      </c>
      <c r="D364" t="s">
        <v>824</v>
      </c>
      <c r="E364">
        <v>0</v>
      </c>
      <c r="F364">
        <v>2</v>
      </c>
      <c r="G364" t="s">
        <v>23</v>
      </c>
      <c r="H364" t="s">
        <v>767</v>
      </c>
      <c r="I364" t="s">
        <v>763</v>
      </c>
      <c r="J364">
        <v>8</v>
      </c>
    </row>
    <row r="365" spans="1:10" hidden="1" x14ac:dyDescent="0.35">
      <c r="A365" t="s">
        <v>906</v>
      </c>
      <c r="B365" s="14">
        <v>43337</v>
      </c>
      <c r="C365" t="s">
        <v>761</v>
      </c>
      <c r="D365" t="s">
        <v>768</v>
      </c>
      <c r="E365">
        <v>1</v>
      </c>
      <c r="F365">
        <v>0</v>
      </c>
      <c r="G365" t="s">
        <v>57</v>
      </c>
      <c r="H365" t="s">
        <v>767</v>
      </c>
      <c r="I365" t="s">
        <v>771</v>
      </c>
      <c r="J365">
        <v>5</v>
      </c>
    </row>
    <row r="366" spans="1:10" hidden="1" x14ac:dyDescent="0.35">
      <c r="A366" t="s">
        <v>906</v>
      </c>
      <c r="B366" s="14">
        <v>43344</v>
      </c>
      <c r="C366" t="s">
        <v>761</v>
      </c>
      <c r="D366" t="s">
        <v>841</v>
      </c>
      <c r="E366">
        <v>1</v>
      </c>
      <c r="F366">
        <v>2</v>
      </c>
      <c r="G366" t="s">
        <v>23</v>
      </c>
      <c r="H366" t="s">
        <v>767</v>
      </c>
      <c r="I366" t="s">
        <v>763</v>
      </c>
      <c r="J366">
        <v>7</v>
      </c>
    </row>
    <row r="367" spans="1:10" hidden="1" x14ac:dyDescent="0.35">
      <c r="A367" t="s">
        <v>906</v>
      </c>
      <c r="B367" s="14">
        <v>43358</v>
      </c>
      <c r="C367" t="s">
        <v>761</v>
      </c>
      <c r="D367" t="s">
        <v>785</v>
      </c>
      <c r="E367">
        <v>1</v>
      </c>
      <c r="F367">
        <v>2</v>
      </c>
      <c r="G367" t="s">
        <v>23</v>
      </c>
      <c r="H367" t="s">
        <v>767</v>
      </c>
      <c r="I367" t="s">
        <v>763</v>
      </c>
      <c r="J367">
        <v>14</v>
      </c>
    </row>
    <row r="368" spans="1:10" x14ac:dyDescent="0.35">
      <c r="A368" t="s">
        <v>906</v>
      </c>
      <c r="B368" s="14">
        <v>43361</v>
      </c>
      <c r="C368" t="s">
        <v>835</v>
      </c>
      <c r="D368" t="s">
        <v>772</v>
      </c>
      <c r="E368">
        <v>3</v>
      </c>
      <c r="F368">
        <v>2</v>
      </c>
      <c r="G368" t="s">
        <v>908</v>
      </c>
      <c r="H368" t="s">
        <v>767</v>
      </c>
      <c r="I368" t="s">
        <v>771</v>
      </c>
      <c r="J368">
        <v>3</v>
      </c>
    </row>
    <row r="369" spans="1:10" hidden="1" x14ac:dyDescent="0.35">
      <c r="A369" t="s">
        <v>906</v>
      </c>
      <c r="B369" s="14">
        <v>43365</v>
      </c>
      <c r="C369" t="s">
        <v>761</v>
      </c>
      <c r="D369" t="s">
        <v>768</v>
      </c>
      <c r="E369">
        <v>3</v>
      </c>
      <c r="F369">
        <v>0</v>
      </c>
      <c r="G369" t="s">
        <v>786</v>
      </c>
      <c r="H369" t="s">
        <v>767</v>
      </c>
      <c r="I369" t="s">
        <v>771</v>
      </c>
      <c r="J369">
        <v>4</v>
      </c>
    </row>
    <row r="370" spans="1:10" hidden="1" x14ac:dyDescent="0.35">
      <c r="A370" t="s">
        <v>906</v>
      </c>
      <c r="B370" s="14">
        <v>43369</v>
      </c>
      <c r="C370" t="s">
        <v>776</v>
      </c>
      <c r="D370" t="s">
        <v>768</v>
      </c>
      <c r="E370">
        <v>1</v>
      </c>
      <c r="F370">
        <v>2</v>
      </c>
      <c r="G370" t="s">
        <v>45</v>
      </c>
      <c r="H370" t="s">
        <v>30</v>
      </c>
      <c r="I370" t="s">
        <v>771</v>
      </c>
      <c r="J370">
        <v>4</v>
      </c>
    </row>
    <row r="371" spans="1:10" hidden="1" x14ac:dyDescent="0.35">
      <c r="A371" t="s">
        <v>906</v>
      </c>
      <c r="B371" s="14">
        <v>43372</v>
      </c>
      <c r="C371" t="s">
        <v>761</v>
      </c>
      <c r="D371" t="s">
        <v>782</v>
      </c>
      <c r="E371">
        <v>1</v>
      </c>
      <c r="F371">
        <v>1</v>
      </c>
      <c r="G371" t="s">
        <v>23</v>
      </c>
      <c r="H371" t="s">
        <v>770</v>
      </c>
      <c r="I371" t="s">
        <v>763</v>
      </c>
      <c r="J371">
        <v>3</v>
      </c>
    </row>
    <row r="372" spans="1:10" x14ac:dyDescent="0.35">
      <c r="A372" t="s">
        <v>906</v>
      </c>
      <c r="B372" s="14">
        <v>43376</v>
      </c>
      <c r="C372" t="s">
        <v>835</v>
      </c>
      <c r="D372" t="s">
        <v>909</v>
      </c>
      <c r="E372">
        <v>1</v>
      </c>
      <c r="F372">
        <v>0</v>
      </c>
      <c r="G372" t="s">
        <v>23</v>
      </c>
      <c r="H372" t="s">
        <v>30</v>
      </c>
      <c r="I372" t="s">
        <v>763</v>
      </c>
      <c r="J372">
        <v>4</v>
      </c>
    </row>
    <row r="373" spans="1:10" hidden="1" x14ac:dyDescent="0.35">
      <c r="A373" t="s">
        <v>906</v>
      </c>
      <c r="B373" s="14">
        <v>43380</v>
      </c>
      <c r="C373" t="s">
        <v>761</v>
      </c>
      <c r="D373" t="s">
        <v>768</v>
      </c>
      <c r="E373">
        <v>0</v>
      </c>
      <c r="F373">
        <v>0</v>
      </c>
      <c r="G373" t="s">
        <v>769</v>
      </c>
      <c r="H373" t="s">
        <v>770</v>
      </c>
      <c r="I373" t="s">
        <v>771</v>
      </c>
      <c r="J373">
        <v>4</v>
      </c>
    </row>
    <row r="374" spans="1:10" hidden="1" x14ac:dyDescent="0.35">
      <c r="A374" t="s">
        <v>906</v>
      </c>
      <c r="B374" s="14">
        <v>43393</v>
      </c>
      <c r="C374" t="s">
        <v>761</v>
      </c>
      <c r="D374" t="s">
        <v>898</v>
      </c>
      <c r="E374">
        <v>0</v>
      </c>
      <c r="F374">
        <v>1</v>
      </c>
      <c r="G374" t="s">
        <v>23</v>
      </c>
      <c r="H374" t="s">
        <v>767</v>
      </c>
      <c r="I374" t="s">
        <v>763</v>
      </c>
      <c r="J374">
        <v>13</v>
      </c>
    </row>
    <row r="375" spans="1:10" x14ac:dyDescent="0.35">
      <c r="A375" t="s">
        <v>906</v>
      </c>
      <c r="B375" s="14">
        <v>43397</v>
      </c>
      <c r="C375" t="s">
        <v>835</v>
      </c>
      <c r="D375" t="s">
        <v>772</v>
      </c>
      <c r="E375">
        <v>4</v>
      </c>
      <c r="F375">
        <v>0</v>
      </c>
      <c r="G375" t="s">
        <v>910</v>
      </c>
      <c r="H375" t="s">
        <v>767</v>
      </c>
      <c r="I375" t="s">
        <v>771</v>
      </c>
      <c r="J375">
        <v>4</v>
      </c>
    </row>
    <row r="376" spans="1:10" hidden="1" x14ac:dyDescent="0.35">
      <c r="A376" t="s">
        <v>906</v>
      </c>
      <c r="B376" s="14">
        <v>43400</v>
      </c>
      <c r="C376" t="s">
        <v>761</v>
      </c>
      <c r="D376" t="s">
        <v>768</v>
      </c>
      <c r="E376">
        <v>4</v>
      </c>
      <c r="F376">
        <v>1</v>
      </c>
      <c r="G376" t="s">
        <v>43</v>
      </c>
      <c r="H376" t="s">
        <v>767</v>
      </c>
      <c r="I376" t="s">
        <v>771</v>
      </c>
      <c r="J376">
        <v>3</v>
      </c>
    </row>
    <row r="377" spans="1:10" hidden="1" x14ac:dyDescent="0.35">
      <c r="A377" t="s">
        <v>906</v>
      </c>
      <c r="B377" s="14">
        <v>43407</v>
      </c>
      <c r="C377" t="s">
        <v>761</v>
      </c>
      <c r="D377" t="s">
        <v>797</v>
      </c>
      <c r="E377">
        <v>1</v>
      </c>
      <c r="F377">
        <v>1</v>
      </c>
      <c r="G377" t="s">
        <v>23</v>
      </c>
      <c r="H377" t="s">
        <v>770</v>
      </c>
      <c r="I377" t="s">
        <v>763</v>
      </c>
      <c r="J377">
        <v>7</v>
      </c>
    </row>
    <row r="378" spans="1:10" x14ac:dyDescent="0.35">
      <c r="A378" t="s">
        <v>906</v>
      </c>
      <c r="B378" s="14">
        <v>43410</v>
      </c>
      <c r="C378" t="s">
        <v>835</v>
      </c>
      <c r="D378" t="s">
        <v>911</v>
      </c>
      <c r="E378">
        <v>2</v>
      </c>
      <c r="F378">
        <v>0</v>
      </c>
      <c r="G378" t="s">
        <v>23</v>
      </c>
      <c r="H378" t="s">
        <v>30</v>
      </c>
      <c r="I378" t="s">
        <v>763</v>
      </c>
      <c r="J378">
        <v>3</v>
      </c>
    </row>
    <row r="379" spans="1:10" hidden="1" x14ac:dyDescent="0.35">
      <c r="A379" t="s">
        <v>906</v>
      </c>
      <c r="B379" s="14">
        <v>43415</v>
      </c>
      <c r="C379" t="s">
        <v>761</v>
      </c>
      <c r="D379" t="s">
        <v>768</v>
      </c>
      <c r="E379">
        <v>2</v>
      </c>
      <c r="F379">
        <v>0</v>
      </c>
      <c r="G379" t="s">
        <v>37</v>
      </c>
      <c r="H379" t="s">
        <v>767</v>
      </c>
      <c r="I379" t="s">
        <v>771</v>
      </c>
      <c r="J379">
        <v>5</v>
      </c>
    </row>
    <row r="380" spans="1:10" hidden="1" x14ac:dyDescent="0.35">
      <c r="A380" t="s">
        <v>906</v>
      </c>
      <c r="B380" s="14">
        <v>43428</v>
      </c>
      <c r="C380" t="s">
        <v>761</v>
      </c>
      <c r="D380" t="s">
        <v>860</v>
      </c>
      <c r="E380">
        <v>0</v>
      </c>
      <c r="F380">
        <v>3</v>
      </c>
      <c r="G380" t="s">
        <v>23</v>
      </c>
      <c r="H380" t="s">
        <v>767</v>
      </c>
      <c r="I380" t="s">
        <v>763</v>
      </c>
      <c r="J380">
        <v>13</v>
      </c>
    </row>
    <row r="381" spans="1:10" x14ac:dyDescent="0.35">
      <c r="A381" t="s">
        <v>906</v>
      </c>
      <c r="B381" s="14">
        <v>43432</v>
      </c>
      <c r="C381" t="s">
        <v>835</v>
      </c>
      <c r="D381" t="s">
        <v>912</v>
      </c>
      <c r="E381">
        <v>2</v>
      </c>
      <c r="F381">
        <v>1</v>
      </c>
      <c r="G381" t="s">
        <v>23</v>
      </c>
      <c r="H381" t="s">
        <v>30</v>
      </c>
      <c r="I381" t="s">
        <v>763</v>
      </c>
      <c r="J381">
        <v>4</v>
      </c>
    </row>
    <row r="382" spans="1:10" hidden="1" x14ac:dyDescent="0.35">
      <c r="A382" t="s">
        <v>906</v>
      </c>
      <c r="B382" s="14">
        <v>43436</v>
      </c>
      <c r="C382" t="s">
        <v>761</v>
      </c>
      <c r="D382" t="s">
        <v>768</v>
      </c>
      <c r="E382">
        <v>1</v>
      </c>
      <c r="F382">
        <v>0</v>
      </c>
      <c r="G382" t="s">
        <v>38</v>
      </c>
      <c r="H382" t="s">
        <v>767</v>
      </c>
      <c r="I382" t="s">
        <v>771</v>
      </c>
      <c r="J382">
        <v>4</v>
      </c>
    </row>
    <row r="383" spans="1:10" hidden="1" x14ac:dyDescent="0.35">
      <c r="A383" t="s">
        <v>906</v>
      </c>
      <c r="B383" s="14">
        <v>43439</v>
      </c>
      <c r="C383" t="s">
        <v>761</v>
      </c>
      <c r="D383" t="s">
        <v>842</v>
      </c>
      <c r="E383">
        <v>1</v>
      </c>
      <c r="F383">
        <v>3</v>
      </c>
      <c r="G383" t="s">
        <v>23</v>
      </c>
      <c r="H383" t="s">
        <v>767</v>
      </c>
      <c r="I383" t="s">
        <v>763</v>
      </c>
      <c r="J383">
        <v>3</v>
      </c>
    </row>
    <row r="384" spans="1:10" hidden="1" x14ac:dyDescent="0.35">
      <c r="A384" t="s">
        <v>906</v>
      </c>
      <c r="B384" s="14">
        <v>43442</v>
      </c>
      <c r="C384" t="s">
        <v>761</v>
      </c>
      <c r="D384" t="s">
        <v>822</v>
      </c>
      <c r="E384">
        <v>0</v>
      </c>
      <c r="F384">
        <v>4</v>
      </c>
      <c r="G384" t="s">
        <v>23</v>
      </c>
      <c r="H384" t="s">
        <v>767</v>
      </c>
      <c r="I384" t="s">
        <v>763</v>
      </c>
      <c r="J384">
        <v>3</v>
      </c>
    </row>
    <row r="385" spans="1:10" x14ac:dyDescent="0.35">
      <c r="A385" t="s">
        <v>906</v>
      </c>
      <c r="B385" s="14">
        <v>43445</v>
      </c>
      <c r="C385" t="s">
        <v>835</v>
      </c>
      <c r="D385" t="s">
        <v>772</v>
      </c>
      <c r="E385">
        <v>1</v>
      </c>
      <c r="F385">
        <v>0</v>
      </c>
      <c r="G385" t="s">
        <v>905</v>
      </c>
      <c r="H385" t="s">
        <v>767</v>
      </c>
      <c r="I385" t="s">
        <v>771</v>
      </c>
      <c r="J385">
        <v>3</v>
      </c>
    </row>
    <row r="386" spans="1:10" hidden="1" x14ac:dyDescent="0.35">
      <c r="A386" t="s">
        <v>906</v>
      </c>
      <c r="B386" s="14">
        <v>43450</v>
      </c>
      <c r="C386" t="s">
        <v>761</v>
      </c>
      <c r="D386" t="s">
        <v>768</v>
      </c>
      <c r="E386">
        <v>3</v>
      </c>
      <c r="F386">
        <v>1</v>
      </c>
      <c r="G386" t="s">
        <v>769</v>
      </c>
      <c r="H386" t="s">
        <v>767</v>
      </c>
      <c r="I386" t="s">
        <v>771</v>
      </c>
      <c r="J386">
        <v>5</v>
      </c>
    </row>
    <row r="387" spans="1:10" hidden="1" x14ac:dyDescent="0.35">
      <c r="A387" t="s">
        <v>906</v>
      </c>
      <c r="B387" s="14">
        <v>43455</v>
      </c>
      <c r="C387" t="s">
        <v>761</v>
      </c>
      <c r="D387" t="s">
        <v>913</v>
      </c>
      <c r="E387">
        <v>0</v>
      </c>
      <c r="F387">
        <v>2</v>
      </c>
      <c r="G387" t="s">
        <v>23</v>
      </c>
      <c r="H387" t="s">
        <v>767</v>
      </c>
      <c r="I387" t="s">
        <v>763</v>
      </c>
      <c r="J387">
        <v>5</v>
      </c>
    </row>
    <row r="388" spans="1:10" hidden="1" x14ac:dyDescent="0.35">
      <c r="A388" t="s">
        <v>906</v>
      </c>
      <c r="B388" s="14">
        <v>43460</v>
      </c>
      <c r="C388" t="s">
        <v>761</v>
      </c>
      <c r="D388" t="s">
        <v>768</v>
      </c>
      <c r="E388">
        <v>4</v>
      </c>
      <c r="F388">
        <v>0</v>
      </c>
      <c r="G388" t="s">
        <v>34</v>
      </c>
      <c r="H388" t="s">
        <v>767</v>
      </c>
      <c r="I388" t="s">
        <v>771</v>
      </c>
      <c r="J388">
        <v>5</v>
      </c>
    </row>
    <row r="389" spans="1:10" hidden="1" x14ac:dyDescent="0.35">
      <c r="A389" t="s">
        <v>906</v>
      </c>
      <c r="B389" s="14">
        <v>43463</v>
      </c>
      <c r="C389" t="s">
        <v>761</v>
      </c>
      <c r="D389" t="s">
        <v>768</v>
      </c>
      <c r="E389">
        <v>5</v>
      </c>
      <c r="F389">
        <v>1</v>
      </c>
      <c r="G389" t="s">
        <v>36</v>
      </c>
      <c r="H389" t="s">
        <v>767</v>
      </c>
      <c r="I389" t="s">
        <v>771</v>
      </c>
      <c r="J389">
        <v>3</v>
      </c>
    </row>
    <row r="390" spans="1:10" hidden="1" x14ac:dyDescent="0.35">
      <c r="A390" t="s">
        <v>906</v>
      </c>
      <c r="B390" s="14">
        <v>43468</v>
      </c>
      <c r="C390" t="s">
        <v>761</v>
      </c>
      <c r="D390" t="s">
        <v>798</v>
      </c>
      <c r="E390">
        <v>2</v>
      </c>
      <c r="F390">
        <v>1</v>
      </c>
      <c r="G390" t="s">
        <v>23</v>
      </c>
      <c r="H390" t="s">
        <v>30</v>
      </c>
      <c r="I390" t="s">
        <v>763</v>
      </c>
      <c r="J390">
        <v>5</v>
      </c>
    </row>
    <row r="391" spans="1:10" hidden="1" x14ac:dyDescent="0.35">
      <c r="A391" t="s">
        <v>906</v>
      </c>
      <c r="B391" s="14">
        <v>43472</v>
      </c>
      <c r="C391" t="s">
        <v>793</v>
      </c>
      <c r="D391" t="s">
        <v>913</v>
      </c>
      <c r="E391">
        <v>2</v>
      </c>
      <c r="F391">
        <v>1</v>
      </c>
      <c r="G391" t="s">
        <v>23</v>
      </c>
      <c r="H391" t="s">
        <v>30</v>
      </c>
      <c r="I391" t="s">
        <v>763</v>
      </c>
      <c r="J391">
        <v>4</v>
      </c>
    </row>
    <row r="392" spans="1:10" hidden="1" x14ac:dyDescent="0.35">
      <c r="A392" t="s">
        <v>906</v>
      </c>
      <c r="B392" s="14">
        <v>43477</v>
      </c>
      <c r="C392" t="s">
        <v>761</v>
      </c>
      <c r="D392" t="s">
        <v>896</v>
      </c>
      <c r="E392">
        <v>0</v>
      </c>
      <c r="F392">
        <v>1</v>
      </c>
      <c r="G392" t="s">
        <v>23</v>
      </c>
      <c r="H392" t="s">
        <v>767</v>
      </c>
      <c r="I392" t="s">
        <v>763</v>
      </c>
      <c r="J392">
        <v>5</v>
      </c>
    </row>
    <row r="393" spans="1:10" hidden="1" x14ac:dyDescent="0.35">
      <c r="A393" t="s">
        <v>906</v>
      </c>
      <c r="B393" s="14">
        <v>43484</v>
      </c>
      <c r="C393" t="s">
        <v>761</v>
      </c>
      <c r="D393" t="s">
        <v>768</v>
      </c>
      <c r="E393">
        <v>4</v>
      </c>
      <c r="F393">
        <v>3</v>
      </c>
      <c r="G393" t="s">
        <v>819</v>
      </c>
      <c r="H393" t="s">
        <v>767</v>
      </c>
      <c r="I393" t="s">
        <v>771</v>
      </c>
      <c r="J393">
        <v>7</v>
      </c>
    </row>
    <row r="394" spans="1:10" hidden="1" x14ac:dyDescent="0.35">
      <c r="A394" t="s">
        <v>906</v>
      </c>
      <c r="B394" s="14">
        <v>43495</v>
      </c>
      <c r="C394" t="s">
        <v>761</v>
      </c>
      <c r="D394" t="s">
        <v>768</v>
      </c>
      <c r="E394">
        <v>1</v>
      </c>
      <c r="F394">
        <v>1</v>
      </c>
      <c r="G394" t="s">
        <v>48</v>
      </c>
      <c r="H394" t="s">
        <v>770</v>
      </c>
      <c r="I394" t="s">
        <v>771</v>
      </c>
      <c r="J394">
        <v>11</v>
      </c>
    </row>
    <row r="395" spans="1:10" hidden="1" x14ac:dyDescent="0.35">
      <c r="A395" t="s">
        <v>906</v>
      </c>
      <c r="B395" s="14">
        <v>43500</v>
      </c>
      <c r="C395" t="s">
        <v>761</v>
      </c>
      <c r="D395" t="s">
        <v>788</v>
      </c>
      <c r="E395">
        <v>1</v>
      </c>
      <c r="F395">
        <v>1</v>
      </c>
      <c r="G395" t="s">
        <v>23</v>
      </c>
      <c r="H395" t="s">
        <v>770</v>
      </c>
      <c r="I395" t="s">
        <v>763</v>
      </c>
      <c r="J395">
        <v>5</v>
      </c>
    </row>
    <row r="396" spans="1:10" hidden="1" x14ac:dyDescent="0.35">
      <c r="A396" t="s">
        <v>906</v>
      </c>
      <c r="B396" s="14">
        <v>43505</v>
      </c>
      <c r="C396" t="s">
        <v>761</v>
      </c>
      <c r="D396" t="s">
        <v>768</v>
      </c>
      <c r="E396">
        <v>3</v>
      </c>
      <c r="F396">
        <v>0</v>
      </c>
      <c r="G396" t="s">
        <v>792</v>
      </c>
      <c r="H396" t="s">
        <v>767</v>
      </c>
      <c r="I396" t="s">
        <v>771</v>
      </c>
      <c r="J396">
        <v>5</v>
      </c>
    </row>
    <row r="397" spans="1:10" x14ac:dyDescent="0.35">
      <c r="A397" t="s">
        <v>906</v>
      </c>
      <c r="B397" s="14">
        <v>43515</v>
      </c>
      <c r="C397" t="s">
        <v>835</v>
      </c>
      <c r="D397" t="s">
        <v>772</v>
      </c>
      <c r="E397">
        <v>0</v>
      </c>
      <c r="F397">
        <v>0</v>
      </c>
      <c r="G397" t="s">
        <v>786</v>
      </c>
      <c r="H397" t="s">
        <v>770</v>
      </c>
      <c r="I397" t="s">
        <v>771</v>
      </c>
      <c r="J397">
        <v>10</v>
      </c>
    </row>
    <row r="398" spans="1:10" hidden="1" x14ac:dyDescent="0.35">
      <c r="A398" t="s">
        <v>906</v>
      </c>
      <c r="B398" s="14">
        <v>43520</v>
      </c>
      <c r="C398" t="s">
        <v>761</v>
      </c>
      <c r="D398" t="s">
        <v>795</v>
      </c>
      <c r="E398">
        <v>0</v>
      </c>
      <c r="F398">
        <v>0</v>
      </c>
      <c r="G398" t="s">
        <v>23</v>
      </c>
      <c r="H398" t="s">
        <v>770</v>
      </c>
      <c r="I398" t="s">
        <v>763</v>
      </c>
      <c r="J398">
        <v>5</v>
      </c>
    </row>
    <row r="399" spans="1:10" hidden="1" x14ac:dyDescent="0.35">
      <c r="A399" t="s">
        <v>906</v>
      </c>
      <c r="B399" s="14">
        <v>43523</v>
      </c>
      <c r="C399" t="s">
        <v>761</v>
      </c>
      <c r="D399" t="s">
        <v>768</v>
      </c>
      <c r="E399">
        <v>5</v>
      </c>
      <c r="F399">
        <v>0</v>
      </c>
      <c r="G399" t="s">
        <v>52</v>
      </c>
      <c r="H399" t="s">
        <v>767</v>
      </c>
      <c r="I399" t="s">
        <v>771</v>
      </c>
      <c r="J399">
        <v>3</v>
      </c>
    </row>
    <row r="400" spans="1:10" hidden="1" x14ac:dyDescent="0.35">
      <c r="A400" t="s">
        <v>906</v>
      </c>
      <c r="B400" s="14">
        <v>43527</v>
      </c>
      <c r="C400" t="s">
        <v>761</v>
      </c>
      <c r="D400" t="s">
        <v>780</v>
      </c>
      <c r="E400">
        <v>0</v>
      </c>
      <c r="F400">
        <v>0</v>
      </c>
      <c r="G400" t="s">
        <v>23</v>
      </c>
      <c r="H400" t="s">
        <v>770</v>
      </c>
      <c r="I400" t="s">
        <v>763</v>
      </c>
      <c r="J400">
        <v>4</v>
      </c>
    </row>
    <row r="401" spans="1:10" hidden="1" x14ac:dyDescent="0.35">
      <c r="A401" t="s">
        <v>906</v>
      </c>
      <c r="B401" s="14">
        <v>43534</v>
      </c>
      <c r="C401" t="s">
        <v>761</v>
      </c>
      <c r="D401" t="s">
        <v>768</v>
      </c>
      <c r="E401">
        <v>4</v>
      </c>
      <c r="F401">
        <v>2</v>
      </c>
      <c r="G401" t="s">
        <v>49</v>
      </c>
      <c r="H401" t="s">
        <v>767</v>
      </c>
      <c r="I401" t="s">
        <v>771</v>
      </c>
      <c r="J401">
        <v>7</v>
      </c>
    </row>
    <row r="402" spans="1:10" x14ac:dyDescent="0.35">
      <c r="A402" t="s">
        <v>906</v>
      </c>
      <c r="B402" s="14">
        <v>43537</v>
      </c>
      <c r="C402" t="s">
        <v>835</v>
      </c>
      <c r="D402" t="s">
        <v>887</v>
      </c>
      <c r="E402">
        <v>1</v>
      </c>
      <c r="F402">
        <v>3</v>
      </c>
      <c r="G402" t="s">
        <v>23</v>
      </c>
      <c r="H402" t="s">
        <v>767</v>
      </c>
      <c r="I402" t="s">
        <v>763</v>
      </c>
      <c r="J402">
        <v>3</v>
      </c>
    </row>
    <row r="403" spans="1:10" hidden="1" x14ac:dyDescent="0.35">
      <c r="A403" t="s">
        <v>906</v>
      </c>
      <c r="B403" s="14">
        <v>43541</v>
      </c>
      <c r="C403" t="s">
        <v>761</v>
      </c>
      <c r="D403" t="s">
        <v>807</v>
      </c>
      <c r="E403">
        <v>1</v>
      </c>
      <c r="F403">
        <v>2</v>
      </c>
      <c r="G403" t="s">
        <v>23</v>
      </c>
      <c r="H403" t="s">
        <v>767</v>
      </c>
      <c r="I403" t="s">
        <v>763</v>
      </c>
      <c r="J403">
        <v>4</v>
      </c>
    </row>
    <row r="404" spans="1:10" hidden="1" x14ac:dyDescent="0.35">
      <c r="A404" t="s">
        <v>906</v>
      </c>
      <c r="B404" s="14">
        <v>43555</v>
      </c>
      <c r="C404" t="s">
        <v>761</v>
      </c>
      <c r="D404" t="s">
        <v>768</v>
      </c>
      <c r="E404">
        <v>2</v>
      </c>
      <c r="F404">
        <v>1</v>
      </c>
      <c r="G404" t="s">
        <v>42</v>
      </c>
      <c r="H404" t="s">
        <v>767</v>
      </c>
      <c r="I404" t="s">
        <v>771</v>
      </c>
      <c r="J404">
        <v>14</v>
      </c>
    </row>
    <row r="405" spans="1:10" hidden="1" x14ac:dyDescent="0.35">
      <c r="A405" t="s">
        <v>906</v>
      </c>
      <c r="B405" s="14">
        <v>43560</v>
      </c>
      <c r="C405" t="s">
        <v>761</v>
      </c>
      <c r="D405" t="s">
        <v>803</v>
      </c>
      <c r="E405">
        <v>1</v>
      </c>
      <c r="F405">
        <v>3</v>
      </c>
      <c r="G405" t="s">
        <v>23</v>
      </c>
      <c r="H405" t="s">
        <v>767</v>
      </c>
      <c r="I405" t="s">
        <v>763</v>
      </c>
      <c r="J405">
        <v>5</v>
      </c>
    </row>
    <row r="406" spans="1:10" x14ac:dyDescent="0.35">
      <c r="A406" t="s">
        <v>906</v>
      </c>
      <c r="B406" s="14">
        <v>43564</v>
      </c>
      <c r="C406" t="s">
        <v>835</v>
      </c>
      <c r="D406" t="s">
        <v>772</v>
      </c>
      <c r="E406">
        <v>2</v>
      </c>
      <c r="F406">
        <v>0</v>
      </c>
      <c r="G406" t="s">
        <v>786</v>
      </c>
      <c r="H406" t="s">
        <v>767</v>
      </c>
      <c r="I406" t="s">
        <v>771</v>
      </c>
      <c r="J406">
        <v>4</v>
      </c>
    </row>
    <row r="407" spans="1:10" hidden="1" x14ac:dyDescent="0.35">
      <c r="A407" t="s">
        <v>906</v>
      </c>
      <c r="B407" s="14">
        <v>43569</v>
      </c>
      <c r="C407" t="s">
        <v>761</v>
      </c>
      <c r="D407" t="s">
        <v>768</v>
      </c>
      <c r="E407">
        <v>2</v>
      </c>
      <c r="F407">
        <v>0</v>
      </c>
      <c r="G407" t="s">
        <v>45</v>
      </c>
      <c r="H407" t="s">
        <v>767</v>
      </c>
      <c r="I407" t="s">
        <v>771</v>
      </c>
      <c r="J407">
        <v>5</v>
      </c>
    </row>
    <row r="408" spans="1:10" x14ac:dyDescent="0.35">
      <c r="A408" t="s">
        <v>906</v>
      </c>
      <c r="B408" s="14">
        <v>43572</v>
      </c>
      <c r="C408" t="s">
        <v>835</v>
      </c>
      <c r="D408" t="s">
        <v>899</v>
      </c>
      <c r="E408">
        <v>1</v>
      </c>
      <c r="F408">
        <v>4</v>
      </c>
      <c r="G408" t="s">
        <v>23</v>
      </c>
      <c r="H408" t="s">
        <v>767</v>
      </c>
      <c r="I408" t="s">
        <v>763</v>
      </c>
      <c r="J408">
        <v>3</v>
      </c>
    </row>
    <row r="409" spans="1:10" hidden="1" x14ac:dyDescent="0.35">
      <c r="A409" t="s">
        <v>906</v>
      </c>
      <c r="B409" s="14">
        <v>43576</v>
      </c>
      <c r="C409" t="s">
        <v>761</v>
      </c>
      <c r="D409" t="s">
        <v>823</v>
      </c>
      <c r="E409">
        <v>0</v>
      </c>
      <c r="F409">
        <v>2</v>
      </c>
      <c r="G409" t="s">
        <v>23</v>
      </c>
      <c r="H409" t="s">
        <v>767</v>
      </c>
      <c r="I409" t="s">
        <v>763</v>
      </c>
      <c r="J409">
        <v>4</v>
      </c>
    </row>
    <row r="410" spans="1:10" hidden="1" x14ac:dyDescent="0.35">
      <c r="A410" t="s">
        <v>906</v>
      </c>
      <c r="B410" s="14">
        <v>43581</v>
      </c>
      <c r="C410" t="s">
        <v>761</v>
      </c>
      <c r="D410" t="s">
        <v>768</v>
      </c>
      <c r="E410">
        <v>5</v>
      </c>
      <c r="F410">
        <v>0</v>
      </c>
      <c r="G410" t="s">
        <v>56</v>
      </c>
      <c r="H410" t="s">
        <v>767</v>
      </c>
      <c r="I410" t="s">
        <v>771</v>
      </c>
      <c r="J410">
        <v>5</v>
      </c>
    </row>
    <row r="411" spans="1:10" x14ac:dyDescent="0.35">
      <c r="A411" t="s">
        <v>906</v>
      </c>
      <c r="B411" s="14">
        <v>43586</v>
      </c>
      <c r="C411" t="s">
        <v>835</v>
      </c>
      <c r="D411" t="s">
        <v>914</v>
      </c>
      <c r="E411">
        <v>3</v>
      </c>
      <c r="F411">
        <v>0</v>
      </c>
      <c r="G411" t="s">
        <v>23</v>
      </c>
      <c r="H411" t="s">
        <v>30</v>
      </c>
      <c r="I411" t="s">
        <v>763</v>
      </c>
      <c r="J411">
        <v>5</v>
      </c>
    </row>
    <row r="412" spans="1:10" hidden="1" x14ac:dyDescent="0.35">
      <c r="A412" t="s">
        <v>906</v>
      </c>
      <c r="B412" s="14">
        <v>43589</v>
      </c>
      <c r="C412" t="s">
        <v>761</v>
      </c>
      <c r="D412" t="s">
        <v>806</v>
      </c>
      <c r="E412">
        <v>2</v>
      </c>
      <c r="F412">
        <v>3</v>
      </c>
      <c r="G412" t="s">
        <v>23</v>
      </c>
      <c r="H412" t="s">
        <v>767</v>
      </c>
      <c r="I412" t="s">
        <v>763</v>
      </c>
      <c r="J412">
        <v>3</v>
      </c>
    </row>
    <row r="413" spans="1:10" x14ac:dyDescent="0.35">
      <c r="A413" t="s">
        <v>906</v>
      </c>
      <c r="B413" s="14">
        <v>43592</v>
      </c>
      <c r="C413" t="s">
        <v>835</v>
      </c>
      <c r="D413" t="s">
        <v>772</v>
      </c>
      <c r="E413">
        <v>4</v>
      </c>
      <c r="F413">
        <v>0</v>
      </c>
      <c r="G413" t="s">
        <v>786</v>
      </c>
      <c r="H413" t="s">
        <v>767</v>
      </c>
      <c r="I413" t="s">
        <v>771</v>
      </c>
      <c r="J413">
        <v>3</v>
      </c>
    </row>
    <row r="414" spans="1:10" hidden="1" x14ac:dyDescent="0.35">
      <c r="A414" t="s">
        <v>906</v>
      </c>
      <c r="B414" s="14">
        <v>43597</v>
      </c>
      <c r="C414" t="s">
        <v>761</v>
      </c>
      <c r="D414" t="s">
        <v>768</v>
      </c>
      <c r="E414">
        <v>2</v>
      </c>
      <c r="F414">
        <v>0</v>
      </c>
      <c r="G414" t="s">
        <v>881</v>
      </c>
      <c r="H414" t="s">
        <v>767</v>
      </c>
      <c r="I414" t="s">
        <v>771</v>
      </c>
      <c r="J414">
        <v>5</v>
      </c>
    </row>
    <row r="415" spans="1:10" x14ac:dyDescent="0.35">
      <c r="A415" t="s">
        <v>906</v>
      </c>
      <c r="B415" s="14">
        <v>43617</v>
      </c>
      <c r="C415" t="s">
        <v>835</v>
      </c>
      <c r="D415" t="s">
        <v>915</v>
      </c>
      <c r="E415">
        <v>0</v>
      </c>
      <c r="F415">
        <v>2</v>
      </c>
      <c r="G415" t="s">
        <v>23</v>
      </c>
      <c r="H415" t="s">
        <v>767</v>
      </c>
      <c r="I415" t="s">
        <v>763</v>
      </c>
      <c r="J415">
        <v>20</v>
      </c>
    </row>
    <row r="416" spans="1:10" hidden="1" x14ac:dyDescent="0.35">
      <c r="A416" t="s">
        <v>906</v>
      </c>
      <c r="B416" s="14">
        <v>43657</v>
      </c>
      <c r="C416" t="s">
        <v>809</v>
      </c>
      <c r="D416" t="s">
        <v>868</v>
      </c>
      <c r="E416">
        <v>0</v>
      </c>
      <c r="F416">
        <v>6</v>
      </c>
      <c r="G416" t="s">
        <v>23</v>
      </c>
      <c r="H416" t="s">
        <v>767</v>
      </c>
      <c r="I416" t="s">
        <v>763</v>
      </c>
      <c r="J416">
        <v>40</v>
      </c>
    </row>
    <row r="417" spans="1:10" hidden="1" x14ac:dyDescent="0.35">
      <c r="A417" t="s">
        <v>906</v>
      </c>
      <c r="B417" s="14">
        <v>43660</v>
      </c>
      <c r="C417" t="s">
        <v>809</v>
      </c>
      <c r="D417" t="s">
        <v>916</v>
      </c>
      <c r="E417">
        <v>1</v>
      </c>
      <c r="F417">
        <v>3</v>
      </c>
      <c r="G417" t="s">
        <v>23</v>
      </c>
      <c r="H417" t="s">
        <v>767</v>
      </c>
      <c r="I417" t="s">
        <v>763</v>
      </c>
      <c r="J417">
        <v>3</v>
      </c>
    </row>
    <row r="418" spans="1:10" hidden="1" x14ac:dyDescent="0.35">
      <c r="A418" t="s">
        <v>906</v>
      </c>
      <c r="B418" s="14">
        <v>43666</v>
      </c>
      <c r="C418" t="s">
        <v>809</v>
      </c>
      <c r="D418" t="s">
        <v>864</v>
      </c>
      <c r="E418">
        <v>3</v>
      </c>
      <c r="F418">
        <v>2</v>
      </c>
      <c r="G418" t="s">
        <v>23</v>
      </c>
      <c r="H418" t="s">
        <v>30</v>
      </c>
      <c r="I418" t="s">
        <v>763</v>
      </c>
      <c r="J418">
        <v>6</v>
      </c>
    </row>
    <row r="419" spans="1:10" hidden="1" x14ac:dyDescent="0.35">
      <c r="A419" t="s">
        <v>906</v>
      </c>
      <c r="B419" s="14">
        <v>43668</v>
      </c>
      <c r="C419" t="s">
        <v>809</v>
      </c>
      <c r="D419" t="s">
        <v>895</v>
      </c>
      <c r="E419">
        <v>2</v>
      </c>
      <c r="F419">
        <v>1</v>
      </c>
      <c r="G419" t="s">
        <v>23</v>
      </c>
      <c r="H419" t="s">
        <v>30</v>
      </c>
      <c r="I419" t="s">
        <v>763</v>
      </c>
      <c r="J419">
        <v>2</v>
      </c>
    </row>
    <row r="420" spans="1:10" hidden="1" x14ac:dyDescent="0.35">
      <c r="A420" t="s">
        <v>906</v>
      </c>
      <c r="B420" s="14">
        <v>43671</v>
      </c>
      <c r="C420" t="s">
        <v>809</v>
      </c>
      <c r="D420" t="s">
        <v>917</v>
      </c>
      <c r="E420">
        <v>2</v>
      </c>
      <c r="F420">
        <v>2</v>
      </c>
      <c r="G420" t="s">
        <v>23</v>
      </c>
      <c r="H420" t="s">
        <v>770</v>
      </c>
      <c r="I420" t="s">
        <v>763</v>
      </c>
      <c r="J420">
        <v>3</v>
      </c>
    </row>
    <row r="421" spans="1:10" hidden="1" x14ac:dyDescent="0.35">
      <c r="A421" t="s">
        <v>906</v>
      </c>
      <c r="B421" s="14">
        <v>43674</v>
      </c>
      <c r="C421" t="s">
        <v>809</v>
      </c>
      <c r="D421" t="s">
        <v>772</v>
      </c>
      <c r="E421">
        <v>0</v>
      </c>
      <c r="F421">
        <v>3</v>
      </c>
      <c r="G421" t="s">
        <v>905</v>
      </c>
      <c r="H421" t="s">
        <v>30</v>
      </c>
      <c r="I421" t="s">
        <v>771</v>
      </c>
      <c r="J421">
        <v>3</v>
      </c>
    </row>
    <row r="422" spans="1:10" hidden="1" x14ac:dyDescent="0.35">
      <c r="A422" t="s">
        <v>906</v>
      </c>
      <c r="B422" s="14">
        <v>43677</v>
      </c>
      <c r="C422" t="s">
        <v>809</v>
      </c>
      <c r="D422" t="s">
        <v>772</v>
      </c>
      <c r="E422">
        <v>3</v>
      </c>
      <c r="F422">
        <v>1</v>
      </c>
      <c r="G422" t="s">
        <v>918</v>
      </c>
      <c r="H422" t="s">
        <v>767</v>
      </c>
      <c r="I422" t="s">
        <v>771</v>
      </c>
      <c r="J422">
        <v>3</v>
      </c>
    </row>
    <row r="423" spans="1:10" hidden="1" x14ac:dyDescent="0.35">
      <c r="A423" t="s">
        <v>919</v>
      </c>
      <c r="B423" s="14">
        <v>43686</v>
      </c>
      <c r="C423" t="s">
        <v>761</v>
      </c>
      <c r="D423" t="s">
        <v>768</v>
      </c>
      <c r="E423">
        <v>4</v>
      </c>
      <c r="F423">
        <v>1</v>
      </c>
      <c r="G423" t="s">
        <v>40</v>
      </c>
      <c r="H423" t="s">
        <v>767</v>
      </c>
      <c r="I423" t="s">
        <v>771</v>
      </c>
      <c r="J423">
        <v>9</v>
      </c>
    </row>
    <row r="424" spans="1:10" hidden="1" x14ac:dyDescent="0.35">
      <c r="A424" t="s">
        <v>919</v>
      </c>
      <c r="B424" s="14">
        <v>43694</v>
      </c>
      <c r="C424" t="s">
        <v>761</v>
      </c>
      <c r="D424" t="s">
        <v>803</v>
      </c>
      <c r="E424">
        <v>1</v>
      </c>
      <c r="F424">
        <v>2</v>
      </c>
      <c r="G424" t="s">
        <v>23</v>
      </c>
      <c r="H424" t="s">
        <v>767</v>
      </c>
      <c r="I424" t="s">
        <v>763</v>
      </c>
      <c r="J424">
        <v>8</v>
      </c>
    </row>
    <row r="425" spans="1:10" hidden="1" x14ac:dyDescent="0.35">
      <c r="A425" t="s">
        <v>919</v>
      </c>
      <c r="B425" s="14">
        <v>43701</v>
      </c>
      <c r="C425" t="s">
        <v>761</v>
      </c>
      <c r="D425" t="s">
        <v>768</v>
      </c>
      <c r="E425">
        <v>3</v>
      </c>
      <c r="F425">
        <v>1</v>
      </c>
      <c r="G425" t="s">
        <v>36</v>
      </c>
      <c r="H425" t="s">
        <v>767</v>
      </c>
      <c r="I425" t="s">
        <v>771</v>
      </c>
      <c r="J425">
        <v>7</v>
      </c>
    </row>
    <row r="426" spans="1:10" hidden="1" x14ac:dyDescent="0.35">
      <c r="A426" t="s">
        <v>919</v>
      </c>
      <c r="B426" s="14">
        <v>43708</v>
      </c>
      <c r="C426" t="s">
        <v>761</v>
      </c>
      <c r="D426" t="s">
        <v>842</v>
      </c>
      <c r="E426">
        <v>0</v>
      </c>
      <c r="F426">
        <v>3</v>
      </c>
      <c r="G426" t="s">
        <v>23</v>
      </c>
      <c r="H426" t="s">
        <v>767</v>
      </c>
      <c r="I426" t="s">
        <v>763</v>
      </c>
      <c r="J426">
        <v>7</v>
      </c>
    </row>
    <row r="427" spans="1:10" hidden="1" x14ac:dyDescent="0.35">
      <c r="A427" t="s">
        <v>919</v>
      </c>
      <c r="B427" s="14">
        <v>43722</v>
      </c>
      <c r="C427" t="s">
        <v>761</v>
      </c>
      <c r="D427" t="s">
        <v>768</v>
      </c>
      <c r="E427">
        <v>3</v>
      </c>
      <c r="F427">
        <v>1</v>
      </c>
      <c r="G427" t="s">
        <v>34</v>
      </c>
      <c r="H427" t="s">
        <v>767</v>
      </c>
      <c r="I427" t="s">
        <v>771</v>
      </c>
      <c r="J427">
        <v>14</v>
      </c>
    </row>
    <row r="428" spans="1:10" x14ac:dyDescent="0.35">
      <c r="A428" t="s">
        <v>919</v>
      </c>
      <c r="B428" s="14">
        <v>43725</v>
      </c>
      <c r="C428" t="s">
        <v>835</v>
      </c>
      <c r="D428" t="s">
        <v>909</v>
      </c>
      <c r="E428">
        <v>2</v>
      </c>
      <c r="F428">
        <v>0</v>
      </c>
      <c r="G428" t="s">
        <v>23</v>
      </c>
      <c r="H428" t="s">
        <v>30</v>
      </c>
      <c r="I428" t="s">
        <v>763</v>
      </c>
      <c r="J428">
        <v>3</v>
      </c>
    </row>
    <row r="429" spans="1:10" hidden="1" x14ac:dyDescent="0.35">
      <c r="A429" t="s">
        <v>919</v>
      </c>
      <c r="B429" s="14">
        <v>43730</v>
      </c>
      <c r="C429" t="s">
        <v>761</v>
      </c>
      <c r="D429" t="s">
        <v>782</v>
      </c>
      <c r="E429">
        <v>1</v>
      </c>
      <c r="F429">
        <v>2</v>
      </c>
      <c r="G429" t="s">
        <v>23</v>
      </c>
      <c r="H429" t="s">
        <v>767</v>
      </c>
      <c r="I429" t="s">
        <v>763</v>
      </c>
      <c r="J429">
        <v>5</v>
      </c>
    </row>
    <row r="430" spans="1:10" hidden="1" x14ac:dyDescent="0.35">
      <c r="A430" t="s">
        <v>919</v>
      </c>
      <c r="B430" s="14">
        <v>43733</v>
      </c>
      <c r="C430" t="s">
        <v>776</v>
      </c>
      <c r="D430" t="s">
        <v>920</v>
      </c>
      <c r="E430">
        <v>0</v>
      </c>
      <c r="F430">
        <v>2</v>
      </c>
      <c r="G430" t="s">
        <v>23</v>
      </c>
      <c r="H430" t="s">
        <v>767</v>
      </c>
      <c r="I430" t="s">
        <v>763</v>
      </c>
      <c r="J430">
        <v>3</v>
      </c>
    </row>
    <row r="431" spans="1:10" hidden="1" x14ac:dyDescent="0.35">
      <c r="A431" t="s">
        <v>919</v>
      </c>
      <c r="B431" s="14">
        <v>43736</v>
      </c>
      <c r="C431" t="s">
        <v>761</v>
      </c>
      <c r="D431" t="s">
        <v>921</v>
      </c>
      <c r="E431">
        <v>0</v>
      </c>
      <c r="F431">
        <v>1</v>
      </c>
      <c r="G431" t="s">
        <v>23</v>
      </c>
      <c r="H431" t="s">
        <v>767</v>
      </c>
      <c r="I431" t="s">
        <v>763</v>
      </c>
      <c r="J431">
        <v>3</v>
      </c>
    </row>
    <row r="432" spans="1:10" x14ac:dyDescent="0.35">
      <c r="A432" t="s">
        <v>919</v>
      </c>
      <c r="B432" s="14">
        <v>43740</v>
      </c>
      <c r="C432" t="s">
        <v>835</v>
      </c>
      <c r="D432" t="s">
        <v>772</v>
      </c>
      <c r="E432">
        <v>4</v>
      </c>
      <c r="F432">
        <v>3</v>
      </c>
      <c r="G432" t="s">
        <v>922</v>
      </c>
      <c r="H432" t="s">
        <v>767</v>
      </c>
      <c r="I432" t="s">
        <v>771</v>
      </c>
      <c r="J432">
        <v>4</v>
      </c>
    </row>
    <row r="433" spans="1:10" hidden="1" x14ac:dyDescent="0.35">
      <c r="A433" t="s">
        <v>919</v>
      </c>
      <c r="B433" s="14">
        <v>43743</v>
      </c>
      <c r="C433" t="s">
        <v>761</v>
      </c>
      <c r="D433" t="s">
        <v>768</v>
      </c>
      <c r="E433">
        <v>2</v>
      </c>
      <c r="F433">
        <v>1</v>
      </c>
      <c r="G433" t="s">
        <v>48</v>
      </c>
      <c r="H433" t="s">
        <v>767</v>
      </c>
      <c r="I433" t="s">
        <v>771</v>
      </c>
      <c r="J433">
        <v>3</v>
      </c>
    </row>
    <row r="434" spans="1:10" hidden="1" x14ac:dyDescent="0.35">
      <c r="A434" t="s">
        <v>919</v>
      </c>
      <c r="B434" s="14">
        <v>43758</v>
      </c>
      <c r="C434" t="s">
        <v>761</v>
      </c>
      <c r="D434" t="s">
        <v>795</v>
      </c>
      <c r="E434">
        <v>1</v>
      </c>
      <c r="F434">
        <v>1</v>
      </c>
      <c r="G434" t="s">
        <v>23</v>
      </c>
      <c r="H434" t="s">
        <v>770</v>
      </c>
      <c r="I434" t="s">
        <v>763</v>
      </c>
      <c r="J434">
        <v>15</v>
      </c>
    </row>
    <row r="435" spans="1:10" x14ac:dyDescent="0.35">
      <c r="A435" t="s">
        <v>919</v>
      </c>
      <c r="B435" s="14">
        <v>43761</v>
      </c>
      <c r="C435" t="s">
        <v>835</v>
      </c>
      <c r="D435" t="s">
        <v>923</v>
      </c>
      <c r="E435">
        <v>1</v>
      </c>
      <c r="F435">
        <v>4</v>
      </c>
      <c r="G435" t="s">
        <v>23</v>
      </c>
      <c r="H435" t="s">
        <v>767</v>
      </c>
      <c r="I435" t="s">
        <v>763</v>
      </c>
      <c r="J435">
        <v>3</v>
      </c>
    </row>
    <row r="436" spans="1:10" hidden="1" x14ac:dyDescent="0.35">
      <c r="A436" t="s">
        <v>919</v>
      </c>
      <c r="B436" s="14">
        <v>43765</v>
      </c>
      <c r="C436" t="s">
        <v>761</v>
      </c>
      <c r="D436" t="s">
        <v>768</v>
      </c>
      <c r="E436">
        <v>2</v>
      </c>
      <c r="F436">
        <v>1</v>
      </c>
      <c r="G436" t="s">
        <v>42</v>
      </c>
      <c r="H436" t="s">
        <v>767</v>
      </c>
      <c r="I436" t="s">
        <v>771</v>
      </c>
      <c r="J436">
        <v>4</v>
      </c>
    </row>
    <row r="437" spans="1:10" hidden="1" x14ac:dyDescent="0.35">
      <c r="A437" t="s">
        <v>919</v>
      </c>
      <c r="B437" s="14">
        <v>43771</v>
      </c>
      <c r="C437" t="s">
        <v>761</v>
      </c>
      <c r="D437" t="s">
        <v>804</v>
      </c>
      <c r="E437">
        <v>1</v>
      </c>
      <c r="F437">
        <v>2</v>
      </c>
      <c r="G437" t="s">
        <v>23</v>
      </c>
      <c r="H437" t="s">
        <v>767</v>
      </c>
      <c r="I437" t="s">
        <v>763</v>
      </c>
      <c r="J437">
        <v>6</v>
      </c>
    </row>
    <row r="438" spans="1:10" x14ac:dyDescent="0.35">
      <c r="A438" t="s">
        <v>919</v>
      </c>
      <c r="B438" s="14">
        <v>43774</v>
      </c>
      <c r="C438" t="s">
        <v>835</v>
      </c>
      <c r="D438" t="s">
        <v>772</v>
      </c>
      <c r="E438">
        <v>2</v>
      </c>
      <c r="F438">
        <v>1</v>
      </c>
      <c r="G438" t="s">
        <v>924</v>
      </c>
      <c r="H438" t="s">
        <v>767</v>
      </c>
      <c r="I438" t="s">
        <v>771</v>
      </c>
      <c r="J438">
        <v>3</v>
      </c>
    </row>
    <row r="439" spans="1:10" hidden="1" x14ac:dyDescent="0.35">
      <c r="A439" t="s">
        <v>919</v>
      </c>
      <c r="B439" s="14">
        <v>43779</v>
      </c>
      <c r="C439" t="s">
        <v>761</v>
      </c>
      <c r="D439" t="s">
        <v>768</v>
      </c>
      <c r="E439">
        <v>3</v>
      </c>
      <c r="F439">
        <v>1</v>
      </c>
      <c r="G439" t="s">
        <v>769</v>
      </c>
      <c r="H439" t="s">
        <v>767</v>
      </c>
      <c r="I439" t="s">
        <v>771</v>
      </c>
      <c r="J439">
        <v>5</v>
      </c>
    </row>
    <row r="440" spans="1:10" hidden="1" x14ac:dyDescent="0.35">
      <c r="A440" t="s">
        <v>919</v>
      </c>
      <c r="B440" s="14">
        <v>43792</v>
      </c>
      <c r="C440" t="s">
        <v>761</v>
      </c>
      <c r="D440" t="s">
        <v>824</v>
      </c>
      <c r="E440">
        <v>1</v>
      </c>
      <c r="F440">
        <v>2</v>
      </c>
      <c r="G440" t="s">
        <v>23</v>
      </c>
      <c r="H440" t="s">
        <v>767</v>
      </c>
      <c r="I440" t="s">
        <v>763</v>
      </c>
      <c r="J440">
        <v>13</v>
      </c>
    </row>
    <row r="441" spans="1:10" x14ac:dyDescent="0.35">
      <c r="A441" t="s">
        <v>919</v>
      </c>
      <c r="B441" s="14">
        <v>43796</v>
      </c>
      <c r="C441" t="s">
        <v>835</v>
      </c>
      <c r="D441" t="s">
        <v>772</v>
      </c>
      <c r="E441">
        <v>1</v>
      </c>
      <c r="F441">
        <v>1</v>
      </c>
      <c r="G441" t="s">
        <v>905</v>
      </c>
      <c r="H441" t="s">
        <v>770</v>
      </c>
      <c r="I441" t="s">
        <v>771</v>
      </c>
      <c r="J441">
        <v>4</v>
      </c>
    </row>
    <row r="442" spans="1:10" hidden="1" x14ac:dyDescent="0.35">
      <c r="A442" t="s">
        <v>919</v>
      </c>
      <c r="B442" s="14">
        <v>43799</v>
      </c>
      <c r="C442" t="s">
        <v>761</v>
      </c>
      <c r="D442" t="s">
        <v>768</v>
      </c>
      <c r="E442">
        <v>2</v>
      </c>
      <c r="F442">
        <v>1</v>
      </c>
      <c r="G442" t="s">
        <v>57</v>
      </c>
      <c r="H442" t="s">
        <v>767</v>
      </c>
      <c r="I442" t="s">
        <v>771</v>
      </c>
      <c r="J442">
        <v>3</v>
      </c>
    </row>
    <row r="443" spans="1:10" hidden="1" x14ac:dyDescent="0.35">
      <c r="A443" t="s">
        <v>919</v>
      </c>
      <c r="B443" s="14">
        <v>43803</v>
      </c>
      <c r="C443" t="s">
        <v>761</v>
      </c>
      <c r="D443" t="s">
        <v>768</v>
      </c>
      <c r="E443">
        <v>5</v>
      </c>
      <c r="F443">
        <v>2</v>
      </c>
      <c r="G443" t="s">
        <v>38</v>
      </c>
      <c r="H443" t="s">
        <v>767</v>
      </c>
      <c r="I443" t="s">
        <v>771</v>
      </c>
      <c r="J443">
        <v>4</v>
      </c>
    </row>
    <row r="444" spans="1:10" hidden="1" x14ac:dyDescent="0.35">
      <c r="A444" t="s">
        <v>919</v>
      </c>
      <c r="B444" s="14">
        <v>43806</v>
      </c>
      <c r="C444" t="s">
        <v>761</v>
      </c>
      <c r="D444" t="s">
        <v>822</v>
      </c>
      <c r="E444">
        <v>0</v>
      </c>
      <c r="F444">
        <v>3</v>
      </c>
      <c r="G444" t="s">
        <v>23</v>
      </c>
      <c r="H444" t="s">
        <v>767</v>
      </c>
      <c r="I444" t="s">
        <v>763</v>
      </c>
      <c r="J444">
        <v>3</v>
      </c>
    </row>
    <row r="445" spans="1:10" x14ac:dyDescent="0.35">
      <c r="A445" t="s">
        <v>919</v>
      </c>
      <c r="B445" s="14">
        <v>43809</v>
      </c>
      <c r="C445" t="s">
        <v>835</v>
      </c>
      <c r="D445" t="s">
        <v>925</v>
      </c>
      <c r="E445">
        <v>0</v>
      </c>
      <c r="F445">
        <v>2</v>
      </c>
      <c r="G445" t="s">
        <v>23</v>
      </c>
      <c r="H445" t="s">
        <v>767</v>
      </c>
      <c r="I445" t="s">
        <v>763</v>
      </c>
      <c r="J445">
        <v>3</v>
      </c>
    </row>
    <row r="446" spans="1:10" hidden="1" x14ac:dyDescent="0.35">
      <c r="A446" t="s">
        <v>919</v>
      </c>
      <c r="B446" s="14">
        <v>43813</v>
      </c>
      <c r="C446" t="s">
        <v>761</v>
      </c>
      <c r="D446" t="s">
        <v>768</v>
      </c>
      <c r="E446">
        <v>2</v>
      </c>
      <c r="F446">
        <v>0</v>
      </c>
      <c r="G446" t="s">
        <v>52</v>
      </c>
      <c r="H446" t="s">
        <v>767</v>
      </c>
      <c r="I446" t="s">
        <v>771</v>
      </c>
      <c r="J446">
        <v>4</v>
      </c>
    </row>
    <row r="447" spans="1:10" hidden="1" x14ac:dyDescent="0.35">
      <c r="A447" t="s">
        <v>919</v>
      </c>
      <c r="B447" s="14">
        <v>43816</v>
      </c>
      <c r="C447" t="s">
        <v>776</v>
      </c>
      <c r="D447" t="s">
        <v>804</v>
      </c>
      <c r="E447">
        <v>5</v>
      </c>
      <c r="F447">
        <v>0</v>
      </c>
      <c r="G447" t="s">
        <v>23</v>
      </c>
      <c r="H447" t="s">
        <v>30</v>
      </c>
      <c r="I447" t="s">
        <v>763</v>
      </c>
      <c r="J447">
        <v>3</v>
      </c>
    </row>
    <row r="448" spans="1:10" hidden="1" x14ac:dyDescent="0.35">
      <c r="A448" t="s">
        <v>919</v>
      </c>
      <c r="B448" s="14">
        <v>43817</v>
      </c>
      <c r="C448" t="s">
        <v>926</v>
      </c>
      <c r="D448" t="s">
        <v>927</v>
      </c>
      <c r="E448">
        <v>1</v>
      </c>
      <c r="F448">
        <v>2</v>
      </c>
      <c r="G448" t="s">
        <v>23</v>
      </c>
      <c r="H448" t="s">
        <v>767</v>
      </c>
      <c r="I448" t="s">
        <v>763</v>
      </c>
      <c r="J448">
        <v>1</v>
      </c>
    </row>
    <row r="449" spans="1:10" hidden="1" x14ac:dyDescent="0.35">
      <c r="A449" t="s">
        <v>919</v>
      </c>
      <c r="B449" s="14">
        <v>43820</v>
      </c>
      <c r="C449" t="s">
        <v>926</v>
      </c>
      <c r="D449" t="s">
        <v>772</v>
      </c>
      <c r="E449">
        <v>1</v>
      </c>
      <c r="F449">
        <v>0</v>
      </c>
      <c r="G449" t="s">
        <v>928</v>
      </c>
      <c r="H449" t="s">
        <v>767</v>
      </c>
      <c r="I449" t="s">
        <v>771</v>
      </c>
      <c r="J449">
        <v>3</v>
      </c>
    </row>
    <row r="450" spans="1:10" hidden="1" x14ac:dyDescent="0.35">
      <c r="A450" t="s">
        <v>919</v>
      </c>
      <c r="B450" s="14">
        <v>43825</v>
      </c>
      <c r="C450" t="s">
        <v>761</v>
      </c>
      <c r="D450" t="s">
        <v>841</v>
      </c>
      <c r="E450">
        <v>0</v>
      </c>
      <c r="F450">
        <v>4</v>
      </c>
      <c r="G450" t="s">
        <v>23</v>
      </c>
      <c r="H450" t="s">
        <v>767</v>
      </c>
      <c r="I450" t="s">
        <v>763</v>
      </c>
      <c r="J450">
        <v>5</v>
      </c>
    </row>
    <row r="451" spans="1:10" hidden="1" x14ac:dyDescent="0.35">
      <c r="A451" t="s">
        <v>919</v>
      </c>
      <c r="B451" s="14">
        <v>43828</v>
      </c>
      <c r="C451" t="s">
        <v>761</v>
      </c>
      <c r="D451" t="s">
        <v>768</v>
      </c>
      <c r="E451">
        <v>1</v>
      </c>
      <c r="F451">
        <v>0</v>
      </c>
      <c r="G451" t="s">
        <v>881</v>
      </c>
      <c r="H451" t="s">
        <v>767</v>
      </c>
      <c r="I451" t="s">
        <v>771</v>
      </c>
      <c r="J451">
        <v>3</v>
      </c>
    </row>
    <row r="452" spans="1:10" hidden="1" x14ac:dyDescent="0.35">
      <c r="A452" t="s">
        <v>919</v>
      </c>
      <c r="B452" s="14">
        <v>43832</v>
      </c>
      <c r="C452" t="s">
        <v>761</v>
      </c>
      <c r="D452" t="s">
        <v>768</v>
      </c>
      <c r="E452">
        <v>2</v>
      </c>
      <c r="F452">
        <v>0</v>
      </c>
      <c r="G452" t="s">
        <v>929</v>
      </c>
      <c r="H452" t="s">
        <v>767</v>
      </c>
      <c r="I452" t="s">
        <v>771</v>
      </c>
      <c r="J452">
        <v>4</v>
      </c>
    </row>
    <row r="453" spans="1:10" hidden="1" x14ac:dyDescent="0.35">
      <c r="A453" t="s">
        <v>919</v>
      </c>
      <c r="B453" s="14">
        <v>43835</v>
      </c>
      <c r="C453" t="s">
        <v>793</v>
      </c>
      <c r="D453" t="s">
        <v>768</v>
      </c>
      <c r="E453">
        <v>1</v>
      </c>
      <c r="F453">
        <v>0</v>
      </c>
      <c r="G453" t="s">
        <v>38</v>
      </c>
      <c r="H453" t="s">
        <v>767</v>
      </c>
      <c r="I453" t="s">
        <v>771</v>
      </c>
      <c r="J453">
        <v>3</v>
      </c>
    </row>
    <row r="454" spans="1:10" hidden="1" x14ac:dyDescent="0.35">
      <c r="A454" t="s">
        <v>919</v>
      </c>
      <c r="B454" s="14">
        <v>43841</v>
      </c>
      <c r="C454" t="s">
        <v>761</v>
      </c>
      <c r="D454" t="s">
        <v>785</v>
      </c>
      <c r="E454">
        <v>0</v>
      </c>
      <c r="F454">
        <v>1</v>
      </c>
      <c r="G454" t="s">
        <v>23</v>
      </c>
      <c r="H454" t="s">
        <v>767</v>
      </c>
      <c r="I454" t="s">
        <v>763</v>
      </c>
      <c r="J454">
        <v>6</v>
      </c>
    </row>
    <row r="455" spans="1:10" hidden="1" x14ac:dyDescent="0.35">
      <c r="A455" t="s">
        <v>919</v>
      </c>
      <c r="B455" s="14">
        <v>43849</v>
      </c>
      <c r="C455" t="s">
        <v>761</v>
      </c>
      <c r="D455" t="s">
        <v>768</v>
      </c>
      <c r="E455">
        <v>2</v>
      </c>
      <c r="F455">
        <v>0</v>
      </c>
      <c r="G455" t="s">
        <v>769</v>
      </c>
      <c r="H455" t="s">
        <v>767</v>
      </c>
      <c r="I455" t="s">
        <v>771</v>
      </c>
      <c r="J455">
        <v>8</v>
      </c>
    </row>
    <row r="456" spans="1:10" hidden="1" x14ac:dyDescent="0.35">
      <c r="A456" t="s">
        <v>919</v>
      </c>
      <c r="B456" s="14">
        <v>43853</v>
      </c>
      <c r="C456" t="s">
        <v>761</v>
      </c>
      <c r="D456" t="s">
        <v>913</v>
      </c>
      <c r="E456">
        <v>1</v>
      </c>
      <c r="F456">
        <v>2</v>
      </c>
      <c r="G456" t="s">
        <v>23</v>
      </c>
      <c r="H456" t="s">
        <v>767</v>
      </c>
      <c r="I456" t="s">
        <v>763</v>
      </c>
      <c r="J456">
        <v>4</v>
      </c>
    </row>
    <row r="457" spans="1:10" hidden="1" x14ac:dyDescent="0.35">
      <c r="A457" t="s">
        <v>919</v>
      </c>
      <c r="B457" s="14">
        <v>43856</v>
      </c>
      <c r="C457" t="s">
        <v>793</v>
      </c>
      <c r="D457" t="s">
        <v>930</v>
      </c>
      <c r="E457">
        <v>2</v>
      </c>
      <c r="F457">
        <v>2</v>
      </c>
      <c r="G457" t="s">
        <v>23</v>
      </c>
      <c r="H457" t="s">
        <v>770</v>
      </c>
      <c r="I457" t="s">
        <v>763</v>
      </c>
      <c r="J457">
        <v>3</v>
      </c>
    </row>
    <row r="458" spans="1:10" hidden="1" x14ac:dyDescent="0.35">
      <c r="A458" t="s">
        <v>919</v>
      </c>
      <c r="B458" s="14">
        <v>43859</v>
      </c>
      <c r="C458" t="s">
        <v>761</v>
      </c>
      <c r="D458" t="s">
        <v>788</v>
      </c>
      <c r="E458">
        <v>0</v>
      </c>
      <c r="F458">
        <v>2</v>
      </c>
      <c r="G458" t="s">
        <v>23</v>
      </c>
      <c r="H458" t="s">
        <v>767</v>
      </c>
      <c r="I458" t="s">
        <v>763</v>
      </c>
      <c r="J458">
        <v>3</v>
      </c>
    </row>
    <row r="459" spans="1:10" hidden="1" x14ac:dyDescent="0.35">
      <c r="A459" t="s">
        <v>919</v>
      </c>
      <c r="B459" s="14">
        <v>43862</v>
      </c>
      <c r="C459" t="s">
        <v>761</v>
      </c>
      <c r="D459" t="s">
        <v>768</v>
      </c>
      <c r="E459">
        <v>4</v>
      </c>
      <c r="F459">
        <v>0</v>
      </c>
      <c r="G459" t="s">
        <v>786</v>
      </c>
      <c r="H459" t="s">
        <v>767</v>
      </c>
      <c r="I459" t="s">
        <v>771</v>
      </c>
      <c r="J459">
        <v>3</v>
      </c>
    </row>
    <row r="460" spans="1:10" hidden="1" x14ac:dyDescent="0.35">
      <c r="A460" t="s">
        <v>919</v>
      </c>
      <c r="B460" s="14">
        <v>43865</v>
      </c>
      <c r="C460" t="s">
        <v>793</v>
      </c>
      <c r="D460" t="s">
        <v>768</v>
      </c>
      <c r="E460">
        <v>1</v>
      </c>
      <c r="F460">
        <v>0</v>
      </c>
      <c r="G460" t="s">
        <v>931</v>
      </c>
      <c r="H460" t="s">
        <v>767</v>
      </c>
      <c r="I460" t="s">
        <v>771</v>
      </c>
      <c r="J460">
        <v>3</v>
      </c>
    </row>
    <row r="461" spans="1:10" hidden="1" x14ac:dyDescent="0.35">
      <c r="A461" t="s">
        <v>919</v>
      </c>
      <c r="B461" s="14">
        <v>43876</v>
      </c>
      <c r="C461" t="s">
        <v>761</v>
      </c>
      <c r="D461" t="s">
        <v>777</v>
      </c>
      <c r="E461">
        <v>0</v>
      </c>
      <c r="F461">
        <v>1</v>
      </c>
      <c r="G461" t="s">
        <v>23</v>
      </c>
      <c r="H461" t="s">
        <v>767</v>
      </c>
      <c r="I461" t="s">
        <v>763</v>
      </c>
      <c r="J461">
        <v>11</v>
      </c>
    </row>
    <row r="462" spans="1:10" x14ac:dyDescent="0.35">
      <c r="A462" t="s">
        <v>919</v>
      </c>
      <c r="B462" s="14">
        <v>43879</v>
      </c>
      <c r="C462" t="s">
        <v>835</v>
      </c>
      <c r="D462" t="s">
        <v>932</v>
      </c>
      <c r="E462">
        <v>1</v>
      </c>
      <c r="F462">
        <v>0</v>
      </c>
      <c r="G462" t="s">
        <v>23</v>
      </c>
      <c r="H462" t="s">
        <v>30</v>
      </c>
      <c r="I462" t="s">
        <v>763</v>
      </c>
      <c r="J462">
        <v>3</v>
      </c>
    </row>
    <row r="463" spans="1:10" hidden="1" x14ac:dyDescent="0.35">
      <c r="A463" t="s">
        <v>919</v>
      </c>
      <c r="B463" s="14">
        <v>43885</v>
      </c>
      <c r="C463" t="s">
        <v>761</v>
      </c>
      <c r="D463" t="s">
        <v>768</v>
      </c>
      <c r="E463">
        <v>3</v>
      </c>
      <c r="F463">
        <v>2</v>
      </c>
      <c r="G463" t="s">
        <v>799</v>
      </c>
      <c r="H463" t="s">
        <v>767</v>
      </c>
      <c r="I463" t="s">
        <v>771</v>
      </c>
      <c r="J463">
        <v>6</v>
      </c>
    </row>
    <row r="464" spans="1:10" hidden="1" x14ac:dyDescent="0.35">
      <c r="A464" t="s">
        <v>919</v>
      </c>
      <c r="B464" s="14">
        <v>43890</v>
      </c>
      <c r="C464" t="s">
        <v>761</v>
      </c>
      <c r="D464" t="s">
        <v>860</v>
      </c>
      <c r="E464">
        <v>3</v>
      </c>
      <c r="F464">
        <v>0</v>
      </c>
      <c r="G464" t="s">
        <v>23</v>
      </c>
      <c r="H464" t="s">
        <v>30</v>
      </c>
      <c r="I464" t="s">
        <v>763</v>
      </c>
      <c r="J464">
        <v>5</v>
      </c>
    </row>
    <row r="465" spans="1:10" hidden="1" x14ac:dyDescent="0.35">
      <c r="A465" t="s">
        <v>919</v>
      </c>
      <c r="B465" s="14">
        <v>43893</v>
      </c>
      <c r="C465" t="s">
        <v>793</v>
      </c>
      <c r="D465" t="s">
        <v>782</v>
      </c>
      <c r="E465">
        <v>2</v>
      </c>
      <c r="F465">
        <v>0</v>
      </c>
      <c r="G465" t="s">
        <v>23</v>
      </c>
      <c r="H465" t="s">
        <v>30</v>
      </c>
      <c r="I465" t="s">
        <v>763</v>
      </c>
      <c r="J465">
        <v>3</v>
      </c>
    </row>
    <row r="466" spans="1:10" hidden="1" x14ac:dyDescent="0.35">
      <c r="A466" t="s">
        <v>919</v>
      </c>
      <c r="B466" s="14">
        <v>43897</v>
      </c>
      <c r="C466" t="s">
        <v>761</v>
      </c>
      <c r="D466" t="s">
        <v>768</v>
      </c>
      <c r="E466">
        <v>2</v>
      </c>
      <c r="F466">
        <v>1</v>
      </c>
      <c r="G466" t="s">
        <v>792</v>
      </c>
      <c r="H466" t="s">
        <v>767</v>
      </c>
      <c r="I466" t="s">
        <v>771</v>
      </c>
      <c r="J466">
        <v>4</v>
      </c>
    </row>
    <row r="467" spans="1:10" x14ac:dyDescent="0.35">
      <c r="A467" t="s">
        <v>919</v>
      </c>
      <c r="B467" s="14">
        <v>43901</v>
      </c>
      <c r="C467" t="s">
        <v>835</v>
      </c>
      <c r="D467" t="s">
        <v>772</v>
      </c>
      <c r="E467">
        <v>2</v>
      </c>
      <c r="F467">
        <v>3</v>
      </c>
      <c r="G467" t="s">
        <v>933</v>
      </c>
      <c r="H467" t="s">
        <v>30</v>
      </c>
      <c r="I467" t="s">
        <v>771</v>
      </c>
      <c r="J467">
        <v>4</v>
      </c>
    </row>
    <row r="468" spans="1:10" hidden="1" x14ac:dyDescent="0.35">
      <c r="A468" t="s">
        <v>919</v>
      </c>
      <c r="B468" s="14">
        <v>44003</v>
      </c>
      <c r="C468" t="s">
        <v>761</v>
      </c>
      <c r="D468" t="s">
        <v>780</v>
      </c>
      <c r="E468">
        <v>0</v>
      </c>
      <c r="F468">
        <v>0</v>
      </c>
      <c r="G468" t="s">
        <v>23</v>
      </c>
      <c r="H468" t="s">
        <v>770</v>
      </c>
      <c r="I468" t="s">
        <v>763</v>
      </c>
      <c r="J468">
        <v>102</v>
      </c>
    </row>
    <row r="469" spans="1:10" hidden="1" x14ac:dyDescent="0.35">
      <c r="A469" t="s">
        <v>919</v>
      </c>
      <c r="B469" s="14">
        <v>44006</v>
      </c>
      <c r="C469" t="s">
        <v>761</v>
      </c>
      <c r="D469" t="s">
        <v>768</v>
      </c>
      <c r="E469">
        <v>4</v>
      </c>
      <c r="F469">
        <v>0</v>
      </c>
      <c r="G469" t="s">
        <v>819</v>
      </c>
      <c r="H469" t="s">
        <v>767</v>
      </c>
      <c r="I469" t="s">
        <v>771</v>
      </c>
      <c r="J469">
        <v>3</v>
      </c>
    </row>
    <row r="470" spans="1:10" hidden="1" x14ac:dyDescent="0.35">
      <c r="A470" t="s">
        <v>919</v>
      </c>
      <c r="B470" s="14">
        <v>44014</v>
      </c>
      <c r="C470" t="s">
        <v>761</v>
      </c>
      <c r="D470" t="s">
        <v>798</v>
      </c>
      <c r="E470">
        <v>4</v>
      </c>
      <c r="F470">
        <v>0</v>
      </c>
      <c r="G470" t="s">
        <v>23</v>
      </c>
      <c r="H470" t="s">
        <v>30</v>
      </c>
      <c r="I470" t="s">
        <v>763</v>
      </c>
      <c r="J470">
        <v>8</v>
      </c>
    </row>
    <row r="471" spans="1:10" hidden="1" x14ac:dyDescent="0.35">
      <c r="A471" t="s">
        <v>919</v>
      </c>
      <c r="B471" s="14">
        <v>44017</v>
      </c>
      <c r="C471" t="s">
        <v>761</v>
      </c>
      <c r="D471" t="s">
        <v>768</v>
      </c>
      <c r="E471">
        <v>2</v>
      </c>
      <c r="F471">
        <v>0</v>
      </c>
      <c r="G471" t="s">
        <v>789</v>
      </c>
      <c r="H471" t="s">
        <v>767</v>
      </c>
      <c r="I471" t="s">
        <v>771</v>
      </c>
      <c r="J471">
        <v>3</v>
      </c>
    </row>
    <row r="472" spans="1:10" hidden="1" x14ac:dyDescent="0.35">
      <c r="A472" t="s">
        <v>919</v>
      </c>
      <c r="B472" s="14">
        <v>44020</v>
      </c>
      <c r="C472" t="s">
        <v>761</v>
      </c>
      <c r="D472" t="s">
        <v>896</v>
      </c>
      <c r="E472">
        <v>1</v>
      </c>
      <c r="F472">
        <v>3</v>
      </c>
      <c r="G472" t="s">
        <v>23</v>
      </c>
      <c r="H472" t="s">
        <v>767</v>
      </c>
      <c r="I472" t="s">
        <v>763</v>
      </c>
      <c r="J472">
        <v>3</v>
      </c>
    </row>
    <row r="473" spans="1:10" hidden="1" x14ac:dyDescent="0.35">
      <c r="A473" t="s">
        <v>919</v>
      </c>
      <c r="B473" s="14">
        <v>44023</v>
      </c>
      <c r="C473" t="s">
        <v>761</v>
      </c>
      <c r="D473" t="s">
        <v>768</v>
      </c>
      <c r="E473">
        <v>1</v>
      </c>
      <c r="F473">
        <v>1</v>
      </c>
      <c r="G473" t="s">
        <v>49</v>
      </c>
      <c r="H473" t="s">
        <v>770</v>
      </c>
      <c r="I473" t="s">
        <v>771</v>
      </c>
      <c r="J473">
        <v>3</v>
      </c>
    </row>
    <row r="474" spans="1:10" hidden="1" x14ac:dyDescent="0.35">
      <c r="A474" t="s">
        <v>919</v>
      </c>
      <c r="B474" s="14">
        <v>44027</v>
      </c>
      <c r="C474" t="s">
        <v>761</v>
      </c>
      <c r="D474" t="s">
        <v>797</v>
      </c>
      <c r="E474">
        <v>2</v>
      </c>
      <c r="F474">
        <v>1</v>
      </c>
      <c r="G474" t="s">
        <v>23</v>
      </c>
      <c r="H474" t="s">
        <v>30</v>
      </c>
      <c r="I474" t="s">
        <v>763</v>
      </c>
      <c r="J474">
        <v>4</v>
      </c>
    </row>
    <row r="475" spans="1:10" hidden="1" x14ac:dyDescent="0.35">
      <c r="A475" t="s">
        <v>919</v>
      </c>
      <c r="B475" s="14">
        <v>44034</v>
      </c>
      <c r="C475" t="s">
        <v>761</v>
      </c>
      <c r="D475" t="s">
        <v>768</v>
      </c>
      <c r="E475">
        <v>5</v>
      </c>
      <c r="F475">
        <v>3</v>
      </c>
      <c r="G475" t="s">
        <v>45</v>
      </c>
      <c r="H475" t="s">
        <v>767</v>
      </c>
      <c r="I475" t="s">
        <v>771</v>
      </c>
      <c r="J475">
        <v>7</v>
      </c>
    </row>
    <row r="476" spans="1:10" hidden="1" x14ac:dyDescent="0.35">
      <c r="A476" t="s">
        <v>919</v>
      </c>
      <c r="B476" s="14">
        <v>44038</v>
      </c>
      <c r="C476" t="s">
        <v>761</v>
      </c>
      <c r="D476" t="s">
        <v>806</v>
      </c>
      <c r="E476">
        <v>1</v>
      </c>
      <c r="F476">
        <v>3</v>
      </c>
      <c r="G476" t="s">
        <v>23</v>
      </c>
      <c r="H476" t="s">
        <v>767</v>
      </c>
      <c r="I476" t="s">
        <v>763</v>
      </c>
      <c r="J476">
        <v>4</v>
      </c>
    </row>
  </sheetData>
  <autoFilter ref="A1:J476" xr:uid="{3F6A5B22-216F-4C62-BD18-85E79F54E7AE}">
    <filterColumn colId="2">
      <filters>
        <filter val="UEFA Champions League"/>
        <filter val="UEFA Europa Leagu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94C-F47B-44EE-8D4F-443263C34DA6}">
  <dimension ref="A1:A9"/>
  <sheetViews>
    <sheetView workbookViewId="0">
      <selection activeCell="A8" sqref="A8"/>
    </sheetView>
  </sheetViews>
  <sheetFormatPr baseColWidth="10" defaultRowHeight="14.5" x14ac:dyDescent="0.35"/>
  <cols>
    <col min="1" max="1" width="19.90625" bestFit="1" customWidth="1"/>
  </cols>
  <sheetData>
    <row r="1" spans="1:1" x14ac:dyDescent="0.35">
      <c r="A1" t="s">
        <v>723</v>
      </c>
    </row>
    <row r="2" spans="1:1" x14ac:dyDescent="0.35">
      <c r="A2" s="17" t="s">
        <v>724</v>
      </c>
    </row>
    <row r="3" spans="1:1" x14ac:dyDescent="0.35">
      <c r="A3" s="17" t="s">
        <v>725</v>
      </c>
    </row>
    <row r="4" spans="1:1" x14ac:dyDescent="0.35">
      <c r="A4" s="17" t="s">
        <v>726</v>
      </c>
    </row>
    <row r="5" spans="1:1" x14ac:dyDescent="0.35">
      <c r="A5" s="17" t="s">
        <v>727</v>
      </c>
    </row>
    <row r="6" spans="1:1" x14ac:dyDescent="0.35">
      <c r="A6" s="17" t="s">
        <v>728</v>
      </c>
    </row>
    <row r="7" spans="1:1" x14ac:dyDescent="0.35">
      <c r="A7" s="17" t="s">
        <v>729</v>
      </c>
    </row>
    <row r="8" spans="1:1" x14ac:dyDescent="0.35">
      <c r="A8" s="17" t="s">
        <v>730</v>
      </c>
    </row>
    <row r="9" spans="1:1" x14ac:dyDescent="0.35">
      <c r="A9" s="17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DE1A-F5D8-4F78-B0D0-1E8D0226BB83}">
  <dimension ref="A1:K786"/>
  <sheetViews>
    <sheetView topLeftCell="A442" workbookViewId="0">
      <selection activeCell="E470" sqref="E1:E1048576"/>
    </sheetView>
  </sheetViews>
  <sheetFormatPr baseColWidth="10" defaultRowHeight="14.5" x14ac:dyDescent="0.35"/>
  <cols>
    <col min="1" max="1" width="5.6328125" bestFit="1" customWidth="1"/>
    <col min="2" max="2" width="9" bestFit="1" customWidth="1"/>
    <col min="3" max="3" width="7.81640625" bestFit="1" customWidth="1"/>
    <col min="4" max="4" width="5.54296875" bestFit="1" customWidth="1"/>
    <col min="5" max="5" width="18.6328125" bestFit="1" customWidth="1"/>
    <col min="6" max="6" width="10.54296875" style="14" bestFit="1" customWidth="1"/>
    <col min="7" max="7" width="10.54296875" bestFit="1" customWidth="1"/>
  </cols>
  <sheetData>
    <row r="1" spans="1:7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s="14" t="s">
        <v>75</v>
      </c>
      <c r="G1" t="s">
        <v>76</v>
      </c>
    </row>
    <row r="2" spans="1:7" x14ac:dyDescent="0.35">
      <c r="A2">
        <v>32</v>
      </c>
      <c r="B2" t="s">
        <v>23</v>
      </c>
      <c r="C2" t="s">
        <v>77</v>
      </c>
      <c r="D2">
        <v>1</v>
      </c>
      <c r="E2" t="s">
        <v>495</v>
      </c>
      <c r="F2" s="14">
        <v>41131</v>
      </c>
      <c r="G2" s="14">
        <v>41139</v>
      </c>
    </row>
    <row r="3" spans="1:7" x14ac:dyDescent="0.35">
      <c r="A3">
        <v>36</v>
      </c>
      <c r="B3" t="s">
        <v>23</v>
      </c>
      <c r="C3" t="s">
        <v>77</v>
      </c>
      <c r="D3">
        <v>1</v>
      </c>
      <c r="E3" t="s">
        <v>496</v>
      </c>
      <c r="F3" s="14">
        <v>41140</v>
      </c>
      <c r="G3" s="14">
        <v>41140</v>
      </c>
    </row>
    <row r="4" spans="1:7" x14ac:dyDescent="0.35">
      <c r="A4">
        <v>37</v>
      </c>
      <c r="B4" t="s">
        <v>23</v>
      </c>
      <c r="C4" t="s">
        <v>77</v>
      </c>
      <c r="D4">
        <v>1</v>
      </c>
      <c r="E4" t="s">
        <v>496</v>
      </c>
      <c r="F4" s="14">
        <v>41141</v>
      </c>
      <c r="G4" s="14">
        <v>41144</v>
      </c>
    </row>
    <row r="5" spans="1:7" x14ac:dyDescent="0.35">
      <c r="A5">
        <v>37</v>
      </c>
      <c r="B5" t="s">
        <v>23</v>
      </c>
      <c r="C5" t="s">
        <v>77</v>
      </c>
      <c r="D5">
        <v>1</v>
      </c>
      <c r="E5" t="s">
        <v>497</v>
      </c>
      <c r="F5" s="14">
        <v>41145</v>
      </c>
      <c r="G5" s="14">
        <v>41146</v>
      </c>
    </row>
    <row r="6" spans="1:7" x14ac:dyDescent="0.35">
      <c r="A6">
        <v>36</v>
      </c>
      <c r="B6" t="s">
        <v>23</v>
      </c>
      <c r="C6" t="s">
        <v>77</v>
      </c>
      <c r="D6">
        <v>1</v>
      </c>
      <c r="E6" t="s">
        <v>497</v>
      </c>
      <c r="F6" s="14">
        <v>41147</v>
      </c>
      <c r="G6" s="14">
        <v>41147</v>
      </c>
    </row>
    <row r="7" spans="1:7" x14ac:dyDescent="0.35">
      <c r="A7">
        <v>35</v>
      </c>
      <c r="B7" t="s">
        <v>23</v>
      </c>
      <c r="C7" t="s">
        <v>77</v>
      </c>
      <c r="D7">
        <v>1</v>
      </c>
      <c r="E7" t="s">
        <v>498</v>
      </c>
      <c r="F7" s="14">
        <v>41148</v>
      </c>
      <c r="G7" s="14">
        <v>41149</v>
      </c>
    </row>
    <row r="8" spans="1:7" x14ac:dyDescent="0.35">
      <c r="A8">
        <v>34</v>
      </c>
      <c r="B8" t="s">
        <v>23</v>
      </c>
      <c r="C8" t="s">
        <v>77</v>
      </c>
      <c r="D8">
        <v>1</v>
      </c>
      <c r="E8" t="s">
        <v>498</v>
      </c>
      <c r="F8" s="14">
        <v>41150</v>
      </c>
      <c r="G8" s="14">
        <v>41151</v>
      </c>
    </row>
    <row r="9" spans="1:7" x14ac:dyDescent="0.35">
      <c r="A9">
        <v>34</v>
      </c>
      <c r="B9" t="s">
        <v>23</v>
      </c>
      <c r="C9" t="s">
        <v>77</v>
      </c>
      <c r="D9">
        <v>1</v>
      </c>
      <c r="E9" t="s">
        <v>499</v>
      </c>
      <c r="F9" s="14">
        <v>41152</v>
      </c>
      <c r="G9" s="14">
        <v>41154</v>
      </c>
    </row>
    <row r="10" spans="1:7" x14ac:dyDescent="0.35">
      <c r="A10">
        <v>39</v>
      </c>
      <c r="B10" t="s">
        <v>23</v>
      </c>
      <c r="C10" t="s">
        <v>77</v>
      </c>
      <c r="D10">
        <v>1</v>
      </c>
      <c r="E10" t="s">
        <v>500</v>
      </c>
      <c r="F10" s="14">
        <v>41155</v>
      </c>
      <c r="G10" s="14">
        <v>41166</v>
      </c>
    </row>
    <row r="11" spans="1:7" x14ac:dyDescent="0.35">
      <c r="A11">
        <v>38</v>
      </c>
      <c r="B11" t="s">
        <v>23</v>
      </c>
      <c r="C11" t="s">
        <v>77</v>
      </c>
      <c r="D11">
        <v>1</v>
      </c>
      <c r="E11" t="s">
        <v>500</v>
      </c>
      <c r="F11" s="14">
        <v>41167</v>
      </c>
      <c r="G11" s="14">
        <v>41167</v>
      </c>
    </row>
    <row r="12" spans="1:7" x14ac:dyDescent="0.35">
      <c r="A12">
        <v>38</v>
      </c>
      <c r="B12" t="s">
        <v>23</v>
      </c>
      <c r="C12" t="s">
        <v>77</v>
      </c>
      <c r="D12">
        <v>1</v>
      </c>
      <c r="E12" t="s">
        <v>501</v>
      </c>
      <c r="F12" s="14">
        <v>41168</v>
      </c>
      <c r="G12" s="14">
        <v>41170</v>
      </c>
    </row>
    <row r="13" spans="1:7" x14ac:dyDescent="0.35">
      <c r="A13">
        <v>37</v>
      </c>
      <c r="B13" t="s">
        <v>23</v>
      </c>
      <c r="C13" t="s">
        <v>77</v>
      </c>
      <c r="D13">
        <v>1</v>
      </c>
      <c r="E13" t="s">
        <v>502</v>
      </c>
      <c r="F13" s="14">
        <v>41171</v>
      </c>
      <c r="G13" s="14">
        <v>41171</v>
      </c>
    </row>
    <row r="14" spans="1:7" x14ac:dyDescent="0.35">
      <c r="A14">
        <v>37</v>
      </c>
      <c r="B14" t="s">
        <v>23</v>
      </c>
      <c r="C14" t="s">
        <v>77</v>
      </c>
      <c r="D14">
        <v>1</v>
      </c>
      <c r="E14" t="s">
        <v>503</v>
      </c>
      <c r="F14" s="14">
        <v>41172</v>
      </c>
      <c r="G14" s="14">
        <v>41172</v>
      </c>
    </row>
    <row r="15" spans="1:7" x14ac:dyDescent="0.35">
      <c r="A15">
        <v>36</v>
      </c>
      <c r="B15" t="s">
        <v>23</v>
      </c>
      <c r="C15" t="s">
        <v>77</v>
      </c>
      <c r="D15">
        <v>1</v>
      </c>
      <c r="E15" t="s">
        <v>504</v>
      </c>
      <c r="F15" s="14">
        <v>41173</v>
      </c>
      <c r="G15" s="14">
        <v>41175</v>
      </c>
    </row>
    <row r="16" spans="1:7" x14ac:dyDescent="0.35">
      <c r="A16">
        <v>37</v>
      </c>
      <c r="B16" t="s">
        <v>23</v>
      </c>
      <c r="C16" t="s">
        <v>77</v>
      </c>
      <c r="D16">
        <v>1</v>
      </c>
      <c r="E16" t="s">
        <v>505</v>
      </c>
      <c r="F16" s="14">
        <v>41176</v>
      </c>
      <c r="G16" s="14">
        <v>41180</v>
      </c>
    </row>
    <row r="17" spans="1:7" x14ac:dyDescent="0.35">
      <c r="A17">
        <v>36</v>
      </c>
      <c r="B17" t="s">
        <v>23</v>
      </c>
      <c r="C17" t="s">
        <v>77</v>
      </c>
      <c r="D17">
        <v>1</v>
      </c>
      <c r="E17" t="s">
        <v>505</v>
      </c>
      <c r="F17" s="14">
        <v>41181</v>
      </c>
      <c r="G17" s="14">
        <v>41181</v>
      </c>
    </row>
    <row r="18" spans="1:7" x14ac:dyDescent="0.35">
      <c r="A18">
        <v>28</v>
      </c>
      <c r="B18" t="s">
        <v>23</v>
      </c>
      <c r="C18" t="s">
        <v>77</v>
      </c>
      <c r="D18">
        <v>1</v>
      </c>
      <c r="E18" t="s">
        <v>506</v>
      </c>
      <c r="F18" s="14">
        <v>41182</v>
      </c>
      <c r="G18" s="14">
        <v>41182</v>
      </c>
    </row>
    <row r="19" spans="1:7" x14ac:dyDescent="0.35">
      <c r="A19">
        <v>29</v>
      </c>
      <c r="B19" t="s">
        <v>23</v>
      </c>
      <c r="C19" t="s">
        <v>77</v>
      </c>
      <c r="D19">
        <v>1</v>
      </c>
      <c r="E19" t="s">
        <v>506</v>
      </c>
      <c r="F19" s="14">
        <v>41183</v>
      </c>
      <c r="G19" s="14">
        <v>41184</v>
      </c>
    </row>
    <row r="20" spans="1:7" x14ac:dyDescent="0.35">
      <c r="A20">
        <v>28</v>
      </c>
      <c r="B20" t="s">
        <v>23</v>
      </c>
      <c r="C20" t="s">
        <v>77</v>
      </c>
      <c r="D20">
        <v>1</v>
      </c>
      <c r="E20" t="s">
        <v>507</v>
      </c>
      <c r="F20" s="14">
        <v>41185</v>
      </c>
      <c r="G20" s="14">
        <v>41185</v>
      </c>
    </row>
    <row r="21" spans="1:7" x14ac:dyDescent="0.35">
      <c r="A21">
        <v>30</v>
      </c>
      <c r="B21" t="s">
        <v>23</v>
      </c>
      <c r="C21" t="s">
        <v>77</v>
      </c>
      <c r="D21">
        <v>1</v>
      </c>
      <c r="E21" t="s">
        <v>508</v>
      </c>
      <c r="F21" s="14">
        <v>41186</v>
      </c>
      <c r="G21" s="14">
        <v>41186</v>
      </c>
    </row>
    <row r="22" spans="1:7" x14ac:dyDescent="0.35">
      <c r="A22">
        <v>32</v>
      </c>
      <c r="B22" t="s">
        <v>23</v>
      </c>
      <c r="C22" t="s">
        <v>77</v>
      </c>
      <c r="D22">
        <v>1</v>
      </c>
      <c r="E22" t="s">
        <v>509</v>
      </c>
      <c r="F22" s="14">
        <v>41187</v>
      </c>
      <c r="G22" s="14">
        <v>41188</v>
      </c>
    </row>
    <row r="23" spans="1:7" x14ac:dyDescent="0.35">
      <c r="A23">
        <v>33</v>
      </c>
      <c r="B23" t="s">
        <v>23</v>
      </c>
      <c r="C23" t="s">
        <v>77</v>
      </c>
      <c r="D23">
        <v>1</v>
      </c>
      <c r="E23" t="s">
        <v>509</v>
      </c>
      <c r="F23" s="14">
        <v>41189</v>
      </c>
      <c r="G23" s="14">
        <v>41189</v>
      </c>
    </row>
    <row r="24" spans="1:7" x14ac:dyDescent="0.35">
      <c r="A24">
        <v>36</v>
      </c>
      <c r="B24" t="s">
        <v>23</v>
      </c>
      <c r="C24" t="s">
        <v>77</v>
      </c>
      <c r="D24">
        <v>1</v>
      </c>
      <c r="E24" t="s">
        <v>510</v>
      </c>
      <c r="F24" s="14">
        <v>41190</v>
      </c>
      <c r="G24" s="14">
        <v>41202</v>
      </c>
    </row>
    <row r="25" spans="1:7" x14ac:dyDescent="0.35">
      <c r="A25">
        <v>29</v>
      </c>
      <c r="B25" t="s">
        <v>23</v>
      </c>
      <c r="C25" t="s">
        <v>77</v>
      </c>
      <c r="D25">
        <v>1</v>
      </c>
      <c r="E25" t="s">
        <v>511</v>
      </c>
      <c r="F25" s="14">
        <v>41203</v>
      </c>
      <c r="G25" s="14">
        <v>41203</v>
      </c>
    </row>
    <row r="26" spans="1:7" x14ac:dyDescent="0.35">
      <c r="A26">
        <v>30</v>
      </c>
      <c r="B26" t="s">
        <v>23</v>
      </c>
      <c r="C26" t="s">
        <v>77</v>
      </c>
      <c r="D26">
        <v>1</v>
      </c>
      <c r="E26" t="s">
        <v>511</v>
      </c>
      <c r="F26" s="14">
        <v>41204</v>
      </c>
      <c r="G26" s="14">
        <v>41205</v>
      </c>
    </row>
    <row r="27" spans="1:7" x14ac:dyDescent="0.35">
      <c r="A27">
        <v>33</v>
      </c>
      <c r="B27" t="s">
        <v>23</v>
      </c>
      <c r="C27" t="s">
        <v>77</v>
      </c>
      <c r="D27">
        <v>1</v>
      </c>
      <c r="E27" t="s">
        <v>512</v>
      </c>
      <c r="F27" s="14">
        <v>41206</v>
      </c>
      <c r="G27" s="14">
        <v>41206</v>
      </c>
    </row>
    <row r="28" spans="1:7" x14ac:dyDescent="0.35">
      <c r="A28">
        <v>39</v>
      </c>
      <c r="B28" t="s">
        <v>23</v>
      </c>
      <c r="C28" t="s">
        <v>77</v>
      </c>
      <c r="D28">
        <v>1</v>
      </c>
      <c r="E28" t="s">
        <v>513</v>
      </c>
      <c r="F28" s="14">
        <v>41207</v>
      </c>
      <c r="G28" s="14">
        <v>41207</v>
      </c>
    </row>
    <row r="29" spans="1:7" x14ac:dyDescent="0.35">
      <c r="A29">
        <v>34</v>
      </c>
      <c r="B29" t="s">
        <v>23</v>
      </c>
      <c r="C29" t="s">
        <v>77</v>
      </c>
      <c r="D29">
        <v>1</v>
      </c>
      <c r="E29" t="s">
        <v>514</v>
      </c>
      <c r="F29" s="14">
        <v>41208</v>
      </c>
      <c r="G29" s="14">
        <v>41210</v>
      </c>
    </row>
    <row r="30" spans="1:7" x14ac:dyDescent="0.35">
      <c r="A30">
        <v>32</v>
      </c>
      <c r="B30" t="s">
        <v>23</v>
      </c>
      <c r="C30" t="s">
        <v>77</v>
      </c>
      <c r="D30">
        <v>1</v>
      </c>
      <c r="E30" t="s">
        <v>515</v>
      </c>
      <c r="F30" s="14">
        <v>41211</v>
      </c>
      <c r="G30" s="14">
        <v>41216</v>
      </c>
    </row>
    <row r="31" spans="1:7" x14ac:dyDescent="0.35">
      <c r="A31">
        <v>34</v>
      </c>
      <c r="B31" t="s">
        <v>23</v>
      </c>
      <c r="C31" t="s">
        <v>77</v>
      </c>
      <c r="D31">
        <v>1</v>
      </c>
      <c r="E31" t="s">
        <v>515</v>
      </c>
      <c r="F31" s="14">
        <v>41217</v>
      </c>
      <c r="G31" s="14">
        <v>41217</v>
      </c>
    </row>
    <row r="32" spans="1:7" x14ac:dyDescent="0.35">
      <c r="A32">
        <v>36</v>
      </c>
      <c r="B32" t="s">
        <v>23</v>
      </c>
      <c r="C32" t="s">
        <v>77</v>
      </c>
      <c r="D32">
        <v>1</v>
      </c>
      <c r="E32" t="s">
        <v>516</v>
      </c>
      <c r="F32" s="14">
        <v>41218</v>
      </c>
      <c r="G32" s="14">
        <v>41218</v>
      </c>
    </row>
    <row r="33" spans="1:7" x14ac:dyDescent="0.35">
      <c r="A33">
        <v>35</v>
      </c>
      <c r="B33" t="s">
        <v>23</v>
      </c>
      <c r="C33" t="s">
        <v>77</v>
      </c>
      <c r="D33">
        <v>1</v>
      </c>
      <c r="E33" t="s">
        <v>516</v>
      </c>
      <c r="F33" s="14">
        <v>41219</v>
      </c>
      <c r="G33" s="14">
        <v>41219</v>
      </c>
    </row>
    <row r="34" spans="1:7" x14ac:dyDescent="0.35">
      <c r="A34">
        <v>37</v>
      </c>
      <c r="B34" t="s">
        <v>23</v>
      </c>
      <c r="C34" t="s">
        <v>77</v>
      </c>
      <c r="D34">
        <v>1</v>
      </c>
      <c r="E34" t="s">
        <v>517</v>
      </c>
      <c r="F34" s="14">
        <v>41220</v>
      </c>
      <c r="G34" s="14">
        <v>41220</v>
      </c>
    </row>
    <row r="35" spans="1:7" x14ac:dyDescent="0.35">
      <c r="A35">
        <v>34</v>
      </c>
      <c r="B35" t="s">
        <v>23</v>
      </c>
      <c r="C35" t="s">
        <v>77</v>
      </c>
      <c r="D35">
        <v>1</v>
      </c>
      <c r="E35" t="s">
        <v>518</v>
      </c>
      <c r="F35" s="14">
        <v>41221</v>
      </c>
      <c r="G35" s="14">
        <v>41221</v>
      </c>
    </row>
    <row r="36" spans="1:7" x14ac:dyDescent="0.35">
      <c r="A36">
        <v>38</v>
      </c>
      <c r="B36" t="s">
        <v>23</v>
      </c>
      <c r="C36" t="s">
        <v>77</v>
      </c>
      <c r="D36">
        <v>1</v>
      </c>
      <c r="E36" t="s">
        <v>519</v>
      </c>
      <c r="F36" s="14">
        <v>41222</v>
      </c>
      <c r="G36" s="14">
        <v>41223</v>
      </c>
    </row>
    <row r="37" spans="1:7" x14ac:dyDescent="0.35">
      <c r="A37">
        <v>37</v>
      </c>
      <c r="B37" t="s">
        <v>23</v>
      </c>
      <c r="C37" t="s">
        <v>77</v>
      </c>
      <c r="D37">
        <v>1</v>
      </c>
      <c r="E37" t="s">
        <v>519</v>
      </c>
      <c r="F37" s="14">
        <v>41224</v>
      </c>
      <c r="G37" s="14">
        <v>41224</v>
      </c>
    </row>
    <row r="38" spans="1:7" x14ac:dyDescent="0.35">
      <c r="A38">
        <v>35</v>
      </c>
      <c r="B38" t="s">
        <v>23</v>
      </c>
      <c r="C38" t="s">
        <v>77</v>
      </c>
      <c r="D38">
        <v>1</v>
      </c>
      <c r="E38" t="s">
        <v>520</v>
      </c>
      <c r="F38" s="14">
        <v>41225</v>
      </c>
      <c r="G38" s="14">
        <v>41230</v>
      </c>
    </row>
    <row r="39" spans="1:7" x14ac:dyDescent="0.35">
      <c r="A39">
        <v>28</v>
      </c>
      <c r="B39" t="s">
        <v>23</v>
      </c>
      <c r="C39" t="s">
        <v>77</v>
      </c>
      <c r="D39">
        <v>1</v>
      </c>
      <c r="E39" t="s">
        <v>521</v>
      </c>
      <c r="F39" s="14">
        <v>41231</v>
      </c>
      <c r="G39" s="14">
        <v>41233</v>
      </c>
    </row>
    <row r="40" spans="1:7" x14ac:dyDescent="0.35">
      <c r="A40">
        <v>32</v>
      </c>
      <c r="B40" t="s">
        <v>23</v>
      </c>
      <c r="C40" t="s">
        <v>77</v>
      </c>
      <c r="D40">
        <v>1</v>
      </c>
      <c r="E40" t="s">
        <v>522</v>
      </c>
      <c r="F40" s="14">
        <v>41234</v>
      </c>
      <c r="G40" s="14">
        <v>41234</v>
      </c>
    </row>
    <row r="41" spans="1:7" x14ac:dyDescent="0.35">
      <c r="A41">
        <v>32</v>
      </c>
      <c r="B41" t="s">
        <v>23</v>
      </c>
      <c r="C41" t="s">
        <v>77</v>
      </c>
      <c r="D41">
        <v>1</v>
      </c>
      <c r="E41" t="s">
        <v>523</v>
      </c>
      <c r="F41" s="14">
        <v>41235</v>
      </c>
      <c r="G41" s="14">
        <v>41235</v>
      </c>
    </row>
    <row r="42" spans="1:7" x14ac:dyDescent="0.35">
      <c r="A42">
        <v>35</v>
      </c>
      <c r="B42" t="s">
        <v>23</v>
      </c>
      <c r="C42" t="s">
        <v>77</v>
      </c>
      <c r="D42">
        <v>1</v>
      </c>
      <c r="E42" t="s">
        <v>524</v>
      </c>
      <c r="F42" s="14">
        <v>41236</v>
      </c>
      <c r="G42" s="14">
        <v>41237</v>
      </c>
    </row>
    <row r="43" spans="1:7" x14ac:dyDescent="0.35">
      <c r="A43">
        <v>34</v>
      </c>
      <c r="B43" t="s">
        <v>23</v>
      </c>
      <c r="C43" t="s">
        <v>77</v>
      </c>
      <c r="D43">
        <v>1</v>
      </c>
      <c r="E43" t="s">
        <v>524</v>
      </c>
      <c r="F43" s="14">
        <v>41238</v>
      </c>
      <c r="G43" s="14">
        <v>41238</v>
      </c>
    </row>
    <row r="44" spans="1:7" x14ac:dyDescent="0.35">
      <c r="A44">
        <v>36</v>
      </c>
      <c r="B44" t="s">
        <v>23</v>
      </c>
      <c r="C44" t="s">
        <v>77</v>
      </c>
      <c r="D44">
        <v>1</v>
      </c>
      <c r="E44" t="s">
        <v>525</v>
      </c>
      <c r="F44" s="14">
        <v>41239</v>
      </c>
      <c r="G44" s="14">
        <v>41240</v>
      </c>
    </row>
    <row r="45" spans="1:7" x14ac:dyDescent="0.35">
      <c r="A45">
        <v>37</v>
      </c>
      <c r="B45" t="s">
        <v>23</v>
      </c>
      <c r="C45" t="s">
        <v>77</v>
      </c>
      <c r="D45">
        <v>1</v>
      </c>
      <c r="E45" t="s">
        <v>525</v>
      </c>
      <c r="F45" s="14">
        <v>41241</v>
      </c>
      <c r="G45" s="14">
        <v>41241</v>
      </c>
    </row>
    <row r="46" spans="1:7" x14ac:dyDescent="0.35">
      <c r="A46">
        <v>44</v>
      </c>
      <c r="B46" t="s">
        <v>23</v>
      </c>
      <c r="C46" t="s">
        <v>77</v>
      </c>
      <c r="D46">
        <v>1</v>
      </c>
      <c r="E46" t="s">
        <v>526</v>
      </c>
      <c r="F46" s="14">
        <v>41242</v>
      </c>
      <c r="G46" s="14">
        <v>41244</v>
      </c>
    </row>
    <row r="47" spans="1:7" x14ac:dyDescent="0.35">
      <c r="A47">
        <v>43</v>
      </c>
      <c r="B47" t="s">
        <v>23</v>
      </c>
      <c r="C47" t="s">
        <v>77</v>
      </c>
      <c r="D47">
        <v>1</v>
      </c>
      <c r="E47" t="s">
        <v>527</v>
      </c>
      <c r="F47" s="14">
        <v>41245</v>
      </c>
      <c r="G47" s="14">
        <v>41245</v>
      </c>
    </row>
    <row r="48" spans="1:7" x14ac:dyDescent="0.35">
      <c r="A48">
        <v>42</v>
      </c>
      <c r="B48" t="s">
        <v>23</v>
      </c>
      <c r="C48" t="s">
        <v>77</v>
      </c>
      <c r="D48">
        <v>1</v>
      </c>
      <c r="E48" t="s">
        <v>527</v>
      </c>
      <c r="F48" s="14">
        <v>41246</v>
      </c>
      <c r="G48" s="14">
        <v>41247</v>
      </c>
    </row>
    <row r="49" spans="1:7" x14ac:dyDescent="0.35">
      <c r="A49">
        <v>45</v>
      </c>
      <c r="B49" t="s">
        <v>23</v>
      </c>
      <c r="C49" t="s">
        <v>77</v>
      </c>
      <c r="D49">
        <v>1</v>
      </c>
      <c r="E49" t="s">
        <v>528</v>
      </c>
      <c r="F49" s="14">
        <v>41248</v>
      </c>
      <c r="G49" s="14">
        <v>41248</v>
      </c>
    </row>
    <row r="50" spans="1:7" x14ac:dyDescent="0.35">
      <c r="A50">
        <v>47</v>
      </c>
      <c r="B50" t="s">
        <v>23</v>
      </c>
      <c r="C50" t="s">
        <v>77</v>
      </c>
      <c r="D50">
        <v>1</v>
      </c>
      <c r="E50" t="s">
        <v>529</v>
      </c>
      <c r="F50" s="14">
        <v>41249</v>
      </c>
      <c r="G50" s="14">
        <v>41249</v>
      </c>
    </row>
    <row r="51" spans="1:7" x14ac:dyDescent="0.35">
      <c r="A51">
        <v>37</v>
      </c>
      <c r="B51" t="s">
        <v>23</v>
      </c>
      <c r="C51" t="s">
        <v>77</v>
      </c>
      <c r="D51">
        <v>1</v>
      </c>
      <c r="E51" t="s">
        <v>530</v>
      </c>
      <c r="F51" s="14">
        <v>41250</v>
      </c>
      <c r="G51" s="14">
        <v>41252</v>
      </c>
    </row>
    <row r="52" spans="1:7" x14ac:dyDescent="0.35">
      <c r="A52">
        <v>31</v>
      </c>
      <c r="B52" t="s">
        <v>23</v>
      </c>
      <c r="C52" t="s">
        <v>77</v>
      </c>
      <c r="D52">
        <v>1</v>
      </c>
      <c r="E52" t="s">
        <v>531</v>
      </c>
      <c r="F52" s="14">
        <v>41253</v>
      </c>
      <c r="G52" s="14">
        <v>41258</v>
      </c>
    </row>
    <row r="53" spans="1:7" x14ac:dyDescent="0.35">
      <c r="A53">
        <v>42</v>
      </c>
      <c r="B53" t="s">
        <v>23</v>
      </c>
      <c r="C53" t="s">
        <v>77</v>
      </c>
      <c r="D53">
        <v>1</v>
      </c>
      <c r="E53" t="s">
        <v>532</v>
      </c>
      <c r="F53" s="14">
        <v>41259</v>
      </c>
      <c r="G53" s="14">
        <v>41265</v>
      </c>
    </row>
    <row r="54" spans="1:7" x14ac:dyDescent="0.35">
      <c r="A54">
        <v>34</v>
      </c>
      <c r="B54" t="s">
        <v>23</v>
      </c>
      <c r="C54" t="s">
        <v>77</v>
      </c>
      <c r="D54">
        <v>1</v>
      </c>
      <c r="E54" t="s">
        <v>533</v>
      </c>
      <c r="F54" s="14">
        <v>41266</v>
      </c>
      <c r="G54" s="14">
        <v>41266</v>
      </c>
    </row>
    <row r="55" spans="1:7" x14ac:dyDescent="0.35">
      <c r="A55">
        <v>33</v>
      </c>
      <c r="B55" t="s">
        <v>23</v>
      </c>
      <c r="C55" t="s">
        <v>77</v>
      </c>
      <c r="D55">
        <v>1</v>
      </c>
      <c r="E55" t="s">
        <v>533</v>
      </c>
      <c r="F55" s="14">
        <v>41267</v>
      </c>
      <c r="G55" s="14">
        <v>41269</v>
      </c>
    </row>
    <row r="56" spans="1:7" x14ac:dyDescent="0.35">
      <c r="A56">
        <v>41</v>
      </c>
      <c r="B56" t="s">
        <v>23</v>
      </c>
      <c r="C56" t="s">
        <v>77</v>
      </c>
      <c r="D56">
        <v>1</v>
      </c>
      <c r="E56" t="s">
        <v>534</v>
      </c>
      <c r="F56" s="14">
        <v>41270</v>
      </c>
      <c r="G56" s="14">
        <v>41273</v>
      </c>
    </row>
    <row r="57" spans="1:7" x14ac:dyDescent="0.35">
      <c r="A57">
        <v>35</v>
      </c>
      <c r="B57" t="s">
        <v>23</v>
      </c>
      <c r="C57" t="s">
        <v>77</v>
      </c>
      <c r="D57">
        <v>1</v>
      </c>
      <c r="E57" t="s">
        <v>535</v>
      </c>
      <c r="F57" s="14">
        <v>41274</v>
      </c>
      <c r="G57" s="14">
        <v>41276</v>
      </c>
    </row>
    <row r="58" spans="1:7" x14ac:dyDescent="0.35">
      <c r="A58">
        <v>32</v>
      </c>
      <c r="B58" t="s">
        <v>23</v>
      </c>
      <c r="C58" t="s">
        <v>77</v>
      </c>
      <c r="D58">
        <v>1</v>
      </c>
      <c r="E58" t="s">
        <v>536</v>
      </c>
      <c r="F58" s="14">
        <v>41277</v>
      </c>
      <c r="G58" s="14">
        <v>41287</v>
      </c>
    </row>
    <row r="59" spans="1:7" x14ac:dyDescent="0.35">
      <c r="A59">
        <v>32</v>
      </c>
      <c r="B59" t="s">
        <v>23</v>
      </c>
      <c r="C59" t="s">
        <v>77</v>
      </c>
      <c r="D59">
        <v>1</v>
      </c>
      <c r="E59" t="s">
        <v>537</v>
      </c>
      <c r="F59" s="14">
        <v>41288</v>
      </c>
      <c r="G59" s="14">
        <v>41293</v>
      </c>
    </row>
    <row r="60" spans="1:7" x14ac:dyDescent="0.35">
      <c r="A60">
        <v>31</v>
      </c>
      <c r="B60" t="s">
        <v>23</v>
      </c>
      <c r="C60" t="s">
        <v>77</v>
      </c>
      <c r="D60">
        <v>1</v>
      </c>
      <c r="E60" t="s">
        <v>538</v>
      </c>
      <c r="F60" s="14">
        <v>41294</v>
      </c>
      <c r="G60" s="14">
        <v>41300</v>
      </c>
    </row>
    <row r="61" spans="1:7" x14ac:dyDescent="0.35">
      <c r="A61">
        <v>33</v>
      </c>
      <c r="B61" t="s">
        <v>23</v>
      </c>
      <c r="C61" t="s">
        <v>77</v>
      </c>
      <c r="D61">
        <v>1</v>
      </c>
      <c r="E61" t="s">
        <v>538</v>
      </c>
      <c r="F61" s="14">
        <v>41301</v>
      </c>
      <c r="G61" s="14">
        <v>41301</v>
      </c>
    </row>
    <row r="62" spans="1:7" x14ac:dyDescent="0.35">
      <c r="A62">
        <v>32</v>
      </c>
      <c r="B62" t="s">
        <v>23</v>
      </c>
      <c r="C62" t="s">
        <v>77</v>
      </c>
      <c r="D62">
        <v>1</v>
      </c>
      <c r="E62" t="s">
        <v>538</v>
      </c>
      <c r="F62" s="14">
        <v>41302</v>
      </c>
      <c r="G62" s="14">
        <v>41304</v>
      </c>
    </row>
    <row r="63" spans="1:7" x14ac:dyDescent="0.35">
      <c r="A63">
        <v>30</v>
      </c>
      <c r="B63" t="s">
        <v>23</v>
      </c>
      <c r="C63" t="s">
        <v>77</v>
      </c>
      <c r="D63">
        <v>1</v>
      </c>
      <c r="E63" t="s">
        <v>539</v>
      </c>
      <c r="F63" s="14">
        <v>41305</v>
      </c>
      <c r="G63" s="14">
        <v>41306</v>
      </c>
    </row>
    <row r="64" spans="1:7" x14ac:dyDescent="0.35">
      <c r="A64">
        <v>29</v>
      </c>
      <c r="B64" t="s">
        <v>23</v>
      </c>
      <c r="C64" t="s">
        <v>77</v>
      </c>
      <c r="D64">
        <v>1</v>
      </c>
      <c r="E64" t="s">
        <v>539</v>
      </c>
      <c r="F64" s="14">
        <v>41307</v>
      </c>
      <c r="G64" s="14">
        <v>41308</v>
      </c>
    </row>
    <row r="65" spans="1:7" x14ac:dyDescent="0.35">
      <c r="A65">
        <v>25</v>
      </c>
      <c r="B65" t="s">
        <v>23</v>
      </c>
      <c r="C65" t="s">
        <v>77</v>
      </c>
      <c r="D65">
        <v>1</v>
      </c>
      <c r="E65" t="s">
        <v>540</v>
      </c>
      <c r="F65" s="14">
        <v>41309</v>
      </c>
      <c r="G65" s="14">
        <v>41316</v>
      </c>
    </row>
    <row r="66" spans="1:7" x14ac:dyDescent="0.35">
      <c r="A66">
        <v>32</v>
      </c>
      <c r="B66" t="s">
        <v>23</v>
      </c>
      <c r="C66" t="s">
        <v>77</v>
      </c>
      <c r="D66">
        <v>1</v>
      </c>
      <c r="E66" t="s">
        <v>541</v>
      </c>
      <c r="F66" s="14">
        <v>41317</v>
      </c>
      <c r="G66" s="14">
        <v>41317</v>
      </c>
    </row>
    <row r="67" spans="1:7" x14ac:dyDescent="0.35">
      <c r="A67">
        <v>33</v>
      </c>
      <c r="B67" t="s">
        <v>23</v>
      </c>
      <c r="C67" t="s">
        <v>77</v>
      </c>
      <c r="D67">
        <v>1</v>
      </c>
      <c r="E67" t="s">
        <v>541</v>
      </c>
      <c r="F67" s="14">
        <v>41318</v>
      </c>
      <c r="G67" s="14">
        <v>41318</v>
      </c>
    </row>
    <row r="68" spans="1:7" x14ac:dyDescent="0.35">
      <c r="A68">
        <v>31</v>
      </c>
      <c r="B68" t="s">
        <v>23</v>
      </c>
      <c r="C68" t="s">
        <v>77</v>
      </c>
      <c r="D68">
        <v>1</v>
      </c>
      <c r="E68" t="s">
        <v>542</v>
      </c>
      <c r="F68" s="14">
        <v>41319</v>
      </c>
      <c r="G68" s="14">
        <v>41319</v>
      </c>
    </row>
    <row r="69" spans="1:7" x14ac:dyDescent="0.35">
      <c r="A69">
        <v>35</v>
      </c>
      <c r="B69" t="s">
        <v>23</v>
      </c>
      <c r="C69" t="s">
        <v>77</v>
      </c>
      <c r="D69">
        <v>1</v>
      </c>
      <c r="E69" t="s">
        <v>543</v>
      </c>
      <c r="F69" s="14">
        <v>41320</v>
      </c>
      <c r="G69" s="14">
        <v>41322</v>
      </c>
    </row>
    <row r="70" spans="1:7" x14ac:dyDescent="0.35">
      <c r="A70">
        <v>30</v>
      </c>
      <c r="B70" t="s">
        <v>23</v>
      </c>
      <c r="C70" t="s">
        <v>77</v>
      </c>
      <c r="D70">
        <v>1</v>
      </c>
      <c r="E70" t="s">
        <v>544</v>
      </c>
      <c r="F70" s="14">
        <v>41323</v>
      </c>
      <c r="G70" s="14">
        <v>41324</v>
      </c>
    </row>
    <row r="71" spans="1:7" x14ac:dyDescent="0.35">
      <c r="A71">
        <v>31</v>
      </c>
      <c r="B71" t="s">
        <v>23</v>
      </c>
      <c r="C71" t="s">
        <v>77</v>
      </c>
      <c r="D71">
        <v>1</v>
      </c>
      <c r="E71" t="s">
        <v>545</v>
      </c>
      <c r="F71" s="14">
        <v>41325</v>
      </c>
      <c r="G71" s="14">
        <v>41325</v>
      </c>
    </row>
    <row r="72" spans="1:7" x14ac:dyDescent="0.35">
      <c r="A72">
        <v>30</v>
      </c>
      <c r="B72" t="s">
        <v>23</v>
      </c>
      <c r="C72" t="s">
        <v>77</v>
      </c>
      <c r="D72">
        <v>1</v>
      </c>
      <c r="E72" t="s">
        <v>545</v>
      </c>
      <c r="F72" s="14">
        <v>41326</v>
      </c>
      <c r="G72" s="14">
        <v>41326</v>
      </c>
    </row>
    <row r="73" spans="1:7" x14ac:dyDescent="0.35">
      <c r="A73">
        <v>27</v>
      </c>
      <c r="B73" t="s">
        <v>23</v>
      </c>
      <c r="C73" t="s">
        <v>77</v>
      </c>
      <c r="D73">
        <v>1</v>
      </c>
      <c r="E73" t="s">
        <v>546</v>
      </c>
      <c r="F73" s="14">
        <v>41327</v>
      </c>
      <c r="G73" s="14">
        <v>41330</v>
      </c>
    </row>
    <row r="74" spans="1:7" x14ac:dyDescent="0.35">
      <c r="A74">
        <v>26</v>
      </c>
      <c r="B74" t="s">
        <v>23</v>
      </c>
      <c r="C74" t="s">
        <v>77</v>
      </c>
      <c r="D74">
        <v>1</v>
      </c>
      <c r="E74" t="s">
        <v>546</v>
      </c>
      <c r="F74" s="14">
        <v>41331</v>
      </c>
      <c r="G74" s="14">
        <v>41334</v>
      </c>
    </row>
    <row r="75" spans="1:7" x14ac:dyDescent="0.35">
      <c r="A75">
        <v>27</v>
      </c>
      <c r="B75" t="s">
        <v>23</v>
      </c>
      <c r="C75" t="s">
        <v>77</v>
      </c>
      <c r="D75">
        <v>1</v>
      </c>
      <c r="E75" t="s">
        <v>546</v>
      </c>
      <c r="F75" s="14">
        <v>41335</v>
      </c>
      <c r="G75" s="14">
        <v>41335</v>
      </c>
    </row>
    <row r="76" spans="1:7" x14ac:dyDescent="0.35">
      <c r="A76">
        <v>24</v>
      </c>
      <c r="B76" t="s">
        <v>23</v>
      </c>
      <c r="C76" t="s">
        <v>77</v>
      </c>
      <c r="D76">
        <v>1</v>
      </c>
      <c r="E76" t="s">
        <v>547</v>
      </c>
      <c r="F76" s="14">
        <v>41336</v>
      </c>
      <c r="G76" s="14">
        <v>41338</v>
      </c>
    </row>
    <row r="77" spans="1:7" x14ac:dyDescent="0.35">
      <c r="A77">
        <v>24</v>
      </c>
      <c r="B77" t="s">
        <v>23</v>
      </c>
      <c r="C77" t="s">
        <v>77</v>
      </c>
      <c r="D77">
        <v>1</v>
      </c>
      <c r="E77" t="s">
        <v>548</v>
      </c>
      <c r="F77" s="14">
        <v>41339</v>
      </c>
      <c r="G77" s="14">
        <v>41340</v>
      </c>
    </row>
    <row r="78" spans="1:7" x14ac:dyDescent="0.35">
      <c r="A78">
        <v>24</v>
      </c>
      <c r="B78" t="s">
        <v>23</v>
      </c>
      <c r="C78" t="s">
        <v>77</v>
      </c>
      <c r="D78">
        <v>1</v>
      </c>
      <c r="E78" t="s">
        <v>549</v>
      </c>
      <c r="F78" s="14">
        <v>41341</v>
      </c>
      <c r="G78" s="14">
        <v>41343</v>
      </c>
    </row>
    <row r="79" spans="1:7" x14ac:dyDescent="0.35">
      <c r="A79">
        <v>23</v>
      </c>
      <c r="B79" t="s">
        <v>23</v>
      </c>
      <c r="C79" t="s">
        <v>77</v>
      </c>
      <c r="D79">
        <v>1</v>
      </c>
      <c r="E79" t="s">
        <v>550</v>
      </c>
      <c r="F79" s="14">
        <v>41344</v>
      </c>
      <c r="G79" s="14">
        <v>41346</v>
      </c>
    </row>
    <row r="80" spans="1:7" x14ac:dyDescent="0.35">
      <c r="A80">
        <v>23</v>
      </c>
      <c r="B80" t="s">
        <v>23</v>
      </c>
      <c r="C80" t="s">
        <v>77</v>
      </c>
      <c r="D80">
        <v>1</v>
      </c>
      <c r="E80" t="s">
        <v>551</v>
      </c>
      <c r="F80" s="14">
        <v>41347</v>
      </c>
      <c r="G80" s="14">
        <v>41347</v>
      </c>
    </row>
    <row r="81" spans="1:7" x14ac:dyDescent="0.35">
      <c r="A81">
        <v>22</v>
      </c>
      <c r="B81" t="s">
        <v>23</v>
      </c>
      <c r="C81" t="s">
        <v>77</v>
      </c>
      <c r="D81">
        <v>1</v>
      </c>
      <c r="E81" t="s">
        <v>552</v>
      </c>
      <c r="F81" s="14">
        <v>41348</v>
      </c>
      <c r="G81" s="14">
        <v>41349</v>
      </c>
    </row>
    <row r="82" spans="1:7" x14ac:dyDescent="0.35">
      <c r="A82">
        <v>23</v>
      </c>
      <c r="B82" t="s">
        <v>23</v>
      </c>
      <c r="C82" t="s">
        <v>77</v>
      </c>
      <c r="D82">
        <v>1</v>
      </c>
      <c r="E82" t="s">
        <v>553</v>
      </c>
      <c r="F82" s="14">
        <v>41350</v>
      </c>
      <c r="G82" s="14">
        <v>41363</v>
      </c>
    </row>
    <row r="83" spans="1:7" x14ac:dyDescent="0.35">
      <c r="A83">
        <v>24</v>
      </c>
      <c r="B83" t="s">
        <v>23</v>
      </c>
      <c r="C83" t="s">
        <v>77</v>
      </c>
      <c r="D83">
        <v>1</v>
      </c>
      <c r="E83" t="s">
        <v>553</v>
      </c>
      <c r="F83" s="14">
        <v>41364</v>
      </c>
      <c r="G83" s="14">
        <v>41364</v>
      </c>
    </row>
    <row r="84" spans="1:7" x14ac:dyDescent="0.35">
      <c r="A84">
        <v>23</v>
      </c>
      <c r="B84" t="s">
        <v>23</v>
      </c>
      <c r="C84" t="s">
        <v>77</v>
      </c>
      <c r="D84">
        <v>1</v>
      </c>
      <c r="E84" t="s">
        <v>554</v>
      </c>
      <c r="F84" s="14">
        <v>41365</v>
      </c>
      <c r="G84" s="14">
        <v>41366</v>
      </c>
    </row>
    <row r="85" spans="1:7" x14ac:dyDescent="0.35">
      <c r="A85">
        <v>24</v>
      </c>
      <c r="B85" t="s">
        <v>23</v>
      </c>
      <c r="C85" t="s">
        <v>77</v>
      </c>
      <c r="D85">
        <v>1</v>
      </c>
      <c r="E85" t="s">
        <v>554</v>
      </c>
      <c r="F85" s="14">
        <v>41367</v>
      </c>
      <c r="G85" s="14">
        <v>41368</v>
      </c>
    </row>
    <row r="86" spans="1:7" x14ac:dyDescent="0.35">
      <c r="A86">
        <v>24</v>
      </c>
      <c r="B86" t="s">
        <v>23</v>
      </c>
      <c r="C86" t="s">
        <v>77</v>
      </c>
      <c r="D86">
        <v>1</v>
      </c>
      <c r="E86" t="s">
        <v>555</v>
      </c>
      <c r="F86" s="14">
        <v>41369</v>
      </c>
      <c r="G86" s="14">
        <v>41371</v>
      </c>
    </row>
    <row r="87" spans="1:7" x14ac:dyDescent="0.35">
      <c r="A87">
        <v>25</v>
      </c>
      <c r="B87" t="s">
        <v>23</v>
      </c>
      <c r="C87" t="s">
        <v>77</v>
      </c>
      <c r="D87">
        <v>1</v>
      </c>
      <c r="E87" t="s">
        <v>556</v>
      </c>
      <c r="F87" s="14">
        <v>41372</v>
      </c>
      <c r="G87" s="14">
        <v>41375</v>
      </c>
    </row>
    <row r="88" spans="1:7" x14ac:dyDescent="0.35">
      <c r="A88">
        <v>25</v>
      </c>
      <c r="B88" t="s">
        <v>23</v>
      </c>
      <c r="C88" t="s">
        <v>77</v>
      </c>
      <c r="D88">
        <v>1</v>
      </c>
      <c r="E88" t="s">
        <v>557</v>
      </c>
      <c r="F88" s="14">
        <v>41376</v>
      </c>
      <c r="G88" s="14">
        <v>41376</v>
      </c>
    </row>
    <row r="89" spans="1:7" x14ac:dyDescent="0.35">
      <c r="A89">
        <v>24</v>
      </c>
      <c r="B89" t="s">
        <v>23</v>
      </c>
      <c r="C89" t="s">
        <v>77</v>
      </c>
      <c r="D89">
        <v>1</v>
      </c>
      <c r="E89" t="s">
        <v>557</v>
      </c>
      <c r="F89" s="14">
        <v>41377</v>
      </c>
      <c r="G89" s="14">
        <v>41377</v>
      </c>
    </row>
    <row r="90" spans="1:7" x14ac:dyDescent="0.35">
      <c r="A90">
        <v>25</v>
      </c>
      <c r="B90" t="s">
        <v>23</v>
      </c>
      <c r="C90" t="s">
        <v>77</v>
      </c>
      <c r="D90">
        <v>1</v>
      </c>
      <c r="E90" t="s">
        <v>558</v>
      </c>
      <c r="F90" s="14">
        <v>41378</v>
      </c>
      <c r="G90" s="14">
        <v>41384</v>
      </c>
    </row>
    <row r="91" spans="1:7" x14ac:dyDescent="0.35">
      <c r="A91">
        <v>24</v>
      </c>
      <c r="B91" t="s">
        <v>23</v>
      </c>
      <c r="C91" t="s">
        <v>77</v>
      </c>
      <c r="D91">
        <v>1</v>
      </c>
      <c r="E91" t="s">
        <v>558</v>
      </c>
      <c r="F91" s="14">
        <v>41385</v>
      </c>
      <c r="G91" s="14">
        <v>41385</v>
      </c>
    </row>
    <row r="92" spans="1:7" x14ac:dyDescent="0.35">
      <c r="A92">
        <v>24</v>
      </c>
      <c r="B92" t="s">
        <v>23</v>
      </c>
      <c r="C92" t="s">
        <v>77</v>
      </c>
      <c r="D92">
        <v>1</v>
      </c>
      <c r="E92" t="s">
        <v>559</v>
      </c>
      <c r="F92" s="14">
        <v>41386</v>
      </c>
      <c r="G92" s="14">
        <v>41389</v>
      </c>
    </row>
    <row r="93" spans="1:7" x14ac:dyDescent="0.35">
      <c r="A93">
        <v>24</v>
      </c>
      <c r="B93" t="s">
        <v>23</v>
      </c>
      <c r="C93" t="s">
        <v>77</v>
      </c>
      <c r="D93">
        <v>1</v>
      </c>
      <c r="E93" t="s">
        <v>560</v>
      </c>
      <c r="F93" s="14">
        <v>41390</v>
      </c>
      <c r="G93" s="14">
        <v>41391</v>
      </c>
    </row>
    <row r="94" spans="1:7" x14ac:dyDescent="0.35">
      <c r="A94">
        <v>23</v>
      </c>
      <c r="B94" t="s">
        <v>23</v>
      </c>
      <c r="C94" t="s">
        <v>77</v>
      </c>
      <c r="D94">
        <v>1</v>
      </c>
      <c r="E94" t="s">
        <v>561</v>
      </c>
      <c r="F94" s="14">
        <v>41392</v>
      </c>
      <c r="G94" s="14">
        <v>41392</v>
      </c>
    </row>
    <row r="95" spans="1:7" x14ac:dyDescent="0.35">
      <c r="A95">
        <v>24</v>
      </c>
      <c r="B95" t="s">
        <v>23</v>
      </c>
      <c r="C95" t="s">
        <v>77</v>
      </c>
      <c r="D95">
        <v>1</v>
      </c>
      <c r="E95" t="s">
        <v>561</v>
      </c>
      <c r="F95" s="14">
        <v>41393</v>
      </c>
      <c r="G95" s="14">
        <v>41396</v>
      </c>
    </row>
    <row r="96" spans="1:7" x14ac:dyDescent="0.35">
      <c r="A96">
        <v>24</v>
      </c>
      <c r="B96" t="s">
        <v>23</v>
      </c>
      <c r="C96" t="s">
        <v>77</v>
      </c>
      <c r="D96">
        <v>1</v>
      </c>
      <c r="E96" t="s">
        <v>562</v>
      </c>
      <c r="F96" s="14">
        <v>41397</v>
      </c>
      <c r="G96" s="14">
        <v>41398</v>
      </c>
    </row>
    <row r="97" spans="1:7" x14ac:dyDescent="0.35">
      <c r="A97">
        <v>23</v>
      </c>
      <c r="B97" t="s">
        <v>23</v>
      </c>
      <c r="C97" t="s">
        <v>77</v>
      </c>
      <c r="D97">
        <v>1</v>
      </c>
      <c r="E97" t="s">
        <v>562</v>
      </c>
      <c r="F97" s="14">
        <v>41399</v>
      </c>
      <c r="G97" s="14">
        <v>41399</v>
      </c>
    </row>
    <row r="98" spans="1:7" x14ac:dyDescent="0.35">
      <c r="A98">
        <v>23</v>
      </c>
      <c r="B98" t="s">
        <v>23</v>
      </c>
      <c r="C98" t="s">
        <v>77</v>
      </c>
      <c r="D98">
        <v>1</v>
      </c>
      <c r="E98" t="s">
        <v>563</v>
      </c>
      <c r="F98" s="14">
        <v>41400</v>
      </c>
      <c r="G98" s="14">
        <v>41406</v>
      </c>
    </row>
    <row r="99" spans="1:7" x14ac:dyDescent="0.35">
      <c r="A99">
        <v>21</v>
      </c>
      <c r="B99" t="s">
        <v>23</v>
      </c>
      <c r="C99" t="s">
        <v>77</v>
      </c>
      <c r="D99">
        <v>1</v>
      </c>
      <c r="E99" t="s">
        <v>564</v>
      </c>
      <c r="F99" s="14">
        <v>41407</v>
      </c>
      <c r="G99" s="14">
        <v>41409</v>
      </c>
    </row>
    <row r="100" spans="1:7" x14ac:dyDescent="0.35">
      <c r="A100">
        <v>20</v>
      </c>
      <c r="B100" t="s">
        <v>23</v>
      </c>
      <c r="C100" t="s">
        <v>77</v>
      </c>
      <c r="D100">
        <v>1</v>
      </c>
      <c r="E100" t="s">
        <v>565</v>
      </c>
      <c r="F100" s="14">
        <v>41410</v>
      </c>
      <c r="G100" s="14">
        <v>41412</v>
      </c>
    </row>
    <row r="101" spans="1:7" x14ac:dyDescent="0.35">
      <c r="A101">
        <v>21</v>
      </c>
      <c r="B101" t="s">
        <v>23</v>
      </c>
      <c r="C101" t="s">
        <v>77</v>
      </c>
      <c r="D101">
        <v>1</v>
      </c>
      <c r="E101" t="s">
        <v>565</v>
      </c>
      <c r="F101" s="14">
        <v>41413</v>
      </c>
      <c r="G101" s="14">
        <v>41413</v>
      </c>
    </row>
    <row r="102" spans="1:7" x14ac:dyDescent="0.35">
      <c r="A102">
        <v>21</v>
      </c>
      <c r="B102" t="s">
        <v>23</v>
      </c>
      <c r="C102" t="s">
        <v>77</v>
      </c>
      <c r="D102">
        <v>1</v>
      </c>
      <c r="E102" t="s">
        <v>566</v>
      </c>
      <c r="F102" s="14">
        <v>41414</v>
      </c>
      <c r="G102" s="14">
        <v>41487</v>
      </c>
    </row>
    <row r="103" spans="1:7" x14ac:dyDescent="0.35">
      <c r="A103">
        <v>21</v>
      </c>
      <c r="B103" t="s">
        <v>23</v>
      </c>
      <c r="C103" t="s">
        <v>77</v>
      </c>
      <c r="D103">
        <v>1</v>
      </c>
      <c r="E103" t="s">
        <v>567</v>
      </c>
      <c r="F103" s="14">
        <v>41488</v>
      </c>
      <c r="G103" s="14">
        <v>41494</v>
      </c>
    </row>
    <row r="104" spans="1:7" x14ac:dyDescent="0.35">
      <c r="A104">
        <v>21</v>
      </c>
      <c r="B104" t="s">
        <v>23</v>
      </c>
      <c r="C104" t="s">
        <v>77</v>
      </c>
      <c r="D104">
        <v>1</v>
      </c>
      <c r="E104" t="s">
        <v>568</v>
      </c>
      <c r="F104" s="14">
        <v>41495</v>
      </c>
      <c r="G104" s="14">
        <v>41497</v>
      </c>
    </row>
    <row r="105" spans="1:7" x14ac:dyDescent="0.35">
      <c r="A105">
        <v>20</v>
      </c>
      <c r="B105" t="s">
        <v>23</v>
      </c>
      <c r="C105" t="s">
        <v>77</v>
      </c>
      <c r="D105">
        <v>1</v>
      </c>
      <c r="E105" t="s">
        <v>568</v>
      </c>
      <c r="F105" s="14">
        <v>41498</v>
      </c>
      <c r="G105" s="14">
        <v>41503</v>
      </c>
    </row>
    <row r="106" spans="1:7" x14ac:dyDescent="0.35">
      <c r="A106">
        <v>19</v>
      </c>
      <c r="B106" t="s">
        <v>23</v>
      </c>
      <c r="C106" t="s">
        <v>77</v>
      </c>
      <c r="D106">
        <v>1</v>
      </c>
      <c r="E106" t="s">
        <v>569</v>
      </c>
      <c r="F106" s="14">
        <v>41504</v>
      </c>
      <c r="G106" s="14">
        <v>41506</v>
      </c>
    </row>
    <row r="107" spans="1:7" x14ac:dyDescent="0.35">
      <c r="A107">
        <v>20</v>
      </c>
      <c r="B107" t="s">
        <v>23</v>
      </c>
      <c r="C107" t="s">
        <v>77</v>
      </c>
      <c r="D107">
        <v>1</v>
      </c>
      <c r="E107" t="s">
        <v>569</v>
      </c>
      <c r="F107" s="14">
        <v>41507</v>
      </c>
      <c r="G107" s="14">
        <v>41507</v>
      </c>
    </row>
    <row r="108" spans="1:7" x14ac:dyDescent="0.35">
      <c r="A108">
        <v>20</v>
      </c>
      <c r="B108" t="s">
        <v>23</v>
      </c>
      <c r="C108" t="s">
        <v>77</v>
      </c>
      <c r="D108">
        <v>1</v>
      </c>
      <c r="E108" t="s">
        <v>570</v>
      </c>
      <c r="F108" s="14">
        <v>41508</v>
      </c>
      <c r="G108" s="14">
        <v>41508</v>
      </c>
    </row>
    <row r="109" spans="1:7" x14ac:dyDescent="0.35">
      <c r="A109">
        <v>20</v>
      </c>
      <c r="B109" t="s">
        <v>23</v>
      </c>
      <c r="C109" t="s">
        <v>77</v>
      </c>
      <c r="D109">
        <v>1</v>
      </c>
      <c r="E109" t="s">
        <v>571</v>
      </c>
      <c r="F109" s="14">
        <v>41509</v>
      </c>
      <c r="G109" s="14">
        <v>41510</v>
      </c>
    </row>
    <row r="110" spans="1:7" x14ac:dyDescent="0.35">
      <c r="A110">
        <v>19</v>
      </c>
      <c r="B110" t="s">
        <v>23</v>
      </c>
      <c r="C110" t="s">
        <v>77</v>
      </c>
      <c r="D110">
        <v>1</v>
      </c>
      <c r="E110" t="s">
        <v>572</v>
      </c>
      <c r="F110" s="14">
        <v>41511</v>
      </c>
      <c r="G110" s="14">
        <v>41513</v>
      </c>
    </row>
    <row r="111" spans="1:7" x14ac:dyDescent="0.35">
      <c r="A111">
        <v>19</v>
      </c>
      <c r="B111" t="s">
        <v>23</v>
      </c>
      <c r="C111" t="s">
        <v>77</v>
      </c>
      <c r="D111">
        <v>1</v>
      </c>
      <c r="E111" t="s">
        <v>573</v>
      </c>
      <c r="F111" s="14">
        <v>41514</v>
      </c>
      <c r="G111" s="14">
        <v>41515</v>
      </c>
    </row>
    <row r="112" spans="1:7" x14ac:dyDescent="0.35">
      <c r="A112">
        <v>19</v>
      </c>
      <c r="B112" t="s">
        <v>23</v>
      </c>
      <c r="C112" t="s">
        <v>77</v>
      </c>
      <c r="D112">
        <v>1</v>
      </c>
      <c r="E112" t="s">
        <v>574</v>
      </c>
      <c r="F112" s="14">
        <v>41516</v>
      </c>
      <c r="G112" s="14">
        <v>41517</v>
      </c>
    </row>
    <row r="113" spans="1:7" x14ac:dyDescent="0.35">
      <c r="A113">
        <v>18</v>
      </c>
      <c r="B113" t="s">
        <v>23</v>
      </c>
      <c r="C113" t="s">
        <v>77</v>
      </c>
      <c r="D113">
        <v>1</v>
      </c>
      <c r="E113" t="s">
        <v>574</v>
      </c>
      <c r="F113" s="14">
        <v>41518</v>
      </c>
      <c r="G113" s="14">
        <v>41518</v>
      </c>
    </row>
    <row r="114" spans="1:7" x14ac:dyDescent="0.35">
      <c r="A114">
        <v>18</v>
      </c>
      <c r="B114" t="s">
        <v>23</v>
      </c>
      <c r="C114" t="s">
        <v>77</v>
      </c>
      <c r="D114">
        <v>1</v>
      </c>
      <c r="E114" t="s">
        <v>575</v>
      </c>
      <c r="F114" s="14">
        <v>41519</v>
      </c>
      <c r="G114" s="14">
        <v>41532</v>
      </c>
    </row>
    <row r="115" spans="1:7" x14ac:dyDescent="0.35">
      <c r="A115">
        <v>17</v>
      </c>
      <c r="B115" t="s">
        <v>23</v>
      </c>
      <c r="C115" t="s">
        <v>77</v>
      </c>
      <c r="D115">
        <v>1</v>
      </c>
      <c r="E115" t="s">
        <v>575</v>
      </c>
      <c r="F115" s="14">
        <v>41533</v>
      </c>
      <c r="G115" s="14">
        <v>41533</v>
      </c>
    </row>
    <row r="116" spans="1:7" x14ac:dyDescent="0.35">
      <c r="A116">
        <v>17</v>
      </c>
      <c r="B116" t="s">
        <v>23</v>
      </c>
      <c r="C116" t="s">
        <v>77</v>
      </c>
      <c r="D116">
        <v>1</v>
      </c>
      <c r="E116" t="s">
        <v>576</v>
      </c>
      <c r="F116" s="14">
        <v>41534</v>
      </c>
      <c r="G116" s="14">
        <v>41534</v>
      </c>
    </row>
    <row r="117" spans="1:7" x14ac:dyDescent="0.35">
      <c r="A117">
        <v>16</v>
      </c>
      <c r="B117" t="s">
        <v>23</v>
      </c>
      <c r="C117" t="s">
        <v>77</v>
      </c>
      <c r="D117">
        <v>1</v>
      </c>
      <c r="E117" t="s">
        <v>577</v>
      </c>
      <c r="F117" s="14">
        <v>41535</v>
      </c>
      <c r="G117" s="14">
        <v>41535</v>
      </c>
    </row>
    <row r="118" spans="1:7" x14ac:dyDescent="0.35">
      <c r="A118">
        <v>16</v>
      </c>
      <c r="B118" t="s">
        <v>23</v>
      </c>
      <c r="C118" t="s">
        <v>77</v>
      </c>
      <c r="D118">
        <v>1</v>
      </c>
      <c r="E118" t="s">
        <v>578</v>
      </c>
      <c r="F118" s="14">
        <v>41536</v>
      </c>
      <c r="G118" s="14">
        <v>41536</v>
      </c>
    </row>
    <row r="119" spans="1:7" x14ac:dyDescent="0.35">
      <c r="A119">
        <v>16</v>
      </c>
      <c r="B119" t="s">
        <v>23</v>
      </c>
      <c r="C119" t="s">
        <v>77</v>
      </c>
      <c r="D119">
        <v>1</v>
      </c>
      <c r="E119" t="s">
        <v>579</v>
      </c>
      <c r="F119" s="14">
        <v>41537</v>
      </c>
      <c r="G119" s="14">
        <v>41538</v>
      </c>
    </row>
    <row r="120" spans="1:7" x14ac:dyDescent="0.35">
      <c r="A120">
        <v>18</v>
      </c>
      <c r="B120" t="s">
        <v>23</v>
      </c>
      <c r="C120" t="s">
        <v>77</v>
      </c>
      <c r="D120">
        <v>1</v>
      </c>
      <c r="E120" t="s">
        <v>580</v>
      </c>
      <c r="F120" s="14">
        <v>41539</v>
      </c>
      <c r="G120" s="14">
        <v>41545</v>
      </c>
    </row>
    <row r="121" spans="1:7" x14ac:dyDescent="0.35">
      <c r="A121">
        <v>17</v>
      </c>
      <c r="B121" t="s">
        <v>23</v>
      </c>
      <c r="C121" t="s">
        <v>77</v>
      </c>
      <c r="D121">
        <v>1</v>
      </c>
      <c r="E121" t="s">
        <v>580</v>
      </c>
      <c r="F121" s="14">
        <v>41546</v>
      </c>
      <c r="G121" s="14">
        <v>41546</v>
      </c>
    </row>
    <row r="122" spans="1:7" x14ac:dyDescent="0.35">
      <c r="A122">
        <v>16</v>
      </c>
      <c r="B122" t="s">
        <v>23</v>
      </c>
      <c r="C122" t="s">
        <v>77</v>
      </c>
      <c r="D122">
        <v>1</v>
      </c>
      <c r="E122" t="s">
        <v>581</v>
      </c>
      <c r="F122" s="14">
        <v>41547</v>
      </c>
      <c r="G122" s="14">
        <v>41547</v>
      </c>
    </row>
    <row r="123" spans="1:7" x14ac:dyDescent="0.35">
      <c r="A123">
        <v>17</v>
      </c>
      <c r="B123" t="s">
        <v>23</v>
      </c>
      <c r="C123" t="s">
        <v>77</v>
      </c>
      <c r="D123">
        <v>1</v>
      </c>
      <c r="E123" t="s">
        <v>581</v>
      </c>
      <c r="F123" s="14">
        <v>41548</v>
      </c>
      <c r="G123" s="14">
        <v>41548</v>
      </c>
    </row>
    <row r="124" spans="1:7" x14ac:dyDescent="0.35">
      <c r="A124">
        <v>17</v>
      </c>
      <c r="B124" t="s">
        <v>23</v>
      </c>
      <c r="C124" t="s">
        <v>77</v>
      </c>
      <c r="D124">
        <v>1</v>
      </c>
      <c r="E124" t="s">
        <v>582</v>
      </c>
      <c r="F124" s="14">
        <v>41549</v>
      </c>
      <c r="G124" s="14">
        <v>41549</v>
      </c>
    </row>
    <row r="125" spans="1:7" x14ac:dyDescent="0.35">
      <c r="A125">
        <v>17</v>
      </c>
      <c r="B125" t="s">
        <v>23</v>
      </c>
      <c r="C125" t="s">
        <v>77</v>
      </c>
      <c r="D125">
        <v>1</v>
      </c>
      <c r="E125" t="s">
        <v>583</v>
      </c>
      <c r="F125" s="14">
        <v>41550</v>
      </c>
      <c r="G125" s="14">
        <v>41550</v>
      </c>
    </row>
    <row r="126" spans="1:7" x14ac:dyDescent="0.35">
      <c r="A126">
        <v>17</v>
      </c>
      <c r="B126" t="s">
        <v>23</v>
      </c>
      <c r="C126" t="s">
        <v>77</v>
      </c>
      <c r="D126">
        <v>1</v>
      </c>
      <c r="E126" t="s">
        <v>584</v>
      </c>
      <c r="F126" s="14">
        <v>41551</v>
      </c>
      <c r="G126" s="14">
        <v>41552</v>
      </c>
    </row>
    <row r="127" spans="1:7" x14ac:dyDescent="0.35">
      <c r="A127">
        <v>15</v>
      </c>
      <c r="B127" t="s">
        <v>23</v>
      </c>
      <c r="C127" t="s">
        <v>77</v>
      </c>
      <c r="D127">
        <v>1</v>
      </c>
      <c r="E127" t="s">
        <v>585</v>
      </c>
      <c r="F127" s="14">
        <v>41553</v>
      </c>
      <c r="G127" s="14">
        <v>41553</v>
      </c>
    </row>
    <row r="128" spans="1:7" x14ac:dyDescent="0.35">
      <c r="A128">
        <v>16</v>
      </c>
      <c r="B128" t="s">
        <v>23</v>
      </c>
      <c r="C128" t="s">
        <v>77</v>
      </c>
      <c r="D128">
        <v>1</v>
      </c>
      <c r="E128" t="s">
        <v>585</v>
      </c>
      <c r="F128" s="14">
        <v>41554</v>
      </c>
      <c r="G128" s="14">
        <v>41566</v>
      </c>
    </row>
    <row r="129" spans="1:7" x14ac:dyDescent="0.35">
      <c r="A129">
        <v>16</v>
      </c>
      <c r="B129" t="s">
        <v>23</v>
      </c>
      <c r="C129" t="s">
        <v>77</v>
      </c>
      <c r="D129">
        <v>1</v>
      </c>
      <c r="E129" t="s">
        <v>586</v>
      </c>
      <c r="F129" s="14">
        <v>41567</v>
      </c>
      <c r="G129" s="14">
        <v>41569</v>
      </c>
    </row>
    <row r="130" spans="1:7" x14ac:dyDescent="0.35">
      <c r="A130">
        <v>15</v>
      </c>
      <c r="B130" t="s">
        <v>23</v>
      </c>
      <c r="C130" t="s">
        <v>77</v>
      </c>
      <c r="D130">
        <v>1</v>
      </c>
      <c r="E130" t="s">
        <v>587</v>
      </c>
      <c r="F130" s="14">
        <v>41570</v>
      </c>
      <c r="G130" s="14">
        <v>41570</v>
      </c>
    </row>
    <row r="131" spans="1:7" x14ac:dyDescent="0.35">
      <c r="A131">
        <v>15</v>
      </c>
      <c r="B131" t="s">
        <v>23</v>
      </c>
      <c r="C131" t="s">
        <v>77</v>
      </c>
      <c r="D131">
        <v>1</v>
      </c>
      <c r="E131" t="s">
        <v>588</v>
      </c>
      <c r="F131" s="14">
        <v>41571</v>
      </c>
      <c r="G131" s="14">
        <v>41571</v>
      </c>
    </row>
    <row r="132" spans="1:7" x14ac:dyDescent="0.35">
      <c r="A132">
        <v>15</v>
      </c>
      <c r="B132" t="s">
        <v>23</v>
      </c>
      <c r="C132" t="s">
        <v>77</v>
      </c>
      <c r="D132">
        <v>1</v>
      </c>
      <c r="E132" t="s">
        <v>589</v>
      </c>
      <c r="F132" s="14">
        <v>41572</v>
      </c>
      <c r="G132" s="14">
        <v>41573</v>
      </c>
    </row>
    <row r="133" spans="1:7" x14ac:dyDescent="0.35">
      <c r="A133">
        <v>14</v>
      </c>
      <c r="B133" t="s">
        <v>23</v>
      </c>
      <c r="C133" t="s">
        <v>77</v>
      </c>
      <c r="D133">
        <v>1</v>
      </c>
      <c r="E133" t="s">
        <v>590</v>
      </c>
      <c r="F133" s="14">
        <v>41574</v>
      </c>
      <c r="G133" s="14">
        <v>41574</v>
      </c>
    </row>
    <row r="134" spans="1:7" x14ac:dyDescent="0.35">
      <c r="A134">
        <v>15</v>
      </c>
      <c r="B134" t="s">
        <v>23</v>
      </c>
      <c r="C134" t="s">
        <v>77</v>
      </c>
      <c r="D134">
        <v>1</v>
      </c>
      <c r="E134" t="s">
        <v>590</v>
      </c>
      <c r="F134" s="14">
        <v>41575</v>
      </c>
      <c r="G134" s="14">
        <v>41580</v>
      </c>
    </row>
    <row r="135" spans="1:7" x14ac:dyDescent="0.35">
      <c r="A135">
        <v>16</v>
      </c>
      <c r="B135" t="s">
        <v>23</v>
      </c>
      <c r="C135" t="s">
        <v>77</v>
      </c>
      <c r="D135">
        <v>1</v>
      </c>
      <c r="E135" t="s">
        <v>591</v>
      </c>
      <c r="F135" s="14">
        <v>41581</v>
      </c>
      <c r="G135" s="14">
        <v>41583</v>
      </c>
    </row>
    <row r="136" spans="1:7" x14ac:dyDescent="0.35">
      <c r="A136">
        <v>16</v>
      </c>
      <c r="B136" t="s">
        <v>23</v>
      </c>
      <c r="C136" t="s">
        <v>77</v>
      </c>
      <c r="D136">
        <v>1</v>
      </c>
      <c r="E136" t="s">
        <v>592</v>
      </c>
      <c r="F136" s="14">
        <v>41584</v>
      </c>
      <c r="G136" s="14">
        <v>41584</v>
      </c>
    </row>
    <row r="137" spans="1:7" x14ac:dyDescent="0.35">
      <c r="A137">
        <v>16</v>
      </c>
      <c r="B137" t="s">
        <v>23</v>
      </c>
      <c r="C137" t="s">
        <v>77</v>
      </c>
      <c r="D137">
        <v>1</v>
      </c>
      <c r="E137" t="s">
        <v>593</v>
      </c>
      <c r="F137" s="14">
        <v>41585</v>
      </c>
      <c r="G137" s="14">
        <v>41585</v>
      </c>
    </row>
    <row r="138" spans="1:7" x14ac:dyDescent="0.35">
      <c r="A138">
        <v>16</v>
      </c>
      <c r="B138" t="s">
        <v>23</v>
      </c>
      <c r="C138" t="s">
        <v>77</v>
      </c>
      <c r="D138">
        <v>1</v>
      </c>
      <c r="E138" t="s">
        <v>594</v>
      </c>
      <c r="F138" s="14">
        <v>41586</v>
      </c>
      <c r="G138" s="14">
        <v>41587</v>
      </c>
    </row>
    <row r="139" spans="1:7" x14ac:dyDescent="0.35">
      <c r="A139">
        <v>15</v>
      </c>
      <c r="B139" t="s">
        <v>23</v>
      </c>
      <c r="C139" t="s">
        <v>77</v>
      </c>
      <c r="D139">
        <v>1</v>
      </c>
      <c r="E139" t="s">
        <v>595</v>
      </c>
      <c r="F139" s="14">
        <v>41588</v>
      </c>
      <c r="G139" s="14">
        <v>41601</v>
      </c>
    </row>
    <row r="140" spans="1:7" x14ac:dyDescent="0.35">
      <c r="A140">
        <v>14</v>
      </c>
      <c r="B140" t="s">
        <v>23</v>
      </c>
      <c r="C140" t="s">
        <v>77</v>
      </c>
      <c r="D140">
        <v>1</v>
      </c>
      <c r="E140" t="s">
        <v>596</v>
      </c>
      <c r="F140" s="14">
        <v>41602</v>
      </c>
      <c r="G140" s="14">
        <v>41604</v>
      </c>
    </row>
    <row r="141" spans="1:7" x14ac:dyDescent="0.35">
      <c r="A141">
        <v>14</v>
      </c>
      <c r="B141" t="s">
        <v>23</v>
      </c>
      <c r="C141" t="s">
        <v>77</v>
      </c>
      <c r="D141">
        <v>1</v>
      </c>
      <c r="E141" t="s">
        <v>597</v>
      </c>
      <c r="F141" s="14">
        <v>41605</v>
      </c>
      <c r="G141" s="14">
        <v>41605</v>
      </c>
    </row>
    <row r="142" spans="1:7" x14ac:dyDescent="0.35">
      <c r="A142">
        <v>14</v>
      </c>
      <c r="B142" t="s">
        <v>23</v>
      </c>
      <c r="C142" t="s">
        <v>77</v>
      </c>
      <c r="D142">
        <v>1</v>
      </c>
      <c r="E142" t="s">
        <v>598</v>
      </c>
      <c r="F142" s="14">
        <v>41606</v>
      </c>
      <c r="G142" s="14">
        <v>41606</v>
      </c>
    </row>
    <row r="143" spans="1:7" x14ac:dyDescent="0.35">
      <c r="A143">
        <v>14</v>
      </c>
      <c r="B143" t="s">
        <v>23</v>
      </c>
      <c r="C143" t="s">
        <v>77</v>
      </c>
      <c r="D143">
        <v>1</v>
      </c>
      <c r="E143" t="s">
        <v>599</v>
      </c>
      <c r="F143" s="14">
        <v>41607</v>
      </c>
      <c r="G143" s="14">
        <v>41609</v>
      </c>
    </row>
    <row r="144" spans="1:7" x14ac:dyDescent="0.35">
      <c r="A144">
        <v>16</v>
      </c>
      <c r="B144" t="s">
        <v>23</v>
      </c>
      <c r="C144" t="s">
        <v>77</v>
      </c>
      <c r="D144">
        <v>1</v>
      </c>
      <c r="E144" t="s">
        <v>600</v>
      </c>
      <c r="F144" s="14">
        <v>41610</v>
      </c>
      <c r="G144" s="14">
        <v>41612</v>
      </c>
    </row>
    <row r="145" spans="1:7" x14ac:dyDescent="0.35">
      <c r="A145">
        <v>15</v>
      </c>
      <c r="B145" t="s">
        <v>23</v>
      </c>
      <c r="C145" t="s">
        <v>77</v>
      </c>
      <c r="D145">
        <v>1</v>
      </c>
      <c r="E145" t="s">
        <v>601</v>
      </c>
      <c r="F145" s="14">
        <v>41613</v>
      </c>
      <c r="G145" s="14">
        <v>41615</v>
      </c>
    </row>
    <row r="146" spans="1:7" x14ac:dyDescent="0.35">
      <c r="A146">
        <v>15</v>
      </c>
      <c r="B146" t="s">
        <v>23</v>
      </c>
      <c r="C146" t="s">
        <v>77</v>
      </c>
      <c r="D146">
        <v>1</v>
      </c>
      <c r="E146" t="s">
        <v>602</v>
      </c>
      <c r="F146" s="14">
        <v>41616</v>
      </c>
      <c r="G146" s="14">
        <v>41618</v>
      </c>
    </row>
    <row r="147" spans="1:7" x14ac:dyDescent="0.35">
      <c r="A147">
        <v>15</v>
      </c>
      <c r="B147" t="s">
        <v>23</v>
      </c>
      <c r="C147" t="s">
        <v>77</v>
      </c>
      <c r="D147">
        <v>1</v>
      </c>
      <c r="E147" t="s">
        <v>603</v>
      </c>
      <c r="F147" s="14">
        <v>41619</v>
      </c>
      <c r="G147" s="14">
        <v>41619</v>
      </c>
    </row>
    <row r="148" spans="1:7" x14ac:dyDescent="0.35">
      <c r="A148">
        <v>15</v>
      </c>
      <c r="B148" t="s">
        <v>23</v>
      </c>
      <c r="C148" t="s">
        <v>77</v>
      </c>
      <c r="D148">
        <v>1</v>
      </c>
      <c r="E148" t="s">
        <v>604</v>
      </c>
      <c r="F148" s="14">
        <v>41620</v>
      </c>
      <c r="G148" s="14">
        <v>41620</v>
      </c>
    </row>
    <row r="149" spans="1:7" x14ac:dyDescent="0.35">
      <c r="A149">
        <v>15</v>
      </c>
      <c r="B149" t="s">
        <v>23</v>
      </c>
      <c r="C149" t="s">
        <v>77</v>
      </c>
      <c r="D149">
        <v>1</v>
      </c>
      <c r="E149" t="s">
        <v>605</v>
      </c>
      <c r="F149" s="14">
        <v>41621</v>
      </c>
      <c r="G149" s="14">
        <v>41623</v>
      </c>
    </row>
    <row r="150" spans="1:7" x14ac:dyDescent="0.35">
      <c r="A150">
        <v>13</v>
      </c>
      <c r="B150" t="s">
        <v>23</v>
      </c>
      <c r="C150" t="s">
        <v>77</v>
      </c>
      <c r="D150">
        <v>1</v>
      </c>
      <c r="E150" t="s">
        <v>606</v>
      </c>
      <c r="F150" s="14">
        <v>41624</v>
      </c>
      <c r="G150" s="14">
        <v>41629</v>
      </c>
    </row>
    <row r="151" spans="1:7" x14ac:dyDescent="0.35">
      <c r="A151">
        <v>11</v>
      </c>
      <c r="B151" t="s">
        <v>23</v>
      </c>
      <c r="C151" t="s">
        <v>77</v>
      </c>
      <c r="D151">
        <v>1</v>
      </c>
      <c r="E151" t="s">
        <v>607</v>
      </c>
      <c r="F151" s="14">
        <v>41630</v>
      </c>
      <c r="G151" s="14">
        <v>41630</v>
      </c>
    </row>
    <row r="152" spans="1:7" x14ac:dyDescent="0.35">
      <c r="A152">
        <v>12</v>
      </c>
      <c r="B152" t="s">
        <v>23</v>
      </c>
      <c r="C152" t="s">
        <v>77</v>
      </c>
      <c r="D152">
        <v>1</v>
      </c>
      <c r="E152" t="s">
        <v>607</v>
      </c>
      <c r="F152" s="14">
        <v>41631</v>
      </c>
      <c r="G152" s="14">
        <v>41634</v>
      </c>
    </row>
    <row r="153" spans="1:7" x14ac:dyDescent="0.35">
      <c r="A153">
        <v>12</v>
      </c>
      <c r="B153" t="s">
        <v>23</v>
      </c>
      <c r="C153" t="s">
        <v>77</v>
      </c>
      <c r="D153">
        <v>1</v>
      </c>
      <c r="E153" t="s">
        <v>608</v>
      </c>
      <c r="F153" s="14">
        <v>41635</v>
      </c>
      <c r="G153" s="14">
        <v>41637</v>
      </c>
    </row>
    <row r="154" spans="1:7" x14ac:dyDescent="0.35">
      <c r="A154">
        <v>13</v>
      </c>
      <c r="B154" t="s">
        <v>23</v>
      </c>
      <c r="C154" t="s">
        <v>77</v>
      </c>
      <c r="D154">
        <v>1</v>
      </c>
      <c r="E154" t="s">
        <v>609</v>
      </c>
      <c r="F154" s="14">
        <v>41638</v>
      </c>
      <c r="G154" s="14">
        <v>41640</v>
      </c>
    </row>
    <row r="155" spans="1:7" x14ac:dyDescent="0.35">
      <c r="A155">
        <v>12</v>
      </c>
      <c r="B155" t="s">
        <v>23</v>
      </c>
      <c r="C155" t="s">
        <v>77</v>
      </c>
      <c r="D155">
        <v>1</v>
      </c>
      <c r="E155" t="s">
        <v>610</v>
      </c>
      <c r="F155" s="14">
        <v>41641</v>
      </c>
      <c r="G155" s="14">
        <v>41651</v>
      </c>
    </row>
    <row r="156" spans="1:7" x14ac:dyDescent="0.35">
      <c r="A156">
        <v>11</v>
      </c>
      <c r="B156" t="s">
        <v>23</v>
      </c>
      <c r="C156" t="s">
        <v>77</v>
      </c>
      <c r="D156">
        <v>1</v>
      </c>
      <c r="E156" t="s">
        <v>611</v>
      </c>
      <c r="F156" s="14">
        <v>41652</v>
      </c>
      <c r="G156" s="14">
        <v>41657</v>
      </c>
    </row>
    <row r="157" spans="1:7" x14ac:dyDescent="0.35">
      <c r="A157">
        <v>12</v>
      </c>
      <c r="B157" t="s">
        <v>23</v>
      </c>
      <c r="C157" t="s">
        <v>77</v>
      </c>
      <c r="D157">
        <v>1</v>
      </c>
      <c r="E157" t="s">
        <v>612</v>
      </c>
      <c r="F157" s="14">
        <v>41658</v>
      </c>
      <c r="G157" s="14">
        <v>41658</v>
      </c>
    </row>
    <row r="158" spans="1:7" x14ac:dyDescent="0.35">
      <c r="A158">
        <v>13</v>
      </c>
      <c r="B158" t="s">
        <v>23</v>
      </c>
      <c r="C158" t="s">
        <v>77</v>
      </c>
      <c r="D158">
        <v>1</v>
      </c>
      <c r="E158" t="s">
        <v>612</v>
      </c>
      <c r="F158" s="14">
        <v>41659</v>
      </c>
      <c r="G158" s="14">
        <v>41664</v>
      </c>
    </row>
    <row r="159" spans="1:7" x14ac:dyDescent="0.35">
      <c r="A159">
        <v>12</v>
      </c>
      <c r="B159" t="s">
        <v>23</v>
      </c>
      <c r="C159" t="s">
        <v>77</v>
      </c>
      <c r="D159">
        <v>1</v>
      </c>
      <c r="E159" t="s">
        <v>612</v>
      </c>
      <c r="F159" s="14">
        <v>41665</v>
      </c>
      <c r="G159" s="14">
        <v>41667</v>
      </c>
    </row>
    <row r="160" spans="1:7" x14ac:dyDescent="0.35">
      <c r="A160">
        <v>11</v>
      </c>
      <c r="B160" t="s">
        <v>23</v>
      </c>
      <c r="C160" t="s">
        <v>77</v>
      </c>
      <c r="D160">
        <v>1</v>
      </c>
      <c r="E160" t="s">
        <v>613</v>
      </c>
      <c r="F160" s="14">
        <v>41668</v>
      </c>
      <c r="G160" s="14">
        <v>41672</v>
      </c>
    </row>
    <row r="161" spans="1:7" x14ac:dyDescent="0.35">
      <c r="A161">
        <v>11</v>
      </c>
      <c r="B161" t="s">
        <v>23</v>
      </c>
      <c r="C161" t="s">
        <v>77</v>
      </c>
      <c r="D161">
        <v>1</v>
      </c>
      <c r="E161" t="s">
        <v>614</v>
      </c>
      <c r="F161" s="14">
        <v>41673</v>
      </c>
      <c r="G161" s="14">
        <v>41678</v>
      </c>
    </row>
    <row r="162" spans="1:7" x14ac:dyDescent="0.35">
      <c r="A162">
        <v>11</v>
      </c>
      <c r="B162" t="s">
        <v>23</v>
      </c>
      <c r="C162" t="s">
        <v>77</v>
      </c>
      <c r="D162">
        <v>1</v>
      </c>
      <c r="E162" t="s">
        <v>615</v>
      </c>
      <c r="F162" s="14">
        <v>41679</v>
      </c>
      <c r="G162" s="14">
        <v>41682</v>
      </c>
    </row>
    <row r="163" spans="1:7" x14ac:dyDescent="0.35">
      <c r="A163">
        <v>11</v>
      </c>
      <c r="B163" t="s">
        <v>23</v>
      </c>
      <c r="C163" t="s">
        <v>77</v>
      </c>
      <c r="D163">
        <v>1</v>
      </c>
      <c r="E163" t="s">
        <v>616</v>
      </c>
      <c r="F163" s="14">
        <v>41683</v>
      </c>
      <c r="G163" s="14">
        <v>41688</v>
      </c>
    </row>
    <row r="164" spans="1:7" x14ac:dyDescent="0.35">
      <c r="A164">
        <v>11</v>
      </c>
      <c r="B164" t="s">
        <v>23</v>
      </c>
      <c r="C164" t="s">
        <v>77</v>
      </c>
      <c r="D164">
        <v>1</v>
      </c>
      <c r="E164" t="s">
        <v>617</v>
      </c>
      <c r="F164" s="14">
        <v>41689</v>
      </c>
      <c r="G164" s="14">
        <v>41689</v>
      </c>
    </row>
    <row r="165" spans="1:7" x14ac:dyDescent="0.35">
      <c r="A165">
        <v>11</v>
      </c>
      <c r="B165" t="s">
        <v>23</v>
      </c>
      <c r="C165" t="s">
        <v>77</v>
      </c>
      <c r="D165">
        <v>1</v>
      </c>
      <c r="E165" t="s">
        <v>618</v>
      </c>
      <c r="F165" s="14">
        <v>41690</v>
      </c>
      <c r="G165" s="14">
        <v>41690</v>
      </c>
    </row>
    <row r="166" spans="1:7" x14ac:dyDescent="0.35">
      <c r="A166">
        <v>12</v>
      </c>
      <c r="B166" t="s">
        <v>23</v>
      </c>
      <c r="C166" t="s">
        <v>77</v>
      </c>
      <c r="D166">
        <v>1</v>
      </c>
      <c r="E166" t="s">
        <v>619</v>
      </c>
      <c r="F166" s="14">
        <v>41691</v>
      </c>
      <c r="G166" s="14">
        <v>41693</v>
      </c>
    </row>
    <row r="167" spans="1:7" x14ac:dyDescent="0.35">
      <c r="A167">
        <v>12</v>
      </c>
      <c r="B167" t="s">
        <v>23</v>
      </c>
      <c r="C167" t="s">
        <v>77</v>
      </c>
      <c r="D167">
        <v>1</v>
      </c>
      <c r="E167" t="s">
        <v>620</v>
      </c>
      <c r="F167" s="14">
        <v>41694</v>
      </c>
      <c r="G167" s="14">
        <v>41695</v>
      </c>
    </row>
    <row r="168" spans="1:7" x14ac:dyDescent="0.35">
      <c r="A168">
        <v>12</v>
      </c>
      <c r="B168" t="s">
        <v>23</v>
      </c>
      <c r="C168" t="s">
        <v>77</v>
      </c>
      <c r="D168">
        <v>1</v>
      </c>
      <c r="E168" t="s">
        <v>621</v>
      </c>
      <c r="F168" s="14">
        <v>41696</v>
      </c>
      <c r="G168" s="14">
        <v>41696</v>
      </c>
    </row>
    <row r="169" spans="1:7" x14ac:dyDescent="0.35">
      <c r="A169">
        <v>12</v>
      </c>
      <c r="B169" t="s">
        <v>23</v>
      </c>
      <c r="C169" t="s">
        <v>77</v>
      </c>
      <c r="D169">
        <v>1</v>
      </c>
      <c r="E169" t="s">
        <v>622</v>
      </c>
      <c r="F169" s="14">
        <v>41697</v>
      </c>
      <c r="G169" s="14">
        <v>41697</v>
      </c>
    </row>
    <row r="170" spans="1:7" x14ac:dyDescent="0.35">
      <c r="A170">
        <v>12</v>
      </c>
      <c r="B170" t="s">
        <v>23</v>
      </c>
      <c r="C170" t="s">
        <v>77</v>
      </c>
      <c r="D170">
        <v>1</v>
      </c>
      <c r="E170" t="s">
        <v>623</v>
      </c>
      <c r="F170" s="14">
        <v>41698</v>
      </c>
      <c r="G170" s="14">
        <v>41699</v>
      </c>
    </row>
    <row r="171" spans="1:7" x14ac:dyDescent="0.35">
      <c r="A171">
        <v>10</v>
      </c>
      <c r="B171" t="s">
        <v>23</v>
      </c>
      <c r="C171" t="s">
        <v>77</v>
      </c>
      <c r="D171">
        <v>1</v>
      </c>
      <c r="E171" t="s">
        <v>624</v>
      </c>
      <c r="F171" s="14">
        <v>41700</v>
      </c>
      <c r="G171" s="14">
        <v>41706</v>
      </c>
    </row>
    <row r="172" spans="1:7" x14ac:dyDescent="0.35">
      <c r="A172">
        <v>11</v>
      </c>
      <c r="B172" t="s">
        <v>23</v>
      </c>
      <c r="C172" t="s">
        <v>77</v>
      </c>
      <c r="D172">
        <v>1</v>
      </c>
      <c r="E172" t="s">
        <v>624</v>
      </c>
      <c r="F172" s="14">
        <v>41707</v>
      </c>
      <c r="G172" s="14">
        <v>41709</v>
      </c>
    </row>
    <row r="173" spans="1:7" x14ac:dyDescent="0.35">
      <c r="A173">
        <v>11</v>
      </c>
      <c r="B173" t="s">
        <v>23</v>
      </c>
      <c r="C173" t="s">
        <v>77</v>
      </c>
      <c r="D173">
        <v>1</v>
      </c>
      <c r="E173" t="s">
        <v>625</v>
      </c>
      <c r="F173" s="14">
        <v>41710</v>
      </c>
      <c r="G173" s="14">
        <v>41710</v>
      </c>
    </row>
    <row r="174" spans="1:7" x14ac:dyDescent="0.35">
      <c r="A174">
        <v>11</v>
      </c>
      <c r="B174" t="s">
        <v>23</v>
      </c>
      <c r="C174" t="s">
        <v>77</v>
      </c>
      <c r="D174">
        <v>1</v>
      </c>
      <c r="E174" t="s">
        <v>626</v>
      </c>
      <c r="F174" s="14">
        <v>41711</v>
      </c>
      <c r="G174" s="14">
        <v>41711</v>
      </c>
    </row>
    <row r="175" spans="1:7" x14ac:dyDescent="0.35">
      <c r="A175">
        <v>11</v>
      </c>
      <c r="B175" t="s">
        <v>23</v>
      </c>
      <c r="C175" t="s">
        <v>77</v>
      </c>
      <c r="D175">
        <v>1</v>
      </c>
      <c r="E175" t="s">
        <v>627</v>
      </c>
      <c r="F175" s="14">
        <v>41712</v>
      </c>
      <c r="G175" s="14">
        <v>41714</v>
      </c>
    </row>
    <row r="176" spans="1:7" x14ac:dyDescent="0.35">
      <c r="A176">
        <v>9</v>
      </c>
      <c r="B176" t="s">
        <v>23</v>
      </c>
      <c r="C176" t="s">
        <v>77</v>
      </c>
      <c r="D176">
        <v>1</v>
      </c>
      <c r="E176" t="s">
        <v>628</v>
      </c>
      <c r="F176" s="14">
        <v>41715</v>
      </c>
      <c r="G176" s="14">
        <v>41716</v>
      </c>
    </row>
    <row r="177" spans="1:7" x14ac:dyDescent="0.35">
      <c r="A177">
        <v>9</v>
      </c>
      <c r="B177" t="s">
        <v>23</v>
      </c>
      <c r="C177" t="s">
        <v>77</v>
      </c>
      <c r="D177">
        <v>1</v>
      </c>
      <c r="E177" t="s">
        <v>629</v>
      </c>
      <c r="F177" s="14">
        <v>41717</v>
      </c>
      <c r="G177" s="14">
        <v>41717</v>
      </c>
    </row>
    <row r="178" spans="1:7" x14ac:dyDescent="0.35">
      <c r="A178">
        <v>7</v>
      </c>
      <c r="B178" t="s">
        <v>23</v>
      </c>
      <c r="C178" t="s">
        <v>77</v>
      </c>
      <c r="D178">
        <v>1</v>
      </c>
      <c r="E178" t="s">
        <v>630</v>
      </c>
      <c r="F178" s="14">
        <v>41718</v>
      </c>
      <c r="G178" s="14">
        <v>41718</v>
      </c>
    </row>
    <row r="179" spans="1:7" x14ac:dyDescent="0.35">
      <c r="A179">
        <v>8</v>
      </c>
      <c r="B179" t="s">
        <v>23</v>
      </c>
      <c r="C179" t="s">
        <v>77</v>
      </c>
      <c r="D179">
        <v>1</v>
      </c>
      <c r="E179" t="s">
        <v>631</v>
      </c>
      <c r="F179" s="14">
        <v>41719</v>
      </c>
      <c r="G179" s="14">
        <v>41719</v>
      </c>
    </row>
    <row r="180" spans="1:7" x14ac:dyDescent="0.35">
      <c r="A180">
        <v>9</v>
      </c>
      <c r="B180" t="s">
        <v>23</v>
      </c>
      <c r="C180" t="s">
        <v>77</v>
      </c>
      <c r="D180">
        <v>1</v>
      </c>
      <c r="E180" t="s">
        <v>631</v>
      </c>
      <c r="F180" s="14">
        <v>41720</v>
      </c>
      <c r="G180" s="14">
        <v>41720</v>
      </c>
    </row>
    <row r="181" spans="1:7" x14ac:dyDescent="0.35">
      <c r="A181">
        <v>8</v>
      </c>
      <c r="B181" t="s">
        <v>23</v>
      </c>
      <c r="C181" t="s">
        <v>77</v>
      </c>
      <c r="D181">
        <v>1</v>
      </c>
      <c r="E181" t="s">
        <v>632</v>
      </c>
      <c r="F181" s="14">
        <v>41721</v>
      </c>
      <c r="G181" s="14">
        <v>41724</v>
      </c>
    </row>
    <row r="182" spans="1:7" x14ac:dyDescent="0.35">
      <c r="A182">
        <v>8</v>
      </c>
      <c r="B182" t="s">
        <v>23</v>
      </c>
      <c r="C182" t="s">
        <v>77</v>
      </c>
      <c r="D182">
        <v>1</v>
      </c>
      <c r="E182" t="s">
        <v>633</v>
      </c>
      <c r="F182" s="14">
        <v>41725</v>
      </c>
      <c r="G182" s="14">
        <v>41728</v>
      </c>
    </row>
    <row r="183" spans="1:7" x14ac:dyDescent="0.35">
      <c r="A183">
        <v>7</v>
      </c>
      <c r="B183" t="s">
        <v>23</v>
      </c>
      <c r="C183" t="s">
        <v>77</v>
      </c>
      <c r="D183">
        <v>1</v>
      </c>
      <c r="E183" t="s">
        <v>634</v>
      </c>
      <c r="F183" s="14">
        <v>41729</v>
      </c>
      <c r="G183" s="14">
        <v>41730</v>
      </c>
    </row>
    <row r="184" spans="1:7" x14ac:dyDescent="0.35">
      <c r="A184">
        <v>7</v>
      </c>
      <c r="B184" t="s">
        <v>23</v>
      </c>
      <c r="C184" t="s">
        <v>77</v>
      </c>
      <c r="D184">
        <v>1</v>
      </c>
      <c r="E184" t="s">
        <v>635</v>
      </c>
      <c r="F184" s="14">
        <v>41731</v>
      </c>
      <c r="G184" s="14">
        <v>41731</v>
      </c>
    </row>
    <row r="185" spans="1:7" x14ac:dyDescent="0.35">
      <c r="A185">
        <v>8</v>
      </c>
      <c r="B185" t="s">
        <v>23</v>
      </c>
      <c r="C185" t="s">
        <v>77</v>
      </c>
      <c r="D185">
        <v>1</v>
      </c>
      <c r="E185" t="s">
        <v>636</v>
      </c>
      <c r="F185" s="14">
        <v>41732</v>
      </c>
      <c r="G185" s="14">
        <v>41735</v>
      </c>
    </row>
    <row r="186" spans="1:7" x14ac:dyDescent="0.35">
      <c r="A186">
        <v>8</v>
      </c>
      <c r="B186" t="s">
        <v>23</v>
      </c>
      <c r="C186" t="s">
        <v>77</v>
      </c>
      <c r="D186">
        <v>1</v>
      </c>
      <c r="E186" t="s">
        <v>637</v>
      </c>
      <c r="F186" s="14">
        <v>41736</v>
      </c>
      <c r="G186" s="14">
        <v>41737</v>
      </c>
    </row>
    <row r="187" spans="1:7" x14ac:dyDescent="0.35">
      <c r="A187">
        <v>7</v>
      </c>
      <c r="B187" t="s">
        <v>23</v>
      </c>
      <c r="C187" t="s">
        <v>77</v>
      </c>
      <c r="D187">
        <v>1</v>
      </c>
      <c r="E187" t="s">
        <v>638</v>
      </c>
      <c r="F187" s="14">
        <v>41738</v>
      </c>
      <c r="G187" s="14">
        <v>41738</v>
      </c>
    </row>
    <row r="188" spans="1:7" x14ac:dyDescent="0.35">
      <c r="A188">
        <v>7</v>
      </c>
      <c r="B188" t="s">
        <v>23</v>
      </c>
      <c r="C188" t="s">
        <v>77</v>
      </c>
      <c r="D188">
        <v>1</v>
      </c>
      <c r="E188" t="s">
        <v>639</v>
      </c>
      <c r="F188" s="14">
        <v>41739</v>
      </c>
      <c r="G188" s="14">
        <v>41742</v>
      </c>
    </row>
    <row r="189" spans="1:7" x14ac:dyDescent="0.35">
      <c r="A189">
        <v>7</v>
      </c>
      <c r="B189" t="s">
        <v>23</v>
      </c>
      <c r="C189" t="s">
        <v>77</v>
      </c>
      <c r="D189">
        <v>1</v>
      </c>
      <c r="E189" t="s">
        <v>640</v>
      </c>
      <c r="F189" s="14">
        <v>41743</v>
      </c>
      <c r="G189" s="14">
        <v>41749</v>
      </c>
    </row>
    <row r="190" spans="1:7" x14ac:dyDescent="0.35">
      <c r="A190">
        <v>7</v>
      </c>
      <c r="B190" t="s">
        <v>23</v>
      </c>
      <c r="C190" t="s">
        <v>77</v>
      </c>
      <c r="D190">
        <v>1</v>
      </c>
      <c r="E190" t="s">
        <v>641</v>
      </c>
      <c r="F190" s="14">
        <v>41750</v>
      </c>
      <c r="G190" s="14">
        <v>41751</v>
      </c>
    </row>
    <row r="191" spans="1:7" x14ac:dyDescent="0.35">
      <c r="A191">
        <v>7</v>
      </c>
      <c r="B191" t="s">
        <v>23</v>
      </c>
      <c r="C191" t="s">
        <v>77</v>
      </c>
      <c r="D191">
        <v>1</v>
      </c>
      <c r="E191" t="s">
        <v>642</v>
      </c>
      <c r="F191" s="14">
        <v>41752</v>
      </c>
      <c r="G191" s="14">
        <v>41756</v>
      </c>
    </row>
    <row r="192" spans="1:7" x14ac:dyDescent="0.35">
      <c r="A192">
        <v>8</v>
      </c>
      <c r="B192" t="s">
        <v>23</v>
      </c>
      <c r="C192" t="s">
        <v>77</v>
      </c>
      <c r="D192">
        <v>1</v>
      </c>
      <c r="E192" t="s">
        <v>643</v>
      </c>
      <c r="F192" s="14">
        <v>41757</v>
      </c>
      <c r="G192" s="14">
        <v>41758</v>
      </c>
    </row>
    <row r="193" spans="1:7" x14ac:dyDescent="0.35">
      <c r="A193">
        <v>7</v>
      </c>
      <c r="B193" t="s">
        <v>23</v>
      </c>
      <c r="C193" t="s">
        <v>77</v>
      </c>
      <c r="D193">
        <v>1</v>
      </c>
      <c r="E193" t="s">
        <v>643</v>
      </c>
      <c r="F193" s="14">
        <v>41759</v>
      </c>
      <c r="G193" s="14">
        <v>41759</v>
      </c>
    </row>
    <row r="194" spans="1:7" x14ac:dyDescent="0.35">
      <c r="A194">
        <v>8</v>
      </c>
      <c r="B194" t="s">
        <v>23</v>
      </c>
      <c r="C194" t="s">
        <v>77</v>
      </c>
      <c r="D194">
        <v>1</v>
      </c>
      <c r="E194" t="s">
        <v>644</v>
      </c>
      <c r="F194" s="14">
        <v>41760</v>
      </c>
      <c r="G194" s="14">
        <v>41764</v>
      </c>
    </row>
    <row r="195" spans="1:7" x14ac:dyDescent="0.35">
      <c r="A195">
        <v>8</v>
      </c>
      <c r="B195" t="s">
        <v>23</v>
      </c>
      <c r="C195" t="s">
        <v>77</v>
      </c>
      <c r="D195">
        <v>1</v>
      </c>
      <c r="E195" t="s">
        <v>645</v>
      </c>
      <c r="F195" s="14">
        <v>41765</v>
      </c>
      <c r="G195" s="14">
        <v>41770</v>
      </c>
    </row>
    <row r="196" spans="1:7" x14ac:dyDescent="0.35">
      <c r="A196">
        <v>8</v>
      </c>
      <c r="B196" t="s">
        <v>23</v>
      </c>
      <c r="C196" t="s">
        <v>77</v>
      </c>
      <c r="D196">
        <v>1</v>
      </c>
      <c r="E196" t="s">
        <v>646</v>
      </c>
      <c r="F196" s="14">
        <v>41771</v>
      </c>
      <c r="G196" s="14">
        <v>41851</v>
      </c>
    </row>
    <row r="197" spans="1:7" x14ac:dyDescent="0.35">
      <c r="A197">
        <v>8</v>
      </c>
      <c r="B197" t="s">
        <v>23</v>
      </c>
      <c r="C197" t="s">
        <v>77</v>
      </c>
      <c r="D197">
        <v>1</v>
      </c>
      <c r="E197" t="s">
        <v>494</v>
      </c>
      <c r="F197" s="14">
        <v>41852</v>
      </c>
      <c r="G197" s="14">
        <v>41858</v>
      </c>
    </row>
    <row r="198" spans="1:7" x14ac:dyDescent="0.35">
      <c r="A198">
        <v>8</v>
      </c>
      <c r="B198" t="s">
        <v>23</v>
      </c>
      <c r="C198" t="s">
        <v>77</v>
      </c>
      <c r="D198">
        <v>1</v>
      </c>
      <c r="E198" t="s">
        <v>647</v>
      </c>
      <c r="F198" s="14">
        <v>41859</v>
      </c>
      <c r="G198" s="14">
        <v>41868</v>
      </c>
    </row>
    <row r="199" spans="1:7" x14ac:dyDescent="0.35">
      <c r="A199">
        <v>8</v>
      </c>
      <c r="B199" t="s">
        <v>23</v>
      </c>
      <c r="C199" t="s">
        <v>77</v>
      </c>
      <c r="D199">
        <v>1</v>
      </c>
      <c r="E199" t="s">
        <v>648</v>
      </c>
      <c r="F199" s="14">
        <v>41869</v>
      </c>
      <c r="G199" s="14">
        <v>41870</v>
      </c>
    </row>
    <row r="200" spans="1:7" x14ac:dyDescent="0.35">
      <c r="A200">
        <v>8</v>
      </c>
      <c r="B200" t="s">
        <v>23</v>
      </c>
      <c r="C200" t="s">
        <v>77</v>
      </c>
      <c r="D200">
        <v>1</v>
      </c>
      <c r="E200" t="s">
        <v>649</v>
      </c>
      <c r="F200" s="14">
        <v>41871</v>
      </c>
      <c r="G200" s="14">
        <v>41872</v>
      </c>
    </row>
    <row r="201" spans="1:7" x14ac:dyDescent="0.35">
      <c r="A201">
        <v>8</v>
      </c>
      <c r="B201" t="s">
        <v>23</v>
      </c>
      <c r="C201" t="s">
        <v>77</v>
      </c>
      <c r="D201">
        <v>1</v>
      </c>
      <c r="E201" t="s">
        <v>650</v>
      </c>
      <c r="F201" s="14">
        <v>41873</v>
      </c>
      <c r="G201" s="14">
        <v>41874</v>
      </c>
    </row>
    <row r="202" spans="1:7" x14ac:dyDescent="0.35">
      <c r="A202">
        <v>7</v>
      </c>
      <c r="B202" t="s">
        <v>23</v>
      </c>
      <c r="C202" t="s">
        <v>77</v>
      </c>
      <c r="D202">
        <v>1</v>
      </c>
      <c r="E202" t="s">
        <v>650</v>
      </c>
      <c r="F202" s="14">
        <v>41875</v>
      </c>
      <c r="G202" s="14">
        <v>41876</v>
      </c>
    </row>
    <row r="203" spans="1:7" x14ac:dyDescent="0.35">
      <c r="A203">
        <v>8</v>
      </c>
      <c r="B203" t="s">
        <v>23</v>
      </c>
      <c r="C203" t="s">
        <v>77</v>
      </c>
      <c r="D203">
        <v>1</v>
      </c>
      <c r="E203" t="s">
        <v>651</v>
      </c>
      <c r="F203" s="14">
        <v>41877</v>
      </c>
      <c r="G203" s="14">
        <v>41878</v>
      </c>
    </row>
    <row r="204" spans="1:7" x14ac:dyDescent="0.35">
      <c r="A204">
        <v>7</v>
      </c>
      <c r="B204" t="s">
        <v>23</v>
      </c>
      <c r="C204" t="s">
        <v>77</v>
      </c>
      <c r="D204">
        <v>1</v>
      </c>
      <c r="E204" t="s">
        <v>652</v>
      </c>
      <c r="F204" s="14">
        <v>41879</v>
      </c>
      <c r="G204" s="14">
        <v>41879</v>
      </c>
    </row>
    <row r="205" spans="1:7" x14ac:dyDescent="0.35">
      <c r="A205">
        <v>8</v>
      </c>
      <c r="B205" t="s">
        <v>23</v>
      </c>
      <c r="C205" t="s">
        <v>77</v>
      </c>
      <c r="D205">
        <v>1</v>
      </c>
      <c r="E205" t="s">
        <v>653</v>
      </c>
      <c r="F205" s="14">
        <v>41880</v>
      </c>
      <c r="G205" s="14">
        <v>41880</v>
      </c>
    </row>
    <row r="206" spans="1:7" x14ac:dyDescent="0.35">
      <c r="A206">
        <v>9</v>
      </c>
      <c r="B206" t="s">
        <v>23</v>
      </c>
      <c r="C206" t="s">
        <v>77</v>
      </c>
      <c r="D206">
        <v>1</v>
      </c>
      <c r="E206" t="s">
        <v>653</v>
      </c>
      <c r="F206" s="14">
        <v>41881</v>
      </c>
      <c r="G206" s="14">
        <v>41882</v>
      </c>
    </row>
    <row r="207" spans="1:7" x14ac:dyDescent="0.35">
      <c r="A207">
        <v>7</v>
      </c>
      <c r="B207" t="s">
        <v>23</v>
      </c>
      <c r="C207" t="s">
        <v>77</v>
      </c>
      <c r="D207">
        <v>1</v>
      </c>
      <c r="E207" t="s">
        <v>654</v>
      </c>
      <c r="F207" s="14">
        <v>41883</v>
      </c>
      <c r="G207" s="14">
        <v>41895</v>
      </c>
    </row>
    <row r="208" spans="1:7" x14ac:dyDescent="0.35">
      <c r="A208">
        <v>9</v>
      </c>
      <c r="B208" t="s">
        <v>23</v>
      </c>
      <c r="C208" t="s">
        <v>77</v>
      </c>
      <c r="D208">
        <v>1</v>
      </c>
      <c r="E208" t="s">
        <v>655</v>
      </c>
      <c r="F208" s="14">
        <v>41896</v>
      </c>
      <c r="G208" s="14">
        <v>41898</v>
      </c>
    </row>
    <row r="209" spans="1:7" x14ac:dyDescent="0.35">
      <c r="A209">
        <v>9</v>
      </c>
      <c r="B209" t="s">
        <v>23</v>
      </c>
      <c r="C209" t="s">
        <v>77</v>
      </c>
      <c r="D209">
        <v>1</v>
      </c>
      <c r="E209" t="s">
        <v>656</v>
      </c>
      <c r="F209" s="14">
        <v>41899</v>
      </c>
      <c r="G209" s="14">
        <v>41899</v>
      </c>
    </row>
    <row r="210" spans="1:7" x14ac:dyDescent="0.35">
      <c r="A210">
        <v>9</v>
      </c>
      <c r="B210" t="s">
        <v>23</v>
      </c>
      <c r="C210" t="s">
        <v>77</v>
      </c>
      <c r="D210">
        <v>1</v>
      </c>
      <c r="E210" t="s">
        <v>657</v>
      </c>
      <c r="F210" s="14">
        <v>41900</v>
      </c>
      <c r="G210" s="14">
        <v>41900</v>
      </c>
    </row>
    <row r="211" spans="1:7" x14ac:dyDescent="0.35">
      <c r="A211">
        <v>9</v>
      </c>
      <c r="B211" t="s">
        <v>23</v>
      </c>
      <c r="C211" t="s">
        <v>77</v>
      </c>
      <c r="D211">
        <v>1</v>
      </c>
      <c r="E211" t="s">
        <v>658</v>
      </c>
      <c r="F211" s="14">
        <v>41901</v>
      </c>
      <c r="G211" s="14">
        <v>41902</v>
      </c>
    </row>
    <row r="212" spans="1:7" x14ac:dyDescent="0.35">
      <c r="A212">
        <v>9</v>
      </c>
      <c r="B212" t="s">
        <v>23</v>
      </c>
      <c r="C212" t="s">
        <v>77</v>
      </c>
      <c r="D212">
        <v>1</v>
      </c>
      <c r="E212" t="s">
        <v>659</v>
      </c>
      <c r="F212" s="14">
        <v>41903</v>
      </c>
      <c r="G212" s="14">
        <v>41909</v>
      </c>
    </row>
    <row r="213" spans="1:7" x14ac:dyDescent="0.35">
      <c r="A213">
        <v>9</v>
      </c>
      <c r="B213" t="s">
        <v>23</v>
      </c>
      <c r="C213" t="s">
        <v>77</v>
      </c>
      <c r="D213">
        <v>1</v>
      </c>
      <c r="E213" t="s">
        <v>660</v>
      </c>
      <c r="F213" s="14">
        <v>41910</v>
      </c>
      <c r="G213" s="14">
        <v>41912</v>
      </c>
    </row>
    <row r="214" spans="1:7" x14ac:dyDescent="0.35">
      <c r="A214">
        <v>9</v>
      </c>
      <c r="B214" t="s">
        <v>23</v>
      </c>
      <c r="C214" t="s">
        <v>77</v>
      </c>
      <c r="D214">
        <v>1</v>
      </c>
      <c r="E214" t="s">
        <v>661</v>
      </c>
      <c r="F214" s="14">
        <v>41913</v>
      </c>
      <c r="G214" s="14">
        <v>41913</v>
      </c>
    </row>
    <row r="215" spans="1:7" x14ac:dyDescent="0.35">
      <c r="A215">
        <v>10</v>
      </c>
      <c r="B215" t="s">
        <v>23</v>
      </c>
      <c r="C215" t="s">
        <v>77</v>
      </c>
      <c r="D215">
        <v>1</v>
      </c>
      <c r="E215" t="s">
        <v>662</v>
      </c>
      <c r="F215" s="14">
        <v>41914</v>
      </c>
      <c r="G215" s="14">
        <v>41914</v>
      </c>
    </row>
    <row r="216" spans="1:7" x14ac:dyDescent="0.35">
      <c r="A216">
        <v>11</v>
      </c>
      <c r="B216" t="s">
        <v>23</v>
      </c>
      <c r="C216" t="s">
        <v>77</v>
      </c>
      <c r="D216">
        <v>1</v>
      </c>
      <c r="E216" t="s">
        <v>663</v>
      </c>
      <c r="F216" s="14">
        <v>41915</v>
      </c>
      <c r="G216" s="14">
        <v>41916</v>
      </c>
    </row>
    <row r="217" spans="1:7" x14ac:dyDescent="0.35">
      <c r="A217">
        <v>11</v>
      </c>
      <c r="B217" t="s">
        <v>23</v>
      </c>
      <c r="C217" t="s">
        <v>77</v>
      </c>
      <c r="D217">
        <v>1</v>
      </c>
      <c r="E217" t="s">
        <v>664</v>
      </c>
      <c r="F217" s="14">
        <v>41917</v>
      </c>
      <c r="G217" s="14">
        <v>41917</v>
      </c>
    </row>
    <row r="218" spans="1:7" x14ac:dyDescent="0.35">
      <c r="A218">
        <v>9</v>
      </c>
      <c r="B218" t="s">
        <v>23</v>
      </c>
      <c r="C218" t="s">
        <v>77</v>
      </c>
      <c r="D218">
        <v>1</v>
      </c>
      <c r="E218" t="s">
        <v>664</v>
      </c>
      <c r="F218" s="14">
        <v>41918</v>
      </c>
      <c r="G218" s="14">
        <v>41929</v>
      </c>
    </row>
    <row r="219" spans="1:7" x14ac:dyDescent="0.35">
      <c r="A219">
        <v>10</v>
      </c>
      <c r="B219" t="s">
        <v>23</v>
      </c>
      <c r="C219" t="s">
        <v>77</v>
      </c>
      <c r="D219">
        <v>1</v>
      </c>
      <c r="E219" t="s">
        <v>664</v>
      </c>
      <c r="F219" s="14">
        <v>41930</v>
      </c>
      <c r="G219" s="14">
        <v>41930</v>
      </c>
    </row>
    <row r="220" spans="1:7" x14ac:dyDescent="0.35">
      <c r="A220">
        <v>9</v>
      </c>
      <c r="B220" t="s">
        <v>23</v>
      </c>
      <c r="C220" t="s">
        <v>77</v>
      </c>
      <c r="D220">
        <v>1</v>
      </c>
      <c r="E220" t="s">
        <v>664</v>
      </c>
      <c r="F220" s="14">
        <v>41931</v>
      </c>
      <c r="G220" s="14">
        <v>41931</v>
      </c>
    </row>
    <row r="221" spans="1:7" x14ac:dyDescent="0.35">
      <c r="A221">
        <v>8</v>
      </c>
      <c r="B221" t="s">
        <v>23</v>
      </c>
      <c r="C221" t="s">
        <v>77</v>
      </c>
      <c r="D221">
        <v>1</v>
      </c>
      <c r="E221" t="s">
        <v>665</v>
      </c>
      <c r="F221" s="14">
        <v>41932</v>
      </c>
      <c r="G221" s="14">
        <v>41933</v>
      </c>
    </row>
    <row r="222" spans="1:7" x14ac:dyDescent="0.35">
      <c r="A222">
        <v>10</v>
      </c>
      <c r="B222" t="s">
        <v>23</v>
      </c>
      <c r="C222" t="s">
        <v>77</v>
      </c>
      <c r="D222">
        <v>1</v>
      </c>
      <c r="E222" t="s">
        <v>666</v>
      </c>
      <c r="F222" s="14">
        <v>41934</v>
      </c>
      <c r="G222" s="14">
        <v>41934</v>
      </c>
    </row>
    <row r="223" spans="1:7" x14ac:dyDescent="0.35">
      <c r="A223">
        <v>11</v>
      </c>
      <c r="B223" t="s">
        <v>23</v>
      </c>
      <c r="C223" t="s">
        <v>77</v>
      </c>
      <c r="D223">
        <v>1</v>
      </c>
      <c r="E223" t="s">
        <v>667</v>
      </c>
      <c r="F223" s="14">
        <v>41935</v>
      </c>
      <c r="G223" s="14">
        <v>41935</v>
      </c>
    </row>
    <row r="224" spans="1:7" x14ac:dyDescent="0.35">
      <c r="A224">
        <v>10</v>
      </c>
      <c r="B224" t="s">
        <v>23</v>
      </c>
      <c r="C224" t="s">
        <v>77</v>
      </c>
      <c r="D224">
        <v>1</v>
      </c>
      <c r="E224" t="s">
        <v>668</v>
      </c>
      <c r="F224" s="14">
        <v>41936</v>
      </c>
      <c r="G224" s="14">
        <v>41937</v>
      </c>
    </row>
    <row r="225" spans="1:7" x14ac:dyDescent="0.35">
      <c r="A225">
        <v>12</v>
      </c>
      <c r="B225" t="s">
        <v>23</v>
      </c>
      <c r="C225" t="s">
        <v>77</v>
      </c>
      <c r="D225">
        <v>1</v>
      </c>
      <c r="E225" t="s">
        <v>669</v>
      </c>
      <c r="F225" s="14">
        <v>41938</v>
      </c>
      <c r="G225" s="14">
        <v>41944</v>
      </c>
    </row>
    <row r="226" spans="1:7" x14ac:dyDescent="0.35">
      <c r="A226">
        <v>12</v>
      </c>
      <c r="B226" t="s">
        <v>23</v>
      </c>
      <c r="C226" t="s">
        <v>77</v>
      </c>
      <c r="D226">
        <v>1</v>
      </c>
      <c r="E226" t="s">
        <v>670</v>
      </c>
      <c r="F226" s="14">
        <v>41945</v>
      </c>
      <c r="G226" s="14">
        <v>41945</v>
      </c>
    </row>
    <row r="227" spans="1:7" x14ac:dyDescent="0.35">
      <c r="A227">
        <v>13</v>
      </c>
      <c r="B227" t="s">
        <v>23</v>
      </c>
      <c r="C227" t="s">
        <v>77</v>
      </c>
      <c r="D227">
        <v>1</v>
      </c>
      <c r="E227" t="s">
        <v>670</v>
      </c>
      <c r="F227" s="14">
        <v>41946</v>
      </c>
      <c r="G227" s="14">
        <v>41947</v>
      </c>
    </row>
    <row r="228" spans="1:7" x14ac:dyDescent="0.35">
      <c r="A228">
        <v>13</v>
      </c>
      <c r="B228" t="s">
        <v>23</v>
      </c>
      <c r="C228" t="s">
        <v>77</v>
      </c>
      <c r="D228">
        <v>1</v>
      </c>
      <c r="E228" t="s">
        <v>671</v>
      </c>
      <c r="F228" s="14">
        <v>41948</v>
      </c>
      <c r="G228" s="14">
        <v>41948</v>
      </c>
    </row>
    <row r="229" spans="1:7" x14ac:dyDescent="0.35">
      <c r="A229">
        <v>14</v>
      </c>
      <c r="B229" t="s">
        <v>23</v>
      </c>
      <c r="C229" t="s">
        <v>77</v>
      </c>
      <c r="D229">
        <v>1</v>
      </c>
      <c r="E229" t="s">
        <v>672</v>
      </c>
      <c r="F229" s="14">
        <v>41949</v>
      </c>
      <c r="G229" s="14">
        <v>41949</v>
      </c>
    </row>
    <row r="230" spans="1:7" x14ac:dyDescent="0.35">
      <c r="A230">
        <v>14</v>
      </c>
      <c r="B230" t="s">
        <v>23</v>
      </c>
      <c r="C230" t="s">
        <v>77</v>
      </c>
      <c r="D230">
        <v>1</v>
      </c>
      <c r="E230" t="s">
        <v>673</v>
      </c>
      <c r="F230" s="14">
        <v>41950</v>
      </c>
      <c r="G230" s="14">
        <v>41951</v>
      </c>
    </row>
    <row r="231" spans="1:7" x14ac:dyDescent="0.35">
      <c r="A231">
        <v>15</v>
      </c>
      <c r="B231" t="s">
        <v>23</v>
      </c>
      <c r="C231" t="s">
        <v>77</v>
      </c>
      <c r="D231">
        <v>1</v>
      </c>
      <c r="E231" t="s">
        <v>674</v>
      </c>
      <c r="F231" s="14">
        <v>41952</v>
      </c>
      <c r="G231" s="14">
        <v>41965</v>
      </c>
    </row>
    <row r="232" spans="1:7" x14ac:dyDescent="0.35">
      <c r="A232">
        <v>17</v>
      </c>
      <c r="B232" t="s">
        <v>23</v>
      </c>
      <c r="C232" t="s">
        <v>77</v>
      </c>
      <c r="D232">
        <v>1</v>
      </c>
      <c r="E232" t="s">
        <v>674</v>
      </c>
      <c r="F232" s="14">
        <v>41966</v>
      </c>
      <c r="G232" s="14">
        <v>41966</v>
      </c>
    </row>
    <row r="233" spans="1:7" x14ac:dyDescent="0.35">
      <c r="A233">
        <v>19</v>
      </c>
      <c r="B233" t="s">
        <v>23</v>
      </c>
      <c r="C233" t="s">
        <v>77</v>
      </c>
      <c r="D233">
        <v>1</v>
      </c>
      <c r="E233" t="s">
        <v>675</v>
      </c>
      <c r="F233" s="14">
        <v>41967</v>
      </c>
      <c r="G233" s="14">
        <v>41968</v>
      </c>
    </row>
    <row r="234" spans="1:7" x14ac:dyDescent="0.35">
      <c r="A234">
        <v>19</v>
      </c>
      <c r="B234" t="s">
        <v>23</v>
      </c>
      <c r="C234" t="s">
        <v>77</v>
      </c>
      <c r="D234">
        <v>1</v>
      </c>
      <c r="E234" t="s">
        <v>676</v>
      </c>
      <c r="F234" s="14">
        <v>41969</v>
      </c>
      <c r="G234" s="14">
        <v>41969</v>
      </c>
    </row>
    <row r="235" spans="1:7" x14ac:dyDescent="0.35">
      <c r="A235">
        <v>17</v>
      </c>
      <c r="B235" t="s">
        <v>23</v>
      </c>
      <c r="C235" t="s">
        <v>77</v>
      </c>
      <c r="D235">
        <v>1</v>
      </c>
      <c r="E235" t="s">
        <v>677</v>
      </c>
      <c r="F235" s="14">
        <v>41970</v>
      </c>
      <c r="G235" s="14">
        <v>41970</v>
      </c>
    </row>
    <row r="236" spans="1:7" x14ac:dyDescent="0.35">
      <c r="A236">
        <v>17</v>
      </c>
      <c r="B236" t="s">
        <v>23</v>
      </c>
      <c r="C236" t="s">
        <v>77</v>
      </c>
      <c r="D236">
        <v>1</v>
      </c>
      <c r="E236" t="s">
        <v>678</v>
      </c>
      <c r="F236" s="14">
        <v>41971</v>
      </c>
      <c r="G236" s="14">
        <v>41972</v>
      </c>
    </row>
    <row r="237" spans="1:7" x14ac:dyDescent="0.35">
      <c r="A237">
        <v>17</v>
      </c>
      <c r="B237" t="s">
        <v>23</v>
      </c>
      <c r="C237" t="s">
        <v>77</v>
      </c>
      <c r="D237">
        <v>1</v>
      </c>
      <c r="E237" t="s">
        <v>679</v>
      </c>
      <c r="F237" s="14">
        <v>41973</v>
      </c>
      <c r="G237" s="14">
        <v>41975</v>
      </c>
    </row>
    <row r="238" spans="1:7" x14ac:dyDescent="0.35">
      <c r="A238">
        <v>16</v>
      </c>
      <c r="B238" t="s">
        <v>23</v>
      </c>
      <c r="C238" t="s">
        <v>77</v>
      </c>
      <c r="D238">
        <v>1</v>
      </c>
      <c r="E238" t="s">
        <v>680</v>
      </c>
      <c r="F238" s="14">
        <v>41976</v>
      </c>
      <c r="G238" s="14">
        <v>41976</v>
      </c>
    </row>
    <row r="239" spans="1:7" x14ac:dyDescent="0.35">
      <c r="A239">
        <v>15</v>
      </c>
      <c r="B239" t="s">
        <v>23</v>
      </c>
      <c r="C239" t="s">
        <v>77</v>
      </c>
      <c r="D239">
        <v>1</v>
      </c>
      <c r="E239" t="s">
        <v>680</v>
      </c>
      <c r="F239" s="14">
        <v>41977</v>
      </c>
      <c r="G239" s="14">
        <v>41979</v>
      </c>
    </row>
    <row r="240" spans="1:7" x14ac:dyDescent="0.35">
      <c r="A240">
        <v>17</v>
      </c>
      <c r="B240" t="s">
        <v>23</v>
      </c>
      <c r="C240" t="s">
        <v>77</v>
      </c>
      <c r="D240">
        <v>1</v>
      </c>
      <c r="E240" t="s">
        <v>681</v>
      </c>
      <c r="F240" s="14">
        <v>41980</v>
      </c>
      <c r="G240" s="14">
        <v>41982</v>
      </c>
    </row>
    <row r="241" spans="1:7" x14ac:dyDescent="0.35">
      <c r="A241">
        <v>17</v>
      </c>
      <c r="B241" t="s">
        <v>23</v>
      </c>
      <c r="C241" t="s">
        <v>77</v>
      </c>
      <c r="D241">
        <v>1</v>
      </c>
      <c r="E241" t="s">
        <v>682</v>
      </c>
      <c r="F241" s="14">
        <v>41983</v>
      </c>
      <c r="G241" s="14">
        <v>41983</v>
      </c>
    </row>
    <row r="242" spans="1:7" x14ac:dyDescent="0.35">
      <c r="A242">
        <v>17</v>
      </c>
      <c r="B242" t="s">
        <v>23</v>
      </c>
      <c r="C242" t="s">
        <v>77</v>
      </c>
      <c r="D242">
        <v>1</v>
      </c>
      <c r="E242" t="s">
        <v>683</v>
      </c>
      <c r="F242" s="14">
        <v>41984</v>
      </c>
      <c r="G242" s="14">
        <v>41984</v>
      </c>
    </row>
    <row r="243" spans="1:7" x14ac:dyDescent="0.35">
      <c r="A243">
        <v>18</v>
      </c>
      <c r="B243" t="s">
        <v>23</v>
      </c>
      <c r="C243" t="s">
        <v>77</v>
      </c>
      <c r="D243">
        <v>1</v>
      </c>
      <c r="E243" t="s">
        <v>684</v>
      </c>
      <c r="F243" s="14">
        <v>41985</v>
      </c>
      <c r="G243" s="14">
        <v>41987</v>
      </c>
    </row>
    <row r="244" spans="1:7" x14ac:dyDescent="0.35">
      <c r="A244">
        <v>19</v>
      </c>
      <c r="B244" t="s">
        <v>23</v>
      </c>
      <c r="C244" t="s">
        <v>77</v>
      </c>
      <c r="D244">
        <v>1</v>
      </c>
      <c r="E244" t="s">
        <v>685</v>
      </c>
      <c r="F244" s="14">
        <v>41988</v>
      </c>
      <c r="G244" s="14">
        <v>41988</v>
      </c>
    </row>
    <row r="245" spans="1:7" x14ac:dyDescent="0.35">
      <c r="A245">
        <v>20</v>
      </c>
      <c r="B245" t="s">
        <v>23</v>
      </c>
      <c r="C245" t="s">
        <v>77</v>
      </c>
      <c r="D245">
        <v>1</v>
      </c>
      <c r="E245" t="s">
        <v>685</v>
      </c>
      <c r="F245" s="14">
        <v>41989</v>
      </c>
      <c r="G245" s="14">
        <v>41993</v>
      </c>
    </row>
    <row r="246" spans="1:7" x14ac:dyDescent="0.35">
      <c r="A246">
        <v>19</v>
      </c>
      <c r="B246" t="s">
        <v>23</v>
      </c>
      <c r="C246" t="s">
        <v>77</v>
      </c>
      <c r="D246">
        <v>1</v>
      </c>
      <c r="E246" t="s">
        <v>685</v>
      </c>
      <c r="F246" s="14">
        <v>41994</v>
      </c>
      <c r="G246" s="14">
        <v>41994</v>
      </c>
    </row>
    <row r="247" spans="1:7" x14ac:dyDescent="0.35">
      <c r="A247">
        <v>19</v>
      </c>
      <c r="B247" t="s">
        <v>23</v>
      </c>
      <c r="C247" t="s">
        <v>77</v>
      </c>
      <c r="D247">
        <v>1</v>
      </c>
      <c r="E247" t="s">
        <v>686</v>
      </c>
      <c r="F247" s="14">
        <v>41995</v>
      </c>
      <c r="G247" s="14">
        <v>41999</v>
      </c>
    </row>
    <row r="248" spans="1:7" x14ac:dyDescent="0.35">
      <c r="A248">
        <v>19</v>
      </c>
      <c r="B248" t="s">
        <v>23</v>
      </c>
      <c r="C248" t="s">
        <v>77</v>
      </c>
      <c r="D248">
        <v>1</v>
      </c>
      <c r="E248" t="s">
        <v>687</v>
      </c>
      <c r="F248" s="14">
        <v>42000</v>
      </c>
      <c r="G248" s="14">
        <v>42002</v>
      </c>
    </row>
    <row r="249" spans="1:7" x14ac:dyDescent="0.35">
      <c r="A249">
        <v>16</v>
      </c>
      <c r="B249" t="s">
        <v>23</v>
      </c>
      <c r="C249" t="s">
        <v>77</v>
      </c>
      <c r="D249">
        <v>1</v>
      </c>
      <c r="E249" t="s">
        <v>688</v>
      </c>
      <c r="F249" s="14">
        <v>42003</v>
      </c>
      <c r="G249" s="14">
        <v>42005</v>
      </c>
    </row>
    <row r="250" spans="1:7" x14ac:dyDescent="0.35">
      <c r="A250">
        <v>19</v>
      </c>
      <c r="B250" t="s">
        <v>23</v>
      </c>
      <c r="C250" t="s">
        <v>77</v>
      </c>
      <c r="D250">
        <v>1</v>
      </c>
      <c r="E250" t="s">
        <v>689</v>
      </c>
      <c r="F250" s="14">
        <v>42006</v>
      </c>
      <c r="G250" s="14">
        <v>42014</v>
      </c>
    </row>
    <row r="251" spans="1:7" x14ac:dyDescent="0.35">
      <c r="A251">
        <v>17</v>
      </c>
      <c r="B251" t="s">
        <v>23</v>
      </c>
      <c r="C251" t="s">
        <v>77</v>
      </c>
      <c r="D251">
        <v>1</v>
      </c>
      <c r="E251" t="s">
        <v>690</v>
      </c>
      <c r="F251" s="14">
        <v>42015</v>
      </c>
      <c r="G251" s="14">
        <v>42021</v>
      </c>
    </row>
    <row r="252" spans="1:7" x14ac:dyDescent="0.35">
      <c r="A252">
        <v>17</v>
      </c>
      <c r="B252" t="s">
        <v>23</v>
      </c>
      <c r="C252" t="s">
        <v>77</v>
      </c>
      <c r="D252">
        <v>1</v>
      </c>
      <c r="E252" t="s">
        <v>691</v>
      </c>
      <c r="F252" s="14">
        <v>42022</v>
      </c>
      <c r="G252" s="14">
        <v>42029</v>
      </c>
    </row>
    <row r="253" spans="1:7" x14ac:dyDescent="0.35">
      <c r="A253">
        <v>16</v>
      </c>
      <c r="B253" t="s">
        <v>23</v>
      </c>
      <c r="C253" t="s">
        <v>77</v>
      </c>
      <c r="D253">
        <v>1</v>
      </c>
      <c r="E253" t="s">
        <v>691</v>
      </c>
      <c r="F253" s="14">
        <v>42030</v>
      </c>
      <c r="G253" s="14">
        <v>42035</v>
      </c>
    </row>
    <row r="254" spans="1:7" x14ac:dyDescent="0.35">
      <c r="A254">
        <v>16</v>
      </c>
      <c r="B254" t="s">
        <v>23</v>
      </c>
      <c r="C254" t="s">
        <v>77</v>
      </c>
      <c r="D254">
        <v>1</v>
      </c>
      <c r="E254" t="s">
        <v>692</v>
      </c>
      <c r="F254" s="14">
        <v>42036</v>
      </c>
      <c r="G254" s="14">
        <v>42042</v>
      </c>
    </row>
    <row r="255" spans="1:7" x14ac:dyDescent="0.35">
      <c r="A255">
        <v>16</v>
      </c>
      <c r="B255" t="s">
        <v>23</v>
      </c>
      <c r="C255" t="s">
        <v>77</v>
      </c>
      <c r="D255">
        <v>1</v>
      </c>
      <c r="E255" t="s">
        <v>693</v>
      </c>
      <c r="F255" s="14">
        <v>42043</v>
      </c>
      <c r="G255" s="14">
        <v>42045</v>
      </c>
    </row>
    <row r="256" spans="1:7" x14ac:dyDescent="0.35">
      <c r="A256">
        <v>16</v>
      </c>
      <c r="B256" t="s">
        <v>23</v>
      </c>
      <c r="C256" t="s">
        <v>77</v>
      </c>
      <c r="D256">
        <v>1</v>
      </c>
      <c r="E256" t="s">
        <v>694</v>
      </c>
      <c r="F256" s="14">
        <v>42046</v>
      </c>
      <c r="G256" s="14">
        <v>42050</v>
      </c>
    </row>
    <row r="257" spans="1:7" x14ac:dyDescent="0.35">
      <c r="A257">
        <v>15</v>
      </c>
      <c r="B257" t="s">
        <v>23</v>
      </c>
      <c r="C257" t="s">
        <v>77</v>
      </c>
      <c r="D257">
        <v>1</v>
      </c>
      <c r="E257" t="s">
        <v>694</v>
      </c>
      <c r="F257" s="14">
        <v>42051</v>
      </c>
      <c r="G257" s="14">
        <v>42052</v>
      </c>
    </row>
    <row r="258" spans="1:7" x14ac:dyDescent="0.35">
      <c r="A258">
        <v>15</v>
      </c>
      <c r="B258" t="s">
        <v>23</v>
      </c>
      <c r="C258" t="s">
        <v>77</v>
      </c>
      <c r="D258">
        <v>1</v>
      </c>
      <c r="E258" t="s">
        <v>695</v>
      </c>
      <c r="F258" s="14">
        <v>42053</v>
      </c>
      <c r="G258" s="14">
        <v>42054</v>
      </c>
    </row>
    <row r="259" spans="1:7" x14ac:dyDescent="0.35">
      <c r="A259">
        <v>15</v>
      </c>
      <c r="B259" t="s">
        <v>23</v>
      </c>
      <c r="C259" t="s">
        <v>77</v>
      </c>
      <c r="D259">
        <v>1</v>
      </c>
      <c r="E259" t="s">
        <v>696</v>
      </c>
      <c r="F259" s="14">
        <v>42055</v>
      </c>
      <c r="G259" s="14">
        <v>42057</v>
      </c>
    </row>
    <row r="260" spans="1:7" x14ac:dyDescent="0.35">
      <c r="A260">
        <v>11</v>
      </c>
      <c r="B260" t="s">
        <v>23</v>
      </c>
      <c r="C260" t="s">
        <v>77</v>
      </c>
      <c r="D260">
        <v>1</v>
      </c>
      <c r="E260" t="s">
        <v>697</v>
      </c>
      <c r="F260" s="14">
        <v>42058</v>
      </c>
      <c r="G260" s="14">
        <v>42059</v>
      </c>
    </row>
    <row r="261" spans="1:7" x14ac:dyDescent="0.35">
      <c r="A261">
        <v>11</v>
      </c>
      <c r="B261" t="s">
        <v>23</v>
      </c>
      <c r="C261" t="s">
        <v>77</v>
      </c>
      <c r="D261">
        <v>1</v>
      </c>
      <c r="E261" t="s">
        <v>698</v>
      </c>
      <c r="F261" s="14">
        <v>42060</v>
      </c>
      <c r="G261" s="14">
        <v>42060</v>
      </c>
    </row>
    <row r="262" spans="1:7" x14ac:dyDescent="0.35">
      <c r="A262">
        <v>13</v>
      </c>
      <c r="B262" t="s">
        <v>23</v>
      </c>
      <c r="C262" t="s">
        <v>77</v>
      </c>
      <c r="D262">
        <v>1</v>
      </c>
      <c r="E262" t="s">
        <v>699</v>
      </c>
      <c r="F262" s="14">
        <v>42061</v>
      </c>
      <c r="G262" s="14">
        <v>42061</v>
      </c>
    </row>
    <row r="263" spans="1:7" x14ac:dyDescent="0.35">
      <c r="A263">
        <v>16</v>
      </c>
      <c r="B263" t="s">
        <v>23</v>
      </c>
      <c r="C263" t="s">
        <v>77</v>
      </c>
      <c r="D263">
        <v>1</v>
      </c>
      <c r="E263" t="s">
        <v>700</v>
      </c>
      <c r="F263" s="14">
        <v>42062</v>
      </c>
      <c r="G263" s="14">
        <v>42063</v>
      </c>
    </row>
    <row r="264" spans="1:7" x14ac:dyDescent="0.35">
      <c r="A264">
        <v>17</v>
      </c>
      <c r="B264" t="s">
        <v>23</v>
      </c>
      <c r="C264" t="s">
        <v>77</v>
      </c>
      <c r="D264">
        <v>1</v>
      </c>
      <c r="E264" t="s">
        <v>700</v>
      </c>
      <c r="F264" s="14">
        <v>42064</v>
      </c>
      <c r="G264" s="14">
        <v>42064</v>
      </c>
    </row>
    <row r="265" spans="1:7" x14ac:dyDescent="0.35">
      <c r="A265">
        <v>16</v>
      </c>
      <c r="B265" t="s">
        <v>23</v>
      </c>
      <c r="C265" t="s">
        <v>77</v>
      </c>
      <c r="D265">
        <v>1</v>
      </c>
      <c r="E265" t="s">
        <v>701</v>
      </c>
      <c r="F265" s="14">
        <v>42065</v>
      </c>
      <c r="G265" s="14">
        <v>42067</v>
      </c>
    </row>
    <row r="266" spans="1:7" x14ac:dyDescent="0.35">
      <c r="A266">
        <v>16</v>
      </c>
      <c r="B266" t="s">
        <v>23</v>
      </c>
      <c r="C266" t="s">
        <v>77</v>
      </c>
      <c r="D266">
        <v>1</v>
      </c>
      <c r="E266" t="s">
        <v>702</v>
      </c>
      <c r="F266" s="14">
        <v>42068</v>
      </c>
      <c r="G266" s="14">
        <v>42073</v>
      </c>
    </row>
    <row r="267" spans="1:7" x14ac:dyDescent="0.35">
      <c r="A267">
        <v>17</v>
      </c>
      <c r="B267" t="s">
        <v>23</v>
      </c>
      <c r="C267" t="s">
        <v>77</v>
      </c>
      <c r="D267">
        <v>1</v>
      </c>
      <c r="E267" t="s">
        <v>702</v>
      </c>
      <c r="F267" s="14">
        <v>42074</v>
      </c>
      <c r="G267" s="14">
        <v>42074</v>
      </c>
    </row>
    <row r="268" spans="1:7" x14ac:dyDescent="0.35">
      <c r="A268">
        <v>17</v>
      </c>
      <c r="B268" t="s">
        <v>23</v>
      </c>
      <c r="C268" t="s">
        <v>77</v>
      </c>
      <c r="D268">
        <v>1</v>
      </c>
      <c r="E268" t="s">
        <v>703</v>
      </c>
      <c r="F268" s="14">
        <v>42075</v>
      </c>
      <c r="G268" s="14">
        <v>42075</v>
      </c>
    </row>
    <row r="269" spans="1:7" x14ac:dyDescent="0.35">
      <c r="A269">
        <v>16</v>
      </c>
      <c r="B269" t="s">
        <v>23</v>
      </c>
      <c r="C269" t="s">
        <v>77</v>
      </c>
      <c r="D269">
        <v>1</v>
      </c>
      <c r="E269" t="s">
        <v>704</v>
      </c>
      <c r="F269" s="14">
        <v>42076</v>
      </c>
      <c r="G269" s="14">
        <v>42079</v>
      </c>
    </row>
    <row r="270" spans="1:7" x14ac:dyDescent="0.35">
      <c r="A270">
        <v>16</v>
      </c>
      <c r="B270" t="s">
        <v>23</v>
      </c>
      <c r="C270" t="s">
        <v>77</v>
      </c>
      <c r="D270">
        <v>1</v>
      </c>
      <c r="E270" t="s">
        <v>705</v>
      </c>
      <c r="F270" s="14">
        <v>42080</v>
      </c>
      <c r="G270" s="14">
        <v>42080</v>
      </c>
    </row>
    <row r="271" spans="1:7" x14ac:dyDescent="0.35">
      <c r="A271">
        <v>16</v>
      </c>
      <c r="B271" t="s">
        <v>23</v>
      </c>
      <c r="C271" t="s">
        <v>77</v>
      </c>
      <c r="D271">
        <v>1</v>
      </c>
      <c r="E271" t="s">
        <v>706</v>
      </c>
      <c r="F271" s="14">
        <v>42081</v>
      </c>
      <c r="G271" s="14">
        <v>42081</v>
      </c>
    </row>
    <row r="272" spans="1:7" x14ac:dyDescent="0.35">
      <c r="A272">
        <v>16</v>
      </c>
      <c r="B272" t="s">
        <v>23</v>
      </c>
      <c r="C272" t="s">
        <v>77</v>
      </c>
      <c r="D272">
        <v>1</v>
      </c>
      <c r="E272" t="s">
        <v>707</v>
      </c>
      <c r="F272" s="14">
        <v>42082</v>
      </c>
      <c r="G272" s="14">
        <v>42082</v>
      </c>
    </row>
    <row r="273" spans="1:7" x14ac:dyDescent="0.35">
      <c r="A273">
        <v>16</v>
      </c>
      <c r="B273" t="s">
        <v>23</v>
      </c>
      <c r="C273" t="s">
        <v>77</v>
      </c>
      <c r="D273">
        <v>1</v>
      </c>
      <c r="E273" t="s">
        <v>708</v>
      </c>
      <c r="F273" s="14">
        <v>42083</v>
      </c>
      <c r="G273" s="14">
        <v>42085</v>
      </c>
    </row>
    <row r="274" spans="1:7" x14ac:dyDescent="0.35">
      <c r="A274">
        <v>17</v>
      </c>
      <c r="B274" t="s">
        <v>23</v>
      </c>
      <c r="C274" t="s">
        <v>77</v>
      </c>
      <c r="D274">
        <v>1</v>
      </c>
      <c r="E274" t="s">
        <v>709</v>
      </c>
      <c r="F274" s="14">
        <v>42086</v>
      </c>
      <c r="G274" s="14">
        <v>42098</v>
      </c>
    </row>
    <row r="275" spans="1:7" x14ac:dyDescent="0.35">
      <c r="A275">
        <v>17</v>
      </c>
      <c r="B275" t="s">
        <v>23</v>
      </c>
      <c r="C275" t="s">
        <v>77</v>
      </c>
      <c r="D275">
        <v>1</v>
      </c>
      <c r="E275" t="s">
        <v>710</v>
      </c>
      <c r="F275" s="14">
        <v>42099</v>
      </c>
      <c r="G275" s="14">
        <v>42099</v>
      </c>
    </row>
    <row r="276" spans="1:7" x14ac:dyDescent="0.35">
      <c r="A276">
        <v>18</v>
      </c>
      <c r="B276" t="s">
        <v>23</v>
      </c>
      <c r="C276" t="s">
        <v>77</v>
      </c>
      <c r="D276">
        <v>1</v>
      </c>
      <c r="E276" t="s">
        <v>710</v>
      </c>
      <c r="F276" s="14">
        <v>42100</v>
      </c>
      <c r="G276" s="14">
        <v>42103</v>
      </c>
    </row>
    <row r="277" spans="1:7" x14ac:dyDescent="0.35">
      <c r="A277">
        <v>17</v>
      </c>
      <c r="B277" t="s">
        <v>23</v>
      </c>
      <c r="C277" t="s">
        <v>77</v>
      </c>
      <c r="D277">
        <v>1</v>
      </c>
      <c r="E277" t="s">
        <v>710</v>
      </c>
      <c r="F277" s="14">
        <v>42104</v>
      </c>
      <c r="G277" s="14">
        <v>42105</v>
      </c>
    </row>
    <row r="278" spans="1:7" x14ac:dyDescent="0.35">
      <c r="A278">
        <v>18</v>
      </c>
      <c r="B278" t="s">
        <v>23</v>
      </c>
      <c r="C278" t="s">
        <v>77</v>
      </c>
      <c r="D278">
        <v>1</v>
      </c>
      <c r="E278" t="s">
        <v>710</v>
      </c>
      <c r="F278" s="14">
        <v>42106</v>
      </c>
      <c r="G278" s="14">
        <v>42107</v>
      </c>
    </row>
    <row r="279" spans="1:7" x14ac:dyDescent="0.35">
      <c r="A279">
        <v>18</v>
      </c>
      <c r="B279" t="s">
        <v>23</v>
      </c>
      <c r="C279" t="s">
        <v>77</v>
      </c>
      <c r="D279">
        <v>1</v>
      </c>
      <c r="E279" t="s">
        <v>711</v>
      </c>
      <c r="F279" s="14">
        <v>42108</v>
      </c>
      <c r="G279" s="14">
        <v>42110</v>
      </c>
    </row>
    <row r="280" spans="1:7" x14ac:dyDescent="0.35">
      <c r="A280">
        <v>17</v>
      </c>
      <c r="B280" t="s">
        <v>23</v>
      </c>
      <c r="C280" t="s">
        <v>77</v>
      </c>
      <c r="D280">
        <v>1</v>
      </c>
      <c r="E280" t="s">
        <v>711</v>
      </c>
      <c r="F280" s="14">
        <v>42111</v>
      </c>
      <c r="G280" s="14">
        <v>42117</v>
      </c>
    </row>
    <row r="281" spans="1:7" x14ac:dyDescent="0.35">
      <c r="A281">
        <v>18</v>
      </c>
      <c r="B281" t="s">
        <v>23</v>
      </c>
      <c r="C281" t="s">
        <v>77</v>
      </c>
      <c r="D281">
        <v>1</v>
      </c>
      <c r="E281" t="s">
        <v>711</v>
      </c>
      <c r="F281" s="14">
        <v>42118</v>
      </c>
      <c r="G281" s="14">
        <v>42119</v>
      </c>
    </row>
    <row r="282" spans="1:7" x14ac:dyDescent="0.35">
      <c r="A282">
        <v>19</v>
      </c>
      <c r="B282" t="s">
        <v>23</v>
      </c>
      <c r="C282" t="s">
        <v>77</v>
      </c>
      <c r="D282">
        <v>1</v>
      </c>
      <c r="E282" t="s">
        <v>712</v>
      </c>
      <c r="F282" s="14">
        <v>42120</v>
      </c>
      <c r="G282" s="14">
        <v>42122</v>
      </c>
    </row>
    <row r="283" spans="1:7" x14ac:dyDescent="0.35">
      <c r="A283">
        <v>20</v>
      </c>
      <c r="B283" t="s">
        <v>23</v>
      </c>
      <c r="C283" t="s">
        <v>77</v>
      </c>
      <c r="D283">
        <v>1</v>
      </c>
      <c r="E283" t="s">
        <v>713</v>
      </c>
      <c r="F283" s="14">
        <v>42123</v>
      </c>
      <c r="G283" s="14">
        <v>42126</v>
      </c>
    </row>
    <row r="284" spans="1:7" x14ac:dyDescent="0.35">
      <c r="A284">
        <v>19</v>
      </c>
      <c r="B284" t="s">
        <v>23</v>
      </c>
      <c r="C284" t="s">
        <v>77</v>
      </c>
      <c r="D284">
        <v>1</v>
      </c>
      <c r="E284" t="s">
        <v>714</v>
      </c>
      <c r="F284" s="14">
        <v>42127</v>
      </c>
      <c r="G284" s="14">
        <v>42134</v>
      </c>
    </row>
    <row r="285" spans="1:7" x14ac:dyDescent="0.35">
      <c r="A285">
        <v>18</v>
      </c>
      <c r="B285" t="s">
        <v>23</v>
      </c>
      <c r="C285" t="s">
        <v>77</v>
      </c>
      <c r="D285">
        <v>1</v>
      </c>
      <c r="E285" t="s">
        <v>715</v>
      </c>
      <c r="F285" s="14">
        <v>42135</v>
      </c>
      <c r="G285" s="14">
        <v>42140</v>
      </c>
    </row>
    <row r="286" spans="1:7" x14ac:dyDescent="0.35">
      <c r="A286">
        <v>22</v>
      </c>
      <c r="B286" t="s">
        <v>23</v>
      </c>
      <c r="C286" t="s">
        <v>77</v>
      </c>
      <c r="D286">
        <v>1</v>
      </c>
      <c r="E286" t="s">
        <v>716</v>
      </c>
      <c r="F286" s="14">
        <v>42141</v>
      </c>
      <c r="G286" s="14">
        <v>42141</v>
      </c>
    </row>
    <row r="287" spans="1:7" x14ac:dyDescent="0.35">
      <c r="A287">
        <v>21</v>
      </c>
      <c r="B287" t="s">
        <v>23</v>
      </c>
      <c r="C287" t="s">
        <v>77</v>
      </c>
      <c r="D287">
        <v>1</v>
      </c>
      <c r="E287" t="s">
        <v>716</v>
      </c>
      <c r="F287" s="14">
        <v>42142</v>
      </c>
      <c r="G287" s="14">
        <v>42142</v>
      </c>
    </row>
    <row r="288" spans="1:7" x14ac:dyDescent="0.35">
      <c r="A288">
        <v>22</v>
      </c>
      <c r="B288" t="s">
        <v>23</v>
      </c>
      <c r="C288" t="s">
        <v>77</v>
      </c>
      <c r="D288">
        <v>1</v>
      </c>
      <c r="E288" t="s">
        <v>716</v>
      </c>
      <c r="F288" s="14">
        <v>42143</v>
      </c>
      <c r="G288" s="14">
        <v>42147</v>
      </c>
    </row>
    <row r="289" spans="1:7" x14ac:dyDescent="0.35">
      <c r="A289">
        <v>20</v>
      </c>
      <c r="B289" t="s">
        <v>23</v>
      </c>
      <c r="C289" t="s">
        <v>77</v>
      </c>
      <c r="D289">
        <v>1</v>
      </c>
      <c r="E289" t="s">
        <v>716</v>
      </c>
      <c r="F289" s="14">
        <v>42148</v>
      </c>
      <c r="G289" s="14">
        <v>42148</v>
      </c>
    </row>
    <row r="290" spans="1:7" x14ac:dyDescent="0.35">
      <c r="A290">
        <v>28</v>
      </c>
      <c r="B290" t="s">
        <v>23</v>
      </c>
      <c r="C290" t="s">
        <v>77</v>
      </c>
      <c r="D290">
        <v>1</v>
      </c>
      <c r="E290" t="s">
        <v>717</v>
      </c>
      <c r="F290" s="14">
        <v>42149</v>
      </c>
      <c r="G290" s="14">
        <v>42154</v>
      </c>
    </row>
    <row r="291" spans="1:7" x14ac:dyDescent="0.35">
      <c r="A291">
        <v>27</v>
      </c>
      <c r="B291" t="s">
        <v>23</v>
      </c>
      <c r="C291" t="s">
        <v>77</v>
      </c>
      <c r="D291">
        <v>1</v>
      </c>
      <c r="E291" t="s">
        <v>717</v>
      </c>
      <c r="F291" s="14">
        <v>42155</v>
      </c>
      <c r="G291" s="14">
        <v>42155</v>
      </c>
    </row>
    <row r="292" spans="1:7" x14ac:dyDescent="0.35">
      <c r="A292">
        <v>26</v>
      </c>
      <c r="B292" t="s">
        <v>23</v>
      </c>
      <c r="C292" t="s">
        <v>77</v>
      </c>
      <c r="D292">
        <v>1</v>
      </c>
      <c r="E292" t="s">
        <v>717</v>
      </c>
      <c r="F292" s="14">
        <v>42156</v>
      </c>
      <c r="G292" s="14">
        <v>42187</v>
      </c>
    </row>
    <row r="293" spans="1:7" x14ac:dyDescent="0.35">
      <c r="A293">
        <v>26</v>
      </c>
      <c r="B293" t="s">
        <v>23</v>
      </c>
      <c r="C293" t="s">
        <v>77</v>
      </c>
      <c r="D293">
        <v>1</v>
      </c>
      <c r="E293" t="s">
        <v>718</v>
      </c>
      <c r="F293" s="14">
        <v>42188</v>
      </c>
      <c r="G293" s="14">
        <v>42194</v>
      </c>
    </row>
    <row r="294" spans="1:7" x14ac:dyDescent="0.35">
      <c r="A294">
        <v>26</v>
      </c>
      <c r="B294" t="s">
        <v>23</v>
      </c>
      <c r="C294" t="s">
        <v>77</v>
      </c>
      <c r="D294">
        <v>1</v>
      </c>
      <c r="E294" t="s">
        <v>719</v>
      </c>
      <c r="F294" s="14">
        <v>42195</v>
      </c>
      <c r="G294" s="14">
        <v>42201</v>
      </c>
    </row>
    <row r="295" spans="1:7" x14ac:dyDescent="0.35">
      <c r="A295">
        <v>26</v>
      </c>
      <c r="B295" t="s">
        <v>23</v>
      </c>
      <c r="C295" t="s">
        <v>77</v>
      </c>
      <c r="D295">
        <v>1</v>
      </c>
      <c r="E295" t="s">
        <v>720</v>
      </c>
      <c r="F295" s="14">
        <v>42202</v>
      </c>
      <c r="G295" s="14">
        <v>42208</v>
      </c>
    </row>
    <row r="296" spans="1:7" x14ac:dyDescent="0.35">
      <c r="A296">
        <v>29</v>
      </c>
      <c r="B296" t="s">
        <v>23</v>
      </c>
      <c r="C296" t="s">
        <v>77</v>
      </c>
      <c r="D296">
        <v>1</v>
      </c>
      <c r="E296" t="s">
        <v>721</v>
      </c>
      <c r="F296" s="14">
        <v>42209</v>
      </c>
      <c r="G296" s="14">
        <v>42209</v>
      </c>
    </row>
    <row r="297" spans="1:7" x14ac:dyDescent="0.35">
      <c r="A297">
        <v>30</v>
      </c>
      <c r="B297" t="s">
        <v>23</v>
      </c>
      <c r="C297" t="s">
        <v>77</v>
      </c>
      <c r="D297">
        <v>1</v>
      </c>
      <c r="E297" t="s">
        <v>721</v>
      </c>
      <c r="F297" s="14">
        <v>42210</v>
      </c>
      <c r="G297" s="14">
        <v>42213</v>
      </c>
    </row>
    <row r="298" spans="1:7" x14ac:dyDescent="0.35">
      <c r="A298">
        <v>29</v>
      </c>
      <c r="B298" t="s">
        <v>23</v>
      </c>
      <c r="C298" t="s">
        <v>77</v>
      </c>
      <c r="D298">
        <v>1</v>
      </c>
      <c r="E298" t="s">
        <v>721</v>
      </c>
      <c r="F298" s="14">
        <v>42214</v>
      </c>
      <c r="G298" s="14">
        <v>42215</v>
      </c>
    </row>
    <row r="299" spans="1:7" x14ac:dyDescent="0.35">
      <c r="A299">
        <v>25</v>
      </c>
      <c r="B299" t="s">
        <v>23</v>
      </c>
      <c r="C299" t="s">
        <v>77</v>
      </c>
      <c r="D299">
        <v>1</v>
      </c>
      <c r="E299" t="s">
        <v>722</v>
      </c>
      <c r="F299" s="14">
        <v>42216</v>
      </c>
      <c r="G299" s="14">
        <v>42221</v>
      </c>
    </row>
    <row r="300" spans="1:7" x14ac:dyDescent="0.35">
      <c r="A300">
        <v>27</v>
      </c>
      <c r="B300" t="s">
        <v>23</v>
      </c>
      <c r="C300" t="s">
        <v>77</v>
      </c>
      <c r="D300">
        <v>1</v>
      </c>
      <c r="E300" t="s">
        <v>722</v>
      </c>
      <c r="F300" s="14">
        <v>42222</v>
      </c>
      <c r="G300" s="14">
        <v>42222</v>
      </c>
    </row>
    <row r="301" spans="1:7" x14ac:dyDescent="0.35">
      <c r="A301">
        <v>28</v>
      </c>
      <c r="B301" t="s">
        <v>23</v>
      </c>
      <c r="C301" t="s">
        <v>77</v>
      </c>
      <c r="D301">
        <v>1</v>
      </c>
      <c r="E301" t="s">
        <v>79</v>
      </c>
      <c r="F301" s="14">
        <v>42223</v>
      </c>
      <c r="G301" s="14">
        <v>42225</v>
      </c>
    </row>
    <row r="302" spans="1:7" x14ac:dyDescent="0.35">
      <c r="A302">
        <v>27</v>
      </c>
      <c r="B302" t="s">
        <v>23</v>
      </c>
      <c r="C302" t="s">
        <v>77</v>
      </c>
      <c r="D302">
        <v>1</v>
      </c>
      <c r="E302" t="s">
        <v>80</v>
      </c>
      <c r="F302" s="14">
        <v>42226</v>
      </c>
      <c r="G302" s="14">
        <v>42233</v>
      </c>
    </row>
    <row r="303" spans="1:7" x14ac:dyDescent="0.35">
      <c r="A303">
        <v>26</v>
      </c>
      <c r="B303" t="s">
        <v>23</v>
      </c>
      <c r="C303" t="s">
        <v>77</v>
      </c>
      <c r="D303">
        <v>1</v>
      </c>
      <c r="E303" t="s">
        <v>81</v>
      </c>
      <c r="F303" s="14">
        <v>42234</v>
      </c>
      <c r="G303" s="14">
        <v>42234</v>
      </c>
    </row>
    <row r="304" spans="1:7" x14ac:dyDescent="0.35">
      <c r="A304">
        <v>26</v>
      </c>
      <c r="B304" t="s">
        <v>23</v>
      </c>
      <c r="C304" t="s">
        <v>77</v>
      </c>
      <c r="D304">
        <v>1</v>
      </c>
      <c r="E304" t="s">
        <v>82</v>
      </c>
      <c r="F304" s="14">
        <v>42235</v>
      </c>
      <c r="G304" s="14">
        <v>42235</v>
      </c>
    </row>
    <row r="305" spans="1:7" x14ac:dyDescent="0.35">
      <c r="A305">
        <v>27</v>
      </c>
      <c r="B305" t="s">
        <v>23</v>
      </c>
      <c r="C305" t="s">
        <v>77</v>
      </c>
      <c r="D305">
        <v>1</v>
      </c>
      <c r="E305" t="s">
        <v>82</v>
      </c>
      <c r="F305" s="14">
        <v>42236</v>
      </c>
      <c r="G305" s="14">
        <v>42236</v>
      </c>
    </row>
    <row r="306" spans="1:7" x14ac:dyDescent="0.35">
      <c r="A306">
        <v>27</v>
      </c>
      <c r="B306" t="s">
        <v>23</v>
      </c>
      <c r="C306" t="s">
        <v>77</v>
      </c>
      <c r="D306">
        <v>1</v>
      </c>
      <c r="E306" t="s">
        <v>83</v>
      </c>
      <c r="F306" s="14">
        <v>42237</v>
      </c>
      <c r="G306" s="14">
        <v>42240</v>
      </c>
    </row>
    <row r="307" spans="1:7" x14ac:dyDescent="0.35">
      <c r="A307">
        <v>25</v>
      </c>
      <c r="B307" t="s">
        <v>23</v>
      </c>
      <c r="C307" t="s">
        <v>77</v>
      </c>
      <c r="D307">
        <v>1</v>
      </c>
      <c r="E307" t="s">
        <v>84</v>
      </c>
      <c r="F307" s="14">
        <v>42241</v>
      </c>
      <c r="G307" s="14">
        <v>42242</v>
      </c>
    </row>
    <row r="308" spans="1:7" x14ac:dyDescent="0.35">
      <c r="A308">
        <v>25</v>
      </c>
      <c r="B308" t="s">
        <v>23</v>
      </c>
      <c r="C308" t="s">
        <v>77</v>
      </c>
      <c r="D308">
        <v>1</v>
      </c>
      <c r="E308" t="s">
        <v>85</v>
      </c>
      <c r="F308" s="14">
        <v>42243</v>
      </c>
      <c r="G308" s="14">
        <v>42243</v>
      </c>
    </row>
    <row r="309" spans="1:7" x14ac:dyDescent="0.35">
      <c r="A309">
        <v>26</v>
      </c>
      <c r="B309" t="s">
        <v>23</v>
      </c>
      <c r="C309" t="s">
        <v>77</v>
      </c>
      <c r="D309">
        <v>1</v>
      </c>
      <c r="E309" t="s">
        <v>86</v>
      </c>
      <c r="F309" s="14">
        <v>42244</v>
      </c>
      <c r="G309" s="14">
        <v>42244</v>
      </c>
    </row>
    <row r="310" spans="1:7" x14ac:dyDescent="0.35">
      <c r="A310">
        <v>27</v>
      </c>
      <c r="B310" t="s">
        <v>23</v>
      </c>
      <c r="C310" t="s">
        <v>77</v>
      </c>
      <c r="D310">
        <v>1</v>
      </c>
      <c r="E310" t="s">
        <v>86</v>
      </c>
      <c r="F310" s="14">
        <v>42245</v>
      </c>
      <c r="G310" s="14">
        <v>42245</v>
      </c>
    </row>
    <row r="311" spans="1:7" x14ac:dyDescent="0.35">
      <c r="A311">
        <v>31</v>
      </c>
      <c r="B311" t="s">
        <v>23</v>
      </c>
      <c r="C311" t="s">
        <v>77</v>
      </c>
      <c r="D311">
        <v>1</v>
      </c>
      <c r="E311" t="s">
        <v>87</v>
      </c>
      <c r="F311" s="14">
        <v>42246</v>
      </c>
      <c r="G311" s="14">
        <v>42246</v>
      </c>
    </row>
    <row r="312" spans="1:7" x14ac:dyDescent="0.35">
      <c r="A312">
        <v>32</v>
      </c>
      <c r="B312" t="s">
        <v>23</v>
      </c>
      <c r="C312" t="s">
        <v>77</v>
      </c>
      <c r="D312">
        <v>1</v>
      </c>
      <c r="E312" t="s">
        <v>87</v>
      </c>
      <c r="F312" s="14">
        <v>42247</v>
      </c>
      <c r="G312" s="14">
        <v>42259</v>
      </c>
    </row>
    <row r="313" spans="1:7" x14ac:dyDescent="0.35">
      <c r="A313">
        <v>32</v>
      </c>
      <c r="B313" t="s">
        <v>23</v>
      </c>
      <c r="C313" t="s">
        <v>77</v>
      </c>
      <c r="D313">
        <v>1</v>
      </c>
      <c r="E313" t="s">
        <v>88</v>
      </c>
      <c r="F313" s="14">
        <v>42260</v>
      </c>
      <c r="G313" s="14">
        <v>42262</v>
      </c>
    </row>
    <row r="314" spans="1:7" x14ac:dyDescent="0.35">
      <c r="A314">
        <v>35</v>
      </c>
      <c r="B314" t="s">
        <v>23</v>
      </c>
      <c r="C314" t="s">
        <v>77</v>
      </c>
      <c r="D314">
        <v>1</v>
      </c>
      <c r="E314" t="s">
        <v>89</v>
      </c>
      <c r="F314" s="14">
        <v>42263</v>
      </c>
      <c r="G314" s="14">
        <v>42263</v>
      </c>
    </row>
    <row r="315" spans="1:7" x14ac:dyDescent="0.35">
      <c r="A315">
        <v>35</v>
      </c>
      <c r="B315" t="s">
        <v>23</v>
      </c>
      <c r="C315" t="s">
        <v>77</v>
      </c>
      <c r="D315">
        <v>1</v>
      </c>
      <c r="E315" t="s">
        <v>90</v>
      </c>
      <c r="F315" s="14">
        <v>42264</v>
      </c>
      <c r="G315" s="14">
        <v>42264</v>
      </c>
    </row>
    <row r="316" spans="1:7" x14ac:dyDescent="0.35">
      <c r="A316">
        <v>34</v>
      </c>
      <c r="B316" t="s">
        <v>23</v>
      </c>
      <c r="C316" t="s">
        <v>77</v>
      </c>
      <c r="D316">
        <v>1</v>
      </c>
      <c r="E316" t="s">
        <v>91</v>
      </c>
      <c r="F316" s="14">
        <v>42265</v>
      </c>
      <c r="G316" s="14">
        <v>42267</v>
      </c>
    </row>
    <row r="317" spans="1:7" x14ac:dyDescent="0.35">
      <c r="A317">
        <v>35</v>
      </c>
      <c r="B317" t="s">
        <v>23</v>
      </c>
      <c r="C317" t="s">
        <v>77</v>
      </c>
      <c r="D317">
        <v>1</v>
      </c>
      <c r="E317" t="s">
        <v>92</v>
      </c>
      <c r="F317" s="14">
        <v>42268</v>
      </c>
      <c r="G317" s="14">
        <v>42270</v>
      </c>
    </row>
    <row r="318" spans="1:7" x14ac:dyDescent="0.35">
      <c r="A318">
        <v>37</v>
      </c>
      <c r="B318" t="s">
        <v>23</v>
      </c>
      <c r="C318" t="s">
        <v>77</v>
      </c>
      <c r="D318">
        <v>1</v>
      </c>
      <c r="E318" t="s">
        <v>92</v>
      </c>
      <c r="F318" s="14">
        <v>42271</v>
      </c>
      <c r="G318" s="14">
        <v>42273</v>
      </c>
    </row>
    <row r="319" spans="1:7" x14ac:dyDescent="0.35">
      <c r="A319">
        <v>36</v>
      </c>
      <c r="B319" t="s">
        <v>23</v>
      </c>
      <c r="C319" t="s">
        <v>77</v>
      </c>
      <c r="D319">
        <v>1</v>
      </c>
      <c r="E319" t="s">
        <v>93</v>
      </c>
      <c r="F319" s="14">
        <v>42274</v>
      </c>
      <c r="G319" s="14">
        <v>42276</v>
      </c>
    </row>
    <row r="320" spans="1:7" x14ac:dyDescent="0.35">
      <c r="A320">
        <v>36</v>
      </c>
      <c r="B320" t="s">
        <v>23</v>
      </c>
      <c r="C320" t="s">
        <v>77</v>
      </c>
      <c r="D320">
        <v>1</v>
      </c>
      <c r="E320" t="s">
        <v>94</v>
      </c>
      <c r="F320" s="14">
        <v>42277</v>
      </c>
      <c r="G320" s="14">
        <v>42277</v>
      </c>
    </row>
    <row r="321" spans="1:7" x14ac:dyDescent="0.35">
      <c r="A321">
        <v>36</v>
      </c>
      <c r="B321" t="s">
        <v>23</v>
      </c>
      <c r="C321" t="s">
        <v>77</v>
      </c>
      <c r="D321">
        <v>1</v>
      </c>
      <c r="E321" t="s">
        <v>95</v>
      </c>
      <c r="F321" s="14">
        <v>42278</v>
      </c>
      <c r="G321" s="14">
        <v>42278</v>
      </c>
    </row>
    <row r="322" spans="1:7" x14ac:dyDescent="0.35">
      <c r="A322">
        <v>37</v>
      </c>
      <c r="B322" t="s">
        <v>23</v>
      </c>
      <c r="C322" t="s">
        <v>77</v>
      </c>
      <c r="D322">
        <v>1</v>
      </c>
      <c r="E322" t="s">
        <v>96</v>
      </c>
      <c r="F322" s="14">
        <v>42279</v>
      </c>
      <c r="G322" s="14">
        <v>42280</v>
      </c>
    </row>
    <row r="323" spans="1:7" x14ac:dyDescent="0.35">
      <c r="A323">
        <v>38</v>
      </c>
      <c r="B323" t="s">
        <v>23</v>
      </c>
      <c r="C323" t="s">
        <v>77</v>
      </c>
      <c r="D323">
        <v>1</v>
      </c>
      <c r="E323" t="s">
        <v>96</v>
      </c>
      <c r="F323" s="14">
        <v>42281</v>
      </c>
      <c r="G323" s="14">
        <v>42281</v>
      </c>
    </row>
    <row r="324" spans="1:7" x14ac:dyDescent="0.35">
      <c r="A324">
        <v>38</v>
      </c>
      <c r="B324" t="s">
        <v>23</v>
      </c>
      <c r="C324" t="s">
        <v>77</v>
      </c>
      <c r="D324">
        <v>1</v>
      </c>
      <c r="E324" t="s">
        <v>97</v>
      </c>
      <c r="F324" s="14">
        <v>42282</v>
      </c>
      <c r="G324" s="14">
        <v>42294</v>
      </c>
    </row>
    <row r="325" spans="1:7" x14ac:dyDescent="0.35">
      <c r="A325">
        <v>36</v>
      </c>
      <c r="B325" t="s">
        <v>23</v>
      </c>
      <c r="C325" t="s">
        <v>77</v>
      </c>
      <c r="D325">
        <v>1</v>
      </c>
      <c r="E325" t="s">
        <v>98</v>
      </c>
      <c r="F325" s="14">
        <v>42295</v>
      </c>
      <c r="G325" s="14">
        <v>42295</v>
      </c>
    </row>
    <row r="326" spans="1:7" x14ac:dyDescent="0.35">
      <c r="A326">
        <v>35</v>
      </c>
      <c r="B326" t="s">
        <v>23</v>
      </c>
      <c r="C326" t="s">
        <v>77</v>
      </c>
      <c r="D326">
        <v>1</v>
      </c>
      <c r="E326" t="s">
        <v>98</v>
      </c>
      <c r="F326" s="14">
        <v>42296</v>
      </c>
      <c r="G326" s="14">
        <v>42297</v>
      </c>
    </row>
    <row r="327" spans="1:7" x14ac:dyDescent="0.35">
      <c r="A327">
        <v>34</v>
      </c>
      <c r="B327" t="s">
        <v>23</v>
      </c>
      <c r="C327" t="s">
        <v>77</v>
      </c>
      <c r="D327">
        <v>1</v>
      </c>
      <c r="E327" t="s">
        <v>99</v>
      </c>
      <c r="F327" s="14">
        <v>42298</v>
      </c>
      <c r="G327" s="14">
        <v>42298</v>
      </c>
    </row>
    <row r="328" spans="1:7" x14ac:dyDescent="0.35">
      <c r="A328">
        <v>34</v>
      </c>
      <c r="B328" t="s">
        <v>23</v>
      </c>
      <c r="C328" t="s">
        <v>77</v>
      </c>
      <c r="D328">
        <v>1</v>
      </c>
      <c r="E328" t="s">
        <v>100</v>
      </c>
      <c r="F328" s="14">
        <v>42299</v>
      </c>
      <c r="G328" s="14">
        <v>42299</v>
      </c>
    </row>
    <row r="329" spans="1:7" x14ac:dyDescent="0.35">
      <c r="A329">
        <v>36</v>
      </c>
      <c r="B329" t="s">
        <v>23</v>
      </c>
      <c r="C329" t="s">
        <v>77</v>
      </c>
      <c r="D329">
        <v>1</v>
      </c>
      <c r="E329" t="s">
        <v>101</v>
      </c>
      <c r="F329" s="14">
        <v>42300</v>
      </c>
      <c r="G329" s="14">
        <v>42300</v>
      </c>
    </row>
    <row r="330" spans="1:7" x14ac:dyDescent="0.35">
      <c r="A330">
        <v>37</v>
      </c>
      <c r="B330" t="s">
        <v>23</v>
      </c>
      <c r="C330" t="s">
        <v>77</v>
      </c>
      <c r="D330">
        <v>1</v>
      </c>
      <c r="E330" t="s">
        <v>101</v>
      </c>
      <c r="F330" s="14">
        <v>42301</v>
      </c>
      <c r="G330" s="14">
        <v>42301</v>
      </c>
    </row>
    <row r="331" spans="1:7" x14ac:dyDescent="0.35">
      <c r="A331">
        <v>38</v>
      </c>
      <c r="B331" t="s">
        <v>23</v>
      </c>
      <c r="C331" t="s">
        <v>77</v>
      </c>
      <c r="D331">
        <v>1</v>
      </c>
      <c r="E331" t="s">
        <v>101</v>
      </c>
      <c r="F331" s="14">
        <v>42302</v>
      </c>
      <c r="G331" s="14">
        <v>42302</v>
      </c>
    </row>
    <row r="332" spans="1:7" x14ac:dyDescent="0.35">
      <c r="A332">
        <v>40</v>
      </c>
      <c r="B332" t="s">
        <v>23</v>
      </c>
      <c r="C332" t="s">
        <v>77</v>
      </c>
      <c r="D332">
        <v>1</v>
      </c>
      <c r="E332" t="s">
        <v>102</v>
      </c>
      <c r="F332" s="14">
        <v>42303</v>
      </c>
      <c r="G332" s="14">
        <v>42308</v>
      </c>
    </row>
    <row r="333" spans="1:7" x14ac:dyDescent="0.35">
      <c r="A333">
        <v>32</v>
      </c>
      <c r="B333" t="s">
        <v>23</v>
      </c>
      <c r="C333" t="s">
        <v>77</v>
      </c>
      <c r="D333">
        <v>1</v>
      </c>
      <c r="E333" t="s">
        <v>103</v>
      </c>
      <c r="F333" s="14">
        <v>42309</v>
      </c>
      <c r="G333" s="14">
        <v>42309</v>
      </c>
    </row>
    <row r="334" spans="1:7" x14ac:dyDescent="0.35">
      <c r="A334">
        <v>31</v>
      </c>
      <c r="B334" t="s">
        <v>23</v>
      </c>
      <c r="C334" t="s">
        <v>77</v>
      </c>
      <c r="D334">
        <v>1</v>
      </c>
      <c r="E334" t="s">
        <v>103</v>
      </c>
      <c r="F334" s="14">
        <v>42310</v>
      </c>
      <c r="G334" s="14">
        <v>42311</v>
      </c>
    </row>
    <row r="335" spans="1:7" x14ac:dyDescent="0.35">
      <c r="A335">
        <v>30</v>
      </c>
      <c r="B335" t="s">
        <v>23</v>
      </c>
      <c r="C335" t="s">
        <v>77</v>
      </c>
      <c r="D335">
        <v>1</v>
      </c>
      <c r="E335" t="s">
        <v>104</v>
      </c>
      <c r="F335" s="14">
        <v>42312</v>
      </c>
      <c r="G335" s="14">
        <v>42312</v>
      </c>
    </row>
    <row r="336" spans="1:7" x14ac:dyDescent="0.35">
      <c r="A336">
        <v>30</v>
      </c>
      <c r="B336" t="s">
        <v>23</v>
      </c>
      <c r="C336" t="s">
        <v>77</v>
      </c>
      <c r="D336">
        <v>1</v>
      </c>
      <c r="E336" t="s">
        <v>105</v>
      </c>
      <c r="F336" s="14">
        <v>42313</v>
      </c>
      <c r="G336" s="14">
        <v>42313</v>
      </c>
    </row>
    <row r="337" spans="1:7" x14ac:dyDescent="0.35">
      <c r="A337">
        <v>30</v>
      </c>
      <c r="B337" t="s">
        <v>23</v>
      </c>
      <c r="C337" t="s">
        <v>77</v>
      </c>
      <c r="D337">
        <v>1</v>
      </c>
      <c r="E337" t="s">
        <v>106</v>
      </c>
      <c r="F337" s="14">
        <v>42314</v>
      </c>
      <c r="G337" s="14">
        <v>42316</v>
      </c>
    </row>
    <row r="338" spans="1:7" x14ac:dyDescent="0.35">
      <c r="A338">
        <v>31</v>
      </c>
      <c r="B338" t="s">
        <v>23</v>
      </c>
      <c r="C338" t="s">
        <v>77</v>
      </c>
      <c r="D338">
        <v>1</v>
      </c>
      <c r="E338" t="s">
        <v>107</v>
      </c>
      <c r="F338" s="14">
        <v>42317</v>
      </c>
      <c r="G338" s="14">
        <v>42329</v>
      </c>
    </row>
    <row r="339" spans="1:7" x14ac:dyDescent="0.35">
      <c r="A339">
        <v>29</v>
      </c>
      <c r="B339" t="s">
        <v>23</v>
      </c>
      <c r="C339" t="s">
        <v>77</v>
      </c>
      <c r="D339">
        <v>1</v>
      </c>
      <c r="E339" t="s">
        <v>108</v>
      </c>
      <c r="F339" s="14">
        <v>42330</v>
      </c>
      <c r="G339" s="14">
        <v>42332</v>
      </c>
    </row>
    <row r="340" spans="1:7" x14ac:dyDescent="0.35">
      <c r="A340">
        <v>30</v>
      </c>
      <c r="B340" t="s">
        <v>23</v>
      </c>
      <c r="C340" t="s">
        <v>77</v>
      </c>
      <c r="D340">
        <v>1</v>
      </c>
      <c r="E340" t="s">
        <v>109</v>
      </c>
      <c r="F340" s="14">
        <v>42333</v>
      </c>
      <c r="G340" s="14">
        <v>42333</v>
      </c>
    </row>
    <row r="341" spans="1:7" x14ac:dyDescent="0.35">
      <c r="A341">
        <v>30</v>
      </c>
      <c r="B341" t="s">
        <v>23</v>
      </c>
      <c r="C341" t="s">
        <v>77</v>
      </c>
      <c r="D341">
        <v>1</v>
      </c>
      <c r="E341" t="s">
        <v>110</v>
      </c>
      <c r="F341" s="14">
        <v>42334</v>
      </c>
      <c r="G341" s="14">
        <v>42334</v>
      </c>
    </row>
    <row r="342" spans="1:7" x14ac:dyDescent="0.35">
      <c r="A342">
        <v>29</v>
      </c>
      <c r="B342" t="s">
        <v>23</v>
      </c>
      <c r="C342" t="s">
        <v>77</v>
      </c>
      <c r="D342">
        <v>1</v>
      </c>
      <c r="E342" t="s">
        <v>111</v>
      </c>
      <c r="F342" s="14">
        <v>42335</v>
      </c>
      <c r="G342" s="14">
        <v>42337</v>
      </c>
    </row>
    <row r="343" spans="1:7" x14ac:dyDescent="0.35">
      <c r="A343">
        <v>29</v>
      </c>
      <c r="B343" t="s">
        <v>23</v>
      </c>
      <c r="C343" t="s">
        <v>77</v>
      </c>
      <c r="D343">
        <v>1</v>
      </c>
      <c r="E343" t="s">
        <v>112</v>
      </c>
      <c r="F343" s="14">
        <v>42338</v>
      </c>
      <c r="G343" s="14">
        <v>42344</v>
      </c>
    </row>
    <row r="344" spans="1:7" x14ac:dyDescent="0.35">
      <c r="A344">
        <v>30</v>
      </c>
      <c r="B344" t="s">
        <v>23</v>
      </c>
      <c r="C344" t="s">
        <v>77</v>
      </c>
      <c r="D344">
        <v>1</v>
      </c>
      <c r="E344" t="s">
        <v>113</v>
      </c>
      <c r="F344" s="14">
        <v>42345</v>
      </c>
      <c r="G344" s="14">
        <v>42346</v>
      </c>
    </row>
    <row r="345" spans="1:7" x14ac:dyDescent="0.35">
      <c r="A345">
        <v>29</v>
      </c>
      <c r="B345" t="s">
        <v>23</v>
      </c>
      <c r="C345" t="s">
        <v>77</v>
      </c>
      <c r="D345">
        <v>1</v>
      </c>
      <c r="E345" t="s">
        <v>114</v>
      </c>
      <c r="F345" s="14">
        <v>42347</v>
      </c>
      <c r="G345" s="14">
        <v>42347</v>
      </c>
    </row>
    <row r="346" spans="1:7" x14ac:dyDescent="0.35">
      <c r="A346">
        <v>27</v>
      </c>
      <c r="B346" t="s">
        <v>23</v>
      </c>
      <c r="C346" t="s">
        <v>77</v>
      </c>
      <c r="D346">
        <v>1</v>
      </c>
      <c r="E346" t="s">
        <v>115</v>
      </c>
      <c r="F346" s="14">
        <v>42348</v>
      </c>
      <c r="G346" s="14">
        <v>42348</v>
      </c>
    </row>
    <row r="347" spans="1:7" x14ac:dyDescent="0.35">
      <c r="A347">
        <v>29</v>
      </c>
      <c r="B347" t="s">
        <v>23</v>
      </c>
      <c r="C347" t="s">
        <v>77</v>
      </c>
      <c r="D347">
        <v>1</v>
      </c>
      <c r="E347" t="s">
        <v>116</v>
      </c>
      <c r="F347" s="14">
        <v>42349</v>
      </c>
      <c r="G347" s="14">
        <v>42350</v>
      </c>
    </row>
    <row r="348" spans="1:7" x14ac:dyDescent="0.35">
      <c r="A348">
        <v>30</v>
      </c>
      <c r="B348" t="s">
        <v>23</v>
      </c>
      <c r="C348" t="s">
        <v>77</v>
      </c>
      <c r="D348">
        <v>1</v>
      </c>
      <c r="E348" t="s">
        <v>116</v>
      </c>
      <c r="F348" s="14">
        <v>42351</v>
      </c>
      <c r="G348" s="14">
        <v>42351</v>
      </c>
    </row>
    <row r="349" spans="1:7" x14ac:dyDescent="0.35">
      <c r="A349">
        <v>30</v>
      </c>
      <c r="B349" t="s">
        <v>23</v>
      </c>
      <c r="C349" t="s">
        <v>77</v>
      </c>
      <c r="D349">
        <v>1</v>
      </c>
      <c r="E349" t="s">
        <v>117</v>
      </c>
      <c r="F349" s="14">
        <v>42352</v>
      </c>
      <c r="G349" s="14">
        <v>42358</v>
      </c>
    </row>
    <row r="350" spans="1:7" x14ac:dyDescent="0.35">
      <c r="A350">
        <v>32</v>
      </c>
      <c r="B350" t="s">
        <v>23</v>
      </c>
      <c r="C350" t="s">
        <v>77</v>
      </c>
      <c r="D350">
        <v>1</v>
      </c>
      <c r="E350" t="s">
        <v>118</v>
      </c>
      <c r="F350" s="14">
        <v>42359</v>
      </c>
      <c r="G350" s="14">
        <v>42364</v>
      </c>
    </row>
    <row r="351" spans="1:7" x14ac:dyDescent="0.35">
      <c r="A351">
        <v>30</v>
      </c>
      <c r="B351" t="s">
        <v>23</v>
      </c>
      <c r="C351" t="s">
        <v>77</v>
      </c>
      <c r="D351">
        <v>1</v>
      </c>
      <c r="E351" t="s">
        <v>119</v>
      </c>
      <c r="F351" s="14">
        <v>42365</v>
      </c>
      <c r="G351" s="14">
        <v>42368</v>
      </c>
    </row>
    <row r="352" spans="1:7" x14ac:dyDescent="0.35">
      <c r="A352">
        <v>30</v>
      </c>
      <c r="B352" t="s">
        <v>23</v>
      </c>
      <c r="C352" t="s">
        <v>77</v>
      </c>
      <c r="D352">
        <v>1</v>
      </c>
      <c r="E352" t="s">
        <v>120</v>
      </c>
      <c r="F352" s="14">
        <v>42369</v>
      </c>
      <c r="G352" s="14">
        <v>42371</v>
      </c>
    </row>
    <row r="353" spans="1:7" x14ac:dyDescent="0.35">
      <c r="A353">
        <v>31</v>
      </c>
      <c r="B353" t="s">
        <v>23</v>
      </c>
      <c r="C353" t="s">
        <v>77</v>
      </c>
      <c r="D353">
        <v>1</v>
      </c>
      <c r="E353" t="s">
        <v>121</v>
      </c>
      <c r="F353" s="14">
        <v>42372</v>
      </c>
      <c r="G353" s="14">
        <v>42382</v>
      </c>
    </row>
    <row r="354" spans="1:7" x14ac:dyDescent="0.35">
      <c r="A354">
        <v>31</v>
      </c>
      <c r="B354" t="s">
        <v>23</v>
      </c>
      <c r="C354" t="s">
        <v>77</v>
      </c>
      <c r="D354">
        <v>1</v>
      </c>
      <c r="E354" t="s">
        <v>122</v>
      </c>
      <c r="F354" s="14">
        <v>42383</v>
      </c>
      <c r="G354" s="14">
        <v>42386</v>
      </c>
    </row>
    <row r="355" spans="1:7" x14ac:dyDescent="0.35">
      <c r="A355">
        <v>37</v>
      </c>
      <c r="B355" t="s">
        <v>23</v>
      </c>
      <c r="C355" t="s">
        <v>77</v>
      </c>
      <c r="D355">
        <v>1</v>
      </c>
      <c r="E355" t="s">
        <v>123</v>
      </c>
      <c r="F355" s="14">
        <v>42387</v>
      </c>
      <c r="G355" s="14">
        <v>42387</v>
      </c>
    </row>
    <row r="356" spans="1:7" x14ac:dyDescent="0.35">
      <c r="A356">
        <v>36</v>
      </c>
      <c r="B356" t="s">
        <v>23</v>
      </c>
      <c r="C356" t="s">
        <v>77</v>
      </c>
      <c r="D356">
        <v>1</v>
      </c>
      <c r="E356" t="s">
        <v>123</v>
      </c>
      <c r="F356" s="14">
        <v>42388</v>
      </c>
      <c r="G356" s="14">
        <v>42392</v>
      </c>
    </row>
    <row r="357" spans="1:7" x14ac:dyDescent="0.35">
      <c r="A357">
        <v>32</v>
      </c>
      <c r="B357" t="s">
        <v>23</v>
      </c>
      <c r="C357" t="s">
        <v>77</v>
      </c>
      <c r="D357">
        <v>1</v>
      </c>
      <c r="E357" t="s">
        <v>124</v>
      </c>
      <c r="F357" s="14">
        <v>42393</v>
      </c>
      <c r="G357" s="14">
        <v>42400</v>
      </c>
    </row>
    <row r="358" spans="1:7" x14ac:dyDescent="0.35">
      <c r="A358">
        <v>30</v>
      </c>
      <c r="B358" t="s">
        <v>23</v>
      </c>
      <c r="C358" t="s">
        <v>77</v>
      </c>
      <c r="D358">
        <v>1</v>
      </c>
      <c r="E358" t="s">
        <v>124</v>
      </c>
      <c r="F358" s="14">
        <v>42401</v>
      </c>
      <c r="G358" s="14">
        <v>42402</v>
      </c>
    </row>
    <row r="359" spans="1:7" x14ac:dyDescent="0.35">
      <c r="A359">
        <v>39</v>
      </c>
      <c r="B359" t="s">
        <v>23</v>
      </c>
      <c r="C359" t="s">
        <v>77</v>
      </c>
      <c r="D359">
        <v>1</v>
      </c>
      <c r="E359" t="s">
        <v>125</v>
      </c>
      <c r="F359" s="14">
        <v>42403</v>
      </c>
      <c r="G359" s="14">
        <v>42403</v>
      </c>
    </row>
    <row r="360" spans="1:7" x14ac:dyDescent="0.35">
      <c r="A360">
        <v>40</v>
      </c>
      <c r="B360" t="s">
        <v>23</v>
      </c>
      <c r="C360" t="s">
        <v>77</v>
      </c>
      <c r="D360">
        <v>1</v>
      </c>
      <c r="E360" t="s">
        <v>125</v>
      </c>
      <c r="F360" s="14">
        <v>42404</v>
      </c>
      <c r="G360" s="14">
        <v>42406</v>
      </c>
    </row>
    <row r="361" spans="1:7" x14ac:dyDescent="0.35">
      <c r="A361">
        <v>41</v>
      </c>
      <c r="B361" t="s">
        <v>23</v>
      </c>
      <c r="C361" t="s">
        <v>77</v>
      </c>
      <c r="D361">
        <v>1</v>
      </c>
      <c r="E361" t="s">
        <v>126</v>
      </c>
      <c r="F361" s="14">
        <v>42407</v>
      </c>
      <c r="G361" s="14">
        <v>42414</v>
      </c>
    </row>
    <row r="362" spans="1:7" x14ac:dyDescent="0.35">
      <c r="A362">
        <v>34</v>
      </c>
      <c r="B362" t="s">
        <v>23</v>
      </c>
      <c r="C362" t="s">
        <v>77</v>
      </c>
      <c r="D362">
        <v>1</v>
      </c>
      <c r="E362" t="s">
        <v>127</v>
      </c>
      <c r="F362" s="14">
        <v>42415</v>
      </c>
      <c r="G362" s="14">
        <v>42416</v>
      </c>
    </row>
    <row r="363" spans="1:7" x14ac:dyDescent="0.35">
      <c r="A363">
        <v>34</v>
      </c>
      <c r="B363" t="s">
        <v>23</v>
      </c>
      <c r="C363" t="s">
        <v>77</v>
      </c>
      <c r="D363">
        <v>1</v>
      </c>
      <c r="E363" t="s">
        <v>128</v>
      </c>
      <c r="F363" s="14">
        <v>42417</v>
      </c>
      <c r="G363" s="14">
        <v>42417</v>
      </c>
    </row>
    <row r="364" spans="1:7" x14ac:dyDescent="0.35">
      <c r="A364">
        <v>35</v>
      </c>
      <c r="B364" t="s">
        <v>23</v>
      </c>
      <c r="C364" t="s">
        <v>77</v>
      </c>
      <c r="D364">
        <v>1</v>
      </c>
      <c r="E364" t="s">
        <v>128</v>
      </c>
      <c r="F364" s="14">
        <v>42418</v>
      </c>
      <c r="G364" s="14">
        <v>42418</v>
      </c>
    </row>
    <row r="365" spans="1:7" x14ac:dyDescent="0.35">
      <c r="A365">
        <v>34</v>
      </c>
      <c r="B365" t="s">
        <v>23</v>
      </c>
      <c r="C365" t="s">
        <v>77</v>
      </c>
      <c r="D365">
        <v>1</v>
      </c>
      <c r="E365" t="s">
        <v>129</v>
      </c>
      <c r="F365" s="14">
        <v>42419</v>
      </c>
      <c r="G365" s="14">
        <v>42422</v>
      </c>
    </row>
    <row r="366" spans="1:7" x14ac:dyDescent="0.35">
      <c r="A366">
        <v>35</v>
      </c>
      <c r="B366" t="s">
        <v>23</v>
      </c>
      <c r="C366" t="s">
        <v>77</v>
      </c>
      <c r="D366">
        <v>1</v>
      </c>
      <c r="E366" t="s">
        <v>129</v>
      </c>
      <c r="F366" s="14">
        <v>42423</v>
      </c>
      <c r="G366" s="14">
        <v>42423</v>
      </c>
    </row>
    <row r="367" spans="1:7" x14ac:dyDescent="0.35">
      <c r="A367">
        <v>35</v>
      </c>
      <c r="B367" t="s">
        <v>23</v>
      </c>
      <c r="C367" t="s">
        <v>77</v>
      </c>
      <c r="D367">
        <v>1</v>
      </c>
      <c r="E367" t="s">
        <v>130</v>
      </c>
      <c r="F367" s="14">
        <v>42424</v>
      </c>
      <c r="G367" s="14">
        <v>42424</v>
      </c>
    </row>
    <row r="368" spans="1:7" x14ac:dyDescent="0.35">
      <c r="A368">
        <v>34</v>
      </c>
      <c r="B368" t="s">
        <v>23</v>
      </c>
      <c r="C368" t="s">
        <v>77</v>
      </c>
      <c r="D368">
        <v>1</v>
      </c>
      <c r="E368" t="s">
        <v>131</v>
      </c>
      <c r="F368" s="14">
        <v>42425</v>
      </c>
      <c r="G368" s="14">
        <v>42425</v>
      </c>
    </row>
    <row r="369" spans="1:7" x14ac:dyDescent="0.35">
      <c r="A369">
        <v>31</v>
      </c>
      <c r="B369" t="s">
        <v>23</v>
      </c>
      <c r="C369" t="s">
        <v>77</v>
      </c>
      <c r="D369">
        <v>1</v>
      </c>
      <c r="E369" t="s">
        <v>132</v>
      </c>
      <c r="F369" s="14">
        <v>42426</v>
      </c>
      <c r="G369" s="14">
        <v>42431</v>
      </c>
    </row>
    <row r="370" spans="1:7" x14ac:dyDescent="0.35">
      <c r="A370">
        <v>26</v>
      </c>
      <c r="B370" t="s">
        <v>23</v>
      </c>
      <c r="C370" t="s">
        <v>77</v>
      </c>
      <c r="D370">
        <v>1</v>
      </c>
      <c r="E370" t="s">
        <v>133</v>
      </c>
      <c r="F370" s="14">
        <v>42432</v>
      </c>
      <c r="G370" s="14">
        <v>42435</v>
      </c>
    </row>
    <row r="371" spans="1:7" x14ac:dyDescent="0.35">
      <c r="A371">
        <v>26</v>
      </c>
      <c r="B371" t="s">
        <v>23</v>
      </c>
      <c r="C371" t="s">
        <v>77</v>
      </c>
      <c r="D371">
        <v>1</v>
      </c>
      <c r="E371" t="s">
        <v>134</v>
      </c>
      <c r="F371" s="14">
        <v>42436</v>
      </c>
      <c r="G371" s="14">
        <v>42438</v>
      </c>
    </row>
    <row r="372" spans="1:7" x14ac:dyDescent="0.35">
      <c r="A372">
        <v>26</v>
      </c>
      <c r="B372" t="s">
        <v>23</v>
      </c>
      <c r="C372" t="s">
        <v>77</v>
      </c>
      <c r="D372">
        <v>1</v>
      </c>
      <c r="E372" t="s">
        <v>135</v>
      </c>
      <c r="F372" s="14">
        <v>42439</v>
      </c>
      <c r="G372" s="14">
        <v>42439</v>
      </c>
    </row>
    <row r="373" spans="1:7" x14ac:dyDescent="0.35">
      <c r="A373">
        <v>24</v>
      </c>
      <c r="B373" t="s">
        <v>23</v>
      </c>
      <c r="C373" t="s">
        <v>77</v>
      </c>
      <c r="D373">
        <v>1</v>
      </c>
      <c r="E373" t="s">
        <v>136</v>
      </c>
      <c r="F373" s="14">
        <v>42440</v>
      </c>
      <c r="G373" s="14">
        <v>42442</v>
      </c>
    </row>
    <row r="374" spans="1:7" x14ac:dyDescent="0.35">
      <c r="A374">
        <v>23</v>
      </c>
      <c r="B374" t="s">
        <v>23</v>
      </c>
      <c r="C374" t="s">
        <v>77</v>
      </c>
      <c r="D374">
        <v>1</v>
      </c>
      <c r="E374" t="s">
        <v>136</v>
      </c>
      <c r="F374" s="14">
        <v>42443</v>
      </c>
      <c r="G374" s="14">
        <v>42443</v>
      </c>
    </row>
    <row r="375" spans="1:7" x14ac:dyDescent="0.35">
      <c r="A375">
        <v>24</v>
      </c>
      <c r="B375" t="s">
        <v>23</v>
      </c>
      <c r="C375" t="s">
        <v>77</v>
      </c>
      <c r="D375">
        <v>1</v>
      </c>
      <c r="E375" t="s">
        <v>136</v>
      </c>
      <c r="F375" s="14">
        <v>42444</v>
      </c>
      <c r="G375" s="14">
        <v>42444</v>
      </c>
    </row>
    <row r="376" spans="1:7" x14ac:dyDescent="0.35">
      <c r="A376">
        <v>24</v>
      </c>
      <c r="B376" t="s">
        <v>23</v>
      </c>
      <c r="C376" t="s">
        <v>77</v>
      </c>
      <c r="D376">
        <v>1</v>
      </c>
      <c r="E376" t="s">
        <v>137</v>
      </c>
      <c r="F376" s="14">
        <v>42445</v>
      </c>
      <c r="G376" s="14">
        <v>42445</v>
      </c>
    </row>
    <row r="377" spans="1:7" x14ac:dyDescent="0.35">
      <c r="A377">
        <v>25</v>
      </c>
      <c r="B377" t="s">
        <v>23</v>
      </c>
      <c r="C377" t="s">
        <v>77</v>
      </c>
      <c r="D377">
        <v>1</v>
      </c>
      <c r="E377" t="s">
        <v>138</v>
      </c>
      <c r="F377" s="14">
        <v>42446</v>
      </c>
      <c r="G377" s="14">
        <v>42446</v>
      </c>
    </row>
    <row r="378" spans="1:7" x14ac:dyDescent="0.35">
      <c r="A378">
        <v>21</v>
      </c>
      <c r="B378" t="s">
        <v>23</v>
      </c>
      <c r="C378" t="s">
        <v>77</v>
      </c>
      <c r="D378">
        <v>1</v>
      </c>
      <c r="E378" t="s">
        <v>139</v>
      </c>
      <c r="F378" s="14">
        <v>42447</v>
      </c>
      <c r="G378" s="14">
        <v>42448</v>
      </c>
    </row>
    <row r="379" spans="1:7" x14ac:dyDescent="0.35">
      <c r="A379">
        <v>20</v>
      </c>
      <c r="B379" t="s">
        <v>23</v>
      </c>
      <c r="C379" t="s">
        <v>77</v>
      </c>
      <c r="D379">
        <v>1</v>
      </c>
      <c r="E379" t="s">
        <v>139</v>
      </c>
      <c r="F379" s="14">
        <v>42449</v>
      </c>
      <c r="G379" s="14">
        <v>42449</v>
      </c>
    </row>
    <row r="380" spans="1:7" x14ac:dyDescent="0.35">
      <c r="A380">
        <v>26</v>
      </c>
      <c r="B380" t="s">
        <v>23</v>
      </c>
      <c r="C380" t="s">
        <v>77</v>
      </c>
      <c r="D380">
        <v>1</v>
      </c>
      <c r="E380" t="s">
        <v>140</v>
      </c>
      <c r="F380" s="14">
        <v>42450</v>
      </c>
      <c r="G380" s="14">
        <v>42461</v>
      </c>
    </row>
    <row r="381" spans="1:7" x14ac:dyDescent="0.35">
      <c r="A381">
        <v>25</v>
      </c>
      <c r="B381" t="s">
        <v>23</v>
      </c>
      <c r="C381" t="s">
        <v>77</v>
      </c>
      <c r="D381">
        <v>1</v>
      </c>
      <c r="E381" t="s">
        <v>140</v>
      </c>
      <c r="F381" s="14">
        <v>42462</v>
      </c>
      <c r="G381" s="14">
        <v>42462</v>
      </c>
    </row>
    <row r="382" spans="1:7" x14ac:dyDescent="0.35">
      <c r="A382">
        <v>25</v>
      </c>
      <c r="B382" t="s">
        <v>23</v>
      </c>
      <c r="C382" t="s">
        <v>77</v>
      </c>
      <c r="D382">
        <v>1</v>
      </c>
      <c r="E382" t="s">
        <v>141</v>
      </c>
      <c r="F382" s="14">
        <v>42463</v>
      </c>
      <c r="G382" s="14">
        <v>42466</v>
      </c>
    </row>
    <row r="383" spans="1:7" x14ac:dyDescent="0.35">
      <c r="A383">
        <v>26</v>
      </c>
      <c r="B383" t="s">
        <v>23</v>
      </c>
      <c r="C383" t="s">
        <v>77</v>
      </c>
      <c r="D383">
        <v>1</v>
      </c>
      <c r="E383" t="s">
        <v>142</v>
      </c>
      <c r="F383" s="14">
        <v>42467</v>
      </c>
      <c r="G383" s="14">
        <v>42467</v>
      </c>
    </row>
    <row r="384" spans="1:7" x14ac:dyDescent="0.35">
      <c r="A384">
        <v>24</v>
      </c>
      <c r="B384" t="s">
        <v>23</v>
      </c>
      <c r="C384" t="s">
        <v>77</v>
      </c>
      <c r="D384">
        <v>1</v>
      </c>
      <c r="E384" t="s">
        <v>143</v>
      </c>
      <c r="F384" s="14">
        <v>42468</v>
      </c>
      <c r="G384" s="14">
        <v>42470</v>
      </c>
    </row>
    <row r="385" spans="1:7" x14ac:dyDescent="0.35">
      <c r="A385">
        <v>22</v>
      </c>
      <c r="B385" t="s">
        <v>23</v>
      </c>
      <c r="C385" t="s">
        <v>77</v>
      </c>
      <c r="D385">
        <v>1</v>
      </c>
      <c r="E385" t="s">
        <v>144</v>
      </c>
      <c r="F385" s="14">
        <v>42471</v>
      </c>
      <c r="G385" s="14">
        <v>42471</v>
      </c>
    </row>
    <row r="386" spans="1:7" x14ac:dyDescent="0.35">
      <c r="A386">
        <v>21</v>
      </c>
      <c r="B386" t="s">
        <v>23</v>
      </c>
      <c r="C386" t="s">
        <v>77</v>
      </c>
      <c r="D386">
        <v>1</v>
      </c>
      <c r="E386" t="s">
        <v>144</v>
      </c>
      <c r="F386" s="14">
        <v>42472</v>
      </c>
      <c r="G386" s="14">
        <v>42472</v>
      </c>
    </row>
    <row r="387" spans="1:7" x14ac:dyDescent="0.35">
      <c r="A387">
        <v>20</v>
      </c>
      <c r="B387" t="s">
        <v>23</v>
      </c>
      <c r="C387" t="s">
        <v>77</v>
      </c>
      <c r="D387">
        <v>1</v>
      </c>
      <c r="E387" t="s">
        <v>145</v>
      </c>
      <c r="F387" s="14">
        <v>42473</v>
      </c>
      <c r="G387" s="14">
        <v>42474</v>
      </c>
    </row>
    <row r="388" spans="1:7" x14ac:dyDescent="0.35">
      <c r="A388">
        <v>17</v>
      </c>
      <c r="B388" t="s">
        <v>23</v>
      </c>
      <c r="C388" t="s">
        <v>77</v>
      </c>
      <c r="D388">
        <v>1</v>
      </c>
      <c r="E388" t="s">
        <v>146</v>
      </c>
      <c r="F388" s="14">
        <v>42475</v>
      </c>
      <c r="G388" s="14">
        <v>42476</v>
      </c>
    </row>
    <row r="389" spans="1:7" x14ac:dyDescent="0.35">
      <c r="A389">
        <v>16</v>
      </c>
      <c r="B389" t="s">
        <v>23</v>
      </c>
      <c r="C389" t="s">
        <v>77</v>
      </c>
      <c r="D389">
        <v>1</v>
      </c>
      <c r="E389" t="s">
        <v>146</v>
      </c>
      <c r="F389" s="14">
        <v>42477</v>
      </c>
      <c r="G389" s="14">
        <v>42477</v>
      </c>
    </row>
    <row r="390" spans="1:7" x14ac:dyDescent="0.35">
      <c r="A390">
        <v>15</v>
      </c>
      <c r="B390" t="s">
        <v>23</v>
      </c>
      <c r="C390" t="s">
        <v>77</v>
      </c>
      <c r="D390">
        <v>1</v>
      </c>
      <c r="E390" t="s">
        <v>147</v>
      </c>
      <c r="F390" s="14">
        <v>42478</v>
      </c>
      <c r="G390" s="14">
        <v>42480</v>
      </c>
    </row>
    <row r="391" spans="1:7" x14ac:dyDescent="0.35">
      <c r="A391">
        <v>15</v>
      </c>
      <c r="B391" t="s">
        <v>23</v>
      </c>
      <c r="C391" t="s">
        <v>77</v>
      </c>
      <c r="D391">
        <v>1</v>
      </c>
      <c r="E391" t="s">
        <v>148</v>
      </c>
      <c r="F391" s="14">
        <v>42481</v>
      </c>
      <c r="G391" s="14">
        <v>42483</v>
      </c>
    </row>
    <row r="392" spans="1:7" x14ac:dyDescent="0.35">
      <c r="A392">
        <v>15</v>
      </c>
      <c r="B392" t="s">
        <v>23</v>
      </c>
      <c r="C392" t="s">
        <v>77</v>
      </c>
      <c r="D392">
        <v>1</v>
      </c>
      <c r="E392" t="s">
        <v>149</v>
      </c>
      <c r="F392" s="14">
        <v>42484</v>
      </c>
      <c r="G392" s="14">
        <v>42486</v>
      </c>
    </row>
    <row r="393" spans="1:7" x14ac:dyDescent="0.35">
      <c r="A393">
        <v>15</v>
      </c>
      <c r="B393" t="s">
        <v>23</v>
      </c>
      <c r="C393" t="s">
        <v>77</v>
      </c>
      <c r="D393">
        <v>1</v>
      </c>
      <c r="E393" t="s">
        <v>150</v>
      </c>
      <c r="F393" s="14">
        <v>42487</v>
      </c>
      <c r="G393" s="14">
        <v>42488</v>
      </c>
    </row>
    <row r="394" spans="1:7" x14ac:dyDescent="0.35">
      <c r="A394">
        <v>16</v>
      </c>
      <c r="B394" t="s">
        <v>23</v>
      </c>
      <c r="C394" t="s">
        <v>77</v>
      </c>
      <c r="D394">
        <v>1</v>
      </c>
      <c r="E394" t="s">
        <v>151</v>
      </c>
      <c r="F394" s="14">
        <v>42489</v>
      </c>
      <c r="G394" s="14">
        <v>42491</v>
      </c>
    </row>
    <row r="395" spans="1:7" x14ac:dyDescent="0.35">
      <c r="A395">
        <v>20</v>
      </c>
      <c r="B395" t="s">
        <v>23</v>
      </c>
      <c r="C395" t="s">
        <v>77</v>
      </c>
      <c r="D395">
        <v>1</v>
      </c>
      <c r="E395" t="s">
        <v>152</v>
      </c>
      <c r="F395" s="14">
        <v>42492</v>
      </c>
      <c r="G395" s="14">
        <v>42492</v>
      </c>
    </row>
    <row r="396" spans="1:7" x14ac:dyDescent="0.35">
      <c r="A396">
        <v>21</v>
      </c>
      <c r="B396" t="s">
        <v>23</v>
      </c>
      <c r="C396" t="s">
        <v>77</v>
      </c>
      <c r="D396">
        <v>1</v>
      </c>
      <c r="E396" t="s">
        <v>152</v>
      </c>
      <c r="F396" s="14">
        <v>42493</v>
      </c>
      <c r="G396" s="14">
        <v>42494</v>
      </c>
    </row>
    <row r="397" spans="1:7" x14ac:dyDescent="0.35">
      <c r="A397">
        <v>21</v>
      </c>
      <c r="B397" t="s">
        <v>23</v>
      </c>
      <c r="C397" t="s">
        <v>77</v>
      </c>
      <c r="D397">
        <v>1</v>
      </c>
      <c r="E397" t="s">
        <v>153</v>
      </c>
      <c r="F397" s="14">
        <v>42495</v>
      </c>
      <c r="G397" s="14">
        <v>42495</v>
      </c>
    </row>
    <row r="398" spans="1:7" x14ac:dyDescent="0.35">
      <c r="A398">
        <v>15</v>
      </c>
      <c r="B398" t="s">
        <v>23</v>
      </c>
      <c r="C398" t="s">
        <v>77</v>
      </c>
      <c r="D398">
        <v>1</v>
      </c>
      <c r="E398" t="s">
        <v>154</v>
      </c>
      <c r="F398" s="14">
        <v>42496</v>
      </c>
      <c r="G398" s="14">
        <v>42498</v>
      </c>
    </row>
    <row r="399" spans="1:7" x14ac:dyDescent="0.35">
      <c r="A399">
        <v>13</v>
      </c>
      <c r="B399" t="s">
        <v>23</v>
      </c>
      <c r="C399" t="s">
        <v>77</v>
      </c>
      <c r="D399">
        <v>1</v>
      </c>
      <c r="E399" t="s">
        <v>155</v>
      </c>
      <c r="F399" s="14">
        <v>42499</v>
      </c>
      <c r="G399" s="14">
        <v>42501</v>
      </c>
    </row>
    <row r="400" spans="1:7" x14ac:dyDescent="0.35">
      <c r="A400">
        <v>14</v>
      </c>
      <c r="B400" t="s">
        <v>23</v>
      </c>
      <c r="C400" t="s">
        <v>77</v>
      </c>
      <c r="D400">
        <v>1</v>
      </c>
      <c r="E400" t="s">
        <v>156</v>
      </c>
      <c r="F400" s="14">
        <v>42502</v>
      </c>
      <c r="G400" s="14">
        <v>42505</v>
      </c>
    </row>
    <row r="401" spans="1:7" x14ac:dyDescent="0.35">
      <c r="A401">
        <v>12</v>
      </c>
      <c r="B401" t="s">
        <v>23</v>
      </c>
      <c r="C401" t="s">
        <v>77</v>
      </c>
      <c r="D401">
        <v>1</v>
      </c>
      <c r="E401" t="s">
        <v>157</v>
      </c>
      <c r="F401" s="14">
        <v>42506</v>
      </c>
      <c r="G401" s="14">
        <v>42508</v>
      </c>
    </row>
    <row r="402" spans="1:7" x14ac:dyDescent="0.35">
      <c r="A402">
        <v>19</v>
      </c>
      <c r="B402" t="s">
        <v>23</v>
      </c>
      <c r="C402" t="s">
        <v>77</v>
      </c>
      <c r="D402">
        <v>1</v>
      </c>
      <c r="E402" t="s">
        <v>158</v>
      </c>
      <c r="F402" s="14">
        <v>42509</v>
      </c>
      <c r="G402" s="14">
        <v>42579</v>
      </c>
    </row>
    <row r="403" spans="1:7" x14ac:dyDescent="0.35">
      <c r="A403">
        <v>19</v>
      </c>
      <c r="B403" t="s">
        <v>23</v>
      </c>
      <c r="C403" t="s">
        <v>77</v>
      </c>
      <c r="D403">
        <v>1</v>
      </c>
      <c r="E403" t="s">
        <v>159</v>
      </c>
      <c r="F403" s="14">
        <v>42580</v>
      </c>
      <c r="G403" s="14">
        <v>42586</v>
      </c>
    </row>
    <row r="404" spans="1:7" x14ac:dyDescent="0.35">
      <c r="A404">
        <v>18</v>
      </c>
      <c r="B404" t="s">
        <v>23</v>
      </c>
      <c r="C404" t="s">
        <v>77</v>
      </c>
      <c r="D404">
        <v>1</v>
      </c>
      <c r="E404" t="s">
        <v>160</v>
      </c>
      <c r="F404" s="14">
        <v>42587</v>
      </c>
      <c r="G404" s="14">
        <v>42595</v>
      </c>
    </row>
    <row r="405" spans="1:7" x14ac:dyDescent="0.35">
      <c r="A405">
        <v>17</v>
      </c>
      <c r="B405" t="s">
        <v>23</v>
      </c>
      <c r="C405" t="s">
        <v>77</v>
      </c>
      <c r="D405">
        <v>1</v>
      </c>
      <c r="E405" t="s">
        <v>160</v>
      </c>
      <c r="F405" s="14">
        <v>42596</v>
      </c>
      <c r="G405" s="14">
        <v>42596</v>
      </c>
    </row>
    <row r="406" spans="1:7" x14ac:dyDescent="0.35">
      <c r="A406">
        <v>13</v>
      </c>
      <c r="B406" t="s">
        <v>23</v>
      </c>
      <c r="C406" t="s">
        <v>77</v>
      </c>
      <c r="D406">
        <v>1</v>
      </c>
      <c r="E406" t="s">
        <v>161</v>
      </c>
      <c r="F406" s="14">
        <v>42597</v>
      </c>
      <c r="G406" s="14">
        <v>42598</v>
      </c>
    </row>
    <row r="407" spans="1:7" x14ac:dyDescent="0.35">
      <c r="A407">
        <v>13</v>
      </c>
      <c r="B407" t="s">
        <v>23</v>
      </c>
      <c r="C407" t="s">
        <v>77</v>
      </c>
      <c r="D407">
        <v>1</v>
      </c>
      <c r="E407" t="s">
        <v>162</v>
      </c>
      <c r="F407" s="14">
        <v>42599</v>
      </c>
      <c r="G407" s="14">
        <v>42600</v>
      </c>
    </row>
    <row r="408" spans="1:7" x14ac:dyDescent="0.35">
      <c r="A408">
        <v>13</v>
      </c>
      <c r="B408" t="s">
        <v>23</v>
      </c>
      <c r="C408" t="s">
        <v>77</v>
      </c>
      <c r="D408">
        <v>1</v>
      </c>
      <c r="E408" t="s">
        <v>163</v>
      </c>
      <c r="F408" s="14">
        <v>42601</v>
      </c>
      <c r="G408" s="14">
        <v>42602</v>
      </c>
    </row>
    <row r="409" spans="1:7" x14ac:dyDescent="0.35">
      <c r="A409">
        <v>20</v>
      </c>
      <c r="B409" t="s">
        <v>23</v>
      </c>
      <c r="C409" t="s">
        <v>77</v>
      </c>
      <c r="D409">
        <v>1</v>
      </c>
      <c r="E409" t="s">
        <v>164</v>
      </c>
      <c r="F409" s="14">
        <v>42603</v>
      </c>
      <c r="G409" s="14">
        <v>42605</v>
      </c>
    </row>
    <row r="410" spans="1:7" x14ac:dyDescent="0.35">
      <c r="A410">
        <v>18</v>
      </c>
      <c r="B410" t="s">
        <v>23</v>
      </c>
      <c r="C410" t="s">
        <v>77</v>
      </c>
      <c r="D410">
        <v>1</v>
      </c>
      <c r="E410" t="s">
        <v>164</v>
      </c>
      <c r="F410" s="14">
        <v>42606</v>
      </c>
      <c r="G410" s="14">
        <v>42606</v>
      </c>
    </row>
    <row r="411" spans="1:7" x14ac:dyDescent="0.35">
      <c r="A411">
        <v>18</v>
      </c>
      <c r="B411" t="s">
        <v>23</v>
      </c>
      <c r="C411" t="s">
        <v>77</v>
      </c>
      <c r="D411">
        <v>1</v>
      </c>
      <c r="E411" t="s">
        <v>165</v>
      </c>
      <c r="F411" s="14">
        <v>42607</v>
      </c>
      <c r="G411" s="14">
        <v>42607</v>
      </c>
    </row>
    <row r="412" spans="1:7" x14ac:dyDescent="0.35">
      <c r="A412">
        <v>19</v>
      </c>
      <c r="B412" t="s">
        <v>23</v>
      </c>
      <c r="C412" t="s">
        <v>77</v>
      </c>
      <c r="D412">
        <v>1</v>
      </c>
      <c r="E412" t="s">
        <v>166</v>
      </c>
      <c r="F412" s="14">
        <v>42608</v>
      </c>
      <c r="G412" s="14">
        <v>42609</v>
      </c>
    </row>
    <row r="413" spans="1:7" x14ac:dyDescent="0.35">
      <c r="A413">
        <v>20</v>
      </c>
      <c r="B413" t="s">
        <v>23</v>
      </c>
      <c r="C413" t="s">
        <v>77</v>
      </c>
      <c r="D413">
        <v>1</v>
      </c>
      <c r="E413" t="s">
        <v>167</v>
      </c>
      <c r="F413" s="14">
        <v>42610</v>
      </c>
      <c r="G413" s="14">
        <v>42623</v>
      </c>
    </row>
    <row r="414" spans="1:7" x14ac:dyDescent="0.35">
      <c r="A414">
        <v>16</v>
      </c>
      <c r="B414" t="s">
        <v>23</v>
      </c>
      <c r="C414" t="s">
        <v>77</v>
      </c>
      <c r="D414">
        <v>1</v>
      </c>
      <c r="E414" t="s">
        <v>168</v>
      </c>
      <c r="F414" s="14">
        <v>42624</v>
      </c>
      <c r="G414" s="14">
        <v>42624</v>
      </c>
    </row>
    <row r="415" spans="1:7" x14ac:dyDescent="0.35">
      <c r="A415">
        <v>15</v>
      </c>
      <c r="B415" t="s">
        <v>23</v>
      </c>
      <c r="C415" t="s">
        <v>77</v>
      </c>
      <c r="D415">
        <v>1</v>
      </c>
      <c r="E415" t="s">
        <v>168</v>
      </c>
      <c r="F415" s="14">
        <v>42625</v>
      </c>
      <c r="G415" s="14">
        <v>42626</v>
      </c>
    </row>
    <row r="416" spans="1:7" x14ac:dyDescent="0.35">
      <c r="A416">
        <v>15</v>
      </c>
      <c r="B416" t="s">
        <v>23</v>
      </c>
      <c r="C416" t="s">
        <v>77</v>
      </c>
      <c r="D416">
        <v>1</v>
      </c>
      <c r="E416" t="s">
        <v>169</v>
      </c>
      <c r="F416" s="14">
        <v>42627</v>
      </c>
      <c r="G416" s="14">
        <v>42627</v>
      </c>
    </row>
    <row r="417" spans="1:7" x14ac:dyDescent="0.35">
      <c r="A417">
        <v>14</v>
      </c>
      <c r="B417" t="s">
        <v>23</v>
      </c>
      <c r="C417" t="s">
        <v>77</v>
      </c>
      <c r="D417">
        <v>1</v>
      </c>
      <c r="E417" t="s">
        <v>170</v>
      </c>
      <c r="F417" s="14">
        <v>42628</v>
      </c>
      <c r="G417" s="14">
        <v>42628</v>
      </c>
    </row>
    <row r="418" spans="1:7" x14ac:dyDescent="0.35">
      <c r="A418">
        <v>14</v>
      </c>
      <c r="B418" t="s">
        <v>23</v>
      </c>
      <c r="C418" t="s">
        <v>77</v>
      </c>
      <c r="D418">
        <v>1</v>
      </c>
      <c r="E418" t="s">
        <v>171</v>
      </c>
      <c r="F418" s="14">
        <v>42629</v>
      </c>
      <c r="G418" s="14">
        <v>42629</v>
      </c>
    </row>
    <row r="419" spans="1:7" x14ac:dyDescent="0.35">
      <c r="A419">
        <v>13</v>
      </c>
      <c r="B419" t="s">
        <v>23</v>
      </c>
      <c r="C419" t="s">
        <v>77</v>
      </c>
      <c r="D419">
        <v>1</v>
      </c>
      <c r="E419" t="s">
        <v>172</v>
      </c>
      <c r="F419" s="14">
        <v>42630</v>
      </c>
      <c r="G419" s="14">
        <v>42631</v>
      </c>
    </row>
    <row r="420" spans="1:7" x14ac:dyDescent="0.35">
      <c r="A420">
        <v>14</v>
      </c>
      <c r="B420" t="s">
        <v>23</v>
      </c>
      <c r="C420" t="s">
        <v>77</v>
      </c>
      <c r="D420">
        <v>1</v>
      </c>
      <c r="E420" t="s">
        <v>172</v>
      </c>
      <c r="F420" s="14">
        <v>42632</v>
      </c>
      <c r="G420" s="14">
        <v>42637</v>
      </c>
    </row>
    <row r="421" spans="1:7" x14ac:dyDescent="0.35">
      <c r="A421">
        <v>13</v>
      </c>
      <c r="B421" t="s">
        <v>23</v>
      </c>
      <c r="C421" t="s">
        <v>77</v>
      </c>
      <c r="D421">
        <v>1</v>
      </c>
      <c r="E421" t="s">
        <v>173</v>
      </c>
      <c r="F421" s="14">
        <v>42638</v>
      </c>
      <c r="G421" s="14">
        <v>42640</v>
      </c>
    </row>
    <row r="422" spans="1:7" x14ac:dyDescent="0.35">
      <c r="A422">
        <v>12</v>
      </c>
      <c r="B422" t="s">
        <v>23</v>
      </c>
      <c r="C422" t="s">
        <v>77</v>
      </c>
      <c r="D422">
        <v>1</v>
      </c>
      <c r="E422" t="s">
        <v>174</v>
      </c>
      <c r="F422" s="14">
        <v>42641</v>
      </c>
      <c r="G422" s="14">
        <v>42641</v>
      </c>
    </row>
    <row r="423" spans="1:7" x14ac:dyDescent="0.35">
      <c r="A423">
        <v>13</v>
      </c>
      <c r="B423" t="s">
        <v>23</v>
      </c>
      <c r="C423" t="s">
        <v>77</v>
      </c>
      <c r="D423">
        <v>1</v>
      </c>
      <c r="E423" t="s">
        <v>175</v>
      </c>
      <c r="F423" s="14">
        <v>42642</v>
      </c>
      <c r="G423" s="14">
        <v>42642</v>
      </c>
    </row>
    <row r="424" spans="1:7" x14ac:dyDescent="0.35">
      <c r="A424">
        <v>13</v>
      </c>
      <c r="B424" t="s">
        <v>23</v>
      </c>
      <c r="C424" t="s">
        <v>77</v>
      </c>
      <c r="D424">
        <v>1</v>
      </c>
      <c r="E424" t="s">
        <v>176</v>
      </c>
      <c r="F424" s="14">
        <v>42643</v>
      </c>
      <c r="G424" s="14">
        <v>42644</v>
      </c>
    </row>
    <row r="425" spans="1:7" x14ac:dyDescent="0.35">
      <c r="A425">
        <v>12</v>
      </c>
      <c r="B425" t="s">
        <v>23</v>
      </c>
      <c r="C425" t="s">
        <v>77</v>
      </c>
      <c r="D425">
        <v>1</v>
      </c>
      <c r="E425" t="s">
        <v>177</v>
      </c>
      <c r="F425" s="14">
        <v>42645</v>
      </c>
      <c r="G425" s="14">
        <v>42659</v>
      </c>
    </row>
    <row r="426" spans="1:7" x14ac:dyDescent="0.35">
      <c r="A426">
        <v>13</v>
      </c>
      <c r="B426" t="s">
        <v>23</v>
      </c>
      <c r="C426" t="s">
        <v>77</v>
      </c>
      <c r="D426">
        <v>1</v>
      </c>
      <c r="E426" t="s">
        <v>177</v>
      </c>
      <c r="F426" s="14">
        <v>42660</v>
      </c>
      <c r="G426" s="14">
        <v>42660</v>
      </c>
    </row>
    <row r="427" spans="1:7" x14ac:dyDescent="0.35">
      <c r="A427">
        <v>13</v>
      </c>
      <c r="B427" t="s">
        <v>23</v>
      </c>
      <c r="C427" t="s">
        <v>77</v>
      </c>
      <c r="D427">
        <v>1</v>
      </c>
      <c r="E427" t="s">
        <v>178</v>
      </c>
      <c r="F427" s="14">
        <v>42661</v>
      </c>
      <c r="G427" s="14">
        <v>42661</v>
      </c>
    </row>
    <row r="428" spans="1:7" x14ac:dyDescent="0.35">
      <c r="A428">
        <v>13</v>
      </c>
      <c r="B428" t="s">
        <v>23</v>
      </c>
      <c r="C428" t="s">
        <v>77</v>
      </c>
      <c r="D428">
        <v>1</v>
      </c>
      <c r="E428" t="s">
        <v>179</v>
      </c>
      <c r="F428" s="14">
        <v>42662</v>
      </c>
      <c r="G428" s="14">
        <v>42662</v>
      </c>
    </row>
    <row r="429" spans="1:7" x14ac:dyDescent="0.35">
      <c r="A429">
        <v>14</v>
      </c>
      <c r="B429" t="s">
        <v>23</v>
      </c>
      <c r="C429" t="s">
        <v>77</v>
      </c>
      <c r="D429">
        <v>1</v>
      </c>
      <c r="E429" t="s">
        <v>180</v>
      </c>
      <c r="F429" s="14">
        <v>42663</v>
      </c>
      <c r="G429" s="14">
        <v>42663</v>
      </c>
    </row>
    <row r="430" spans="1:7" x14ac:dyDescent="0.35">
      <c r="A430">
        <v>13</v>
      </c>
      <c r="B430" t="s">
        <v>23</v>
      </c>
      <c r="C430" t="s">
        <v>77</v>
      </c>
      <c r="D430">
        <v>1</v>
      </c>
      <c r="E430" t="s">
        <v>181</v>
      </c>
      <c r="F430" s="14">
        <v>42664</v>
      </c>
      <c r="G430" s="14">
        <v>42665</v>
      </c>
    </row>
    <row r="431" spans="1:7" x14ac:dyDescent="0.35">
      <c r="A431">
        <v>12</v>
      </c>
      <c r="B431" t="s">
        <v>23</v>
      </c>
      <c r="C431" t="s">
        <v>77</v>
      </c>
      <c r="D431">
        <v>1</v>
      </c>
      <c r="E431" t="s">
        <v>182</v>
      </c>
      <c r="F431" s="14">
        <v>42666</v>
      </c>
      <c r="G431" s="14">
        <v>42672</v>
      </c>
    </row>
    <row r="432" spans="1:7" x14ac:dyDescent="0.35">
      <c r="A432">
        <v>12</v>
      </c>
      <c r="B432" t="s">
        <v>23</v>
      </c>
      <c r="C432" t="s">
        <v>77</v>
      </c>
      <c r="D432">
        <v>1</v>
      </c>
      <c r="E432" t="s">
        <v>183</v>
      </c>
      <c r="F432" s="14">
        <v>42673</v>
      </c>
      <c r="G432" s="14">
        <v>42675</v>
      </c>
    </row>
    <row r="433" spans="1:7" x14ac:dyDescent="0.35">
      <c r="A433">
        <v>12</v>
      </c>
      <c r="B433" t="s">
        <v>23</v>
      </c>
      <c r="C433" t="s">
        <v>77</v>
      </c>
      <c r="D433">
        <v>1</v>
      </c>
      <c r="E433" t="s">
        <v>184</v>
      </c>
      <c r="F433" s="14">
        <v>42676</v>
      </c>
      <c r="G433" s="14">
        <v>42676</v>
      </c>
    </row>
    <row r="434" spans="1:7" x14ac:dyDescent="0.35">
      <c r="A434">
        <v>12</v>
      </c>
      <c r="B434" t="s">
        <v>23</v>
      </c>
      <c r="C434" t="s">
        <v>77</v>
      </c>
      <c r="D434">
        <v>1</v>
      </c>
      <c r="E434" t="s">
        <v>185</v>
      </c>
      <c r="F434" s="14">
        <v>42677</v>
      </c>
      <c r="G434" s="14">
        <v>42677</v>
      </c>
    </row>
    <row r="435" spans="1:7" x14ac:dyDescent="0.35">
      <c r="A435">
        <v>12</v>
      </c>
      <c r="B435" t="s">
        <v>23</v>
      </c>
      <c r="C435" t="s">
        <v>77</v>
      </c>
      <c r="D435">
        <v>1</v>
      </c>
      <c r="E435" t="s">
        <v>186</v>
      </c>
      <c r="F435" s="14">
        <v>42678</v>
      </c>
      <c r="G435" s="14">
        <v>42679</v>
      </c>
    </row>
    <row r="436" spans="1:7" x14ac:dyDescent="0.35">
      <c r="A436">
        <v>13</v>
      </c>
      <c r="B436" t="s">
        <v>23</v>
      </c>
      <c r="C436" t="s">
        <v>77</v>
      </c>
      <c r="D436">
        <v>1</v>
      </c>
      <c r="E436" t="s">
        <v>186</v>
      </c>
      <c r="F436" s="14">
        <v>42680</v>
      </c>
      <c r="G436" s="14">
        <v>42680</v>
      </c>
    </row>
    <row r="437" spans="1:7" x14ac:dyDescent="0.35">
      <c r="A437">
        <v>11</v>
      </c>
      <c r="B437" t="s">
        <v>23</v>
      </c>
      <c r="C437" t="s">
        <v>77</v>
      </c>
      <c r="D437">
        <v>1</v>
      </c>
      <c r="E437" t="s">
        <v>187</v>
      </c>
      <c r="F437" s="14">
        <v>42681</v>
      </c>
      <c r="G437" s="14">
        <v>42693</v>
      </c>
    </row>
    <row r="438" spans="1:7" x14ac:dyDescent="0.35">
      <c r="A438">
        <v>12</v>
      </c>
      <c r="B438" t="s">
        <v>23</v>
      </c>
      <c r="C438" t="s">
        <v>77</v>
      </c>
      <c r="D438">
        <v>1</v>
      </c>
      <c r="E438" t="s">
        <v>188</v>
      </c>
      <c r="F438" s="14">
        <v>42694</v>
      </c>
      <c r="G438" s="14">
        <v>42696</v>
      </c>
    </row>
    <row r="439" spans="1:7" x14ac:dyDescent="0.35">
      <c r="A439">
        <v>12</v>
      </c>
      <c r="B439" t="s">
        <v>23</v>
      </c>
      <c r="C439" t="s">
        <v>77</v>
      </c>
      <c r="D439">
        <v>1</v>
      </c>
      <c r="E439" t="s">
        <v>189</v>
      </c>
      <c r="F439" s="14">
        <v>42697</v>
      </c>
      <c r="G439" s="14">
        <v>42697</v>
      </c>
    </row>
    <row r="440" spans="1:7" x14ac:dyDescent="0.35">
      <c r="A440">
        <v>12</v>
      </c>
      <c r="B440" t="s">
        <v>23</v>
      </c>
      <c r="C440" t="s">
        <v>77</v>
      </c>
      <c r="D440">
        <v>1</v>
      </c>
      <c r="E440" t="s">
        <v>190</v>
      </c>
      <c r="F440" s="14">
        <v>42698</v>
      </c>
      <c r="G440" s="14">
        <v>42698</v>
      </c>
    </row>
    <row r="441" spans="1:7" x14ac:dyDescent="0.35">
      <c r="A441">
        <v>12</v>
      </c>
      <c r="B441" t="s">
        <v>23</v>
      </c>
      <c r="C441" t="s">
        <v>77</v>
      </c>
      <c r="D441">
        <v>1</v>
      </c>
      <c r="E441" t="s">
        <v>191</v>
      </c>
      <c r="F441" s="14">
        <v>42699</v>
      </c>
      <c r="G441" s="14">
        <v>42700</v>
      </c>
    </row>
    <row r="442" spans="1:7" x14ac:dyDescent="0.35">
      <c r="A442">
        <v>12</v>
      </c>
      <c r="B442" t="s">
        <v>23</v>
      </c>
      <c r="C442" t="s">
        <v>77</v>
      </c>
      <c r="D442">
        <v>1</v>
      </c>
      <c r="E442" t="s">
        <v>192</v>
      </c>
      <c r="F442" s="14">
        <v>42701</v>
      </c>
      <c r="G442" s="14">
        <v>42706</v>
      </c>
    </row>
    <row r="443" spans="1:7" x14ac:dyDescent="0.35">
      <c r="A443">
        <v>11</v>
      </c>
      <c r="B443" t="s">
        <v>23</v>
      </c>
      <c r="C443" t="s">
        <v>77</v>
      </c>
      <c r="D443">
        <v>1</v>
      </c>
      <c r="E443" t="s">
        <v>192</v>
      </c>
      <c r="F443" s="14">
        <v>42707</v>
      </c>
      <c r="G443" s="14">
        <v>42708</v>
      </c>
    </row>
    <row r="444" spans="1:7" x14ac:dyDescent="0.35">
      <c r="A444">
        <v>11</v>
      </c>
      <c r="B444" t="s">
        <v>23</v>
      </c>
      <c r="C444" t="s">
        <v>77</v>
      </c>
      <c r="D444">
        <v>1</v>
      </c>
      <c r="E444" t="s">
        <v>193</v>
      </c>
      <c r="F444" s="14">
        <v>42709</v>
      </c>
      <c r="G444" s="14">
        <v>42710</v>
      </c>
    </row>
    <row r="445" spans="1:7" x14ac:dyDescent="0.35">
      <c r="A445">
        <v>11</v>
      </c>
      <c r="B445" t="s">
        <v>23</v>
      </c>
      <c r="C445" t="s">
        <v>77</v>
      </c>
      <c r="D445">
        <v>1</v>
      </c>
      <c r="E445" t="s">
        <v>194</v>
      </c>
      <c r="F445" s="14">
        <v>42711</v>
      </c>
      <c r="G445" s="14">
        <v>42711</v>
      </c>
    </row>
    <row r="446" spans="1:7" x14ac:dyDescent="0.35">
      <c r="A446">
        <v>11</v>
      </c>
      <c r="B446" t="s">
        <v>23</v>
      </c>
      <c r="C446" t="s">
        <v>77</v>
      </c>
      <c r="D446">
        <v>1</v>
      </c>
      <c r="E446" t="s">
        <v>195</v>
      </c>
      <c r="F446" s="14">
        <v>42712</v>
      </c>
      <c r="G446" s="14">
        <v>42712</v>
      </c>
    </row>
    <row r="447" spans="1:7" x14ac:dyDescent="0.35">
      <c r="A447">
        <v>11</v>
      </c>
      <c r="B447" t="s">
        <v>23</v>
      </c>
      <c r="C447" t="s">
        <v>77</v>
      </c>
      <c r="D447">
        <v>1</v>
      </c>
      <c r="E447" t="s">
        <v>196</v>
      </c>
      <c r="F447" s="14">
        <v>42713</v>
      </c>
      <c r="G447" s="14">
        <v>42715</v>
      </c>
    </row>
    <row r="448" spans="1:7" x14ac:dyDescent="0.35">
      <c r="A448">
        <v>12</v>
      </c>
      <c r="B448" t="s">
        <v>23</v>
      </c>
      <c r="C448" t="s">
        <v>77</v>
      </c>
      <c r="D448">
        <v>1</v>
      </c>
      <c r="E448" t="s">
        <v>197</v>
      </c>
      <c r="F448" s="14">
        <v>42716</v>
      </c>
      <c r="G448" s="14">
        <v>42716</v>
      </c>
    </row>
    <row r="449" spans="1:7" x14ac:dyDescent="0.35">
      <c r="A449">
        <v>13</v>
      </c>
      <c r="B449" t="s">
        <v>23</v>
      </c>
      <c r="C449" t="s">
        <v>77</v>
      </c>
      <c r="D449">
        <v>1</v>
      </c>
      <c r="E449" t="s">
        <v>197</v>
      </c>
      <c r="F449" s="14">
        <v>42717</v>
      </c>
      <c r="G449" s="14">
        <v>42718</v>
      </c>
    </row>
    <row r="450" spans="1:7" x14ac:dyDescent="0.35">
      <c r="A450">
        <v>11</v>
      </c>
      <c r="B450" t="s">
        <v>23</v>
      </c>
      <c r="C450" t="s">
        <v>77</v>
      </c>
      <c r="D450">
        <v>1</v>
      </c>
      <c r="E450" t="s">
        <v>198</v>
      </c>
      <c r="F450" s="14">
        <v>42719</v>
      </c>
      <c r="G450" s="14">
        <v>42721</v>
      </c>
    </row>
    <row r="451" spans="1:7" x14ac:dyDescent="0.35">
      <c r="A451">
        <v>12</v>
      </c>
      <c r="B451" t="s">
        <v>23</v>
      </c>
      <c r="C451" t="s">
        <v>77</v>
      </c>
      <c r="D451">
        <v>1</v>
      </c>
      <c r="E451" t="s">
        <v>198</v>
      </c>
      <c r="F451" s="14">
        <v>42722</v>
      </c>
      <c r="G451" s="14">
        <v>42723</v>
      </c>
    </row>
    <row r="452" spans="1:7" x14ac:dyDescent="0.35">
      <c r="A452">
        <v>11</v>
      </c>
      <c r="B452" t="s">
        <v>23</v>
      </c>
      <c r="C452" t="s">
        <v>77</v>
      </c>
      <c r="D452">
        <v>1</v>
      </c>
      <c r="E452" t="s">
        <v>199</v>
      </c>
      <c r="F452" s="14">
        <v>42724</v>
      </c>
      <c r="G452" s="14">
        <v>42731</v>
      </c>
    </row>
    <row r="453" spans="1:7" x14ac:dyDescent="0.35">
      <c r="A453">
        <v>11</v>
      </c>
      <c r="B453" t="s">
        <v>23</v>
      </c>
      <c r="C453" t="s">
        <v>77</v>
      </c>
      <c r="D453">
        <v>1</v>
      </c>
      <c r="E453" t="s">
        <v>200</v>
      </c>
      <c r="F453" s="14">
        <v>42732</v>
      </c>
      <c r="G453" s="14">
        <v>42735</v>
      </c>
    </row>
    <row r="454" spans="1:7" x14ac:dyDescent="0.35">
      <c r="A454">
        <v>11</v>
      </c>
      <c r="B454" t="s">
        <v>23</v>
      </c>
      <c r="C454" t="s">
        <v>77</v>
      </c>
      <c r="D454">
        <v>1</v>
      </c>
      <c r="E454" t="s">
        <v>201</v>
      </c>
      <c r="F454" s="14">
        <v>42736</v>
      </c>
      <c r="G454" s="14">
        <v>42737</v>
      </c>
    </row>
    <row r="455" spans="1:7" x14ac:dyDescent="0.35">
      <c r="A455">
        <v>11</v>
      </c>
      <c r="B455" t="s">
        <v>23</v>
      </c>
      <c r="C455" t="s">
        <v>77</v>
      </c>
      <c r="D455">
        <v>1</v>
      </c>
      <c r="E455" t="s">
        <v>202</v>
      </c>
      <c r="F455" s="14">
        <v>42738</v>
      </c>
      <c r="G455" s="14">
        <v>42739</v>
      </c>
    </row>
    <row r="456" spans="1:7" x14ac:dyDescent="0.35">
      <c r="A456">
        <v>12</v>
      </c>
      <c r="B456" t="s">
        <v>23</v>
      </c>
      <c r="C456" t="s">
        <v>77</v>
      </c>
      <c r="D456">
        <v>1</v>
      </c>
      <c r="E456" t="s">
        <v>202</v>
      </c>
      <c r="F456" s="14">
        <v>42740</v>
      </c>
      <c r="G456" s="14">
        <v>42742</v>
      </c>
    </row>
    <row r="457" spans="1:7" x14ac:dyDescent="0.35">
      <c r="A457">
        <v>13</v>
      </c>
      <c r="B457" t="s">
        <v>23</v>
      </c>
      <c r="C457" t="s">
        <v>77</v>
      </c>
      <c r="D457">
        <v>1</v>
      </c>
      <c r="E457" t="s">
        <v>202</v>
      </c>
      <c r="F457" s="14">
        <v>42743</v>
      </c>
      <c r="G457" s="14">
        <v>42750</v>
      </c>
    </row>
    <row r="458" spans="1:7" x14ac:dyDescent="0.35">
      <c r="A458">
        <v>12</v>
      </c>
      <c r="B458" t="s">
        <v>23</v>
      </c>
      <c r="C458" t="s">
        <v>77</v>
      </c>
      <c r="D458">
        <v>1</v>
      </c>
      <c r="E458" t="s">
        <v>203</v>
      </c>
      <c r="F458" s="14">
        <v>42751</v>
      </c>
      <c r="G458" s="14">
        <v>42756</v>
      </c>
    </row>
    <row r="459" spans="1:7" x14ac:dyDescent="0.35">
      <c r="A459">
        <v>13</v>
      </c>
      <c r="B459" t="s">
        <v>23</v>
      </c>
      <c r="C459" t="s">
        <v>77</v>
      </c>
      <c r="D459">
        <v>1</v>
      </c>
      <c r="E459" t="s">
        <v>204</v>
      </c>
      <c r="F459" s="14">
        <v>42757</v>
      </c>
      <c r="G459" s="14">
        <v>42766</v>
      </c>
    </row>
    <row r="460" spans="1:7" x14ac:dyDescent="0.35">
      <c r="A460">
        <v>13</v>
      </c>
      <c r="B460" t="s">
        <v>23</v>
      </c>
      <c r="C460" t="s">
        <v>77</v>
      </c>
      <c r="D460">
        <v>1</v>
      </c>
      <c r="E460" t="s">
        <v>205</v>
      </c>
      <c r="F460" s="14">
        <v>42767</v>
      </c>
      <c r="G460" s="14">
        <v>42770</v>
      </c>
    </row>
    <row r="461" spans="1:7" x14ac:dyDescent="0.35">
      <c r="A461">
        <v>15</v>
      </c>
      <c r="B461" t="s">
        <v>23</v>
      </c>
      <c r="C461" t="s">
        <v>77</v>
      </c>
      <c r="D461">
        <v>1</v>
      </c>
      <c r="E461" t="s">
        <v>206</v>
      </c>
      <c r="F461" s="14">
        <v>42771</v>
      </c>
      <c r="G461" s="14">
        <v>42771</v>
      </c>
    </row>
    <row r="462" spans="1:7" x14ac:dyDescent="0.35">
      <c r="A462">
        <v>16</v>
      </c>
      <c r="B462" t="s">
        <v>23</v>
      </c>
      <c r="C462" t="s">
        <v>77</v>
      </c>
      <c r="D462">
        <v>1</v>
      </c>
      <c r="E462" t="s">
        <v>206</v>
      </c>
      <c r="F462" s="14">
        <v>42772</v>
      </c>
      <c r="G462" s="14">
        <v>42773</v>
      </c>
    </row>
    <row r="463" spans="1:7" x14ac:dyDescent="0.35">
      <c r="A463">
        <v>17</v>
      </c>
      <c r="B463" t="s">
        <v>23</v>
      </c>
      <c r="C463" t="s">
        <v>77</v>
      </c>
      <c r="D463">
        <v>1</v>
      </c>
      <c r="E463" t="s">
        <v>206</v>
      </c>
      <c r="F463" s="14">
        <v>42774</v>
      </c>
      <c r="G463" s="14">
        <v>42777</v>
      </c>
    </row>
    <row r="464" spans="1:7" x14ac:dyDescent="0.35">
      <c r="A464">
        <v>15</v>
      </c>
      <c r="B464" t="s">
        <v>23</v>
      </c>
      <c r="C464" t="s">
        <v>77</v>
      </c>
      <c r="D464">
        <v>1</v>
      </c>
      <c r="E464" t="s">
        <v>207</v>
      </c>
      <c r="F464" s="14">
        <v>42778</v>
      </c>
      <c r="G464" s="14">
        <v>42780</v>
      </c>
    </row>
    <row r="465" spans="1:7" x14ac:dyDescent="0.35">
      <c r="A465">
        <v>16</v>
      </c>
      <c r="B465" t="s">
        <v>23</v>
      </c>
      <c r="C465" t="s">
        <v>77</v>
      </c>
      <c r="D465">
        <v>1</v>
      </c>
      <c r="E465" t="s">
        <v>207</v>
      </c>
      <c r="F465" s="14">
        <v>42781</v>
      </c>
      <c r="G465" s="14">
        <v>42781</v>
      </c>
    </row>
    <row r="466" spans="1:7" x14ac:dyDescent="0.35">
      <c r="A466">
        <v>16</v>
      </c>
      <c r="B466" t="s">
        <v>23</v>
      </c>
      <c r="C466" t="s">
        <v>77</v>
      </c>
      <c r="D466">
        <v>1</v>
      </c>
      <c r="E466" t="s">
        <v>208</v>
      </c>
      <c r="F466" s="14">
        <v>42782</v>
      </c>
      <c r="G466" s="14">
        <v>42782</v>
      </c>
    </row>
    <row r="467" spans="1:7" x14ac:dyDescent="0.35">
      <c r="A467">
        <v>18</v>
      </c>
      <c r="B467" t="s">
        <v>23</v>
      </c>
      <c r="C467" t="s">
        <v>77</v>
      </c>
      <c r="D467">
        <v>1</v>
      </c>
      <c r="E467" t="s">
        <v>209</v>
      </c>
      <c r="F467" s="14">
        <v>42783</v>
      </c>
      <c r="G467" s="14">
        <v>42783</v>
      </c>
    </row>
    <row r="468" spans="1:7" x14ac:dyDescent="0.35">
      <c r="A468">
        <v>17</v>
      </c>
      <c r="B468" t="s">
        <v>23</v>
      </c>
      <c r="C468" t="s">
        <v>77</v>
      </c>
      <c r="D468">
        <v>1</v>
      </c>
      <c r="E468" t="s">
        <v>209</v>
      </c>
      <c r="F468" s="14">
        <v>42784</v>
      </c>
      <c r="G468" s="14">
        <v>42787</v>
      </c>
    </row>
    <row r="469" spans="1:7" x14ac:dyDescent="0.35">
      <c r="A469">
        <v>17</v>
      </c>
      <c r="B469" t="s">
        <v>23</v>
      </c>
      <c r="C469" t="s">
        <v>77</v>
      </c>
      <c r="D469">
        <v>1</v>
      </c>
      <c r="E469" t="s">
        <v>210</v>
      </c>
      <c r="F469" s="14">
        <v>42788</v>
      </c>
      <c r="G469" s="14">
        <v>42788</v>
      </c>
    </row>
    <row r="470" spans="1:7" x14ac:dyDescent="0.35">
      <c r="A470">
        <v>17</v>
      </c>
      <c r="B470" t="s">
        <v>23</v>
      </c>
      <c r="C470" t="s">
        <v>77</v>
      </c>
      <c r="D470">
        <v>1</v>
      </c>
      <c r="E470" t="s">
        <v>211</v>
      </c>
      <c r="F470" s="14">
        <v>42789</v>
      </c>
      <c r="G470" s="14">
        <v>42789</v>
      </c>
    </row>
    <row r="471" spans="1:7" x14ac:dyDescent="0.35">
      <c r="A471">
        <v>15</v>
      </c>
      <c r="B471" t="s">
        <v>23</v>
      </c>
      <c r="C471" t="s">
        <v>77</v>
      </c>
      <c r="D471">
        <v>1</v>
      </c>
      <c r="E471" t="s">
        <v>212</v>
      </c>
      <c r="F471" s="14">
        <v>42790</v>
      </c>
      <c r="G471" s="14">
        <v>42791</v>
      </c>
    </row>
    <row r="472" spans="1:7" x14ac:dyDescent="0.35">
      <c r="A472">
        <v>14</v>
      </c>
      <c r="B472" t="s">
        <v>23</v>
      </c>
      <c r="C472" t="s">
        <v>77</v>
      </c>
      <c r="D472">
        <v>1</v>
      </c>
      <c r="E472" t="s">
        <v>212</v>
      </c>
      <c r="F472" s="14">
        <v>42792</v>
      </c>
      <c r="G472" s="14">
        <v>42792</v>
      </c>
    </row>
    <row r="473" spans="1:7" x14ac:dyDescent="0.35">
      <c r="A473">
        <v>15</v>
      </c>
      <c r="B473" t="s">
        <v>23</v>
      </c>
      <c r="C473" t="s">
        <v>77</v>
      </c>
      <c r="D473">
        <v>1</v>
      </c>
      <c r="E473" t="s">
        <v>212</v>
      </c>
      <c r="F473" s="14">
        <v>42793</v>
      </c>
      <c r="G473" s="14">
        <v>42793</v>
      </c>
    </row>
    <row r="474" spans="1:7" x14ac:dyDescent="0.35">
      <c r="A474">
        <v>19</v>
      </c>
      <c r="B474" t="s">
        <v>23</v>
      </c>
      <c r="C474" t="s">
        <v>77</v>
      </c>
      <c r="D474">
        <v>1</v>
      </c>
      <c r="E474" t="s">
        <v>213</v>
      </c>
      <c r="F474" s="14">
        <v>42794</v>
      </c>
      <c r="G474" s="14">
        <v>42798</v>
      </c>
    </row>
    <row r="475" spans="1:7" x14ac:dyDescent="0.35">
      <c r="A475">
        <v>18</v>
      </c>
      <c r="B475" t="s">
        <v>23</v>
      </c>
      <c r="C475" t="s">
        <v>77</v>
      </c>
      <c r="D475">
        <v>1</v>
      </c>
      <c r="E475" t="s">
        <v>214</v>
      </c>
      <c r="F475" s="14">
        <v>42799</v>
      </c>
      <c r="G475" s="14">
        <v>42801</v>
      </c>
    </row>
    <row r="476" spans="1:7" x14ac:dyDescent="0.35">
      <c r="A476">
        <v>18</v>
      </c>
      <c r="B476" t="s">
        <v>23</v>
      </c>
      <c r="C476" t="s">
        <v>77</v>
      </c>
      <c r="D476">
        <v>1</v>
      </c>
      <c r="E476" t="s">
        <v>215</v>
      </c>
      <c r="F476" s="14">
        <v>42802</v>
      </c>
      <c r="G476" s="14">
        <v>42802</v>
      </c>
    </row>
    <row r="477" spans="1:7" x14ac:dyDescent="0.35">
      <c r="A477">
        <v>16</v>
      </c>
      <c r="B477" t="s">
        <v>23</v>
      </c>
      <c r="C477" t="s">
        <v>77</v>
      </c>
      <c r="D477">
        <v>1</v>
      </c>
      <c r="E477" t="s">
        <v>215</v>
      </c>
      <c r="F477" s="14">
        <v>42803</v>
      </c>
      <c r="G477" s="14">
        <v>42803</v>
      </c>
    </row>
    <row r="478" spans="1:7" x14ac:dyDescent="0.35">
      <c r="A478">
        <v>14</v>
      </c>
      <c r="B478" t="s">
        <v>23</v>
      </c>
      <c r="C478" t="s">
        <v>77</v>
      </c>
      <c r="D478">
        <v>1</v>
      </c>
      <c r="E478" t="s">
        <v>216</v>
      </c>
      <c r="F478" s="14">
        <v>42804</v>
      </c>
      <c r="G478" s="14">
        <v>42806</v>
      </c>
    </row>
    <row r="479" spans="1:7" x14ac:dyDescent="0.35">
      <c r="A479">
        <v>14</v>
      </c>
      <c r="B479" t="s">
        <v>23</v>
      </c>
      <c r="C479" t="s">
        <v>77</v>
      </c>
      <c r="D479">
        <v>1</v>
      </c>
      <c r="E479" t="s">
        <v>217</v>
      </c>
      <c r="F479" s="14">
        <v>42807</v>
      </c>
      <c r="G479" s="14">
        <v>42808</v>
      </c>
    </row>
    <row r="480" spans="1:7" x14ac:dyDescent="0.35">
      <c r="A480">
        <v>14</v>
      </c>
      <c r="B480" t="s">
        <v>23</v>
      </c>
      <c r="C480" t="s">
        <v>77</v>
      </c>
      <c r="D480">
        <v>1</v>
      </c>
      <c r="E480" t="s">
        <v>218</v>
      </c>
      <c r="F480" s="14">
        <v>42809</v>
      </c>
      <c r="G480" s="14">
        <v>42809</v>
      </c>
    </row>
    <row r="481" spans="1:11" x14ac:dyDescent="0.35">
      <c r="A481">
        <v>15</v>
      </c>
      <c r="B481" t="s">
        <v>23</v>
      </c>
      <c r="C481" t="s">
        <v>77</v>
      </c>
      <c r="D481">
        <v>1</v>
      </c>
      <c r="E481" t="s">
        <v>219</v>
      </c>
      <c r="F481" s="14">
        <v>42810</v>
      </c>
      <c r="G481" s="14">
        <v>42810</v>
      </c>
    </row>
    <row r="482" spans="1:11" x14ac:dyDescent="0.35">
      <c r="A482">
        <v>15</v>
      </c>
      <c r="B482" t="s">
        <v>23</v>
      </c>
      <c r="C482" t="s">
        <v>77</v>
      </c>
      <c r="D482">
        <v>1</v>
      </c>
      <c r="E482" t="s">
        <v>220</v>
      </c>
      <c r="F482" s="14">
        <v>42811</v>
      </c>
      <c r="G482" s="14">
        <v>42813</v>
      </c>
    </row>
    <row r="483" spans="1:11" x14ac:dyDescent="0.35">
      <c r="A483">
        <v>14</v>
      </c>
      <c r="B483" t="s">
        <v>23</v>
      </c>
      <c r="C483" t="s">
        <v>77</v>
      </c>
      <c r="D483">
        <v>1</v>
      </c>
      <c r="E483" t="s">
        <v>221</v>
      </c>
      <c r="F483" s="14">
        <v>42814</v>
      </c>
      <c r="G483" s="14">
        <v>42826</v>
      </c>
    </row>
    <row r="484" spans="1:11" x14ac:dyDescent="0.35">
      <c r="A484">
        <v>14</v>
      </c>
      <c r="B484" t="s">
        <v>23</v>
      </c>
      <c r="C484" t="s">
        <v>77</v>
      </c>
      <c r="D484">
        <v>1</v>
      </c>
      <c r="E484" t="s">
        <v>222</v>
      </c>
      <c r="F484" s="14">
        <v>42827</v>
      </c>
      <c r="G484" s="14">
        <v>42827</v>
      </c>
    </row>
    <row r="485" spans="1:11" x14ac:dyDescent="0.35">
      <c r="A485">
        <v>13</v>
      </c>
      <c r="B485" t="s">
        <v>23</v>
      </c>
      <c r="C485" t="s">
        <v>77</v>
      </c>
      <c r="D485">
        <v>1</v>
      </c>
      <c r="E485" t="s">
        <v>222</v>
      </c>
      <c r="F485" s="14">
        <v>42828</v>
      </c>
      <c r="G485" s="14">
        <v>42830</v>
      </c>
    </row>
    <row r="486" spans="1:11" x14ac:dyDescent="0.35">
      <c r="A486">
        <v>14</v>
      </c>
      <c r="B486" t="s">
        <v>23</v>
      </c>
      <c r="C486" t="s">
        <v>77</v>
      </c>
      <c r="D486">
        <v>1</v>
      </c>
      <c r="E486" t="s">
        <v>223</v>
      </c>
      <c r="F486" s="14">
        <v>42831</v>
      </c>
      <c r="G486" s="14">
        <v>42833</v>
      </c>
      <c r="K486" t="s">
        <v>218</v>
      </c>
    </row>
    <row r="487" spans="1:11" x14ac:dyDescent="0.35">
      <c r="A487">
        <v>13</v>
      </c>
      <c r="B487" t="s">
        <v>23</v>
      </c>
      <c r="C487" t="s">
        <v>77</v>
      </c>
      <c r="D487">
        <v>1</v>
      </c>
      <c r="E487" t="s">
        <v>224</v>
      </c>
      <c r="F487" s="14">
        <v>42834</v>
      </c>
      <c r="G487" s="14">
        <v>42834</v>
      </c>
    </row>
    <row r="488" spans="1:11" x14ac:dyDescent="0.35">
      <c r="A488">
        <v>14</v>
      </c>
      <c r="B488" t="s">
        <v>23</v>
      </c>
      <c r="C488" t="s">
        <v>77</v>
      </c>
      <c r="D488">
        <v>1</v>
      </c>
      <c r="E488" t="s">
        <v>224</v>
      </c>
      <c r="F488" s="14">
        <v>42835</v>
      </c>
      <c r="G488" s="14">
        <v>42837</v>
      </c>
    </row>
    <row r="489" spans="1:11" x14ac:dyDescent="0.35">
      <c r="A489">
        <v>14</v>
      </c>
      <c r="B489" t="s">
        <v>23</v>
      </c>
      <c r="C489" t="s">
        <v>77</v>
      </c>
      <c r="D489">
        <v>1</v>
      </c>
      <c r="E489" t="s">
        <v>225</v>
      </c>
      <c r="F489" s="14">
        <v>42838</v>
      </c>
      <c r="G489" s="14">
        <v>42838</v>
      </c>
    </row>
    <row r="490" spans="1:11" x14ac:dyDescent="0.35">
      <c r="A490">
        <v>14</v>
      </c>
      <c r="B490" t="s">
        <v>23</v>
      </c>
      <c r="C490" t="s">
        <v>77</v>
      </c>
      <c r="D490">
        <v>1</v>
      </c>
      <c r="E490" t="s">
        <v>226</v>
      </c>
      <c r="F490" s="14">
        <v>42839</v>
      </c>
      <c r="G490" s="14">
        <v>42841</v>
      </c>
    </row>
    <row r="491" spans="1:11" x14ac:dyDescent="0.35">
      <c r="A491">
        <v>14</v>
      </c>
      <c r="B491" t="s">
        <v>23</v>
      </c>
      <c r="C491" t="s">
        <v>77</v>
      </c>
      <c r="D491">
        <v>1</v>
      </c>
      <c r="E491" t="s">
        <v>227</v>
      </c>
      <c r="F491" s="14">
        <v>42842</v>
      </c>
      <c r="G491" s="14">
        <v>42843</v>
      </c>
    </row>
    <row r="492" spans="1:11" x14ac:dyDescent="0.35">
      <c r="A492">
        <v>14</v>
      </c>
      <c r="B492" t="s">
        <v>23</v>
      </c>
      <c r="C492" t="s">
        <v>77</v>
      </c>
      <c r="D492">
        <v>1</v>
      </c>
      <c r="E492" t="s">
        <v>228</v>
      </c>
      <c r="F492" s="14">
        <v>42844</v>
      </c>
      <c r="G492" s="14">
        <v>42845</v>
      </c>
    </row>
    <row r="493" spans="1:11" x14ac:dyDescent="0.35">
      <c r="A493">
        <v>14</v>
      </c>
      <c r="B493" t="s">
        <v>23</v>
      </c>
      <c r="C493" t="s">
        <v>77</v>
      </c>
      <c r="D493">
        <v>1</v>
      </c>
      <c r="E493" t="s">
        <v>229</v>
      </c>
      <c r="F493" s="14">
        <v>42846</v>
      </c>
      <c r="G493" s="14">
        <v>42848</v>
      </c>
    </row>
    <row r="494" spans="1:11" x14ac:dyDescent="0.35">
      <c r="A494">
        <v>16</v>
      </c>
      <c r="B494" t="s">
        <v>23</v>
      </c>
      <c r="C494" t="s">
        <v>77</v>
      </c>
      <c r="D494">
        <v>1</v>
      </c>
      <c r="E494" t="s">
        <v>230</v>
      </c>
      <c r="F494" s="14">
        <v>42849</v>
      </c>
      <c r="G494" s="14">
        <v>42855</v>
      </c>
    </row>
    <row r="495" spans="1:11" x14ac:dyDescent="0.35">
      <c r="A495">
        <v>15</v>
      </c>
      <c r="B495" t="s">
        <v>23</v>
      </c>
      <c r="C495" t="s">
        <v>77</v>
      </c>
      <c r="D495">
        <v>1</v>
      </c>
      <c r="E495" t="s">
        <v>230</v>
      </c>
      <c r="F495" s="14">
        <v>42856</v>
      </c>
      <c r="G495" s="14">
        <v>42856</v>
      </c>
    </row>
    <row r="496" spans="1:11" x14ac:dyDescent="0.35">
      <c r="A496">
        <v>14</v>
      </c>
      <c r="B496" t="s">
        <v>23</v>
      </c>
      <c r="C496" t="s">
        <v>77</v>
      </c>
      <c r="D496">
        <v>1</v>
      </c>
      <c r="E496" t="s">
        <v>231</v>
      </c>
      <c r="F496" s="14">
        <v>42857</v>
      </c>
      <c r="G496" s="14">
        <v>42859</v>
      </c>
    </row>
    <row r="497" spans="1:7" x14ac:dyDescent="0.35">
      <c r="A497">
        <v>14</v>
      </c>
      <c r="B497" t="s">
        <v>23</v>
      </c>
      <c r="C497" t="s">
        <v>77</v>
      </c>
      <c r="D497">
        <v>1</v>
      </c>
      <c r="E497" t="s">
        <v>232</v>
      </c>
      <c r="F497" s="14">
        <v>42860</v>
      </c>
      <c r="G497" s="14">
        <v>42862</v>
      </c>
    </row>
    <row r="498" spans="1:7" x14ac:dyDescent="0.35">
      <c r="A498">
        <v>15</v>
      </c>
      <c r="B498" t="s">
        <v>23</v>
      </c>
      <c r="C498" t="s">
        <v>77</v>
      </c>
      <c r="D498">
        <v>1</v>
      </c>
      <c r="E498" t="s">
        <v>233</v>
      </c>
      <c r="F498" s="14">
        <v>42863</v>
      </c>
      <c r="G498" s="14">
        <v>42865</v>
      </c>
    </row>
    <row r="499" spans="1:7" x14ac:dyDescent="0.35">
      <c r="A499">
        <v>16</v>
      </c>
      <c r="B499" t="s">
        <v>23</v>
      </c>
      <c r="C499" t="s">
        <v>77</v>
      </c>
      <c r="D499">
        <v>1</v>
      </c>
      <c r="E499" t="s">
        <v>233</v>
      </c>
      <c r="F499" s="14">
        <v>42866</v>
      </c>
      <c r="G499" s="14">
        <v>42866</v>
      </c>
    </row>
    <row r="500" spans="1:7" x14ac:dyDescent="0.35">
      <c r="A500">
        <v>16</v>
      </c>
      <c r="B500" t="s">
        <v>23</v>
      </c>
      <c r="C500" t="s">
        <v>77</v>
      </c>
      <c r="D500">
        <v>1</v>
      </c>
      <c r="E500" t="s">
        <v>234</v>
      </c>
      <c r="F500" s="14">
        <v>42867</v>
      </c>
      <c r="G500" s="14">
        <v>42869</v>
      </c>
    </row>
    <row r="501" spans="1:7" x14ac:dyDescent="0.35">
      <c r="A501">
        <v>16</v>
      </c>
      <c r="B501" t="s">
        <v>23</v>
      </c>
      <c r="C501" t="s">
        <v>77</v>
      </c>
      <c r="D501">
        <v>1</v>
      </c>
      <c r="E501" t="s">
        <v>235</v>
      </c>
      <c r="F501" s="14">
        <v>42870</v>
      </c>
      <c r="G501" s="14">
        <v>42876</v>
      </c>
    </row>
    <row r="502" spans="1:7" x14ac:dyDescent="0.35">
      <c r="A502">
        <v>16</v>
      </c>
      <c r="B502" t="s">
        <v>23</v>
      </c>
      <c r="C502" t="s">
        <v>77</v>
      </c>
      <c r="D502">
        <v>1</v>
      </c>
      <c r="E502" t="s">
        <v>236</v>
      </c>
      <c r="F502" s="14">
        <v>42877</v>
      </c>
      <c r="G502" s="14">
        <v>42879</v>
      </c>
    </row>
    <row r="503" spans="1:7" x14ac:dyDescent="0.35">
      <c r="A503">
        <v>16</v>
      </c>
      <c r="B503" t="s">
        <v>23</v>
      </c>
      <c r="C503" t="s">
        <v>77</v>
      </c>
      <c r="D503">
        <v>1</v>
      </c>
      <c r="E503" t="s">
        <v>237</v>
      </c>
      <c r="F503" s="14">
        <v>42880</v>
      </c>
      <c r="G503" s="14">
        <v>42943</v>
      </c>
    </row>
    <row r="504" spans="1:7" x14ac:dyDescent="0.35">
      <c r="A504">
        <v>16</v>
      </c>
      <c r="B504" t="s">
        <v>23</v>
      </c>
      <c r="C504" t="s">
        <v>77</v>
      </c>
      <c r="D504">
        <v>1</v>
      </c>
      <c r="E504" t="s">
        <v>238</v>
      </c>
      <c r="F504" s="14">
        <v>42944</v>
      </c>
      <c r="G504" s="14">
        <v>42950</v>
      </c>
    </row>
    <row r="505" spans="1:7" x14ac:dyDescent="0.35">
      <c r="A505">
        <v>16</v>
      </c>
      <c r="B505" t="s">
        <v>23</v>
      </c>
      <c r="C505" t="s">
        <v>77</v>
      </c>
      <c r="D505">
        <v>1</v>
      </c>
      <c r="E505" t="s">
        <v>239</v>
      </c>
      <c r="F505" s="14">
        <v>42951</v>
      </c>
      <c r="G505" s="14">
        <v>42959</v>
      </c>
    </row>
    <row r="506" spans="1:7" x14ac:dyDescent="0.35">
      <c r="A506">
        <v>16</v>
      </c>
      <c r="B506" t="s">
        <v>23</v>
      </c>
      <c r="C506" t="s">
        <v>77</v>
      </c>
      <c r="D506">
        <v>1</v>
      </c>
      <c r="E506" t="s">
        <v>240</v>
      </c>
      <c r="F506" s="14">
        <v>42960</v>
      </c>
      <c r="G506" s="14">
        <v>42962</v>
      </c>
    </row>
    <row r="507" spans="1:7" x14ac:dyDescent="0.35">
      <c r="A507">
        <v>15</v>
      </c>
      <c r="B507" t="s">
        <v>23</v>
      </c>
      <c r="C507" t="s">
        <v>77</v>
      </c>
      <c r="D507">
        <v>1</v>
      </c>
      <c r="E507" t="s">
        <v>241</v>
      </c>
      <c r="F507" s="14">
        <v>42963</v>
      </c>
      <c r="G507" s="14">
        <v>42964</v>
      </c>
    </row>
    <row r="508" spans="1:7" x14ac:dyDescent="0.35">
      <c r="A508">
        <v>15</v>
      </c>
      <c r="B508" t="s">
        <v>23</v>
      </c>
      <c r="C508" t="s">
        <v>77</v>
      </c>
      <c r="D508">
        <v>1</v>
      </c>
      <c r="E508" t="s">
        <v>242</v>
      </c>
      <c r="F508" s="14">
        <v>42965</v>
      </c>
      <c r="G508" s="14">
        <v>42966</v>
      </c>
    </row>
    <row r="509" spans="1:7" x14ac:dyDescent="0.35">
      <c r="A509">
        <v>14</v>
      </c>
      <c r="B509" t="s">
        <v>23</v>
      </c>
      <c r="C509" t="s">
        <v>77</v>
      </c>
      <c r="D509">
        <v>1</v>
      </c>
      <c r="E509" t="s">
        <v>243</v>
      </c>
      <c r="F509" s="14">
        <v>42967</v>
      </c>
      <c r="G509" s="14">
        <v>42967</v>
      </c>
    </row>
    <row r="510" spans="1:7" x14ac:dyDescent="0.35">
      <c r="A510">
        <v>15</v>
      </c>
      <c r="B510" t="s">
        <v>23</v>
      </c>
      <c r="C510" t="s">
        <v>77</v>
      </c>
      <c r="D510">
        <v>1</v>
      </c>
      <c r="E510" t="s">
        <v>243</v>
      </c>
      <c r="F510" s="14">
        <v>42968</v>
      </c>
      <c r="G510" s="14">
        <v>42970</v>
      </c>
    </row>
    <row r="511" spans="1:7" x14ac:dyDescent="0.35">
      <c r="A511">
        <v>14</v>
      </c>
      <c r="B511" t="s">
        <v>23</v>
      </c>
      <c r="C511" t="s">
        <v>77</v>
      </c>
      <c r="D511">
        <v>1</v>
      </c>
      <c r="E511" t="s">
        <v>244</v>
      </c>
      <c r="F511" s="14">
        <v>42971</v>
      </c>
      <c r="G511" s="14">
        <v>42971</v>
      </c>
    </row>
    <row r="512" spans="1:7" x14ac:dyDescent="0.35">
      <c r="A512">
        <v>14</v>
      </c>
      <c r="B512" t="s">
        <v>23</v>
      </c>
      <c r="C512" t="s">
        <v>77</v>
      </c>
      <c r="D512">
        <v>1</v>
      </c>
      <c r="E512" t="s">
        <v>245</v>
      </c>
      <c r="F512" s="14">
        <v>42972</v>
      </c>
      <c r="G512" s="14">
        <v>42974</v>
      </c>
    </row>
    <row r="513" spans="1:7" x14ac:dyDescent="0.35">
      <c r="A513">
        <v>13</v>
      </c>
      <c r="B513" t="s">
        <v>23</v>
      </c>
      <c r="C513" t="s">
        <v>77</v>
      </c>
      <c r="D513">
        <v>1</v>
      </c>
      <c r="E513" t="s">
        <v>246</v>
      </c>
      <c r="F513" s="14">
        <v>42975</v>
      </c>
      <c r="G513" s="14">
        <v>42987</v>
      </c>
    </row>
    <row r="514" spans="1:7" x14ac:dyDescent="0.35">
      <c r="A514">
        <v>14</v>
      </c>
      <c r="B514" t="s">
        <v>23</v>
      </c>
      <c r="C514" t="s">
        <v>77</v>
      </c>
      <c r="D514">
        <v>1</v>
      </c>
      <c r="E514" t="s">
        <v>247</v>
      </c>
      <c r="F514" s="14">
        <v>42988</v>
      </c>
      <c r="G514" s="14">
        <v>42990</v>
      </c>
    </row>
    <row r="515" spans="1:7" x14ac:dyDescent="0.35">
      <c r="A515">
        <v>14</v>
      </c>
      <c r="B515" t="s">
        <v>23</v>
      </c>
      <c r="C515" t="s">
        <v>77</v>
      </c>
      <c r="D515">
        <v>1</v>
      </c>
      <c r="E515" t="s">
        <v>248</v>
      </c>
      <c r="F515" s="14">
        <v>42991</v>
      </c>
      <c r="G515" s="14">
        <v>42991</v>
      </c>
    </row>
    <row r="516" spans="1:7" x14ac:dyDescent="0.35">
      <c r="A516">
        <v>13</v>
      </c>
      <c r="B516" t="s">
        <v>23</v>
      </c>
      <c r="C516" t="s">
        <v>77</v>
      </c>
      <c r="D516">
        <v>1</v>
      </c>
      <c r="E516" t="s">
        <v>249</v>
      </c>
      <c r="F516" s="14">
        <v>42992</v>
      </c>
      <c r="G516" s="14">
        <v>42992</v>
      </c>
    </row>
    <row r="517" spans="1:7" x14ac:dyDescent="0.35">
      <c r="A517">
        <v>13</v>
      </c>
      <c r="B517" t="s">
        <v>23</v>
      </c>
      <c r="C517" t="s">
        <v>77</v>
      </c>
      <c r="D517">
        <v>1</v>
      </c>
      <c r="E517" t="s">
        <v>250</v>
      </c>
      <c r="F517" s="14">
        <v>42993</v>
      </c>
      <c r="G517" s="14">
        <v>42994</v>
      </c>
    </row>
    <row r="518" spans="1:7" x14ac:dyDescent="0.35">
      <c r="A518">
        <v>14</v>
      </c>
      <c r="B518" t="s">
        <v>23</v>
      </c>
      <c r="C518" t="s">
        <v>77</v>
      </c>
      <c r="D518">
        <v>1</v>
      </c>
      <c r="E518" t="s">
        <v>251</v>
      </c>
      <c r="F518" s="14">
        <v>42995</v>
      </c>
      <c r="G518" s="14">
        <v>42995</v>
      </c>
    </row>
    <row r="519" spans="1:7" x14ac:dyDescent="0.35">
      <c r="A519">
        <v>15</v>
      </c>
      <c r="B519" t="s">
        <v>23</v>
      </c>
      <c r="C519" t="s">
        <v>77</v>
      </c>
      <c r="D519">
        <v>1</v>
      </c>
      <c r="E519" t="s">
        <v>251</v>
      </c>
      <c r="F519" s="14">
        <v>42996</v>
      </c>
      <c r="G519" s="14">
        <v>42998</v>
      </c>
    </row>
    <row r="520" spans="1:7" x14ac:dyDescent="0.35">
      <c r="A520">
        <v>16</v>
      </c>
      <c r="B520" t="s">
        <v>23</v>
      </c>
      <c r="C520" t="s">
        <v>77</v>
      </c>
      <c r="D520">
        <v>1</v>
      </c>
      <c r="E520" t="s">
        <v>251</v>
      </c>
      <c r="F520" s="14">
        <v>42999</v>
      </c>
      <c r="G520" s="14">
        <v>43001</v>
      </c>
    </row>
    <row r="521" spans="1:7" x14ac:dyDescent="0.35">
      <c r="A521">
        <v>14</v>
      </c>
      <c r="B521" t="s">
        <v>23</v>
      </c>
      <c r="C521" t="s">
        <v>77</v>
      </c>
      <c r="D521">
        <v>1</v>
      </c>
      <c r="E521" t="s">
        <v>252</v>
      </c>
      <c r="F521" s="14">
        <v>43002</v>
      </c>
      <c r="G521" s="14">
        <v>43003</v>
      </c>
    </row>
    <row r="522" spans="1:7" x14ac:dyDescent="0.35">
      <c r="A522">
        <v>15</v>
      </c>
      <c r="B522" t="s">
        <v>23</v>
      </c>
      <c r="C522" t="s">
        <v>77</v>
      </c>
      <c r="D522">
        <v>1</v>
      </c>
      <c r="E522" t="s">
        <v>252</v>
      </c>
      <c r="F522" s="14">
        <v>43004</v>
      </c>
      <c r="G522" s="14">
        <v>43004</v>
      </c>
    </row>
    <row r="523" spans="1:7" x14ac:dyDescent="0.35">
      <c r="A523">
        <v>14</v>
      </c>
      <c r="B523" t="s">
        <v>23</v>
      </c>
      <c r="C523" t="s">
        <v>77</v>
      </c>
      <c r="D523">
        <v>1</v>
      </c>
      <c r="E523" t="s">
        <v>253</v>
      </c>
      <c r="F523" s="14">
        <v>43005</v>
      </c>
      <c r="G523" s="14">
        <v>43005</v>
      </c>
    </row>
    <row r="524" spans="1:7" x14ac:dyDescent="0.35">
      <c r="A524">
        <v>13</v>
      </c>
      <c r="B524" t="s">
        <v>23</v>
      </c>
      <c r="C524" t="s">
        <v>77</v>
      </c>
      <c r="D524">
        <v>1</v>
      </c>
      <c r="E524" t="s">
        <v>254</v>
      </c>
      <c r="F524" s="14">
        <v>43006</v>
      </c>
      <c r="G524" s="14">
        <v>43006</v>
      </c>
    </row>
    <row r="525" spans="1:7" x14ac:dyDescent="0.35">
      <c r="A525">
        <v>13</v>
      </c>
      <c r="B525" t="s">
        <v>23</v>
      </c>
      <c r="C525" t="s">
        <v>77</v>
      </c>
      <c r="D525">
        <v>1</v>
      </c>
      <c r="E525" t="s">
        <v>255</v>
      </c>
      <c r="F525" s="14">
        <v>43007</v>
      </c>
      <c r="G525" s="14">
        <v>43009</v>
      </c>
    </row>
    <row r="526" spans="1:7" x14ac:dyDescent="0.35">
      <c r="A526">
        <v>14</v>
      </c>
      <c r="B526" t="s">
        <v>23</v>
      </c>
      <c r="C526" t="s">
        <v>77</v>
      </c>
      <c r="D526">
        <v>1</v>
      </c>
      <c r="E526" t="s">
        <v>256</v>
      </c>
      <c r="F526" s="14">
        <v>43010</v>
      </c>
      <c r="G526" s="14">
        <v>43022</v>
      </c>
    </row>
    <row r="527" spans="1:7" x14ac:dyDescent="0.35">
      <c r="A527">
        <v>14</v>
      </c>
      <c r="B527" t="s">
        <v>23</v>
      </c>
      <c r="C527" t="s">
        <v>77</v>
      </c>
      <c r="D527">
        <v>1</v>
      </c>
      <c r="E527" t="s">
        <v>257</v>
      </c>
      <c r="F527" s="14">
        <v>43023</v>
      </c>
      <c r="G527" s="14">
        <v>43025</v>
      </c>
    </row>
    <row r="528" spans="1:7" x14ac:dyDescent="0.35">
      <c r="A528">
        <v>12</v>
      </c>
      <c r="B528" t="s">
        <v>23</v>
      </c>
      <c r="C528" t="s">
        <v>77</v>
      </c>
      <c r="D528">
        <v>1</v>
      </c>
      <c r="E528" t="s">
        <v>258</v>
      </c>
      <c r="F528" s="14">
        <v>43026</v>
      </c>
      <c r="G528" s="14">
        <v>43026</v>
      </c>
    </row>
    <row r="529" spans="1:7" x14ac:dyDescent="0.35">
      <c r="A529">
        <v>12</v>
      </c>
      <c r="B529" t="s">
        <v>23</v>
      </c>
      <c r="C529" t="s">
        <v>77</v>
      </c>
      <c r="D529">
        <v>1</v>
      </c>
      <c r="E529" t="s">
        <v>259</v>
      </c>
      <c r="F529" s="14">
        <v>43027</v>
      </c>
      <c r="G529" s="14">
        <v>43027</v>
      </c>
    </row>
    <row r="530" spans="1:7" x14ac:dyDescent="0.35">
      <c r="A530">
        <v>13</v>
      </c>
      <c r="B530" t="s">
        <v>23</v>
      </c>
      <c r="C530" t="s">
        <v>77</v>
      </c>
      <c r="D530">
        <v>1</v>
      </c>
      <c r="E530" t="s">
        <v>260</v>
      </c>
      <c r="F530" s="14">
        <v>43028</v>
      </c>
      <c r="G530" s="14">
        <v>43030</v>
      </c>
    </row>
    <row r="531" spans="1:7" x14ac:dyDescent="0.35">
      <c r="A531">
        <v>14</v>
      </c>
      <c r="B531" t="s">
        <v>23</v>
      </c>
      <c r="C531" t="s">
        <v>77</v>
      </c>
      <c r="D531">
        <v>1</v>
      </c>
      <c r="E531" t="s">
        <v>261</v>
      </c>
      <c r="F531" s="14">
        <v>43031</v>
      </c>
      <c r="G531" s="14">
        <v>43036</v>
      </c>
    </row>
    <row r="532" spans="1:7" x14ac:dyDescent="0.35">
      <c r="A532">
        <v>14</v>
      </c>
      <c r="B532" t="s">
        <v>23</v>
      </c>
      <c r="C532" t="s">
        <v>77</v>
      </c>
      <c r="D532">
        <v>1</v>
      </c>
      <c r="E532" t="s">
        <v>262</v>
      </c>
      <c r="F532" s="14">
        <v>43037</v>
      </c>
      <c r="G532" s="14">
        <v>43039</v>
      </c>
    </row>
    <row r="533" spans="1:7" x14ac:dyDescent="0.35">
      <c r="A533">
        <v>14</v>
      </c>
      <c r="B533" t="s">
        <v>23</v>
      </c>
      <c r="C533" t="s">
        <v>77</v>
      </c>
      <c r="D533">
        <v>1</v>
      </c>
      <c r="E533" t="s">
        <v>263</v>
      </c>
      <c r="F533" s="14">
        <v>43040</v>
      </c>
      <c r="G533" s="14">
        <v>43040</v>
      </c>
    </row>
    <row r="534" spans="1:7" x14ac:dyDescent="0.35">
      <c r="A534">
        <v>14</v>
      </c>
      <c r="B534" t="s">
        <v>23</v>
      </c>
      <c r="C534" t="s">
        <v>77</v>
      </c>
      <c r="D534">
        <v>1</v>
      </c>
      <c r="E534" t="s">
        <v>264</v>
      </c>
      <c r="F534" s="14">
        <v>43041</v>
      </c>
      <c r="G534" s="14">
        <v>43041</v>
      </c>
    </row>
    <row r="535" spans="1:7" x14ac:dyDescent="0.35">
      <c r="A535">
        <v>14</v>
      </c>
      <c r="B535" t="s">
        <v>23</v>
      </c>
      <c r="C535" t="s">
        <v>77</v>
      </c>
      <c r="D535">
        <v>1</v>
      </c>
      <c r="E535" t="s">
        <v>265</v>
      </c>
      <c r="F535" s="14">
        <v>43042</v>
      </c>
      <c r="G535" s="14">
        <v>43043</v>
      </c>
    </row>
    <row r="536" spans="1:7" x14ac:dyDescent="0.35">
      <c r="A536">
        <v>13</v>
      </c>
      <c r="B536" t="s">
        <v>23</v>
      </c>
      <c r="C536" t="s">
        <v>77</v>
      </c>
      <c r="D536">
        <v>1</v>
      </c>
      <c r="E536" t="s">
        <v>266</v>
      </c>
      <c r="F536" s="14">
        <v>43044</v>
      </c>
      <c r="G536" s="14">
        <v>43057</v>
      </c>
    </row>
    <row r="537" spans="1:7" x14ac:dyDescent="0.35">
      <c r="A537">
        <v>13</v>
      </c>
      <c r="B537" t="s">
        <v>23</v>
      </c>
      <c r="C537" t="s">
        <v>77</v>
      </c>
      <c r="D537">
        <v>1</v>
      </c>
      <c r="E537" t="s">
        <v>267</v>
      </c>
      <c r="F537" s="14">
        <v>43058</v>
      </c>
      <c r="G537" s="14">
        <v>43060</v>
      </c>
    </row>
    <row r="538" spans="1:7" x14ac:dyDescent="0.35">
      <c r="A538">
        <v>13</v>
      </c>
      <c r="B538" t="s">
        <v>23</v>
      </c>
      <c r="C538" t="s">
        <v>77</v>
      </c>
      <c r="D538">
        <v>1</v>
      </c>
      <c r="E538" t="s">
        <v>268</v>
      </c>
      <c r="F538" s="14">
        <v>43061</v>
      </c>
      <c r="G538" s="14">
        <v>43061</v>
      </c>
    </row>
    <row r="539" spans="1:7" x14ac:dyDescent="0.35">
      <c r="A539">
        <v>13</v>
      </c>
      <c r="B539" t="s">
        <v>23</v>
      </c>
      <c r="C539" t="s">
        <v>77</v>
      </c>
      <c r="D539">
        <v>1</v>
      </c>
      <c r="E539" t="s">
        <v>269</v>
      </c>
      <c r="F539" s="14">
        <v>43062</v>
      </c>
      <c r="G539" s="14">
        <v>43062</v>
      </c>
    </row>
    <row r="540" spans="1:7" x14ac:dyDescent="0.35">
      <c r="A540">
        <v>13</v>
      </c>
      <c r="B540" t="s">
        <v>23</v>
      </c>
      <c r="C540" t="s">
        <v>77</v>
      </c>
      <c r="D540">
        <v>1</v>
      </c>
      <c r="E540" t="s">
        <v>270</v>
      </c>
      <c r="F540" s="14">
        <v>43063</v>
      </c>
      <c r="G540" s="14">
        <v>43064</v>
      </c>
    </row>
    <row r="541" spans="1:7" x14ac:dyDescent="0.35">
      <c r="A541">
        <v>13</v>
      </c>
      <c r="B541" t="s">
        <v>23</v>
      </c>
      <c r="C541" t="s">
        <v>77</v>
      </c>
      <c r="D541">
        <v>1</v>
      </c>
      <c r="E541" t="s">
        <v>271</v>
      </c>
      <c r="F541" s="14">
        <v>43065</v>
      </c>
      <c r="G541" s="14">
        <v>43068</v>
      </c>
    </row>
    <row r="542" spans="1:7" x14ac:dyDescent="0.35">
      <c r="A542">
        <v>13</v>
      </c>
      <c r="B542" t="s">
        <v>23</v>
      </c>
      <c r="C542" t="s">
        <v>77</v>
      </c>
      <c r="D542">
        <v>1</v>
      </c>
      <c r="E542" t="s">
        <v>272</v>
      </c>
      <c r="F542" s="14">
        <v>43069</v>
      </c>
      <c r="G542" s="14">
        <v>43071</v>
      </c>
    </row>
    <row r="543" spans="1:7" x14ac:dyDescent="0.35">
      <c r="A543">
        <v>13</v>
      </c>
      <c r="B543" t="s">
        <v>23</v>
      </c>
      <c r="C543" t="s">
        <v>77</v>
      </c>
      <c r="D543">
        <v>1</v>
      </c>
      <c r="E543" t="s">
        <v>273</v>
      </c>
      <c r="F543" s="14">
        <v>43072</v>
      </c>
      <c r="G543" s="14">
        <v>43074</v>
      </c>
    </row>
    <row r="544" spans="1:7" x14ac:dyDescent="0.35">
      <c r="A544">
        <v>13</v>
      </c>
      <c r="B544" t="s">
        <v>23</v>
      </c>
      <c r="C544" t="s">
        <v>77</v>
      </c>
      <c r="D544">
        <v>1</v>
      </c>
      <c r="E544" t="s">
        <v>274</v>
      </c>
      <c r="F544" s="14">
        <v>43075</v>
      </c>
      <c r="G544" s="14">
        <v>43075</v>
      </c>
    </row>
    <row r="545" spans="1:7" x14ac:dyDescent="0.35">
      <c r="A545">
        <v>13</v>
      </c>
      <c r="B545" t="s">
        <v>23</v>
      </c>
      <c r="C545" t="s">
        <v>77</v>
      </c>
      <c r="D545">
        <v>1</v>
      </c>
      <c r="E545" t="s">
        <v>275</v>
      </c>
      <c r="F545" s="14">
        <v>43076</v>
      </c>
      <c r="G545" s="14">
        <v>43076</v>
      </c>
    </row>
    <row r="546" spans="1:7" x14ac:dyDescent="0.35">
      <c r="A546">
        <v>11</v>
      </c>
      <c r="B546" t="s">
        <v>23</v>
      </c>
      <c r="C546" t="s">
        <v>77</v>
      </c>
      <c r="D546">
        <v>1</v>
      </c>
      <c r="E546" t="s">
        <v>276</v>
      </c>
      <c r="F546" s="14">
        <v>43077</v>
      </c>
      <c r="G546" s="14">
        <v>43079</v>
      </c>
    </row>
    <row r="547" spans="1:7" x14ac:dyDescent="0.35">
      <c r="A547">
        <v>11</v>
      </c>
      <c r="B547" t="s">
        <v>23</v>
      </c>
      <c r="C547" t="s">
        <v>77</v>
      </c>
      <c r="D547">
        <v>1</v>
      </c>
      <c r="E547" t="s">
        <v>277</v>
      </c>
      <c r="F547" s="14">
        <v>43080</v>
      </c>
      <c r="G547" s="14">
        <v>43082</v>
      </c>
    </row>
    <row r="548" spans="1:7" x14ac:dyDescent="0.35">
      <c r="A548">
        <v>11</v>
      </c>
      <c r="B548" t="s">
        <v>23</v>
      </c>
      <c r="C548" t="s">
        <v>77</v>
      </c>
      <c r="D548">
        <v>1</v>
      </c>
      <c r="E548" t="s">
        <v>278</v>
      </c>
      <c r="F548" s="14">
        <v>43083</v>
      </c>
      <c r="G548" s="14">
        <v>43085</v>
      </c>
    </row>
    <row r="549" spans="1:7" x14ac:dyDescent="0.35">
      <c r="A549">
        <v>12</v>
      </c>
      <c r="B549" t="s">
        <v>23</v>
      </c>
      <c r="C549" t="s">
        <v>77</v>
      </c>
      <c r="D549">
        <v>1</v>
      </c>
      <c r="E549" t="s">
        <v>278</v>
      </c>
      <c r="F549" s="14">
        <v>43086</v>
      </c>
      <c r="G549" s="14">
        <v>43086</v>
      </c>
    </row>
    <row r="550" spans="1:7" x14ac:dyDescent="0.35">
      <c r="A550">
        <v>11</v>
      </c>
      <c r="B550" t="s">
        <v>23</v>
      </c>
      <c r="C550" t="s">
        <v>77</v>
      </c>
      <c r="D550">
        <v>1</v>
      </c>
      <c r="E550" t="s">
        <v>279</v>
      </c>
      <c r="F550" s="14">
        <v>43087</v>
      </c>
      <c r="G550" s="14">
        <v>43091</v>
      </c>
    </row>
    <row r="551" spans="1:7" x14ac:dyDescent="0.35">
      <c r="A551">
        <v>11</v>
      </c>
      <c r="B551" t="s">
        <v>23</v>
      </c>
      <c r="C551" t="s">
        <v>77</v>
      </c>
      <c r="D551">
        <v>1</v>
      </c>
      <c r="E551" t="s">
        <v>280</v>
      </c>
      <c r="F551" s="14">
        <v>43092</v>
      </c>
      <c r="G551" s="14">
        <v>43095</v>
      </c>
    </row>
    <row r="552" spans="1:7" x14ac:dyDescent="0.35">
      <c r="A552">
        <v>11</v>
      </c>
      <c r="B552" t="s">
        <v>23</v>
      </c>
      <c r="C552" t="s">
        <v>77</v>
      </c>
      <c r="D552">
        <v>1</v>
      </c>
      <c r="E552" t="s">
        <v>281</v>
      </c>
      <c r="F552" s="14">
        <v>43096</v>
      </c>
      <c r="G552" s="14">
        <v>43099</v>
      </c>
    </row>
    <row r="553" spans="1:7" x14ac:dyDescent="0.35">
      <c r="A553">
        <v>11</v>
      </c>
      <c r="B553" t="s">
        <v>23</v>
      </c>
      <c r="C553" t="s">
        <v>77</v>
      </c>
      <c r="D553">
        <v>1</v>
      </c>
      <c r="E553" t="s">
        <v>282</v>
      </c>
      <c r="F553" s="14">
        <v>43100</v>
      </c>
      <c r="G553" s="14">
        <v>43101</v>
      </c>
    </row>
    <row r="554" spans="1:7" x14ac:dyDescent="0.35">
      <c r="A554">
        <v>11</v>
      </c>
      <c r="B554" t="s">
        <v>23</v>
      </c>
      <c r="C554" t="s">
        <v>77</v>
      </c>
      <c r="D554">
        <v>1</v>
      </c>
      <c r="E554" t="s">
        <v>283</v>
      </c>
      <c r="F554" s="14">
        <v>43102</v>
      </c>
      <c r="G554" s="14">
        <v>43114</v>
      </c>
    </row>
    <row r="555" spans="1:7" x14ac:dyDescent="0.35">
      <c r="A555">
        <v>11</v>
      </c>
      <c r="B555" t="s">
        <v>23</v>
      </c>
      <c r="C555" t="s">
        <v>77</v>
      </c>
      <c r="D555">
        <v>1</v>
      </c>
      <c r="E555" t="s">
        <v>284</v>
      </c>
      <c r="F555" s="14">
        <v>43115</v>
      </c>
      <c r="G555" s="14">
        <v>43121</v>
      </c>
    </row>
    <row r="556" spans="1:7" x14ac:dyDescent="0.35">
      <c r="A556">
        <v>10</v>
      </c>
      <c r="B556" t="s">
        <v>23</v>
      </c>
      <c r="C556" t="s">
        <v>77</v>
      </c>
      <c r="D556">
        <v>1</v>
      </c>
      <c r="E556" t="s">
        <v>284</v>
      </c>
      <c r="F556" s="14">
        <v>43122</v>
      </c>
      <c r="G556" s="14">
        <v>43122</v>
      </c>
    </row>
    <row r="557" spans="1:7" x14ac:dyDescent="0.35">
      <c r="A557">
        <v>11</v>
      </c>
      <c r="B557" t="s">
        <v>23</v>
      </c>
      <c r="C557" t="s">
        <v>77</v>
      </c>
      <c r="D557">
        <v>1</v>
      </c>
      <c r="E557" t="s">
        <v>285</v>
      </c>
      <c r="F557" s="14">
        <v>43123</v>
      </c>
      <c r="G557" s="14">
        <v>43128</v>
      </c>
    </row>
    <row r="558" spans="1:7" x14ac:dyDescent="0.35">
      <c r="A558">
        <v>12</v>
      </c>
      <c r="B558" t="s">
        <v>23</v>
      </c>
      <c r="C558" t="s">
        <v>77</v>
      </c>
      <c r="D558">
        <v>1</v>
      </c>
      <c r="E558" t="s">
        <v>285</v>
      </c>
      <c r="F558" s="14">
        <v>43129</v>
      </c>
      <c r="G558" s="14">
        <v>43130</v>
      </c>
    </row>
    <row r="559" spans="1:7" x14ac:dyDescent="0.35">
      <c r="A559">
        <v>11</v>
      </c>
      <c r="B559" t="s">
        <v>23</v>
      </c>
      <c r="C559" t="s">
        <v>77</v>
      </c>
      <c r="D559">
        <v>1</v>
      </c>
      <c r="E559" t="s">
        <v>286</v>
      </c>
      <c r="F559" s="14">
        <v>43131</v>
      </c>
      <c r="G559" s="14">
        <v>43135</v>
      </c>
    </row>
    <row r="560" spans="1:7" x14ac:dyDescent="0.35">
      <c r="A560">
        <v>12</v>
      </c>
      <c r="B560" t="s">
        <v>23</v>
      </c>
      <c r="C560" t="s">
        <v>77</v>
      </c>
      <c r="D560">
        <v>1</v>
      </c>
      <c r="E560" t="s">
        <v>287</v>
      </c>
      <c r="F560" s="14">
        <v>43136</v>
      </c>
      <c r="G560" s="14">
        <v>43136</v>
      </c>
    </row>
    <row r="561" spans="1:7" x14ac:dyDescent="0.35">
      <c r="A561">
        <v>11</v>
      </c>
      <c r="B561" t="s">
        <v>23</v>
      </c>
      <c r="C561" t="s">
        <v>77</v>
      </c>
      <c r="D561">
        <v>1</v>
      </c>
      <c r="E561" t="s">
        <v>287</v>
      </c>
      <c r="F561" s="14">
        <v>43137</v>
      </c>
      <c r="G561" s="14">
        <v>43142</v>
      </c>
    </row>
    <row r="562" spans="1:7" x14ac:dyDescent="0.35">
      <c r="A562">
        <v>10</v>
      </c>
      <c r="B562" t="s">
        <v>23</v>
      </c>
      <c r="C562" t="s">
        <v>77</v>
      </c>
      <c r="D562">
        <v>1</v>
      </c>
      <c r="E562" t="s">
        <v>288</v>
      </c>
      <c r="F562" s="14">
        <v>43143</v>
      </c>
      <c r="G562" s="14">
        <v>43144</v>
      </c>
    </row>
    <row r="563" spans="1:7" x14ac:dyDescent="0.35">
      <c r="A563">
        <v>9</v>
      </c>
      <c r="B563" t="s">
        <v>23</v>
      </c>
      <c r="C563" t="s">
        <v>77</v>
      </c>
      <c r="D563">
        <v>1</v>
      </c>
      <c r="E563" t="s">
        <v>289</v>
      </c>
      <c r="F563" s="14">
        <v>43145</v>
      </c>
      <c r="G563" s="14">
        <v>43145</v>
      </c>
    </row>
    <row r="564" spans="1:7" x14ac:dyDescent="0.35">
      <c r="A564">
        <v>8</v>
      </c>
      <c r="B564" t="s">
        <v>23</v>
      </c>
      <c r="C564" t="s">
        <v>77</v>
      </c>
      <c r="D564">
        <v>1</v>
      </c>
      <c r="E564" t="s">
        <v>78</v>
      </c>
      <c r="F564" s="14">
        <v>43146</v>
      </c>
      <c r="G564" s="14">
        <v>43146</v>
      </c>
    </row>
    <row r="565" spans="1:7" x14ac:dyDescent="0.35">
      <c r="A565">
        <v>8</v>
      </c>
      <c r="B565" t="s">
        <v>23</v>
      </c>
      <c r="C565" t="s">
        <v>77</v>
      </c>
      <c r="D565">
        <v>1</v>
      </c>
      <c r="E565" t="s">
        <v>290</v>
      </c>
      <c r="F565" s="14">
        <v>43147</v>
      </c>
      <c r="G565" s="14">
        <v>43151</v>
      </c>
    </row>
    <row r="566" spans="1:7" x14ac:dyDescent="0.35">
      <c r="A566">
        <v>8</v>
      </c>
      <c r="B566" t="s">
        <v>23</v>
      </c>
      <c r="C566" t="s">
        <v>77</v>
      </c>
      <c r="D566">
        <v>1</v>
      </c>
      <c r="E566" t="s">
        <v>291</v>
      </c>
      <c r="F566" s="14">
        <v>43152</v>
      </c>
      <c r="G566" s="14">
        <v>43152</v>
      </c>
    </row>
    <row r="567" spans="1:7" x14ac:dyDescent="0.35">
      <c r="A567">
        <v>8</v>
      </c>
      <c r="B567" t="s">
        <v>23</v>
      </c>
      <c r="C567" t="s">
        <v>77</v>
      </c>
      <c r="D567">
        <v>1</v>
      </c>
      <c r="E567" t="s">
        <v>292</v>
      </c>
      <c r="F567" s="14">
        <v>43153</v>
      </c>
      <c r="G567" s="14">
        <v>43153</v>
      </c>
    </row>
    <row r="568" spans="1:7" x14ac:dyDescent="0.35">
      <c r="A568">
        <v>8</v>
      </c>
      <c r="B568" t="s">
        <v>23</v>
      </c>
      <c r="C568" t="s">
        <v>77</v>
      </c>
      <c r="D568">
        <v>1</v>
      </c>
      <c r="E568" t="s">
        <v>293</v>
      </c>
      <c r="F568" s="14">
        <v>43154</v>
      </c>
      <c r="G568" s="14">
        <v>43155</v>
      </c>
    </row>
    <row r="569" spans="1:7" x14ac:dyDescent="0.35">
      <c r="A569">
        <v>8</v>
      </c>
      <c r="B569" t="s">
        <v>23</v>
      </c>
      <c r="C569" t="s">
        <v>77</v>
      </c>
      <c r="D569">
        <v>1</v>
      </c>
      <c r="E569" t="s">
        <v>294</v>
      </c>
      <c r="F569" s="14">
        <v>43156</v>
      </c>
      <c r="G569" s="14">
        <v>43162</v>
      </c>
    </row>
    <row r="570" spans="1:7" x14ac:dyDescent="0.35">
      <c r="A570">
        <v>8</v>
      </c>
      <c r="B570" t="s">
        <v>23</v>
      </c>
      <c r="C570" t="s">
        <v>77</v>
      </c>
      <c r="D570">
        <v>1</v>
      </c>
      <c r="E570" t="s">
        <v>295</v>
      </c>
      <c r="F570" s="14">
        <v>43163</v>
      </c>
      <c r="G570" s="14">
        <v>43165</v>
      </c>
    </row>
    <row r="571" spans="1:7" x14ac:dyDescent="0.35">
      <c r="A571">
        <v>8</v>
      </c>
      <c r="B571" t="s">
        <v>23</v>
      </c>
      <c r="C571" t="s">
        <v>77</v>
      </c>
      <c r="D571">
        <v>1</v>
      </c>
      <c r="E571" t="s">
        <v>296</v>
      </c>
      <c r="F571" s="14">
        <v>43166</v>
      </c>
      <c r="G571" s="14">
        <v>43166</v>
      </c>
    </row>
    <row r="572" spans="1:7" x14ac:dyDescent="0.35">
      <c r="A572">
        <v>8</v>
      </c>
      <c r="B572" t="s">
        <v>23</v>
      </c>
      <c r="C572" t="s">
        <v>77</v>
      </c>
      <c r="D572">
        <v>1</v>
      </c>
      <c r="E572" t="s">
        <v>297</v>
      </c>
      <c r="F572" s="14">
        <v>43167</v>
      </c>
      <c r="G572" s="14">
        <v>43167</v>
      </c>
    </row>
    <row r="573" spans="1:7" x14ac:dyDescent="0.35">
      <c r="A573">
        <v>8</v>
      </c>
      <c r="B573" t="s">
        <v>23</v>
      </c>
      <c r="C573" t="s">
        <v>77</v>
      </c>
      <c r="D573">
        <v>1</v>
      </c>
      <c r="E573" t="s">
        <v>298</v>
      </c>
      <c r="F573" s="14">
        <v>43168</v>
      </c>
      <c r="G573" s="14">
        <v>43169</v>
      </c>
    </row>
    <row r="574" spans="1:7" x14ac:dyDescent="0.35">
      <c r="A574">
        <v>10</v>
      </c>
      <c r="B574" t="s">
        <v>23</v>
      </c>
      <c r="C574" t="s">
        <v>77</v>
      </c>
      <c r="D574">
        <v>1</v>
      </c>
      <c r="E574" t="s">
        <v>299</v>
      </c>
      <c r="F574" s="14">
        <v>43170</v>
      </c>
      <c r="G574" s="14">
        <v>43172</v>
      </c>
    </row>
    <row r="575" spans="1:7" x14ac:dyDescent="0.35">
      <c r="A575">
        <v>9</v>
      </c>
      <c r="B575" t="s">
        <v>23</v>
      </c>
      <c r="C575" t="s">
        <v>77</v>
      </c>
      <c r="D575">
        <v>1</v>
      </c>
      <c r="E575" t="s">
        <v>300</v>
      </c>
      <c r="F575" s="14">
        <v>43173</v>
      </c>
      <c r="G575" s="14">
        <v>43173</v>
      </c>
    </row>
    <row r="576" spans="1:7" x14ac:dyDescent="0.35">
      <c r="A576">
        <v>9</v>
      </c>
      <c r="B576" t="s">
        <v>23</v>
      </c>
      <c r="C576" t="s">
        <v>77</v>
      </c>
      <c r="D576">
        <v>1</v>
      </c>
      <c r="E576" t="s">
        <v>301</v>
      </c>
      <c r="F576" s="14">
        <v>43174</v>
      </c>
      <c r="G576" s="14">
        <v>43174</v>
      </c>
    </row>
    <row r="577" spans="1:7" x14ac:dyDescent="0.35">
      <c r="A577">
        <v>9</v>
      </c>
      <c r="B577" t="s">
        <v>23</v>
      </c>
      <c r="C577" t="s">
        <v>77</v>
      </c>
      <c r="D577">
        <v>1</v>
      </c>
      <c r="E577" t="s">
        <v>302</v>
      </c>
      <c r="F577" s="14">
        <v>43175</v>
      </c>
      <c r="G577" s="14">
        <v>43176</v>
      </c>
    </row>
    <row r="578" spans="1:7" x14ac:dyDescent="0.35">
      <c r="A578">
        <v>9</v>
      </c>
      <c r="B578" t="s">
        <v>23</v>
      </c>
      <c r="C578" t="s">
        <v>77</v>
      </c>
      <c r="D578">
        <v>1</v>
      </c>
      <c r="E578" t="s">
        <v>303</v>
      </c>
      <c r="F578" s="14">
        <v>43177</v>
      </c>
      <c r="G578" s="14">
        <v>43190</v>
      </c>
    </row>
    <row r="579" spans="1:7" x14ac:dyDescent="0.35">
      <c r="A579">
        <v>9</v>
      </c>
      <c r="B579" t="s">
        <v>23</v>
      </c>
      <c r="C579" t="s">
        <v>77</v>
      </c>
      <c r="D579">
        <v>1</v>
      </c>
      <c r="E579" t="s">
        <v>304</v>
      </c>
      <c r="F579" s="14">
        <v>43191</v>
      </c>
      <c r="G579" s="14">
        <v>43194</v>
      </c>
    </row>
    <row r="580" spans="1:7" x14ac:dyDescent="0.35">
      <c r="A580">
        <v>8</v>
      </c>
      <c r="B580" t="s">
        <v>23</v>
      </c>
      <c r="C580" t="s">
        <v>77</v>
      </c>
      <c r="D580">
        <v>1</v>
      </c>
      <c r="E580" t="s">
        <v>305</v>
      </c>
      <c r="F580" s="14">
        <v>43195</v>
      </c>
      <c r="G580" s="14">
        <v>43195</v>
      </c>
    </row>
    <row r="581" spans="1:7" x14ac:dyDescent="0.35">
      <c r="A581">
        <v>8</v>
      </c>
      <c r="B581" t="s">
        <v>23</v>
      </c>
      <c r="C581" t="s">
        <v>77</v>
      </c>
      <c r="D581">
        <v>1</v>
      </c>
      <c r="E581" t="s">
        <v>306</v>
      </c>
      <c r="F581" s="14">
        <v>43196</v>
      </c>
      <c r="G581" s="14">
        <v>43197</v>
      </c>
    </row>
    <row r="582" spans="1:7" x14ac:dyDescent="0.35">
      <c r="A582">
        <v>8</v>
      </c>
      <c r="B582" t="s">
        <v>23</v>
      </c>
      <c r="C582" t="s">
        <v>77</v>
      </c>
      <c r="D582">
        <v>1</v>
      </c>
      <c r="E582" t="s">
        <v>307</v>
      </c>
      <c r="F582" s="14">
        <v>43198</v>
      </c>
      <c r="G582" s="14">
        <v>43200</v>
      </c>
    </row>
    <row r="583" spans="1:7" x14ac:dyDescent="0.35">
      <c r="A583">
        <v>8</v>
      </c>
      <c r="B583" t="s">
        <v>23</v>
      </c>
      <c r="C583" t="s">
        <v>77</v>
      </c>
      <c r="D583">
        <v>1</v>
      </c>
      <c r="E583" t="s">
        <v>308</v>
      </c>
      <c r="F583" s="14">
        <v>43201</v>
      </c>
      <c r="G583" s="14">
        <v>43202</v>
      </c>
    </row>
    <row r="584" spans="1:7" x14ac:dyDescent="0.35">
      <c r="A584">
        <v>8</v>
      </c>
      <c r="B584" t="s">
        <v>23</v>
      </c>
      <c r="C584" t="s">
        <v>77</v>
      </c>
      <c r="D584">
        <v>1</v>
      </c>
      <c r="E584" t="s">
        <v>309</v>
      </c>
      <c r="F584" s="14">
        <v>43203</v>
      </c>
      <c r="G584" s="14">
        <v>43204</v>
      </c>
    </row>
    <row r="585" spans="1:7" x14ac:dyDescent="0.35">
      <c r="A585">
        <v>7</v>
      </c>
      <c r="B585" t="s">
        <v>23</v>
      </c>
      <c r="C585" t="s">
        <v>77</v>
      </c>
      <c r="D585">
        <v>1</v>
      </c>
      <c r="E585" t="s">
        <v>310</v>
      </c>
      <c r="F585" s="14">
        <v>43205</v>
      </c>
      <c r="G585" s="14">
        <v>43209</v>
      </c>
    </row>
    <row r="586" spans="1:7" x14ac:dyDescent="0.35">
      <c r="A586">
        <v>6</v>
      </c>
      <c r="B586" t="s">
        <v>23</v>
      </c>
      <c r="C586" t="s">
        <v>77</v>
      </c>
      <c r="D586">
        <v>1</v>
      </c>
      <c r="E586" t="s">
        <v>310</v>
      </c>
      <c r="F586" s="14">
        <v>43210</v>
      </c>
      <c r="G586" s="14">
        <v>43211</v>
      </c>
    </row>
    <row r="587" spans="1:7" x14ac:dyDescent="0.35">
      <c r="A587">
        <v>7</v>
      </c>
      <c r="B587" t="s">
        <v>23</v>
      </c>
      <c r="C587" t="s">
        <v>77</v>
      </c>
      <c r="D587">
        <v>1</v>
      </c>
      <c r="E587" t="s">
        <v>311</v>
      </c>
      <c r="F587" s="14">
        <v>43212</v>
      </c>
      <c r="G587" s="14">
        <v>43212</v>
      </c>
    </row>
    <row r="588" spans="1:7" x14ac:dyDescent="0.35">
      <c r="A588">
        <v>6</v>
      </c>
      <c r="B588" t="s">
        <v>23</v>
      </c>
      <c r="C588" t="s">
        <v>77</v>
      </c>
      <c r="D588">
        <v>1</v>
      </c>
      <c r="E588" t="s">
        <v>311</v>
      </c>
      <c r="F588" s="14">
        <v>43213</v>
      </c>
      <c r="G588" s="14">
        <v>43214</v>
      </c>
    </row>
    <row r="589" spans="1:7" x14ac:dyDescent="0.35">
      <c r="A589">
        <v>6</v>
      </c>
      <c r="B589" t="s">
        <v>23</v>
      </c>
      <c r="C589" t="s">
        <v>77</v>
      </c>
      <c r="D589">
        <v>1</v>
      </c>
      <c r="E589" t="s">
        <v>312</v>
      </c>
      <c r="F589" s="14">
        <v>43215</v>
      </c>
      <c r="G589" s="14">
        <v>43216</v>
      </c>
    </row>
    <row r="590" spans="1:7" x14ac:dyDescent="0.35">
      <c r="A590">
        <v>6</v>
      </c>
      <c r="B590" t="s">
        <v>23</v>
      </c>
      <c r="C590" t="s">
        <v>77</v>
      </c>
      <c r="D590">
        <v>1</v>
      </c>
      <c r="E590" t="s">
        <v>313</v>
      </c>
      <c r="F590" s="14">
        <v>43217</v>
      </c>
      <c r="G590" s="14">
        <v>43218</v>
      </c>
    </row>
    <row r="591" spans="1:7" x14ac:dyDescent="0.35">
      <c r="A591">
        <v>6</v>
      </c>
      <c r="B591" t="s">
        <v>23</v>
      </c>
      <c r="C591" t="s">
        <v>77</v>
      </c>
      <c r="D591">
        <v>1</v>
      </c>
      <c r="E591" t="s">
        <v>314</v>
      </c>
      <c r="F591" s="14">
        <v>43219</v>
      </c>
      <c r="G591" s="14">
        <v>43219</v>
      </c>
    </row>
    <row r="592" spans="1:7" x14ac:dyDescent="0.35">
      <c r="A592">
        <v>7</v>
      </c>
      <c r="B592" t="s">
        <v>23</v>
      </c>
      <c r="C592" t="s">
        <v>77</v>
      </c>
      <c r="D592">
        <v>1</v>
      </c>
      <c r="E592" t="s">
        <v>314</v>
      </c>
      <c r="F592" s="14">
        <v>43220</v>
      </c>
      <c r="G592" s="14">
        <v>43222</v>
      </c>
    </row>
    <row r="593" spans="1:7" x14ac:dyDescent="0.35">
      <c r="A593">
        <v>7</v>
      </c>
      <c r="B593" t="s">
        <v>23</v>
      </c>
      <c r="C593" t="s">
        <v>77</v>
      </c>
      <c r="D593">
        <v>1</v>
      </c>
      <c r="E593" t="s">
        <v>315</v>
      </c>
      <c r="F593" s="14">
        <v>43223</v>
      </c>
      <c r="G593" s="14">
        <v>43223</v>
      </c>
    </row>
    <row r="594" spans="1:7" x14ac:dyDescent="0.35">
      <c r="A594">
        <v>7</v>
      </c>
      <c r="B594" t="s">
        <v>23</v>
      </c>
      <c r="C594" t="s">
        <v>77</v>
      </c>
      <c r="D594">
        <v>1</v>
      </c>
      <c r="E594" t="s">
        <v>316</v>
      </c>
      <c r="F594" s="14">
        <v>43224</v>
      </c>
      <c r="G594" s="14">
        <v>43226</v>
      </c>
    </row>
    <row r="595" spans="1:7" x14ac:dyDescent="0.35">
      <c r="A595">
        <v>6</v>
      </c>
      <c r="B595" t="s">
        <v>23</v>
      </c>
      <c r="C595" t="s">
        <v>77</v>
      </c>
      <c r="D595">
        <v>1</v>
      </c>
      <c r="E595" t="s">
        <v>317</v>
      </c>
      <c r="F595" s="14">
        <v>43227</v>
      </c>
      <c r="G595" s="14">
        <v>43232</v>
      </c>
    </row>
    <row r="596" spans="1:7" x14ac:dyDescent="0.35">
      <c r="A596">
        <v>7</v>
      </c>
      <c r="B596" t="s">
        <v>23</v>
      </c>
      <c r="C596" t="s">
        <v>77</v>
      </c>
      <c r="D596">
        <v>1</v>
      </c>
      <c r="E596" t="s">
        <v>317</v>
      </c>
      <c r="F596" s="14">
        <v>43233</v>
      </c>
      <c r="G596" s="14">
        <v>43233</v>
      </c>
    </row>
    <row r="597" spans="1:7" x14ac:dyDescent="0.35">
      <c r="A597">
        <v>7</v>
      </c>
      <c r="B597" t="s">
        <v>23</v>
      </c>
      <c r="C597" t="s">
        <v>77</v>
      </c>
      <c r="D597">
        <v>1</v>
      </c>
      <c r="E597" t="s">
        <v>318</v>
      </c>
      <c r="F597" s="14">
        <v>43234</v>
      </c>
      <c r="G597" s="14">
        <v>43246</v>
      </c>
    </row>
    <row r="598" spans="1:7" x14ac:dyDescent="0.35">
      <c r="A598">
        <v>7</v>
      </c>
      <c r="B598" t="s">
        <v>23</v>
      </c>
      <c r="C598" t="s">
        <v>77</v>
      </c>
      <c r="D598">
        <v>1</v>
      </c>
      <c r="E598" t="s">
        <v>319</v>
      </c>
      <c r="F598" s="14">
        <v>43247</v>
      </c>
      <c r="G598" s="14">
        <v>43307</v>
      </c>
    </row>
    <row r="599" spans="1:7" x14ac:dyDescent="0.35">
      <c r="A599">
        <v>7</v>
      </c>
      <c r="B599" t="s">
        <v>23</v>
      </c>
      <c r="C599" t="s">
        <v>77</v>
      </c>
      <c r="D599">
        <v>1</v>
      </c>
      <c r="E599" t="s">
        <v>320</v>
      </c>
      <c r="F599" s="14">
        <v>43308</v>
      </c>
      <c r="G599" s="14">
        <v>43314</v>
      </c>
    </row>
    <row r="600" spans="1:7" x14ac:dyDescent="0.35">
      <c r="A600">
        <v>7</v>
      </c>
      <c r="B600" t="s">
        <v>23</v>
      </c>
      <c r="C600" t="s">
        <v>77</v>
      </c>
      <c r="D600">
        <v>1</v>
      </c>
      <c r="E600" t="s">
        <v>321</v>
      </c>
      <c r="F600" s="14">
        <v>43315</v>
      </c>
      <c r="G600" s="14">
        <v>43321</v>
      </c>
    </row>
    <row r="601" spans="1:7" x14ac:dyDescent="0.35">
      <c r="A601">
        <v>7</v>
      </c>
      <c r="B601" t="s">
        <v>23</v>
      </c>
      <c r="C601" t="s">
        <v>77</v>
      </c>
      <c r="D601">
        <v>1</v>
      </c>
      <c r="E601" t="s">
        <v>322</v>
      </c>
      <c r="F601" s="14">
        <v>43322</v>
      </c>
      <c r="G601" s="14">
        <v>43323</v>
      </c>
    </row>
    <row r="602" spans="1:7" x14ac:dyDescent="0.35">
      <c r="A602">
        <v>8</v>
      </c>
      <c r="B602" t="s">
        <v>23</v>
      </c>
      <c r="C602" t="s">
        <v>77</v>
      </c>
      <c r="D602">
        <v>1</v>
      </c>
      <c r="E602" t="s">
        <v>322</v>
      </c>
      <c r="F602" s="14">
        <v>43324</v>
      </c>
      <c r="G602" s="14">
        <v>43324</v>
      </c>
    </row>
    <row r="603" spans="1:7" x14ac:dyDescent="0.35">
      <c r="A603">
        <v>7</v>
      </c>
      <c r="B603" t="s">
        <v>23</v>
      </c>
      <c r="C603" t="s">
        <v>77</v>
      </c>
      <c r="D603">
        <v>1</v>
      </c>
      <c r="E603" t="s">
        <v>323</v>
      </c>
      <c r="F603" s="14">
        <v>43325</v>
      </c>
      <c r="G603" s="14">
        <v>43328</v>
      </c>
    </row>
    <row r="604" spans="1:7" x14ac:dyDescent="0.35">
      <c r="A604">
        <v>7</v>
      </c>
      <c r="B604" t="s">
        <v>23</v>
      </c>
      <c r="C604" t="s">
        <v>77</v>
      </c>
      <c r="D604">
        <v>1</v>
      </c>
      <c r="E604" t="s">
        <v>324</v>
      </c>
      <c r="F604" s="14">
        <v>43329</v>
      </c>
      <c r="G604" s="14">
        <v>43332</v>
      </c>
    </row>
    <row r="605" spans="1:7" x14ac:dyDescent="0.35">
      <c r="A605">
        <v>7</v>
      </c>
      <c r="B605" t="s">
        <v>23</v>
      </c>
      <c r="C605" t="s">
        <v>77</v>
      </c>
      <c r="D605">
        <v>1</v>
      </c>
      <c r="E605" t="s">
        <v>325</v>
      </c>
      <c r="F605" s="14">
        <v>43333</v>
      </c>
      <c r="G605" s="14">
        <v>43335</v>
      </c>
    </row>
    <row r="606" spans="1:7" x14ac:dyDescent="0.35">
      <c r="A606">
        <v>7</v>
      </c>
      <c r="B606" t="s">
        <v>23</v>
      </c>
      <c r="C606" t="s">
        <v>77</v>
      </c>
      <c r="D606">
        <v>1</v>
      </c>
      <c r="E606" t="s">
        <v>326</v>
      </c>
      <c r="F606" s="14">
        <v>43336</v>
      </c>
      <c r="G606" s="14">
        <v>43337</v>
      </c>
    </row>
    <row r="607" spans="1:7" x14ac:dyDescent="0.35">
      <c r="A607">
        <v>7</v>
      </c>
      <c r="B607" t="s">
        <v>23</v>
      </c>
      <c r="C607" t="s">
        <v>77</v>
      </c>
      <c r="D607">
        <v>1</v>
      </c>
      <c r="E607" t="s">
        <v>327</v>
      </c>
      <c r="F607" s="14">
        <v>43338</v>
      </c>
      <c r="G607" s="14">
        <v>43339</v>
      </c>
    </row>
    <row r="608" spans="1:7" x14ac:dyDescent="0.35">
      <c r="A608">
        <v>8</v>
      </c>
      <c r="B608" t="s">
        <v>23</v>
      </c>
      <c r="C608" t="s">
        <v>77</v>
      </c>
      <c r="D608">
        <v>1</v>
      </c>
      <c r="E608" t="s">
        <v>327</v>
      </c>
      <c r="F608" s="14">
        <v>43340</v>
      </c>
      <c r="G608" s="14">
        <v>43342</v>
      </c>
    </row>
    <row r="609" spans="1:7" x14ac:dyDescent="0.35">
      <c r="A609">
        <v>8</v>
      </c>
      <c r="B609" t="s">
        <v>23</v>
      </c>
      <c r="C609" t="s">
        <v>77</v>
      </c>
      <c r="D609">
        <v>1</v>
      </c>
      <c r="E609" t="s">
        <v>328</v>
      </c>
      <c r="F609" s="14">
        <v>43343</v>
      </c>
      <c r="G609" s="14">
        <v>43344</v>
      </c>
    </row>
    <row r="610" spans="1:7" x14ac:dyDescent="0.35">
      <c r="A610">
        <v>7</v>
      </c>
      <c r="B610" t="s">
        <v>23</v>
      </c>
      <c r="C610" t="s">
        <v>77</v>
      </c>
      <c r="D610">
        <v>1</v>
      </c>
      <c r="E610" t="s">
        <v>329</v>
      </c>
      <c r="F610" s="14">
        <v>43345</v>
      </c>
      <c r="G610" s="14">
        <v>43345</v>
      </c>
    </row>
    <row r="611" spans="1:7" x14ac:dyDescent="0.35">
      <c r="A611">
        <v>6</v>
      </c>
      <c r="B611" t="s">
        <v>23</v>
      </c>
      <c r="C611" t="s">
        <v>77</v>
      </c>
      <c r="D611">
        <v>1</v>
      </c>
      <c r="E611" t="s">
        <v>329</v>
      </c>
      <c r="F611" s="14">
        <v>43346</v>
      </c>
      <c r="G611" s="14">
        <v>43358</v>
      </c>
    </row>
    <row r="612" spans="1:7" x14ac:dyDescent="0.35">
      <c r="A612">
        <v>6</v>
      </c>
      <c r="B612" t="s">
        <v>23</v>
      </c>
      <c r="C612" t="s">
        <v>77</v>
      </c>
      <c r="D612">
        <v>1</v>
      </c>
      <c r="E612" t="s">
        <v>330</v>
      </c>
      <c r="F612" s="14">
        <v>43359</v>
      </c>
      <c r="G612" s="14">
        <v>43361</v>
      </c>
    </row>
    <row r="613" spans="1:7" x14ac:dyDescent="0.35">
      <c r="A613">
        <v>6</v>
      </c>
      <c r="B613" t="s">
        <v>23</v>
      </c>
      <c r="C613" t="s">
        <v>77</v>
      </c>
      <c r="D613">
        <v>1</v>
      </c>
      <c r="E613" t="s">
        <v>331</v>
      </c>
      <c r="F613" s="14">
        <v>43362</v>
      </c>
      <c r="G613" s="14">
        <v>43362</v>
      </c>
    </row>
    <row r="614" spans="1:7" x14ac:dyDescent="0.35">
      <c r="A614">
        <v>6</v>
      </c>
      <c r="B614" t="s">
        <v>23</v>
      </c>
      <c r="C614" t="s">
        <v>77</v>
      </c>
      <c r="D614">
        <v>1</v>
      </c>
      <c r="E614" t="s">
        <v>332</v>
      </c>
      <c r="F614" s="14">
        <v>43363</v>
      </c>
      <c r="G614" s="14">
        <v>43363</v>
      </c>
    </row>
    <row r="615" spans="1:7" x14ac:dyDescent="0.35">
      <c r="A615">
        <v>6</v>
      </c>
      <c r="B615" t="s">
        <v>23</v>
      </c>
      <c r="C615" t="s">
        <v>77</v>
      </c>
      <c r="D615">
        <v>1</v>
      </c>
      <c r="E615" t="s">
        <v>333</v>
      </c>
      <c r="F615" s="14">
        <v>43364</v>
      </c>
      <c r="G615" s="14">
        <v>43365</v>
      </c>
    </row>
    <row r="616" spans="1:7" x14ac:dyDescent="0.35">
      <c r="A616">
        <v>6</v>
      </c>
      <c r="B616" t="s">
        <v>23</v>
      </c>
      <c r="C616" t="s">
        <v>77</v>
      </c>
      <c r="D616">
        <v>1</v>
      </c>
      <c r="E616" t="s">
        <v>334</v>
      </c>
      <c r="F616" s="14">
        <v>43366</v>
      </c>
      <c r="G616" s="14">
        <v>43372</v>
      </c>
    </row>
    <row r="617" spans="1:7" x14ac:dyDescent="0.35">
      <c r="A617">
        <v>6</v>
      </c>
      <c r="B617" t="s">
        <v>23</v>
      </c>
      <c r="C617" t="s">
        <v>77</v>
      </c>
      <c r="D617">
        <v>1</v>
      </c>
      <c r="E617" t="s">
        <v>335</v>
      </c>
      <c r="F617" s="14">
        <v>43373</v>
      </c>
      <c r="G617" s="14">
        <v>43375</v>
      </c>
    </row>
    <row r="618" spans="1:7" x14ac:dyDescent="0.35">
      <c r="A618">
        <v>5</v>
      </c>
      <c r="B618" t="s">
        <v>23</v>
      </c>
      <c r="C618" t="s">
        <v>77</v>
      </c>
      <c r="D618">
        <v>1</v>
      </c>
      <c r="E618" t="s">
        <v>336</v>
      </c>
      <c r="F618" s="14">
        <v>43376</v>
      </c>
      <c r="G618" s="14">
        <v>43376</v>
      </c>
    </row>
    <row r="619" spans="1:7" x14ac:dyDescent="0.35">
      <c r="A619">
        <v>7</v>
      </c>
      <c r="B619" t="s">
        <v>23</v>
      </c>
      <c r="C619" t="s">
        <v>77</v>
      </c>
      <c r="D619">
        <v>1</v>
      </c>
      <c r="E619" t="s">
        <v>337</v>
      </c>
      <c r="F619" s="14">
        <v>43377</v>
      </c>
      <c r="G619" s="14">
        <v>43377</v>
      </c>
    </row>
    <row r="620" spans="1:7" x14ac:dyDescent="0.35">
      <c r="A620">
        <v>7</v>
      </c>
      <c r="B620" t="s">
        <v>23</v>
      </c>
      <c r="C620" t="s">
        <v>77</v>
      </c>
      <c r="D620">
        <v>1</v>
      </c>
      <c r="E620" t="s">
        <v>338</v>
      </c>
      <c r="F620" s="14">
        <v>43378</v>
      </c>
      <c r="G620" s="14">
        <v>43379</v>
      </c>
    </row>
    <row r="621" spans="1:7" x14ac:dyDescent="0.35">
      <c r="A621">
        <v>6</v>
      </c>
      <c r="B621" t="s">
        <v>23</v>
      </c>
      <c r="C621" t="s">
        <v>77</v>
      </c>
      <c r="D621">
        <v>1</v>
      </c>
      <c r="E621" t="s">
        <v>338</v>
      </c>
      <c r="F621" s="14">
        <v>43380</v>
      </c>
      <c r="G621" s="14">
        <v>43380</v>
      </c>
    </row>
    <row r="622" spans="1:7" x14ac:dyDescent="0.35">
      <c r="A622">
        <v>7</v>
      </c>
      <c r="B622" t="s">
        <v>23</v>
      </c>
      <c r="C622" t="s">
        <v>77</v>
      </c>
      <c r="D622">
        <v>1</v>
      </c>
      <c r="E622" t="s">
        <v>339</v>
      </c>
      <c r="F622" s="14">
        <v>43381</v>
      </c>
      <c r="G622" s="14">
        <v>43393</v>
      </c>
    </row>
    <row r="623" spans="1:7" x14ac:dyDescent="0.35">
      <c r="A623">
        <v>6</v>
      </c>
      <c r="B623" t="s">
        <v>23</v>
      </c>
      <c r="C623" t="s">
        <v>77</v>
      </c>
      <c r="D623">
        <v>1</v>
      </c>
      <c r="E623" t="s">
        <v>340</v>
      </c>
      <c r="F623" s="14">
        <v>43394</v>
      </c>
      <c r="G623" s="14">
        <v>43396</v>
      </c>
    </row>
    <row r="624" spans="1:7" x14ac:dyDescent="0.35">
      <c r="A624">
        <v>6</v>
      </c>
      <c r="B624" t="s">
        <v>23</v>
      </c>
      <c r="C624" t="s">
        <v>77</v>
      </c>
      <c r="D624">
        <v>1</v>
      </c>
      <c r="E624" t="s">
        <v>341</v>
      </c>
      <c r="F624" s="14">
        <v>43397</v>
      </c>
      <c r="G624" s="14">
        <v>43397</v>
      </c>
    </row>
    <row r="625" spans="1:7" x14ac:dyDescent="0.35">
      <c r="A625">
        <v>6</v>
      </c>
      <c r="B625" t="s">
        <v>23</v>
      </c>
      <c r="C625" t="s">
        <v>77</v>
      </c>
      <c r="D625">
        <v>1</v>
      </c>
      <c r="E625" t="s">
        <v>342</v>
      </c>
      <c r="F625" s="14">
        <v>43398</v>
      </c>
      <c r="G625" s="14">
        <v>43398</v>
      </c>
    </row>
    <row r="626" spans="1:7" x14ac:dyDescent="0.35">
      <c r="A626">
        <v>6</v>
      </c>
      <c r="B626" t="s">
        <v>23</v>
      </c>
      <c r="C626" t="s">
        <v>77</v>
      </c>
      <c r="D626">
        <v>1</v>
      </c>
      <c r="E626" t="s">
        <v>343</v>
      </c>
      <c r="F626" s="14">
        <v>43399</v>
      </c>
      <c r="G626" s="14">
        <v>43400</v>
      </c>
    </row>
    <row r="627" spans="1:7" x14ac:dyDescent="0.35">
      <c r="A627">
        <v>6</v>
      </c>
      <c r="B627" t="s">
        <v>23</v>
      </c>
      <c r="C627" t="s">
        <v>77</v>
      </c>
      <c r="D627">
        <v>1</v>
      </c>
      <c r="E627" t="s">
        <v>344</v>
      </c>
      <c r="F627" s="14">
        <v>43401</v>
      </c>
      <c r="G627" s="14">
        <v>43407</v>
      </c>
    </row>
    <row r="628" spans="1:7" x14ac:dyDescent="0.35">
      <c r="A628">
        <v>6</v>
      </c>
      <c r="B628" t="s">
        <v>23</v>
      </c>
      <c r="C628" t="s">
        <v>77</v>
      </c>
      <c r="D628">
        <v>1</v>
      </c>
      <c r="E628" t="s">
        <v>345</v>
      </c>
      <c r="F628" s="14">
        <v>43408</v>
      </c>
      <c r="G628" s="14">
        <v>43410</v>
      </c>
    </row>
    <row r="629" spans="1:7" x14ac:dyDescent="0.35">
      <c r="A629">
        <v>7</v>
      </c>
      <c r="B629" t="s">
        <v>23</v>
      </c>
      <c r="C629" t="s">
        <v>77</v>
      </c>
      <c r="D629">
        <v>1</v>
      </c>
      <c r="E629" t="s">
        <v>346</v>
      </c>
      <c r="F629" s="14">
        <v>43411</v>
      </c>
      <c r="G629" s="14">
        <v>43411</v>
      </c>
    </row>
    <row r="630" spans="1:7" x14ac:dyDescent="0.35">
      <c r="A630">
        <v>7</v>
      </c>
      <c r="B630" t="s">
        <v>23</v>
      </c>
      <c r="C630" t="s">
        <v>77</v>
      </c>
      <c r="D630">
        <v>1</v>
      </c>
      <c r="E630" t="s">
        <v>347</v>
      </c>
      <c r="F630" s="14">
        <v>43412</v>
      </c>
      <c r="G630" s="14">
        <v>43412</v>
      </c>
    </row>
    <row r="631" spans="1:7" x14ac:dyDescent="0.35">
      <c r="A631">
        <v>7</v>
      </c>
      <c r="B631" t="s">
        <v>23</v>
      </c>
      <c r="C631" t="s">
        <v>77</v>
      </c>
      <c r="D631">
        <v>1</v>
      </c>
      <c r="E631" t="s">
        <v>348</v>
      </c>
      <c r="F631" s="14">
        <v>43413</v>
      </c>
      <c r="G631" s="14">
        <v>43415</v>
      </c>
    </row>
    <row r="632" spans="1:7" x14ac:dyDescent="0.35">
      <c r="A632">
        <v>7</v>
      </c>
      <c r="B632" t="s">
        <v>23</v>
      </c>
      <c r="C632" t="s">
        <v>77</v>
      </c>
      <c r="D632">
        <v>1</v>
      </c>
      <c r="E632" t="s">
        <v>349</v>
      </c>
      <c r="F632" s="14">
        <v>43416</v>
      </c>
      <c r="G632" s="14">
        <v>43428</v>
      </c>
    </row>
    <row r="633" spans="1:7" x14ac:dyDescent="0.35">
      <c r="A633">
        <v>7</v>
      </c>
      <c r="B633" t="s">
        <v>23</v>
      </c>
      <c r="C633" t="s">
        <v>77</v>
      </c>
      <c r="D633">
        <v>1</v>
      </c>
      <c r="E633" t="s">
        <v>350</v>
      </c>
      <c r="F633" s="14">
        <v>43429</v>
      </c>
      <c r="G633" s="14">
        <v>43431</v>
      </c>
    </row>
    <row r="634" spans="1:7" x14ac:dyDescent="0.35">
      <c r="A634">
        <v>7</v>
      </c>
      <c r="B634" t="s">
        <v>23</v>
      </c>
      <c r="C634" t="s">
        <v>77</v>
      </c>
      <c r="D634">
        <v>1</v>
      </c>
      <c r="E634" t="s">
        <v>351</v>
      </c>
      <c r="F634" s="14">
        <v>43432</v>
      </c>
      <c r="G634" s="14">
        <v>43432</v>
      </c>
    </row>
    <row r="635" spans="1:7" x14ac:dyDescent="0.35">
      <c r="A635">
        <v>7</v>
      </c>
      <c r="B635" t="s">
        <v>23</v>
      </c>
      <c r="C635" t="s">
        <v>77</v>
      </c>
      <c r="D635">
        <v>1</v>
      </c>
      <c r="E635" t="s">
        <v>352</v>
      </c>
      <c r="F635" s="14">
        <v>43433</v>
      </c>
      <c r="G635" s="14">
        <v>43433</v>
      </c>
    </row>
    <row r="636" spans="1:7" x14ac:dyDescent="0.35">
      <c r="A636">
        <v>7</v>
      </c>
      <c r="B636" t="s">
        <v>23</v>
      </c>
      <c r="C636" t="s">
        <v>77</v>
      </c>
      <c r="D636">
        <v>1</v>
      </c>
      <c r="E636" t="s">
        <v>353</v>
      </c>
      <c r="F636" s="14">
        <v>43434</v>
      </c>
      <c r="G636" s="14">
        <v>43436</v>
      </c>
    </row>
    <row r="637" spans="1:7" x14ac:dyDescent="0.35">
      <c r="A637">
        <v>7</v>
      </c>
      <c r="B637" t="s">
        <v>23</v>
      </c>
      <c r="C637" t="s">
        <v>77</v>
      </c>
      <c r="D637">
        <v>1</v>
      </c>
      <c r="E637" t="s">
        <v>354</v>
      </c>
      <c r="F637" s="14">
        <v>43437</v>
      </c>
      <c r="G637" s="14">
        <v>43439</v>
      </c>
    </row>
    <row r="638" spans="1:7" x14ac:dyDescent="0.35">
      <c r="A638">
        <v>6</v>
      </c>
      <c r="B638" t="s">
        <v>23</v>
      </c>
      <c r="C638" t="s">
        <v>77</v>
      </c>
      <c r="D638">
        <v>1</v>
      </c>
      <c r="E638" t="s">
        <v>355</v>
      </c>
      <c r="F638" s="14">
        <v>43440</v>
      </c>
      <c r="G638" s="14">
        <v>43442</v>
      </c>
    </row>
    <row r="639" spans="1:7" x14ac:dyDescent="0.35">
      <c r="A639">
        <v>5</v>
      </c>
      <c r="B639" t="s">
        <v>23</v>
      </c>
      <c r="C639" t="s">
        <v>77</v>
      </c>
      <c r="D639">
        <v>1</v>
      </c>
      <c r="E639" t="s">
        <v>356</v>
      </c>
      <c r="F639" s="14">
        <v>43443</v>
      </c>
      <c r="G639" s="14">
        <v>43445</v>
      </c>
    </row>
    <row r="640" spans="1:7" x14ac:dyDescent="0.35">
      <c r="A640">
        <v>5</v>
      </c>
      <c r="B640" t="s">
        <v>23</v>
      </c>
      <c r="C640" t="s">
        <v>77</v>
      </c>
      <c r="D640">
        <v>1</v>
      </c>
      <c r="E640" t="s">
        <v>357</v>
      </c>
      <c r="F640" s="14">
        <v>43446</v>
      </c>
      <c r="G640" s="14">
        <v>43446</v>
      </c>
    </row>
    <row r="641" spans="1:7" x14ac:dyDescent="0.35">
      <c r="A641">
        <v>4</v>
      </c>
      <c r="B641" t="s">
        <v>23</v>
      </c>
      <c r="C641" t="s">
        <v>77</v>
      </c>
      <c r="D641">
        <v>1</v>
      </c>
      <c r="E641" t="s">
        <v>358</v>
      </c>
      <c r="F641" s="14">
        <v>43447</v>
      </c>
      <c r="G641" s="14">
        <v>43447</v>
      </c>
    </row>
    <row r="642" spans="1:7" x14ac:dyDescent="0.35">
      <c r="A642">
        <v>4</v>
      </c>
      <c r="B642" t="s">
        <v>23</v>
      </c>
      <c r="C642" t="s">
        <v>77</v>
      </c>
      <c r="D642">
        <v>1</v>
      </c>
      <c r="E642" t="s">
        <v>359</v>
      </c>
      <c r="F642" s="14">
        <v>43448</v>
      </c>
      <c r="G642" s="14">
        <v>43449</v>
      </c>
    </row>
    <row r="643" spans="1:7" x14ac:dyDescent="0.35">
      <c r="A643">
        <v>5</v>
      </c>
      <c r="B643" t="s">
        <v>23</v>
      </c>
      <c r="C643" t="s">
        <v>77</v>
      </c>
      <c r="D643">
        <v>1</v>
      </c>
      <c r="E643" t="s">
        <v>359</v>
      </c>
      <c r="F643" s="14">
        <v>43450</v>
      </c>
      <c r="G643" s="14">
        <v>43450</v>
      </c>
    </row>
    <row r="644" spans="1:7" x14ac:dyDescent="0.35">
      <c r="A644">
        <v>4</v>
      </c>
      <c r="B644" t="s">
        <v>23</v>
      </c>
      <c r="C644" t="s">
        <v>77</v>
      </c>
      <c r="D644">
        <v>1</v>
      </c>
      <c r="E644" t="s">
        <v>360</v>
      </c>
      <c r="F644" s="14">
        <v>43451</v>
      </c>
      <c r="G644" s="14">
        <v>43455</v>
      </c>
    </row>
    <row r="645" spans="1:7" x14ac:dyDescent="0.35">
      <c r="A645">
        <v>4</v>
      </c>
      <c r="B645" t="s">
        <v>23</v>
      </c>
      <c r="C645" t="s">
        <v>77</v>
      </c>
      <c r="D645">
        <v>1</v>
      </c>
      <c r="E645" t="s">
        <v>361</v>
      </c>
      <c r="F645" s="14">
        <v>43456</v>
      </c>
      <c r="G645" s="14">
        <v>43456</v>
      </c>
    </row>
    <row r="646" spans="1:7" x14ac:dyDescent="0.35">
      <c r="A646">
        <v>5</v>
      </c>
      <c r="B646" t="s">
        <v>23</v>
      </c>
      <c r="C646" t="s">
        <v>77</v>
      </c>
      <c r="D646">
        <v>1</v>
      </c>
      <c r="E646" t="s">
        <v>361</v>
      </c>
      <c r="F646" s="14">
        <v>43457</v>
      </c>
      <c r="G646" s="14">
        <v>43460</v>
      </c>
    </row>
    <row r="647" spans="1:7" x14ac:dyDescent="0.35">
      <c r="A647">
        <v>4</v>
      </c>
      <c r="B647" t="s">
        <v>23</v>
      </c>
      <c r="C647" t="s">
        <v>77</v>
      </c>
      <c r="D647">
        <v>1</v>
      </c>
      <c r="E647" t="s">
        <v>362</v>
      </c>
      <c r="F647" s="14">
        <v>43461</v>
      </c>
      <c r="G647" s="14">
        <v>43463</v>
      </c>
    </row>
    <row r="648" spans="1:7" x14ac:dyDescent="0.35">
      <c r="A648">
        <v>4</v>
      </c>
      <c r="B648" t="s">
        <v>23</v>
      </c>
      <c r="C648" t="s">
        <v>77</v>
      </c>
      <c r="D648">
        <v>1</v>
      </c>
      <c r="E648" t="s">
        <v>363</v>
      </c>
      <c r="F648" s="14">
        <v>43464</v>
      </c>
      <c r="G648" s="14">
        <v>43468</v>
      </c>
    </row>
    <row r="649" spans="1:7" x14ac:dyDescent="0.35">
      <c r="A649">
        <v>4</v>
      </c>
      <c r="B649" t="s">
        <v>23</v>
      </c>
      <c r="C649" t="s">
        <v>77</v>
      </c>
      <c r="D649">
        <v>1</v>
      </c>
      <c r="E649" t="s">
        <v>364</v>
      </c>
      <c r="F649" s="14">
        <v>43469</v>
      </c>
      <c r="G649" s="14">
        <v>43477</v>
      </c>
    </row>
    <row r="650" spans="1:7" x14ac:dyDescent="0.35">
      <c r="A650">
        <v>4</v>
      </c>
      <c r="B650" t="s">
        <v>23</v>
      </c>
      <c r="C650" t="s">
        <v>77</v>
      </c>
      <c r="D650">
        <v>1</v>
      </c>
      <c r="E650" t="s">
        <v>365</v>
      </c>
      <c r="F650" s="14">
        <v>43478</v>
      </c>
      <c r="G650" s="14">
        <v>43484</v>
      </c>
    </row>
    <row r="651" spans="1:7" x14ac:dyDescent="0.35">
      <c r="A651">
        <v>4</v>
      </c>
      <c r="B651" t="s">
        <v>23</v>
      </c>
      <c r="C651" t="s">
        <v>77</v>
      </c>
      <c r="D651">
        <v>1</v>
      </c>
      <c r="E651" t="s">
        <v>366</v>
      </c>
      <c r="F651" s="14">
        <v>43485</v>
      </c>
      <c r="G651" s="14">
        <v>43495</v>
      </c>
    </row>
    <row r="652" spans="1:7" x14ac:dyDescent="0.35">
      <c r="A652">
        <v>5</v>
      </c>
      <c r="B652" t="s">
        <v>23</v>
      </c>
      <c r="C652" t="s">
        <v>77</v>
      </c>
      <c r="D652">
        <v>1</v>
      </c>
      <c r="E652" t="s">
        <v>367</v>
      </c>
      <c r="F652" s="14">
        <v>43496</v>
      </c>
      <c r="G652" s="14">
        <v>43498</v>
      </c>
    </row>
    <row r="653" spans="1:7" x14ac:dyDescent="0.35">
      <c r="A653">
        <v>4</v>
      </c>
      <c r="B653" t="s">
        <v>23</v>
      </c>
      <c r="C653" t="s">
        <v>77</v>
      </c>
      <c r="D653">
        <v>1</v>
      </c>
      <c r="E653" t="s">
        <v>367</v>
      </c>
      <c r="F653" s="14">
        <v>43499</v>
      </c>
      <c r="G653" s="14">
        <v>43500</v>
      </c>
    </row>
    <row r="654" spans="1:7" x14ac:dyDescent="0.35">
      <c r="A654">
        <v>4</v>
      </c>
      <c r="B654" t="s">
        <v>23</v>
      </c>
      <c r="C654" t="s">
        <v>77</v>
      </c>
      <c r="D654">
        <v>1</v>
      </c>
      <c r="E654" t="s">
        <v>368</v>
      </c>
      <c r="F654" s="14">
        <v>43501</v>
      </c>
      <c r="G654" s="14">
        <v>43505</v>
      </c>
    </row>
    <row r="655" spans="1:7" x14ac:dyDescent="0.35">
      <c r="A655">
        <v>4</v>
      </c>
      <c r="B655" t="s">
        <v>23</v>
      </c>
      <c r="C655" t="s">
        <v>77</v>
      </c>
      <c r="D655">
        <v>1</v>
      </c>
      <c r="E655" t="s">
        <v>369</v>
      </c>
      <c r="F655" s="14">
        <v>43506</v>
      </c>
      <c r="G655" s="14">
        <v>43508</v>
      </c>
    </row>
    <row r="656" spans="1:7" x14ac:dyDescent="0.35">
      <c r="A656">
        <v>5</v>
      </c>
      <c r="B656" t="s">
        <v>23</v>
      </c>
      <c r="C656" t="s">
        <v>77</v>
      </c>
      <c r="D656">
        <v>1</v>
      </c>
      <c r="E656" t="s">
        <v>370</v>
      </c>
      <c r="F656" s="14">
        <v>43509</v>
      </c>
      <c r="G656" s="14">
        <v>43509</v>
      </c>
    </row>
    <row r="657" spans="1:11" x14ac:dyDescent="0.35">
      <c r="A657">
        <v>5</v>
      </c>
      <c r="B657" t="s">
        <v>23</v>
      </c>
      <c r="C657" t="s">
        <v>77</v>
      </c>
      <c r="D657">
        <v>1</v>
      </c>
      <c r="E657" t="s">
        <v>371</v>
      </c>
      <c r="F657" s="14">
        <v>43510</v>
      </c>
      <c r="G657" s="14">
        <v>43510</v>
      </c>
    </row>
    <row r="658" spans="1:11" x14ac:dyDescent="0.35">
      <c r="A658">
        <v>5</v>
      </c>
      <c r="B658" t="s">
        <v>23</v>
      </c>
      <c r="C658" t="s">
        <v>77</v>
      </c>
      <c r="D658">
        <v>1</v>
      </c>
      <c r="E658" t="s">
        <v>372</v>
      </c>
      <c r="F658" s="14">
        <v>43511</v>
      </c>
      <c r="G658" s="14">
        <v>43513</v>
      </c>
    </row>
    <row r="659" spans="1:11" x14ac:dyDescent="0.35">
      <c r="A659">
        <v>4</v>
      </c>
      <c r="B659" t="s">
        <v>23</v>
      </c>
      <c r="C659" t="s">
        <v>77</v>
      </c>
      <c r="D659">
        <v>1</v>
      </c>
      <c r="E659" t="s">
        <v>372</v>
      </c>
      <c r="F659" s="14">
        <v>43514</v>
      </c>
      <c r="G659" s="14">
        <v>43515</v>
      </c>
    </row>
    <row r="660" spans="1:11" x14ac:dyDescent="0.35">
      <c r="A660">
        <v>5</v>
      </c>
      <c r="B660" t="s">
        <v>23</v>
      </c>
      <c r="C660" t="s">
        <v>77</v>
      </c>
      <c r="D660">
        <v>1</v>
      </c>
      <c r="E660" t="s">
        <v>373</v>
      </c>
      <c r="F660" s="14">
        <v>43516</v>
      </c>
      <c r="G660" s="14">
        <v>43516</v>
      </c>
    </row>
    <row r="661" spans="1:11" x14ac:dyDescent="0.35">
      <c r="A661">
        <v>6</v>
      </c>
      <c r="B661" t="s">
        <v>23</v>
      </c>
      <c r="C661" t="s">
        <v>77</v>
      </c>
      <c r="D661">
        <v>1</v>
      </c>
      <c r="E661" t="s">
        <v>374</v>
      </c>
      <c r="F661" s="14">
        <v>43517</v>
      </c>
      <c r="G661" s="14">
        <v>43517</v>
      </c>
    </row>
    <row r="662" spans="1:11" x14ac:dyDescent="0.35">
      <c r="A662">
        <v>4</v>
      </c>
      <c r="B662" t="s">
        <v>23</v>
      </c>
      <c r="C662" t="s">
        <v>77</v>
      </c>
      <c r="D662">
        <v>1</v>
      </c>
      <c r="E662" t="s">
        <v>375</v>
      </c>
      <c r="F662" s="14">
        <v>43518</v>
      </c>
      <c r="G662" s="14">
        <v>43519</v>
      </c>
    </row>
    <row r="663" spans="1:11" x14ac:dyDescent="0.35">
      <c r="A663">
        <v>5</v>
      </c>
      <c r="B663" t="s">
        <v>23</v>
      </c>
      <c r="C663" t="s">
        <v>77</v>
      </c>
      <c r="D663">
        <v>1</v>
      </c>
      <c r="E663" t="s">
        <v>375</v>
      </c>
      <c r="F663" s="14">
        <v>43520</v>
      </c>
      <c r="G663" s="14">
        <v>43520</v>
      </c>
    </row>
    <row r="664" spans="1:11" x14ac:dyDescent="0.35">
      <c r="A664">
        <v>5</v>
      </c>
      <c r="B664" t="s">
        <v>23</v>
      </c>
      <c r="C664" t="s">
        <v>77</v>
      </c>
      <c r="D664">
        <v>1</v>
      </c>
      <c r="E664" t="s">
        <v>376</v>
      </c>
      <c r="F664" s="14">
        <v>43521</v>
      </c>
      <c r="G664" s="14">
        <v>43523</v>
      </c>
    </row>
    <row r="665" spans="1:11" x14ac:dyDescent="0.35">
      <c r="A665">
        <v>4</v>
      </c>
      <c r="B665" t="s">
        <v>23</v>
      </c>
      <c r="C665" t="s">
        <v>77</v>
      </c>
      <c r="D665">
        <v>1</v>
      </c>
      <c r="E665" t="s">
        <v>377</v>
      </c>
      <c r="F665" s="14">
        <v>43524</v>
      </c>
      <c r="G665" s="14">
        <v>43526</v>
      </c>
    </row>
    <row r="666" spans="1:11" x14ac:dyDescent="0.35">
      <c r="A666">
        <v>5</v>
      </c>
      <c r="B666" t="s">
        <v>23</v>
      </c>
      <c r="C666" t="s">
        <v>77</v>
      </c>
      <c r="D666">
        <v>1</v>
      </c>
      <c r="E666" t="s">
        <v>377</v>
      </c>
      <c r="F666" s="14">
        <v>43527</v>
      </c>
      <c r="G666" s="14">
        <v>43527</v>
      </c>
    </row>
    <row r="667" spans="1:11" x14ac:dyDescent="0.35">
      <c r="A667">
        <v>5</v>
      </c>
      <c r="B667" t="s">
        <v>23</v>
      </c>
      <c r="C667" t="s">
        <v>77</v>
      </c>
      <c r="D667">
        <v>1</v>
      </c>
      <c r="E667" t="s">
        <v>378</v>
      </c>
      <c r="F667" s="14">
        <v>43528</v>
      </c>
      <c r="G667" s="14">
        <v>43529</v>
      </c>
    </row>
    <row r="668" spans="1:11" x14ac:dyDescent="0.35">
      <c r="A668">
        <v>5</v>
      </c>
      <c r="B668" t="s">
        <v>23</v>
      </c>
      <c r="C668" t="s">
        <v>77</v>
      </c>
      <c r="D668">
        <v>1</v>
      </c>
      <c r="E668" t="s">
        <v>379</v>
      </c>
      <c r="F668" s="14">
        <v>43530</v>
      </c>
      <c r="G668" s="14">
        <v>43530</v>
      </c>
    </row>
    <row r="669" spans="1:11" x14ac:dyDescent="0.35">
      <c r="A669">
        <v>5</v>
      </c>
      <c r="B669" t="s">
        <v>23</v>
      </c>
      <c r="C669" t="s">
        <v>77</v>
      </c>
      <c r="D669">
        <v>1</v>
      </c>
      <c r="E669" t="s">
        <v>380</v>
      </c>
      <c r="F669" s="14">
        <v>43531</v>
      </c>
      <c r="G669" s="14">
        <v>43531</v>
      </c>
    </row>
    <row r="670" spans="1:11" x14ac:dyDescent="0.35">
      <c r="A670">
        <v>5</v>
      </c>
      <c r="B670" t="s">
        <v>23</v>
      </c>
      <c r="C670" t="s">
        <v>77</v>
      </c>
      <c r="D670">
        <v>1</v>
      </c>
      <c r="E670" t="s">
        <v>381</v>
      </c>
      <c r="F670" s="14">
        <v>43532</v>
      </c>
      <c r="G670" s="14">
        <v>43534</v>
      </c>
      <c r="K670" s="14">
        <v>43535</v>
      </c>
    </row>
    <row r="671" spans="1:11" x14ac:dyDescent="0.35">
      <c r="A671">
        <v>5</v>
      </c>
      <c r="B671" t="s">
        <v>23</v>
      </c>
      <c r="C671" t="s">
        <v>77</v>
      </c>
      <c r="D671">
        <v>1</v>
      </c>
      <c r="E671" t="s">
        <v>382</v>
      </c>
      <c r="F671" s="14">
        <v>43535</v>
      </c>
      <c r="G671" s="14">
        <v>43536</v>
      </c>
    </row>
    <row r="672" spans="1:11" x14ac:dyDescent="0.35">
      <c r="A672">
        <v>5</v>
      </c>
      <c r="B672" t="s">
        <v>23</v>
      </c>
      <c r="C672" t="s">
        <v>77</v>
      </c>
      <c r="D672">
        <v>1</v>
      </c>
      <c r="E672" t="s">
        <v>383</v>
      </c>
      <c r="F672" s="14">
        <v>43537</v>
      </c>
      <c r="G672" s="14">
        <v>43537</v>
      </c>
    </row>
    <row r="673" spans="1:11" x14ac:dyDescent="0.35">
      <c r="A673">
        <v>4</v>
      </c>
      <c r="B673" t="s">
        <v>23</v>
      </c>
      <c r="C673" t="s">
        <v>77</v>
      </c>
      <c r="D673">
        <v>1</v>
      </c>
      <c r="E673" t="s">
        <v>384</v>
      </c>
      <c r="F673" s="14">
        <v>43538</v>
      </c>
      <c r="G673" s="14">
        <v>43538</v>
      </c>
    </row>
    <row r="674" spans="1:11" x14ac:dyDescent="0.35">
      <c r="A674">
        <v>4</v>
      </c>
      <c r="B674" t="s">
        <v>23</v>
      </c>
      <c r="C674" t="s">
        <v>77</v>
      </c>
      <c r="D674">
        <v>1</v>
      </c>
      <c r="E674" t="s">
        <v>385</v>
      </c>
      <c r="F674" s="14">
        <v>43539</v>
      </c>
      <c r="G674" s="14">
        <v>43541</v>
      </c>
      <c r="K674" t="str">
        <f>LOOKUP(K670,Elo_Liverpool!F$2:F$480,Elo_Liverpool!E$2:E$480)</f>
        <v>1818.0826415999998</v>
      </c>
    </row>
    <row r="675" spans="1:11" x14ac:dyDescent="0.35">
      <c r="A675">
        <v>3</v>
      </c>
      <c r="B675" t="s">
        <v>23</v>
      </c>
      <c r="C675" t="s">
        <v>77</v>
      </c>
      <c r="D675">
        <v>1</v>
      </c>
      <c r="E675" t="s">
        <v>386</v>
      </c>
      <c r="F675" s="14">
        <v>43542</v>
      </c>
      <c r="G675" s="14">
        <v>43555</v>
      </c>
    </row>
    <row r="676" spans="1:11" x14ac:dyDescent="0.35">
      <c r="A676">
        <v>3</v>
      </c>
      <c r="B676" t="s">
        <v>23</v>
      </c>
      <c r="C676" t="s">
        <v>77</v>
      </c>
      <c r="D676">
        <v>1</v>
      </c>
      <c r="E676" t="s">
        <v>387</v>
      </c>
      <c r="F676" s="14">
        <v>43556</v>
      </c>
      <c r="G676" s="14">
        <v>43560</v>
      </c>
    </row>
    <row r="677" spans="1:11" x14ac:dyDescent="0.35">
      <c r="A677">
        <v>3</v>
      </c>
      <c r="B677" t="s">
        <v>23</v>
      </c>
      <c r="C677" t="s">
        <v>77</v>
      </c>
      <c r="D677">
        <v>1</v>
      </c>
      <c r="E677" t="s">
        <v>388</v>
      </c>
      <c r="F677" s="14">
        <v>43561</v>
      </c>
      <c r="G677" s="14">
        <v>43564</v>
      </c>
    </row>
    <row r="678" spans="1:11" x14ac:dyDescent="0.35">
      <c r="A678">
        <v>3</v>
      </c>
      <c r="B678" t="s">
        <v>23</v>
      </c>
      <c r="C678" t="s">
        <v>77</v>
      </c>
      <c r="D678">
        <v>1</v>
      </c>
      <c r="E678" t="s">
        <v>389</v>
      </c>
      <c r="F678" s="14">
        <v>43565</v>
      </c>
      <c r="G678" s="14">
        <v>43565</v>
      </c>
    </row>
    <row r="679" spans="1:11" x14ac:dyDescent="0.35">
      <c r="A679">
        <v>3</v>
      </c>
      <c r="B679" t="s">
        <v>23</v>
      </c>
      <c r="C679" t="s">
        <v>77</v>
      </c>
      <c r="D679">
        <v>1</v>
      </c>
      <c r="E679" t="s">
        <v>390</v>
      </c>
      <c r="F679" s="14">
        <v>43566</v>
      </c>
      <c r="G679" s="14">
        <v>43566</v>
      </c>
    </row>
    <row r="680" spans="1:11" x14ac:dyDescent="0.35">
      <c r="A680">
        <v>3</v>
      </c>
      <c r="B680" t="s">
        <v>23</v>
      </c>
      <c r="C680" t="s">
        <v>77</v>
      </c>
      <c r="D680">
        <v>1</v>
      </c>
      <c r="E680" t="s">
        <v>391</v>
      </c>
      <c r="F680" s="14">
        <v>43567</v>
      </c>
      <c r="G680" s="14">
        <v>43569</v>
      </c>
    </row>
    <row r="681" spans="1:11" x14ac:dyDescent="0.35">
      <c r="A681">
        <v>3</v>
      </c>
      <c r="B681" t="s">
        <v>23</v>
      </c>
      <c r="C681" t="s">
        <v>77</v>
      </c>
      <c r="D681">
        <v>1</v>
      </c>
      <c r="E681" t="s">
        <v>392</v>
      </c>
      <c r="F681" s="14">
        <v>43570</v>
      </c>
      <c r="G681" s="14">
        <v>43571</v>
      </c>
    </row>
    <row r="682" spans="1:11" x14ac:dyDescent="0.35">
      <c r="A682">
        <v>3</v>
      </c>
      <c r="B682" t="s">
        <v>23</v>
      </c>
      <c r="C682" t="s">
        <v>77</v>
      </c>
      <c r="D682">
        <v>1</v>
      </c>
      <c r="E682" t="s">
        <v>393</v>
      </c>
      <c r="F682" s="14">
        <v>43572</v>
      </c>
      <c r="G682" s="14">
        <v>43572</v>
      </c>
    </row>
    <row r="683" spans="1:11" x14ac:dyDescent="0.35">
      <c r="A683">
        <v>3</v>
      </c>
      <c r="B683" t="s">
        <v>23</v>
      </c>
      <c r="C683" t="s">
        <v>77</v>
      </c>
      <c r="D683">
        <v>1</v>
      </c>
      <c r="E683" t="s">
        <v>394</v>
      </c>
      <c r="F683" s="14">
        <v>43573</v>
      </c>
      <c r="G683" s="14">
        <v>43573</v>
      </c>
    </row>
    <row r="684" spans="1:11" x14ac:dyDescent="0.35">
      <c r="A684">
        <v>3</v>
      </c>
      <c r="B684" t="s">
        <v>23</v>
      </c>
      <c r="C684" t="s">
        <v>77</v>
      </c>
      <c r="D684">
        <v>1</v>
      </c>
      <c r="E684" t="s">
        <v>395</v>
      </c>
      <c r="F684" s="14">
        <v>43574</v>
      </c>
      <c r="G684" s="14">
        <v>43576</v>
      </c>
    </row>
    <row r="685" spans="1:11" x14ac:dyDescent="0.35">
      <c r="A685">
        <v>3</v>
      </c>
      <c r="B685" t="s">
        <v>23</v>
      </c>
      <c r="C685" t="s">
        <v>77</v>
      </c>
      <c r="D685">
        <v>1</v>
      </c>
      <c r="E685" t="s">
        <v>396</v>
      </c>
      <c r="F685" s="14">
        <v>43577</v>
      </c>
      <c r="G685" s="14">
        <v>43581</v>
      </c>
    </row>
    <row r="686" spans="1:11" x14ac:dyDescent="0.35">
      <c r="A686">
        <v>3</v>
      </c>
      <c r="B686" t="s">
        <v>23</v>
      </c>
      <c r="C686" t="s">
        <v>77</v>
      </c>
      <c r="D686">
        <v>1</v>
      </c>
      <c r="E686" t="s">
        <v>397</v>
      </c>
      <c r="F686" s="14">
        <v>43582</v>
      </c>
      <c r="G686" s="14">
        <v>43585</v>
      </c>
    </row>
    <row r="687" spans="1:11" x14ac:dyDescent="0.35">
      <c r="A687">
        <v>3</v>
      </c>
      <c r="B687" t="s">
        <v>23</v>
      </c>
      <c r="C687" t="s">
        <v>77</v>
      </c>
      <c r="D687">
        <v>1</v>
      </c>
      <c r="E687" t="s">
        <v>398</v>
      </c>
      <c r="F687" s="14">
        <v>43586</v>
      </c>
      <c r="G687" s="14">
        <v>43586</v>
      </c>
    </row>
    <row r="688" spans="1:11" x14ac:dyDescent="0.35">
      <c r="A688">
        <v>3</v>
      </c>
      <c r="B688" t="s">
        <v>23</v>
      </c>
      <c r="C688" t="s">
        <v>77</v>
      </c>
      <c r="D688">
        <v>1</v>
      </c>
      <c r="E688" t="s">
        <v>399</v>
      </c>
      <c r="F688" s="14">
        <v>43587</v>
      </c>
      <c r="G688" s="14">
        <v>43587</v>
      </c>
    </row>
    <row r="689" spans="1:7" x14ac:dyDescent="0.35">
      <c r="A689">
        <v>3</v>
      </c>
      <c r="B689" t="s">
        <v>23</v>
      </c>
      <c r="C689" t="s">
        <v>77</v>
      </c>
      <c r="D689">
        <v>1</v>
      </c>
      <c r="E689" t="s">
        <v>400</v>
      </c>
      <c r="F689" s="14">
        <v>43588</v>
      </c>
      <c r="G689" s="14">
        <v>43589</v>
      </c>
    </row>
    <row r="690" spans="1:7" x14ac:dyDescent="0.35">
      <c r="A690">
        <v>3</v>
      </c>
      <c r="B690" t="s">
        <v>23</v>
      </c>
      <c r="C690" t="s">
        <v>77</v>
      </c>
      <c r="D690">
        <v>1</v>
      </c>
      <c r="E690" t="s">
        <v>401</v>
      </c>
      <c r="F690" s="14">
        <v>43590</v>
      </c>
      <c r="G690" s="14">
        <v>43592</v>
      </c>
    </row>
    <row r="691" spans="1:7" x14ac:dyDescent="0.35">
      <c r="A691">
        <v>1</v>
      </c>
      <c r="B691" t="s">
        <v>23</v>
      </c>
      <c r="C691" t="s">
        <v>77</v>
      </c>
      <c r="D691">
        <v>1</v>
      </c>
      <c r="E691" t="s">
        <v>402</v>
      </c>
      <c r="F691" s="14">
        <v>43593</v>
      </c>
      <c r="G691" s="14">
        <v>43593</v>
      </c>
    </row>
    <row r="692" spans="1:7" x14ac:dyDescent="0.35">
      <c r="A692">
        <v>1</v>
      </c>
      <c r="B692" t="s">
        <v>23</v>
      </c>
      <c r="C692" t="s">
        <v>77</v>
      </c>
      <c r="D692">
        <v>1</v>
      </c>
      <c r="E692" t="s">
        <v>403</v>
      </c>
      <c r="F692" s="14">
        <v>43594</v>
      </c>
      <c r="G692" s="14">
        <v>43594</v>
      </c>
    </row>
    <row r="693" spans="1:7" x14ac:dyDescent="0.35">
      <c r="A693">
        <v>1</v>
      </c>
      <c r="B693" t="s">
        <v>23</v>
      </c>
      <c r="C693" t="s">
        <v>77</v>
      </c>
      <c r="D693">
        <v>1</v>
      </c>
      <c r="E693" t="s">
        <v>404</v>
      </c>
      <c r="F693" s="14">
        <v>43595</v>
      </c>
      <c r="G693" s="14">
        <v>43597</v>
      </c>
    </row>
    <row r="694" spans="1:7" x14ac:dyDescent="0.35">
      <c r="A694">
        <v>2</v>
      </c>
      <c r="B694" t="s">
        <v>23</v>
      </c>
      <c r="C694" t="s">
        <v>77</v>
      </c>
      <c r="D694">
        <v>1</v>
      </c>
      <c r="E694" t="s">
        <v>405</v>
      </c>
      <c r="F694" s="14">
        <v>43598</v>
      </c>
      <c r="G694" s="14">
        <v>43617</v>
      </c>
    </row>
    <row r="695" spans="1:7" x14ac:dyDescent="0.35">
      <c r="A695">
        <v>1</v>
      </c>
      <c r="B695" t="s">
        <v>23</v>
      </c>
      <c r="C695" t="s">
        <v>77</v>
      </c>
      <c r="D695">
        <v>1</v>
      </c>
      <c r="E695" t="s">
        <v>406</v>
      </c>
      <c r="F695" s="14">
        <v>43618</v>
      </c>
      <c r="G695" s="14">
        <v>43671</v>
      </c>
    </row>
    <row r="696" spans="1:7" x14ac:dyDescent="0.35">
      <c r="A696">
        <v>1</v>
      </c>
      <c r="B696" t="s">
        <v>23</v>
      </c>
      <c r="C696" t="s">
        <v>77</v>
      </c>
      <c r="D696">
        <v>1</v>
      </c>
      <c r="E696" t="s">
        <v>407</v>
      </c>
      <c r="F696" s="14">
        <v>43672</v>
      </c>
      <c r="G696" s="14">
        <v>43678</v>
      </c>
    </row>
    <row r="697" spans="1:7" x14ac:dyDescent="0.35">
      <c r="A697">
        <v>1</v>
      </c>
      <c r="B697" t="s">
        <v>23</v>
      </c>
      <c r="C697" t="s">
        <v>77</v>
      </c>
      <c r="D697">
        <v>1</v>
      </c>
      <c r="E697" t="s">
        <v>408</v>
      </c>
      <c r="F697" s="14">
        <v>43679</v>
      </c>
      <c r="G697" s="14">
        <v>43685</v>
      </c>
    </row>
    <row r="698" spans="1:7" x14ac:dyDescent="0.35">
      <c r="A698">
        <v>1</v>
      </c>
      <c r="B698" t="s">
        <v>23</v>
      </c>
      <c r="C698" t="s">
        <v>77</v>
      </c>
      <c r="D698">
        <v>1</v>
      </c>
      <c r="E698" t="s">
        <v>409</v>
      </c>
      <c r="F698" s="14">
        <v>43686</v>
      </c>
      <c r="G698" s="14">
        <v>43686</v>
      </c>
    </row>
    <row r="699" spans="1:7" x14ac:dyDescent="0.35">
      <c r="A699">
        <v>1</v>
      </c>
      <c r="B699" t="s">
        <v>23</v>
      </c>
      <c r="C699" t="s">
        <v>77</v>
      </c>
      <c r="D699">
        <v>1</v>
      </c>
      <c r="E699" t="s">
        <v>410</v>
      </c>
      <c r="F699" s="14">
        <v>43687</v>
      </c>
      <c r="G699" s="14">
        <v>43692</v>
      </c>
    </row>
    <row r="700" spans="1:7" x14ac:dyDescent="0.35">
      <c r="A700">
        <v>1</v>
      </c>
      <c r="B700" t="s">
        <v>23</v>
      </c>
      <c r="C700" t="s">
        <v>77</v>
      </c>
      <c r="D700">
        <v>1</v>
      </c>
      <c r="E700" t="s">
        <v>411</v>
      </c>
      <c r="F700" s="14">
        <v>43693</v>
      </c>
      <c r="G700" s="14">
        <v>43694</v>
      </c>
    </row>
    <row r="701" spans="1:7" x14ac:dyDescent="0.35">
      <c r="A701">
        <v>1</v>
      </c>
      <c r="B701" t="s">
        <v>23</v>
      </c>
      <c r="C701" t="s">
        <v>77</v>
      </c>
      <c r="D701">
        <v>1</v>
      </c>
      <c r="E701" t="s">
        <v>412</v>
      </c>
      <c r="F701" s="14">
        <v>43695</v>
      </c>
      <c r="G701" s="14">
        <v>43699</v>
      </c>
    </row>
    <row r="702" spans="1:7" x14ac:dyDescent="0.35">
      <c r="A702">
        <v>1</v>
      </c>
      <c r="B702" t="s">
        <v>23</v>
      </c>
      <c r="C702" t="s">
        <v>77</v>
      </c>
      <c r="D702">
        <v>1</v>
      </c>
      <c r="E702" t="s">
        <v>413</v>
      </c>
      <c r="F702" s="14">
        <v>43700</v>
      </c>
      <c r="G702" s="14">
        <v>43701</v>
      </c>
    </row>
    <row r="703" spans="1:7" x14ac:dyDescent="0.35">
      <c r="A703">
        <v>1</v>
      </c>
      <c r="B703" t="s">
        <v>23</v>
      </c>
      <c r="C703" t="s">
        <v>77</v>
      </c>
      <c r="D703">
        <v>1</v>
      </c>
      <c r="E703" t="s">
        <v>414</v>
      </c>
      <c r="F703" s="14">
        <v>43702</v>
      </c>
      <c r="G703" s="14">
        <v>43706</v>
      </c>
    </row>
    <row r="704" spans="1:7" x14ac:dyDescent="0.35">
      <c r="A704">
        <v>1</v>
      </c>
      <c r="B704" t="s">
        <v>23</v>
      </c>
      <c r="C704" t="s">
        <v>77</v>
      </c>
      <c r="D704">
        <v>1</v>
      </c>
      <c r="E704" t="s">
        <v>415</v>
      </c>
      <c r="F704" s="14">
        <v>43707</v>
      </c>
      <c r="G704" s="14">
        <v>43708</v>
      </c>
    </row>
    <row r="705" spans="1:7" x14ac:dyDescent="0.35">
      <c r="A705">
        <v>1</v>
      </c>
      <c r="B705" t="s">
        <v>23</v>
      </c>
      <c r="C705" t="s">
        <v>77</v>
      </c>
      <c r="D705">
        <v>1</v>
      </c>
      <c r="E705" t="s">
        <v>416</v>
      </c>
      <c r="F705" s="14">
        <v>43709</v>
      </c>
      <c r="G705" s="14">
        <v>43722</v>
      </c>
    </row>
    <row r="706" spans="1:7" x14ac:dyDescent="0.35">
      <c r="A706">
        <v>1</v>
      </c>
      <c r="B706" t="s">
        <v>23</v>
      </c>
      <c r="C706" t="s">
        <v>77</v>
      </c>
      <c r="D706">
        <v>1</v>
      </c>
      <c r="E706" t="s">
        <v>417</v>
      </c>
      <c r="F706" s="14">
        <v>43723</v>
      </c>
      <c r="G706" s="14">
        <v>43725</v>
      </c>
    </row>
    <row r="707" spans="1:7" x14ac:dyDescent="0.35">
      <c r="A707">
        <v>1</v>
      </c>
      <c r="B707" t="s">
        <v>23</v>
      </c>
      <c r="C707" t="s">
        <v>77</v>
      </c>
      <c r="D707">
        <v>1</v>
      </c>
      <c r="E707" t="s">
        <v>418</v>
      </c>
      <c r="F707" s="14">
        <v>43726</v>
      </c>
      <c r="G707" s="14">
        <v>43726</v>
      </c>
    </row>
    <row r="708" spans="1:7" x14ac:dyDescent="0.35">
      <c r="A708">
        <v>1</v>
      </c>
      <c r="B708" t="s">
        <v>23</v>
      </c>
      <c r="C708" t="s">
        <v>77</v>
      </c>
      <c r="D708">
        <v>1</v>
      </c>
      <c r="E708" t="s">
        <v>419</v>
      </c>
      <c r="F708" s="14">
        <v>43727</v>
      </c>
      <c r="G708" s="14">
        <v>43727</v>
      </c>
    </row>
    <row r="709" spans="1:7" x14ac:dyDescent="0.35">
      <c r="A709">
        <v>1</v>
      </c>
      <c r="B709" t="s">
        <v>23</v>
      </c>
      <c r="C709" t="s">
        <v>77</v>
      </c>
      <c r="D709">
        <v>1</v>
      </c>
      <c r="E709" t="s">
        <v>420</v>
      </c>
      <c r="F709" s="14">
        <v>43728</v>
      </c>
      <c r="G709" s="14">
        <v>43730</v>
      </c>
    </row>
    <row r="710" spans="1:7" x14ac:dyDescent="0.35">
      <c r="A710">
        <v>1</v>
      </c>
      <c r="B710" t="s">
        <v>23</v>
      </c>
      <c r="C710" t="s">
        <v>77</v>
      </c>
      <c r="D710">
        <v>1</v>
      </c>
      <c r="E710" t="s">
        <v>421</v>
      </c>
      <c r="F710" s="14">
        <v>43731</v>
      </c>
      <c r="G710" s="14">
        <v>43736</v>
      </c>
    </row>
    <row r="711" spans="1:7" x14ac:dyDescent="0.35">
      <c r="A711">
        <v>1</v>
      </c>
      <c r="B711" t="s">
        <v>23</v>
      </c>
      <c r="C711" t="s">
        <v>77</v>
      </c>
      <c r="D711">
        <v>1</v>
      </c>
      <c r="E711" t="s">
        <v>422</v>
      </c>
      <c r="F711" s="14">
        <v>43737</v>
      </c>
      <c r="G711" s="14">
        <v>43739</v>
      </c>
    </row>
    <row r="712" spans="1:7" x14ac:dyDescent="0.35">
      <c r="A712">
        <v>1</v>
      </c>
      <c r="B712" t="s">
        <v>23</v>
      </c>
      <c r="C712" t="s">
        <v>77</v>
      </c>
      <c r="D712">
        <v>1</v>
      </c>
      <c r="E712" t="s">
        <v>423</v>
      </c>
      <c r="F712" s="14">
        <v>43740</v>
      </c>
      <c r="G712" s="14">
        <v>43740</v>
      </c>
    </row>
    <row r="713" spans="1:7" x14ac:dyDescent="0.35">
      <c r="A713">
        <v>1</v>
      </c>
      <c r="B713" t="s">
        <v>23</v>
      </c>
      <c r="C713" t="s">
        <v>77</v>
      </c>
      <c r="D713">
        <v>1</v>
      </c>
      <c r="E713" t="s">
        <v>424</v>
      </c>
      <c r="F713" s="14">
        <v>43741</v>
      </c>
      <c r="G713" s="14">
        <v>43741</v>
      </c>
    </row>
    <row r="714" spans="1:7" x14ac:dyDescent="0.35">
      <c r="A714">
        <v>1</v>
      </c>
      <c r="B714" t="s">
        <v>23</v>
      </c>
      <c r="C714" t="s">
        <v>77</v>
      </c>
      <c r="D714">
        <v>1</v>
      </c>
      <c r="E714" t="s">
        <v>425</v>
      </c>
      <c r="F714" s="14">
        <v>43742</v>
      </c>
      <c r="G714" s="14">
        <v>43743</v>
      </c>
    </row>
    <row r="715" spans="1:7" x14ac:dyDescent="0.35">
      <c r="A715">
        <v>1</v>
      </c>
      <c r="B715" t="s">
        <v>23</v>
      </c>
      <c r="C715" t="s">
        <v>77</v>
      </c>
      <c r="D715">
        <v>1</v>
      </c>
      <c r="E715" t="s">
        <v>426</v>
      </c>
      <c r="F715" s="14">
        <v>43744</v>
      </c>
      <c r="G715" s="14">
        <v>43758</v>
      </c>
    </row>
    <row r="716" spans="1:7" x14ac:dyDescent="0.35">
      <c r="A716">
        <v>1</v>
      </c>
      <c r="B716" t="s">
        <v>23</v>
      </c>
      <c r="C716" t="s">
        <v>77</v>
      </c>
      <c r="D716">
        <v>1</v>
      </c>
      <c r="E716" t="s">
        <v>427</v>
      </c>
      <c r="F716" s="14">
        <v>43759</v>
      </c>
      <c r="G716" s="14">
        <v>43760</v>
      </c>
    </row>
    <row r="717" spans="1:7" x14ac:dyDescent="0.35">
      <c r="A717">
        <v>1</v>
      </c>
      <c r="B717" t="s">
        <v>23</v>
      </c>
      <c r="C717" t="s">
        <v>77</v>
      </c>
      <c r="D717">
        <v>1</v>
      </c>
      <c r="E717" t="s">
        <v>428</v>
      </c>
      <c r="F717" s="14">
        <v>43761</v>
      </c>
      <c r="G717" s="14">
        <v>43761</v>
      </c>
    </row>
    <row r="718" spans="1:7" x14ac:dyDescent="0.35">
      <c r="A718">
        <v>1</v>
      </c>
      <c r="B718" t="s">
        <v>23</v>
      </c>
      <c r="C718" t="s">
        <v>77</v>
      </c>
      <c r="D718">
        <v>1</v>
      </c>
      <c r="E718" t="s">
        <v>429</v>
      </c>
      <c r="F718" s="14">
        <v>43762</v>
      </c>
      <c r="G718" s="14">
        <v>43762</v>
      </c>
    </row>
    <row r="719" spans="1:7" x14ac:dyDescent="0.35">
      <c r="A719">
        <v>1</v>
      </c>
      <c r="B719" t="s">
        <v>23</v>
      </c>
      <c r="C719" t="s">
        <v>77</v>
      </c>
      <c r="D719">
        <v>1</v>
      </c>
      <c r="E719" t="s">
        <v>430</v>
      </c>
      <c r="F719" s="14">
        <v>43763</v>
      </c>
      <c r="G719" s="14">
        <v>43765</v>
      </c>
    </row>
    <row r="720" spans="1:7" x14ac:dyDescent="0.35">
      <c r="A720">
        <v>1</v>
      </c>
      <c r="B720" t="s">
        <v>23</v>
      </c>
      <c r="C720" t="s">
        <v>77</v>
      </c>
      <c r="D720">
        <v>1</v>
      </c>
      <c r="E720" t="s">
        <v>431</v>
      </c>
      <c r="F720" s="14">
        <v>43766</v>
      </c>
      <c r="G720" s="14">
        <v>43771</v>
      </c>
    </row>
    <row r="721" spans="1:7" x14ac:dyDescent="0.35">
      <c r="A721">
        <v>1</v>
      </c>
      <c r="B721" t="s">
        <v>23</v>
      </c>
      <c r="C721" t="s">
        <v>77</v>
      </c>
      <c r="D721">
        <v>1</v>
      </c>
      <c r="E721" t="s">
        <v>432</v>
      </c>
      <c r="F721" s="14">
        <v>43772</v>
      </c>
      <c r="G721" s="14">
        <v>43774</v>
      </c>
    </row>
    <row r="722" spans="1:7" x14ac:dyDescent="0.35">
      <c r="A722">
        <v>1</v>
      </c>
      <c r="B722" t="s">
        <v>23</v>
      </c>
      <c r="C722" t="s">
        <v>77</v>
      </c>
      <c r="D722">
        <v>1</v>
      </c>
      <c r="E722" t="s">
        <v>433</v>
      </c>
      <c r="F722" s="14">
        <v>43775</v>
      </c>
      <c r="G722" s="14">
        <v>43775</v>
      </c>
    </row>
    <row r="723" spans="1:7" x14ac:dyDescent="0.35">
      <c r="A723">
        <v>1</v>
      </c>
      <c r="B723" t="s">
        <v>23</v>
      </c>
      <c r="C723" t="s">
        <v>77</v>
      </c>
      <c r="D723">
        <v>1</v>
      </c>
      <c r="E723" t="s">
        <v>434</v>
      </c>
      <c r="F723" s="14">
        <v>43776</v>
      </c>
      <c r="G723" s="14">
        <v>43776</v>
      </c>
    </row>
    <row r="724" spans="1:7" x14ac:dyDescent="0.35">
      <c r="A724">
        <v>1</v>
      </c>
      <c r="B724" t="s">
        <v>23</v>
      </c>
      <c r="C724" t="s">
        <v>77</v>
      </c>
      <c r="D724">
        <v>1</v>
      </c>
      <c r="E724" t="s">
        <v>435</v>
      </c>
      <c r="F724" s="14">
        <v>43777</v>
      </c>
      <c r="G724" s="14">
        <v>43779</v>
      </c>
    </row>
    <row r="725" spans="1:7" x14ac:dyDescent="0.35">
      <c r="A725">
        <v>1</v>
      </c>
      <c r="B725" t="s">
        <v>23</v>
      </c>
      <c r="C725" t="s">
        <v>77</v>
      </c>
      <c r="D725">
        <v>1</v>
      </c>
      <c r="E725" t="s">
        <v>436</v>
      </c>
      <c r="F725" s="14">
        <v>43780</v>
      </c>
      <c r="G725" s="14">
        <v>43792</v>
      </c>
    </row>
    <row r="726" spans="1:7" x14ac:dyDescent="0.35">
      <c r="A726">
        <v>1</v>
      </c>
      <c r="B726" t="s">
        <v>23</v>
      </c>
      <c r="C726" t="s">
        <v>77</v>
      </c>
      <c r="D726">
        <v>1</v>
      </c>
      <c r="E726" t="s">
        <v>437</v>
      </c>
      <c r="F726" s="14">
        <v>43793</v>
      </c>
      <c r="G726" s="14">
        <v>43795</v>
      </c>
    </row>
    <row r="727" spans="1:7" x14ac:dyDescent="0.35">
      <c r="A727">
        <v>1</v>
      </c>
      <c r="B727" t="s">
        <v>23</v>
      </c>
      <c r="C727" t="s">
        <v>77</v>
      </c>
      <c r="D727">
        <v>1</v>
      </c>
      <c r="E727" t="s">
        <v>438</v>
      </c>
      <c r="F727" s="14">
        <v>43796</v>
      </c>
      <c r="G727" s="14">
        <v>43796</v>
      </c>
    </row>
    <row r="728" spans="1:7" x14ac:dyDescent="0.35">
      <c r="A728">
        <v>1</v>
      </c>
      <c r="B728" t="s">
        <v>23</v>
      </c>
      <c r="C728" t="s">
        <v>77</v>
      </c>
      <c r="D728">
        <v>1</v>
      </c>
      <c r="E728" t="s">
        <v>439</v>
      </c>
      <c r="F728" s="14">
        <v>43797</v>
      </c>
      <c r="G728" s="14">
        <v>43797</v>
      </c>
    </row>
    <row r="729" spans="1:7" x14ac:dyDescent="0.35">
      <c r="A729">
        <v>1</v>
      </c>
      <c r="B729" t="s">
        <v>23</v>
      </c>
      <c r="C729" t="s">
        <v>77</v>
      </c>
      <c r="D729">
        <v>1</v>
      </c>
      <c r="E729" t="s">
        <v>440</v>
      </c>
      <c r="F729" s="14">
        <v>43798</v>
      </c>
      <c r="G729" s="14">
        <v>43799</v>
      </c>
    </row>
    <row r="730" spans="1:7" x14ac:dyDescent="0.35">
      <c r="A730">
        <v>1</v>
      </c>
      <c r="B730" t="s">
        <v>23</v>
      </c>
      <c r="C730" t="s">
        <v>77</v>
      </c>
      <c r="D730">
        <v>1</v>
      </c>
      <c r="E730" t="s">
        <v>441</v>
      </c>
      <c r="F730" s="14">
        <v>43800</v>
      </c>
      <c r="G730" s="14">
        <v>43803</v>
      </c>
    </row>
    <row r="731" spans="1:7" x14ac:dyDescent="0.35">
      <c r="A731">
        <v>1</v>
      </c>
      <c r="B731" t="s">
        <v>23</v>
      </c>
      <c r="C731" t="s">
        <v>77</v>
      </c>
      <c r="D731">
        <v>1</v>
      </c>
      <c r="E731" t="s">
        <v>442</v>
      </c>
      <c r="F731" s="14">
        <v>43804</v>
      </c>
      <c r="G731" s="14">
        <v>43806</v>
      </c>
    </row>
    <row r="732" spans="1:7" x14ac:dyDescent="0.35">
      <c r="A732">
        <v>1</v>
      </c>
      <c r="B732" t="s">
        <v>23</v>
      </c>
      <c r="C732" t="s">
        <v>77</v>
      </c>
      <c r="D732">
        <v>1</v>
      </c>
      <c r="E732" t="s">
        <v>443</v>
      </c>
      <c r="F732" s="14">
        <v>43807</v>
      </c>
      <c r="G732" s="14">
        <v>43809</v>
      </c>
    </row>
    <row r="733" spans="1:7" x14ac:dyDescent="0.35">
      <c r="A733">
        <v>1</v>
      </c>
      <c r="B733" t="s">
        <v>23</v>
      </c>
      <c r="C733" t="s">
        <v>77</v>
      </c>
      <c r="D733">
        <v>1</v>
      </c>
      <c r="E733" t="s">
        <v>444</v>
      </c>
      <c r="F733" s="14">
        <v>43810</v>
      </c>
      <c r="G733" s="14">
        <v>43810</v>
      </c>
    </row>
    <row r="734" spans="1:7" x14ac:dyDescent="0.35">
      <c r="A734">
        <v>1</v>
      </c>
      <c r="B734" t="s">
        <v>23</v>
      </c>
      <c r="C734" t="s">
        <v>77</v>
      </c>
      <c r="D734">
        <v>1</v>
      </c>
      <c r="E734" t="s">
        <v>445</v>
      </c>
      <c r="F734" s="14">
        <v>43811</v>
      </c>
      <c r="G734" s="14">
        <v>43811</v>
      </c>
    </row>
    <row r="735" spans="1:7" x14ac:dyDescent="0.35">
      <c r="A735">
        <v>1</v>
      </c>
      <c r="B735" t="s">
        <v>23</v>
      </c>
      <c r="C735" t="s">
        <v>77</v>
      </c>
      <c r="D735">
        <v>1</v>
      </c>
      <c r="E735" t="s">
        <v>446</v>
      </c>
      <c r="F735" s="14">
        <v>43812</v>
      </c>
      <c r="G735" s="14">
        <v>43813</v>
      </c>
    </row>
    <row r="736" spans="1:7" x14ac:dyDescent="0.35">
      <c r="A736">
        <v>1</v>
      </c>
      <c r="B736" t="s">
        <v>23</v>
      </c>
      <c r="C736" t="s">
        <v>77</v>
      </c>
      <c r="D736">
        <v>1</v>
      </c>
      <c r="E736" t="s">
        <v>447</v>
      </c>
      <c r="F736" s="14">
        <v>43814</v>
      </c>
      <c r="G736" s="14">
        <v>43825</v>
      </c>
    </row>
    <row r="737" spans="1:7" x14ac:dyDescent="0.35">
      <c r="A737">
        <v>1</v>
      </c>
      <c r="B737" t="s">
        <v>23</v>
      </c>
      <c r="C737" t="s">
        <v>77</v>
      </c>
      <c r="D737">
        <v>1</v>
      </c>
      <c r="E737" t="s">
        <v>448</v>
      </c>
      <c r="F737" s="14">
        <v>43826</v>
      </c>
      <c r="G737" s="14">
        <v>43828</v>
      </c>
    </row>
    <row r="738" spans="1:7" x14ac:dyDescent="0.35">
      <c r="A738">
        <v>1</v>
      </c>
      <c r="B738" t="s">
        <v>23</v>
      </c>
      <c r="C738" t="s">
        <v>77</v>
      </c>
      <c r="D738">
        <v>1</v>
      </c>
      <c r="E738" t="s">
        <v>449</v>
      </c>
      <c r="F738" s="14">
        <v>43829</v>
      </c>
      <c r="G738" s="14">
        <v>43832</v>
      </c>
    </row>
    <row r="739" spans="1:7" x14ac:dyDescent="0.35">
      <c r="A739">
        <v>1</v>
      </c>
      <c r="B739" t="s">
        <v>23</v>
      </c>
      <c r="C739" t="s">
        <v>77</v>
      </c>
      <c r="D739">
        <v>1</v>
      </c>
      <c r="E739" t="s">
        <v>450</v>
      </c>
      <c r="F739" s="14">
        <v>43833</v>
      </c>
      <c r="G739" s="14">
        <v>43841</v>
      </c>
    </row>
    <row r="740" spans="1:7" x14ac:dyDescent="0.35">
      <c r="A740">
        <v>1</v>
      </c>
      <c r="B740" t="s">
        <v>23</v>
      </c>
      <c r="C740" t="s">
        <v>77</v>
      </c>
      <c r="D740">
        <v>1</v>
      </c>
      <c r="E740" t="s">
        <v>451</v>
      </c>
      <c r="F740" s="14">
        <v>43842</v>
      </c>
      <c r="G740" s="14">
        <v>43849</v>
      </c>
    </row>
    <row r="741" spans="1:7" x14ac:dyDescent="0.35">
      <c r="A741">
        <v>1</v>
      </c>
      <c r="B741" t="s">
        <v>23</v>
      </c>
      <c r="C741" t="s">
        <v>77</v>
      </c>
      <c r="D741">
        <v>1</v>
      </c>
      <c r="E741" t="s">
        <v>452</v>
      </c>
      <c r="F741" s="14">
        <v>43850</v>
      </c>
      <c r="G741" s="14">
        <v>43853</v>
      </c>
    </row>
    <row r="742" spans="1:7" x14ac:dyDescent="0.35">
      <c r="A742">
        <v>1</v>
      </c>
      <c r="B742" t="s">
        <v>23</v>
      </c>
      <c r="C742" t="s">
        <v>77</v>
      </c>
      <c r="D742">
        <v>1</v>
      </c>
      <c r="E742" t="s">
        <v>453</v>
      </c>
      <c r="F742" s="14">
        <v>43854</v>
      </c>
      <c r="G742" s="14">
        <v>43859</v>
      </c>
    </row>
    <row r="743" spans="1:7" x14ac:dyDescent="0.35">
      <c r="A743">
        <v>1</v>
      </c>
      <c r="B743" t="s">
        <v>23</v>
      </c>
      <c r="C743" t="s">
        <v>77</v>
      </c>
      <c r="D743">
        <v>1</v>
      </c>
      <c r="E743" t="s">
        <v>454</v>
      </c>
      <c r="F743" s="14">
        <v>43860</v>
      </c>
      <c r="G743" s="14">
        <v>43862</v>
      </c>
    </row>
    <row r="744" spans="1:7" x14ac:dyDescent="0.35">
      <c r="A744">
        <v>1</v>
      </c>
      <c r="B744" t="s">
        <v>23</v>
      </c>
      <c r="C744" t="s">
        <v>77</v>
      </c>
      <c r="D744">
        <v>1</v>
      </c>
      <c r="E744" t="s">
        <v>455</v>
      </c>
      <c r="F744" s="14">
        <v>43863</v>
      </c>
      <c r="G744" s="14">
        <v>43876</v>
      </c>
    </row>
    <row r="745" spans="1:7" x14ac:dyDescent="0.35">
      <c r="A745">
        <v>1</v>
      </c>
      <c r="B745" t="s">
        <v>23</v>
      </c>
      <c r="C745" t="s">
        <v>77</v>
      </c>
      <c r="D745">
        <v>1</v>
      </c>
      <c r="E745" t="s">
        <v>456</v>
      </c>
      <c r="F745" s="14">
        <v>43877</v>
      </c>
      <c r="G745" s="14">
        <v>43879</v>
      </c>
    </row>
    <row r="746" spans="1:7" x14ac:dyDescent="0.35">
      <c r="A746">
        <v>1</v>
      </c>
      <c r="B746" t="s">
        <v>23</v>
      </c>
      <c r="C746" t="s">
        <v>77</v>
      </c>
      <c r="D746">
        <v>1</v>
      </c>
      <c r="E746" t="s">
        <v>457</v>
      </c>
      <c r="F746" s="14">
        <v>43880</v>
      </c>
      <c r="G746" s="14">
        <v>43880</v>
      </c>
    </row>
    <row r="747" spans="1:7" x14ac:dyDescent="0.35">
      <c r="A747">
        <v>1</v>
      </c>
      <c r="B747" t="s">
        <v>23</v>
      </c>
      <c r="C747" t="s">
        <v>77</v>
      </c>
      <c r="D747">
        <v>1</v>
      </c>
      <c r="E747" t="s">
        <v>458</v>
      </c>
      <c r="F747" s="14">
        <v>43881</v>
      </c>
      <c r="G747" s="14">
        <v>43881</v>
      </c>
    </row>
    <row r="748" spans="1:7" x14ac:dyDescent="0.35">
      <c r="A748">
        <v>1</v>
      </c>
      <c r="B748" t="s">
        <v>23</v>
      </c>
      <c r="C748" t="s">
        <v>77</v>
      </c>
      <c r="D748">
        <v>1</v>
      </c>
      <c r="E748" t="s">
        <v>459</v>
      </c>
      <c r="F748" s="14">
        <v>43882</v>
      </c>
      <c r="G748" s="14">
        <v>43885</v>
      </c>
    </row>
    <row r="749" spans="1:7" x14ac:dyDescent="0.35">
      <c r="A749">
        <v>1</v>
      </c>
      <c r="B749" t="s">
        <v>23</v>
      </c>
      <c r="C749" t="s">
        <v>77</v>
      </c>
      <c r="D749">
        <v>1</v>
      </c>
      <c r="E749" t="s">
        <v>460</v>
      </c>
      <c r="F749" s="14">
        <v>43886</v>
      </c>
      <c r="G749" s="14">
        <v>43886</v>
      </c>
    </row>
    <row r="750" spans="1:7" x14ac:dyDescent="0.35">
      <c r="A750">
        <v>1</v>
      </c>
      <c r="B750" t="s">
        <v>23</v>
      </c>
      <c r="C750" t="s">
        <v>77</v>
      </c>
      <c r="D750">
        <v>1</v>
      </c>
      <c r="E750" t="s">
        <v>461</v>
      </c>
      <c r="F750" s="14">
        <v>43887</v>
      </c>
      <c r="G750" s="14">
        <v>43887</v>
      </c>
    </row>
    <row r="751" spans="1:7" x14ac:dyDescent="0.35">
      <c r="A751">
        <v>1</v>
      </c>
      <c r="B751" t="s">
        <v>23</v>
      </c>
      <c r="C751" t="s">
        <v>77</v>
      </c>
      <c r="D751">
        <v>1</v>
      </c>
      <c r="E751" t="s">
        <v>462</v>
      </c>
      <c r="F751" s="14">
        <v>43888</v>
      </c>
      <c r="G751" s="14">
        <v>43888</v>
      </c>
    </row>
    <row r="752" spans="1:7" x14ac:dyDescent="0.35">
      <c r="A752">
        <v>1</v>
      </c>
      <c r="B752" t="s">
        <v>23</v>
      </c>
      <c r="C752" t="s">
        <v>77</v>
      </c>
      <c r="D752">
        <v>1</v>
      </c>
      <c r="E752" t="s">
        <v>463</v>
      </c>
      <c r="F752" s="14">
        <v>43889</v>
      </c>
      <c r="G752" s="14">
        <v>43890</v>
      </c>
    </row>
    <row r="753" spans="1:7" x14ac:dyDescent="0.35">
      <c r="A753">
        <v>1</v>
      </c>
      <c r="B753" t="s">
        <v>23</v>
      </c>
      <c r="C753" t="s">
        <v>77</v>
      </c>
      <c r="D753">
        <v>1</v>
      </c>
      <c r="E753" t="s">
        <v>464</v>
      </c>
      <c r="F753" s="14">
        <v>43891</v>
      </c>
      <c r="G753" s="14">
        <v>43897</v>
      </c>
    </row>
    <row r="754" spans="1:7" x14ac:dyDescent="0.35">
      <c r="A754">
        <v>1</v>
      </c>
      <c r="B754" t="s">
        <v>23</v>
      </c>
      <c r="C754" t="s">
        <v>77</v>
      </c>
      <c r="D754">
        <v>1</v>
      </c>
      <c r="E754" t="s">
        <v>465</v>
      </c>
      <c r="F754" s="14">
        <v>43898</v>
      </c>
      <c r="G754" s="14">
        <v>43900</v>
      </c>
    </row>
    <row r="755" spans="1:7" x14ac:dyDescent="0.35">
      <c r="A755">
        <v>1</v>
      </c>
      <c r="B755" t="s">
        <v>23</v>
      </c>
      <c r="C755" t="s">
        <v>77</v>
      </c>
      <c r="D755">
        <v>1</v>
      </c>
      <c r="E755" t="s">
        <v>466</v>
      </c>
      <c r="F755" s="14">
        <v>43901</v>
      </c>
      <c r="G755" s="14">
        <v>43901</v>
      </c>
    </row>
    <row r="756" spans="1:7" x14ac:dyDescent="0.35">
      <c r="A756">
        <v>1</v>
      </c>
      <c r="B756" t="s">
        <v>23</v>
      </c>
      <c r="C756" t="s">
        <v>77</v>
      </c>
      <c r="D756">
        <v>1</v>
      </c>
      <c r="E756" t="s">
        <v>467</v>
      </c>
      <c r="F756" s="14">
        <v>43902</v>
      </c>
      <c r="G756" s="14">
        <v>43902</v>
      </c>
    </row>
    <row r="757" spans="1:7" x14ac:dyDescent="0.35">
      <c r="A757">
        <v>1</v>
      </c>
      <c r="B757" t="s">
        <v>23</v>
      </c>
      <c r="C757" t="s">
        <v>77</v>
      </c>
      <c r="D757">
        <v>1</v>
      </c>
      <c r="E757" t="s">
        <v>468</v>
      </c>
      <c r="F757" s="14">
        <v>43903</v>
      </c>
      <c r="G757" s="14">
        <v>44003</v>
      </c>
    </row>
    <row r="758" spans="1:7" x14ac:dyDescent="0.35">
      <c r="A758">
        <v>1</v>
      </c>
      <c r="B758" t="s">
        <v>23</v>
      </c>
      <c r="C758" t="s">
        <v>77</v>
      </c>
      <c r="D758">
        <v>1</v>
      </c>
      <c r="E758" t="s">
        <v>469</v>
      </c>
      <c r="F758" s="14">
        <v>44004</v>
      </c>
      <c r="G758" s="14">
        <v>44006</v>
      </c>
    </row>
    <row r="759" spans="1:7" x14ac:dyDescent="0.35">
      <c r="A759">
        <v>1</v>
      </c>
      <c r="B759" t="s">
        <v>23</v>
      </c>
      <c r="C759" t="s">
        <v>77</v>
      </c>
      <c r="D759">
        <v>1</v>
      </c>
      <c r="E759" t="s">
        <v>470</v>
      </c>
      <c r="F759" s="14">
        <v>44007</v>
      </c>
      <c r="G759" s="14">
        <v>44014</v>
      </c>
    </row>
    <row r="760" spans="1:7" x14ac:dyDescent="0.35">
      <c r="A760">
        <v>2</v>
      </c>
      <c r="B760" t="s">
        <v>23</v>
      </c>
      <c r="C760" t="s">
        <v>77</v>
      </c>
      <c r="D760">
        <v>1</v>
      </c>
      <c r="E760" t="s">
        <v>471</v>
      </c>
      <c r="F760" s="14">
        <v>44015</v>
      </c>
      <c r="G760" s="14">
        <v>44017</v>
      </c>
    </row>
    <row r="761" spans="1:7" x14ac:dyDescent="0.35">
      <c r="A761">
        <v>2</v>
      </c>
      <c r="B761" t="s">
        <v>23</v>
      </c>
      <c r="C761" t="s">
        <v>77</v>
      </c>
      <c r="D761">
        <v>1</v>
      </c>
      <c r="E761" t="s">
        <v>472</v>
      </c>
      <c r="F761" s="14">
        <v>44018</v>
      </c>
      <c r="G761" s="14">
        <v>44020</v>
      </c>
    </row>
    <row r="762" spans="1:7" x14ac:dyDescent="0.35">
      <c r="A762">
        <v>2</v>
      </c>
      <c r="B762" t="s">
        <v>23</v>
      </c>
      <c r="C762" t="s">
        <v>77</v>
      </c>
      <c r="D762">
        <v>1</v>
      </c>
      <c r="E762" t="s">
        <v>473</v>
      </c>
      <c r="F762" s="14">
        <v>44021</v>
      </c>
      <c r="G762" s="14">
        <v>44023</v>
      </c>
    </row>
    <row r="763" spans="1:7" x14ac:dyDescent="0.35">
      <c r="A763">
        <v>2</v>
      </c>
      <c r="B763" t="s">
        <v>23</v>
      </c>
      <c r="C763" t="s">
        <v>77</v>
      </c>
      <c r="D763">
        <v>1</v>
      </c>
      <c r="E763" t="s">
        <v>474</v>
      </c>
      <c r="F763" s="14">
        <v>44024</v>
      </c>
      <c r="G763" s="14">
        <v>44027</v>
      </c>
    </row>
    <row r="764" spans="1:7" x14ac:dyDescent="0.35">
      <c r="A764">
        <v>2</v>
      </c>
      <c r="B764" t="s">
        <v>23</v>
      </c>
      <c r="C764" t="s">
        <v>77</v>
      </c>
      <c r="D764">
        <v>1</v>
      </c>
      <c r="E764" t="s">
        <v>475</v>
      </c>
      <c r="F764" s="14">
        <v>44028</v>
      </c>
      <c r="G764" s="14">
        <v>44033</v>
      </c>
    </row>
    <row r="765" spans="1:7" x14ac:dyDescent="0.35">
      <c r="A765">
        <v>3</v>
      </c>
      <c r="B765" t="s">
        <v>23</v>
      </c>
      <c r="C765" t="s">
        <v>77</v>
      </c>
      <c r="D765">
        <v>1</v>
      </c>
      <c r="E765" t="s">
        <v>475</v>
      </c>
      <c r="F765" s="14">
        <v>44034</v>
      </c>
      <c r="G765" s="14">
        <v>44034</v>
      </c>
    </row>
    <row r="766" spans="1:7" x14ac:dyDescent="0.35">
      <c r="A766">
        <v>2</v>
      </c>
      <c r="B766" t="s">
        <v>23</v>
      </c>
      <c r="C766" t="s">
        <v>77</v>
      </c>
      <c r="D766">
        <v>1</v>
      </c>
      <c r="E766" t="s">
        <v>476</v>
      </c>
      <c r="F766" s="14">
        <v>44035</v>
      </c>
      <c r="G766" s="14">
        <v>44038</v>
      </c>
    </row>
    <row r="767" spans="1:7" x14ac:dyDescent="0.35">
      <c r="A767">
        <v>2</v>
      </c>
      <c r="B767" t="s">
        <v>23</v>
      </c>
      <c r="C767" t="s">
        <v>77</v>
      </c>
      <c r="D767">
        <v>1</v>
      </c>
      <c r="E767" t="s">
        <v>477</v>
      </c>
      <c r="F767" s="14">
        <v>44039</v>
      </c>
      <c r="G767" s="14">
        <v>44048</v>
      </c>
    </row>
    <row r="768" spans="1:7" x14ac:dyDescent="0.35">
      <c r="A768">
        <v>2</v>
      </c>
      <c r="B768" t="s">
        <v>23</v>
      </c>
      <c r="C768" t="s">
        <v>77</v>
      </c>
      <c r="D768">
        <v>1</v>
      </c>
      <c r="E768" t="s">
        <v>478</v>
      </c>
      <c r="F768" s="14">
        <v>44049</v>
      </c>
      <c r="G768" s="14">
        <v>44049</v>
      </c>
    </row>
    <row r="769" spans="1:7" x14ac:dyDescent="0.35">
      <c r="A769">
        <v>2</v>
      </c>
      <c r="B769" t="s">
        <v>23</v>
      </c>
      <c r="C769" t="s">
        <v>77</v>
      </c>
      <c r="D769">
        <v>1</v>
      </c>
      <c r="E769" t="s">
        <v>479</v>
      </c>
      <c r="F769" s="14">
        <v>44050</v>
      </c>
      <c r="G769" s="14">
        <v>44050</v>
      </c>
    </row>
    <row r="770" spans="1:7" x14ac:dyDescent="0.35">
      <c r="A770">
        <v>2</v>
      </c>
      <c r="B770" t="s">
        <v>23</v>
      </c>
      <c r="C770" t="s">
        <v>77</v>
      </c>
      <c r="D770">
        <v>1</v>
      </c>
      <c r="E770" t="s">
        <v>480</v>
      </c>
      <c r="F770" s="14">
        <v>44051</v>
      </c>
      <c r="G770" s="14">
        <v>44051</v>
      </c>
    </row>
    <row r="771" spans="1:7" x14ac:dyDescent="0.35">
      <c r="A771">
        <v>2</v>
      </c>
      <c r="B771" t="s">
        <v>23</v>
      </c>
      <c r="C771" t="s">
        <v>77</v>
      </c>
      <c r="D771">
        <v>1</v>
      </c>
      <c r="E771" t="s">
        <v>481</v>
      </c>
      <c r="F771" s="14">
        <v>44052</v>
      </c>
      <c r="G771" s="14">
        <v>44053</v>
      </c>
    </row>
    <row r="772" spans="1:7" x14ac:dyDescent="0.35">
      <c r="A772">
        <v>2</v>
      </c>
      <c r="B772" t="s">
        <v>23</v>
      </c>
      <c r="C772" t="s">
        <v>77</v>
      </c>
      <c r="D772">
        <v>1</v>
      </c>
      <c r="E772" t="s">
        <v>482</v>
      </c>
      <c r="F772" s="14">
        <v>44054</v>
      </c>
      <c r="G772" s="14">
        <v>44054</v>
      </c>
    </row>
    <row r="773" spans="1:7" x14ac:dyDescent="0.35">
      <c r="A773">
        <v>2</v>
      </c>
      <c r="B773" t="s">
        <v>23</v>
      </c>
      <c r="C773" t="s">
        <v>77</v>
      </c>
      <c r="D773">
        <v>1</v>
      </c>
      <c r="E773" t="s">
        <v>483</v>
      </c>
      <c r="F773" s="14">
        <v>44055</v>
      </c>
      <c r="G773" s="14">
        <v>44058</v>
      </c>
    </row>
    <row r="774" spans="1:7" x14ac:dyDescent="0.35">
      <c r="A774">
        <v>2</v>
      </c>
      <c r="B774" t="s">
        <v>23</v>
      </c>
      <c r="C774" t="s">
        <v>77</v>
      </c>
      <c r="D774">
        <v>1</v>
      </c>
      <c r="E774" t="s">
        <v>484</v>
      </c>
      <c r="F774" s="14">
        <v>44059</v>
      </c>
      <c r="G774" s="14">
        <v>44059</v>
      </c>
    </row>
    <row r="775" spans="1:7" x14ac:dyDescent="0.35">
      <c r="A775">
        <v>2</v>
      </c>
      <c r="B775" t="s">
        <v>23</v>
      </c>
      <c r="C775" t="s">
        <v>77</v>
      </c>
      <c r="D775">
        <v>1</v>
      </c>
      <c r="E775" t="s">
        <v>485</v>
      </c>
      <c r="F775" s="14">
        <v>44060</v>
      </c>
      <c r="G775" s="14">
        <v>44086</v>
      </c>
    </row>
    <row r="776" spans="1:7" x14ac:dyDescent="0.35">
      <c r="A776">
        <v>2</v>
      </c>
      <c r="B776" t="s">
        <v>23</v>
      </c>
      <c r="C776" t="s">
        <v>77</v>
      </c>
      <c r="D776">
        <v>1</v>
      </c>
      <c r="E776" t="s">
        <v>486</v>
      </c>
      <c r="F776" s="14">
        <v>44087</v>
      </c>
      <c r="G776" s="14">
        <v>44091</v>
      </c>
    </row>
    <row r="777" spans="1:7" x14ac:dyDescent="0.35">
      <c r="A777">
        <v>2</v>
      </c>
      <c r="B777" t="s">
        <v>23</v>
      </c>
      <c r="C777" t="s">
        <v>77</v>
      </c>
      <c r="D777">
        <v>1</v>
      </c>
      <c r="E777" t="s">
        <v>487</v>
      </c>
      <c r="F777" s="14">
        <v>44092</v>
      </c>
      <c r="G777" s="14">
        <v>44094</v>
      </c>
    </row>
    <row r="778" spans="1:7" x14ac:dyDescent="0.35">
      <c r="A778">
        <v>2</v>
      </c>
      <c r="B778" t="s">
        <v>23</v>
      </c>
      <c r="C778" t="s">
        <v>77</v>
      </c>
      <c r="D778">
        <v>1</v>
      </c>
      <c r="E778" t="s">
        <v>488</v>
      </c>
      <c r="F778" s="14">
        <v>44095</v>
      </c>
      <c r="G778" s="14">
        <v>44098</v>
      </c>
    </row>
    <row r="779" spans="1:7" x14ac:dyDescent="0.35">
      <c r="A779">
        <v>2</v>
      </c>
      <c r="B779" t="s">
        <v>23</v>
      </c>
      <c r="C779" t="s">
        <v>77</v>
      </c>
      <c r="D779">
        <v>1</v>
      </c>
      <c r="E779" t="s">
        <v>489</v>
      </c>
      <c r="F779" s="14">
        <v>44099</v>
      </c>
      <c r="G779" s="14">
        <v>44102</v>
      </c>
    </row>
    <row r="780" spans="1:7" x14ac:dyDescent="0.35">
      <c r="A780">
        <v>2</v>
      </c>
      <c r="B780" t="s">
        <v>23</v>
      </c>
      <c r="C780" t="s">
        <v>77</v>
      </c>
      <c r="D780">
        <v>1</v>
      </c>
      <c r="E780" t="s">
        <v>490</v>
      </c>
      <c r="F780" s="14">
        <v>44103</v>
      </c>
      <c r="G780" s="14">
        <v>44105</v>
      </c>
    </row>
    <row r="781" spans="1:7" x14ac:dyDescent="0.35">
      <c r="A781">
        <v>2</v>
      </c>
      <c r="B781" t="s">
        <v>23</v>
      </c>
      <c r="C781" t="s">
        <v>77</v>
      </c>
      <c r="D781">
        <v>1</v>
      </c>
      <c r="E781" t="s">
        <v>491</v>
      </c>
      <c r="F781" s="14">
        <v>44106</v>
      </c>
      <c r="G781" s="14">
        <v>44108</v>
      </c>
    </row>
    <row r="782" spans="1:7" x14ac:dyDescent="0.35">
      <c r="A782">
        <v>2</v>
      </c>
      <c r="B782" t="s">
        <v>23</v>
      </c>
      <c r="C782" t="s">
        <v>77</v>
      </c>
      <c r="D782">
        <v>1</v>
      </c>
      <c r="E782" t="s">
        <v>492</v>
      </c>
      <c r="F782" s="14">
        <v>44109</v>
      </c>
      <c r="G782" s="14">
        <v>44121</v>
      </c>
    </row>
    <row r="783" spans="1:7" x14ac:dyDescent="0.35">
      <c r="A783">
        <v>2</v>
      </c>
      <c r="B783" t="s">
        <v>23</v>
      </c>
      <c r="C783" t="s">
        <v>77</v>
      </c>
      <c r="D783">
        <v>1</v>
      </c>
      <c r="E783" t="s">
        <v>492</v>
      </c>
      <c r="F783" s="14">
        <v>44122</v>
      </c>
      <c r="G783" s="14">
        <v>44125</v>
      </c>
    </row>
    <row r="784" spans="1:7" x14ac:dyDescent="0.35">
      <c r="A784">
        <v>2</v>
      </c>
      <c r="B784" t="s">
        <v>23</v>
      </c>
      <c r="C784" t="s">
        <v>77</v>
      </c>
      <c r="D784">
        <v>1</v>
      </c>
      <c r="E784" t="s">
        <v>492</v>
      </c>
      <c r="F784" s="14">
        <v>44126</v>
      </c>
      <c r="G784" s="14">
        <v>44128</v>
      </c>
    </row>
    <row r="785" spans="1:7" x14ac:dyDescent="0.35">
      <c r="A785">
        <v>2</v>
      </c>
      <c r="B785" t="s">
        <v>23</v>
      </c>
      <c r="C785" t="s">
        <v>77</v>
      </c>
      <c r="D785">
        <v>1</v>
      </c>
      <c r="E785" t="s">
        <v>492</v>
      </c>
      <c r="F785" s="14">
        <v>44129</v>
      </c>
      <c r="G785" s="14">
        <v>44130</v>
      </c>
    </row>
    <row r="786" spans="1:7" x14ac:dyDescent="0.35">
      <c r="A786">
        <v>2</v>
      </c>
      <c r="B786" t="s">
        <v>23</v>
      </c>
      <c r="C786" t="s">
        <v>77</v>
      </c>
      <c r="D786">
        <v>1</v>
      </c>
      <c r="E786" t="s">
        <v>492</v>
      </c>
      <c r="F786" s="14">
        <v>44131</v>
      </c>
      <c r="G786" s="14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Matchs_PL</vt:lpstr>
      <vt:lpstr>Saison_PL</vt:lpstr>
      <vt:lpstr>Matchs_Europe</vt:lpstr>
      <vt:lpstr>Saison_TCC</vt:lpstr>
      <vt:lpstr>Matchs_TCC</vt:lpstr>
      <vt:lpstr>Age</vt:lpstr>
      <vt:lpstr>Elo_Liverpool</vt:lpstr>
      <vt:lpstr>Age!age</vt:lpstr>
      <vt:lpstr>Matchs_TCC!goalzz_archive_from_2012</vt:lpstr>
      <vt:lpstr>Elo_Liverpool!test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ibrahim nassar</cp:lastModifiedBy>
  <dcterms:created xsi:type="dcterms:W3CDTF">2020-08-31T19:52:12Z</dcterms:created>
  <dcterms:modified xsi:type="dcterms:W3CDTF">2020-11-14T16:31:27Z</dcterms:modified>
</cp:coreProperties>
</file>