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FA03F3-69DB-404E-A061-0CBC2D771334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Standardlis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1" l="1"/>
  <c r="AL3" i="1"/>
  <c r="AF3" i="1"/>
  <c r="E4" i="2" l="1"/>
  <c r="F4" i="2"/>
  <c r="G4" i="2"/>
  <c r="H4" i="2"/>
  <c r="E5" i="2"/>
  <c r="F5" i="2"/>
  <c r="G5" i="2"/>
  <c r="H5" i="2"/>
  <c r="F3" i="2"/>
  <c r="G3" i="2"/>
  <c r="H3" i="2"/>
  <c r="E3" i="2"/>
  <c r="F6" i="2" l="1"/>
  <c r="E6" i="2"/>
  <c r="E7" i="2" s="1"/>
  <c r="G6" i="2"/>
  <c r="H6" i="2"/>
  <c r="AS3" i="1"/>
  <c r="AO3" i="1"/>
  <c r="AQ3" i="1"/>
  <c r="AR3" i="1"/>
  <c r="AN3" i="1"/>
  <c r="AG3" i="1"/>
  <c r="AI3" i="1"/>
  <c r="AJ3" i="1"/>
  <c r="AK3" i="1"/>
  <c r="AM3" i="1"/>
  <c r="AH3" i="1"/>
  <c r="AE3" i="1"/>
  <c r="AA3" i="1"/>
  <c r="AC3" i="1"/>
  <c r="AD3" i="1"/>
  <c r="AB3" i="1"/>
  <c r="Z3" i="1"/>
  <c r="Y3" i="1"/>
  <c r="X3" i="1"/>
  <c r="G7" i="2" l="1"/>
</calcChain>
</file>

<file path=xl/sharedStrings.xml><?xml version="1.0" encoding="utf-8"?>
<sst xmlns="http://schemas.openxmlformats.org/spreadsheetml/2006/main" count="91" uniqueCount="77">
  <si>
    <t>ID</t>
  </si>
  <si>
    <t>Name</t>
  </si>
  <si>
    <t>Date</t>
  </si>
  <si>
    <t>Age</t>
  </si>
  <si>
    <t>Gender</t>
  </si>
  <si>
    <t>University</t>
  </si>
  <si>
    <t>Degree</t>
  </si>
  <si>
    <t>Major</t>
  </si>
  <si>
    <t>Student type (International / Local)</t>
  </si>
  <si>
    <t>DaysToSchool</t>
  </si>
  <si>
    <t>Transportation</t>
  </si>
  <si>
    <t>PhysicalDisable?</t>
  </si>
  <si>
    <t>Used'Opal Travel'?</t>
  </si>
  <si>
    <t>Mental Demand</t>
  </si>
  <si>
    <t>Physical Demand</t>
  </si>
  <si>
    <t>Temporal Demand</t>
  </si>
  <si>
    <t>Performance</t>
  </si>
  <si>
    <t>Effort</t>
  </si>
  <si>
    <t>Frustruction</t>
  </si>
  <si>
    <t>01</t>
  </si>
  <si>
    <t>02</t>
  </si>
  <si>
    <t>03</t>
  </si>
  <si>
    <t>05/11/2019</t>
    <phoneticPr fontId="1" type="noConversion"/>
  </si>
  <si>
    <t>06/11/2020</t>
    <phoneticPr fontId="1" type="noConversion"/>
  </si>
  <si>
    <t>06/11/2021</t>
    <phoneticPr fontId="1" type="noConversion"/>
  </si>
  <si>
    <t>Mike Wu</t>
    <phoneticPr fontId="1" type="noConversion"/>
  </si>
  <si>
    <t>male</t>
    <phoneticPr fontId="1" type="noConversion"/>
  </si>
  <si>
    <t>USYD</t>
    <phoneticPr fontId="1" type="noConversion"/>
  </si>
  <si>
    <t>undergraduate</t>
    <phoneticPr fontId="1" type="noConversion"/>
  </si>
  <si>
    <t xml:space="preserve">post-graduate </t>
    <phoneticPr fontId="1" type="noConversion"/>
  </si>
  <si>
    <t>Design Computing</t>
    <phoneticPr fontId="1" type="noConversion"/>
  </si>
  <si>
    <t>International</t>
    <phoneticPr fontId="1" type="noConversion"/>
  </si>
  <si>
    <t>Train</t>
    <phoneticPr fontId="1" type="noConversion"/>
  </si>
  <si>
    <t>No</t>
    <phoneticPr fontId="1" type="noConversion"/>
  </si>
  <si>
    <t>Jiaxin Zhao</t>
    <phoneticPr fontId="1" type="noConversion"/>
  </si>
  <si>
    <t>female</t>
    <phoneticPr fontId="1" type="noConversion"/>
  </si>
  <si>
    <t>Science</t>
    <phoneticPr fontId="1" type="noConversion"/>
  </si>
  <si>
    <t>Bus</t>
    <phoneticPr fontId="1" type="noConversion"/>
  </si>
  <si>
    <t>Bus,Train</t>
    <phoneticPr fontId="1" type="noConversion"/>
  </si>
  <si>
    <t>Yihao Din</t>
    <phoneticPr fontId="1" type="noConversion"/>
  </si>
  <si>
    <t>Information Technology</t>
    <phoneticPr fontId="1" type="noConversion"/>
  </si>
  <si>
    <t>Time_OT</t>
    <phoneticPr fontId="1" type="noConversion"/>
  </si>
  <si>
    <t>Errors_OT</t>
    <phoneticPr fontId="1" type="noConversion"/>
  </si>
  <si>
    <t>Time_P</t>
    <phoneticPr fontId="1" type="noConversion"/>
  </si>
  <si>
    <t>Errors_P</t>
    <phoneticPr fontId="1" type="noConversion"/>
  </si>
  <si>
    <t>MV_Error_OT</t>
    <phoneticPr fontId="1" type="noConversion"/>
  </si>
  <si>
    <t>MV_Time_P</t>
    <phoneticPr fontId="1" type="noConversion"/>
  </si>
  <si>
    <t>MV_Errors_P</t>
    <phoneticPr fontId="1" type="noConversion"/>
  </si>
  <si>
    <t>SD_Error_OT</t>
    <phoneticPr fontId="1" type="noConversion"/>
  </si>
  <si>
    <t>SD_Time_P</t>
    <phoneticPr fontId="1" type="noConversion"/>
  </si>
  <si>
    <t>SD_Errors_P</t>
    <phoneticPr fontId="1" type="noConversion"/>
  </si>
  <si>
    <t>SD_Time_OT</t>
    <phoneticPr fontId="1" type="noConversion"/>
  </si>
  <si>
    <t>MV_Time_OT</t>
    <phoneticPr fontId="1" type="noConversion"/>
  </si>
  <si>
    <t>MV_age</t>
    <phoneticPr fontId="1" type="noConversion"/>
  </si>
  <si>
    <t>SD_age</t>
    <phoneticPr fontId="1" type="noConversion"/>
  </si>
  <si>
    <t>MV_MD</t>
    <phoneticPr fontId="1" type="noConversion"/>
  </si>
  <si>
    <t>MV_PD</t>
    <phoneticPr fontId="1" type="noConversion"/>
  </si>
  <si>
    <t>MV_TD</t>
    <phoneticPr fontId="1" type="noConversion"/>
  </si>
  <si>
    <t>MV_Effort</t>
    <phoneticPr fontId="1" type="noConversion"/>
  </si>
  <si>
    <t>MV_Fustruction</t>
    <phoneticPr fontId="1" type="noConversion"/>
  </si>
  <si>
    <t>SD_MD</t>
    <phoneticPr fontId="1" type="noConversion"/>
  </si>
  <si>
    <t>SD_PD</t>
    <phoneticPr fontId="1" type="noConversion"/>
  </si>
  <si>
    <t>SD_TD</t>
    <phoneticPr fontId="1" type="noConversion"/>
  </si>
  <si>
    <t>SD_Effort</t>
    <phoneticPr fontId="1" type="noConversion"/>
  </si>
  <si>
    <t>SD_Fustruction</t>
    <phoneticPr fontId="1" type="noConversion"/>
  </si>
  <si>
    <t>MV_Performance</t>
    <phoneticPr fontId="1" type="noConversion"/>
  </si>
  <si>
    <t>SD_Performance</t>
    <phoneticPr fontId="1" type="noConversion"/>
  </si>
  <si>
    <t>Time_OT</t>
  </si>
  <si>
    <t>Standarlisation</t>
  </si>
  <si>
    <t>MV_Time_OT</t>
  </si>
  <si>
    <t>MV_Error_OT</t>
  </si>
  <si>
    <t>MV_Time_P</t>
  </si>
  <si>
    <t>MV_Errors_P</t>
  </si>
  <si>
    <t>SD_Time_OT</t>
  </si>
  <si>
    <t>SD_Error_OT</t>
  </si>
  <si>
    <t>SD_Time_P</t>
  </si>
  <si>
    <t>SD_Errors_P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</si>
</sst>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.00_);[Red]\(0.00\)"/>
    <numFmt numFmtId="166" formatCode="0_);[Red]\(0\)"/>
    <numFmt numFmtId="167" formatCode="0.0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8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Fill="1"/>
    <xf numFmtId="49" fontId="0" fillId="4" borderId="8" xfId="0" applyNumberForma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8" xfId="0" applyNumberForma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6" fontId="0" fillId="2" borderId="8" xfId="0" applyNumberForma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0" fontId="0" fillId="3" borderId="13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167" fontId="0" fillId="5" borderId="1" xfId="0" applyNumberFormat="1" applyFill="1" applyBorder="1"/>
    <xf numFmtId="167" fontId="0" fillId="0" borderId="15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7" fontId="0" fillId="6" borderId="8" xfId="0" applyNumberFormat="1" applyFill="1" applyBorder="1" applyAlignment="1">
      <alignment horizontal="right" vertical="center"/>
    </xf>
    <xf numFmtId="167" fontId="0" fillId="6" borderId="8" xfId="0" applyNumberFormat="1" applyFill="1" applyBorder="1" applyAlignment="1">
      <alignment horizontal="right" vertical="center" wrapText="1"/>
    </xf>
    <xf numFmtId="167" fontId="0" fillId="6" borderId="1" xfId="0" applyNumberFormat="1" applyFill="1" applyBorder="1" applyAlignment="1">
      <alignment horizontal="right" vertical="center"/>
    </xf>
    <xf numFmtId="167" fontId="0" fillId="6" borderId="1" xfId="0" applyNumberForma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tabSelected="1" topLeftCell="P1" workbookViewId="0">
      <selection activeCell="AQ13" sqref="AQ13"/>
    </sheetView>
  </sheetViews>
  <sheetFormatPr defaultRowHeight="15"/>
  <cols>
    <col min="1" max="1" width="9.140625" style="3"/>
    <col min="2" max="2" width="10.5703125" style="3" bestFit="1" customWidth="1"/>
    <col min="3" max="3" width="10.42578125" style="3" bestFit="1" customWidth="1"/>
    <col min="4" max="5" width="9.140625" style="3"/>
    <col min="6" max="6" width="10" style="3" bestFit="1" customWidth="1"/>
    <col min="7" max="7" width="13.85546875" style="3" bestFit="1" customWidth="1"/>
    <col min="8" max="8" width="21.7109375" style="3" bestFit="1" customWidth="1"/>
    <col min="9" max="9" width="32.7109375" style="3" bestFit="1" customWidth="1"/>
    <col min="10" max="10" width="13.28515625" style="3" bestFit="1" customWidth="1"/>
    <col min="11" max="11" width="14.140625" style="3" bestFit="1" customWidth="1"/>
    <col min="12" max="12" width="15.85546875" style="3" bestFit="1" customWidth="1"/>
    <col min="13" max="13" width="17.5703125" style="3" bestFit="1" customWidth="1"/>
    <col min="14" max="14" width="9.5703125" style="3" bestFit="1" customWidth="1"/>
    <col min="15" max="15" width="10.5703125" style="3" bestFit="1" customWidth="1"/>
    <col min="16" max="17" width="9.140625" style="3"/>
    <col min="18" max="18" width="15.28515625" style="3" bestFit="1" customWidth="1"/>
    <col min="19" max="19" width="16.140625" style="3" bestFit="1" customWidth="1"/>
    <col min="20" max="20" width="17.5703125" style="3" bestFit="1" customWidth="1"/>
    <col min="21" max="21" width="12.42578125" style="3" bestFit="1" customWidth="1"/>
    <col min="22" max="22" width="6" style="3" bestFit="1" customWidth="1"/>
    <col min="23" max="23" width="11.7109375" style="3" bestFit="1" customWidth="1"/>
    <col min="24" max="27" width="12.5703125" style="12" bestFit="1" customWidth="1"/>
    <col min="28" max="31" width="12.5703125" bestFit="1" customWidth="1"/>
    <col min="32" max="32" width="13.7109375" bestFit="1" customWidth="1"/>
    <col min="33" max="33" width="12.5703125" bestFit="1" customWidth="1"/>
    <col min="34" max="34" width="7.85546875" bestFit="1" customWidth="1"/>
    <col min="35" max="36" width="7.5703125" bestFit="1" customWidth="1"/>
    <col min="37" max="37" width="15.85546875" bestFit="1" customWidth="1"/>
    <col min="38" max="38" width="9.42578125" bestFit="1" customWidth="1"/>
    <col min="39" max="39" width="14.28515625" bestFit="1" customWidth="1"/>
    <col min="40" max="42" width="9.28515625" bestFit="1" customWidth="1"/>
    <col min="43" max="43" width="15.85546875" bestFit="1" customWidth="1"/>
    <col min="44" max="44" width="9" bestFit="1" customWidth="1"/>
    <col min="45" max="45" width="13.7109375" bestFit="1" customWidth="1"/>
  </cols>
  <sheetData>
    <row r="1" spans="1:45">
      <c r="A1" s="23" t="s">
        <v>0</v>
      </c>
      <c r="B1" s="19" t="s">
        <v>2</v>
      </c>
      <c r="C1" s="19" t="s">
        <v>1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5" t="s">
        <v>41</v>
      </c>
      <c r="O1" s="25" t="s">
        <v>42</v>
      </c>
      <c r="P1" s="25" t="s">
        <v>43</v>
      </c>
      <c r="Q1" s="25" t="s">
        <v>44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7" t="s">
        <v>18</v>
      </c>
      <c r="X1" s="34" t="s">
        <v>52</v>
      </c>
      <c r="Y1" s="35" t="s">
        <v>45</v>
      </c>
      <c r="Z1" s="35" t="s">
        <v>46</v>
      </c>
      <c r="AA1" s="35" t="s">
        <v>47</v>
      </c>
      <c r="AB1" s="35" t="s">
        <v>51</v>
      </c>
      <c r="AC1" s="35" t="s">
        <v>48</v>
      </c>
      <c r="AD1" s="35" t="s">
        <v>49</v>
      </c>
      <c r="AE1" s="35" t="s">
        <v>50</v>
      </c>
      <c r="AF1" s="35" t="s">
        <v>53</v>
      </c>
      <c r="AG1" s="35" t="s">
        <v>54</v>
      </c>
      <c r="AH1" s="35" t="s">
        <v>55</v>
      </c>
      <c r="AI1" s="35" t="s">
        <v>56</v>
      </c>
      <c r="AJ1" s="35" t="s">
        <v>57</v>
      </c>
      <c r="AK1" s="35" t="s">
        <v>65</v>
      </c>
      <c r="AL1" s="35" t="s">
        <v>58</v>
      </c>
      <c r="AM1" s="35" t="s">
        <v>59</v>
      </c>
      <c r="AN1" s="35" t="s">
        <v>60</v>
      </c>
      <c r="AO1" s="35" t="s">
        <v>61</v>
      </c>
      <c r="AP1" s="35" t="s">
        <v>62</v>
      </c>
      <c r="AQ1" s="35" t="s">
        <v>66</v>
      </c>
      <c r="AR1" s="35" t="s">
        <v>63</v>
      </c>
      <c r="AS1" s="36" t="s">
        <v>64</v>
      </c>
    </row>
    <row r="2" spans="1:45" ht="15.75" thickBot="1">
      <c r="A2" s="24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6"/>
      <c r="O2" s="26"/>
      <c r="P2" s="26"/>
      <c r="Q2" s="26"/>
      <c r="R2" s="22"/>
      <c r="S2" s="22"/>
      <c r="T2" s="22"/>
      <c r="U2" s="22"/>
      <c r="V2" s="22"/>
      <c r="W2" s="28"/>
      <c r="X2" s="37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9"/>
    </row>
    <row r="3" spans="1:45">
      <c r="A3" s="4" t="s">
        <v>19</v>
      </c>
      <c r="B3" s="7" t="s">
        <v>22</v>
      </c>
      <c r="C3" s="5" t="s">
        <v>25</v>
      </c>
      <c r="D3" s="5">
        <v>19</v>
      </c>
      <c r="E3" s="5" t="s">
        <v>26</v>
      </c>
      <c r="F3" s="5" t="s">
        <v>27</v>
      </c>
      <c r="G3" s="5" t="s">
        <v>28</v>
      </c>
      <c r="H3" s="5" t="s">
        <v>30</v>
      </c>
      <c r="I3" s="5" t="s">
        <v>31</v>
      </c>
      <c r="J3" s="5">
        <v>5</v>
      </c>
      <c r="K3" s="5" t="s">
        <v>32</v>
      </c>
      <c r="L3" s="5" t="s">
        <v>33</v>
      </c>
      <c r="M3" s="5" t="s">
        <v>33</v>
      </c>
      <c r="N3" s="8">
        <v>3</v>
      </c>
      <c r="O3" s="10">
        <v>3</v>
      </c>
      <c r="P3" s="8">
        <v>2.48</v>
      </c>
      <c r="Q3" s="10">
        <v>5</v>
      </c>
      <c r="R3" s="1">
        <v>4</v>
      </c>
      <c r="S3" s="1">
        <v>4</v>
      </c>
      <c r="T3" s="1">
        <v>3</v>
      </c>
      <c r="U3" s="1">
        <v>3</v>
      </c>
      <c r="V3" s="1">
        <v>5</v>
      </c>
      <c r="W3" s="13">
        <v>6</v>
      </c>
      <c r="X3" s="40">
        <f>(N3+N4+N5)/3</f>
        <v>2.5766666666666667</v>
      </c>
      <c r="Y3" s="40">
        <f>(O3+O4+O5)/3</f>
        <v>3.3333333333333335</v>
      </c>
      <c r="Z3" s="40">
        <f>(P3+P4+P5)/3</f>
        <v>2.2966666666666664</v>
      </c>
      <c r="AA3" s="40">
        <f>(Q3+Q4+Q5)/3</f>
        <v>4.333333333333333</v>
      </c>
      <c r="AB3" s="41">
        <f>STDEV(N3:N5)</f>
        <v>0.86639098179363172</v>
      </c>
      <c r="AC3" s="41">
        <f>STDEV(O3:O5)</f>
        <v>1.5275252316519463</v>
      </c>
      <c r="AD3" s="41">
        <f>STDEV(P3:P5)</f>
        <v>0.91882170921965778</v>
      </c>
      <c r="AE3" s="41">
        <f>STDEV(Q3:Q5)</f>
        <v>1.154700538379251</v>
      </c>
      <c r="AF3" s="40">
        <f>67/3</f>
        <v>22.333333333333332</v>
      </c>
      <c r="AG3" s="40">
        <f>STDEV(D3:D5)</f>
        <v>3.5118845842842519</v>
      </c>
      <c r="AH3" s="40">
        <f t="shared" ref="AH3:AM3" si="0">(R3+R4+R5)/3</f>
        <v>3</v>
      </c>
      <c r="AI3" s="40">
        <f t="shared" si="0"/>
        <v>4.333333333333333</v>
      </c>
      <c r="AJ3" s="40">
        <f t="shared" si="0"/>
        <v>4.333333333333333</v>
      </c>
      <c r="AK3" s="40">
        <f t="shared" si="0"/>
        <v>2.3333333333333335</v>
      </c>
      <c r="AL3" s="40">
        <f>(V3+V4+V5)/3</f>
        <v>4</v>
      </c>
      <c r="AM3" s="40">
        <f t="shared" si="0"/>
        <v>5.666666666666667</v>
      </c>
      <c r="AN3" s="40">
        <f t="shared" ref="AN3:AS3" si="1">STDEV(R3:R5)</f>
        <v>1</v>
      </c>
      <c r="AO3" s="40">
        <f t="shared" si="1"/>
        <v>1.5275252316519463</v>
      </c>
      <c r="AP3" s="40">
        <f>STDEV(T3:T5)</f>
        <v>1.154700538379251</v>
      </c>
      <c r="AQ3" s="40">
        <f t="shared" si="1"/>
        <v>1.1547005383792517</v>
      </c>
      <c r="AR3" s="40">
        <f t="shared" si="1"/>
        <v>1</v>
      </c>
      <c r="AS3" s="40">
        <f t="shared" si="1"/>
        <v>1.5275252316519474</v>
      </c>
    </row>
    <row r="4" spans="1:45">
      <c r="A4" s="4" t="s">
        <v>20</v>
      </c>
      <c r="B4" s="7" t="s">
        <v>23</v>
      </c>
      <c r="C4" s="6" t="s">
        <v>34</v>
      </c>
      <c r="D4" s="6">
        <v>22</v>
      </c>
      <c r="E4" s="6" t="s">
        <v>35</v>
      </c>
      <c r="F4" s="5" t="s">
        <v>27</v>
      </c>
      <c r="G4" s="5" t="s">
        <v>28</v>
      </c>
      <c r="H4" s="6" t="s">
        <v>36</v>
      </c>
      <c r="I4" s="5" t="s">
        <v>31</v>
      </c>
      <c r="J4" s="6">
        <v>4</v>
      </c>
      <c r="K4" s="6" t="s">
        <v>37</v>
      </c>
      <c r="L4" s="5" t="s">
        <v>33</v>
      </c>
      <c r="M4" s="5" t="s">
        <v>33</v>
      </c>
      <c r="N4" s="9">
        <v>3.15</v>
      </c>
      <c r="O4" s="11">
        <v>5</v>
      </c>
      <c r="P4" s="9">
        <v>3.11</v>
      </c>
      <c r="Q4" s="11">
        <v>5</v>
      </c>
      <c r="R4" s="2">
        <v>3</v>
      </c>
      <c r="S4" s="2">
        <v>3</v>
      </c>
      <c r="T4" s="2">
        <v>5</v>
      </c>
      <c r="U4" s="2">
        <v>3</v>
      </c>
      <c r="V4" s="2">
        <v>3</v>
      </c>
      <c r="W4" s="14">
        <v>4</v>
      </c>
      <c r="X4" s="42"/>
      <c r="Y4" s="42"/>
      <c r="Z4" s="42"/>
      <c r="AA4" s="42"/>
      <c r="AB4" s="43"/>
      <c r="AC4" s="43"/>
      <c r="AD4" s="43"/>
      <c r="AE4" s="43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</row>
    <row r="5" spans="1:45">
      <c r="A5" s="4" t="s">
        <v>21</v>
      </c>
      <c r="B5" s="7" t="s">
        <v>24</v>
      </c>
      <c r="C5" s="6" t="s">
        <v>39</v>
      </c>
      <c r="D5" s="6">
        <v>26</v>
      </c>
      <c r="E5" s="6" t="s">
        <v>26</v>
      </c>
      <c r="F5" s="5" t="s">
        <v>27</v>
      </c>
      <c r="G5" s="6" t="s">
        <v>29</v>
      </c>
      <c r="H5" s="6" t="s">
        <v>40</v>
      </c>
      <c r="I5" s="5" t="s">
        <v>31</v>
      </c>
      <c r="J5" s="6">
        <v>4</v>
      </c>
      <c r="K5" s="6" t="s">
        <v>38</v>
      </c>
      <c r="L5" s="5" t="s">
        <v>33</v>
      </c>
      <c r="M5" s="5" t="s">
        <v>33</v>
      </c>
      <c r="N5" s="9">
        <v>1.58</v>
      </c>
      <c r="O5" s="11">
        <v>2</v>
      </c>
      <c r="P5" s="9">
        <v>1.3</v>
      </c>
      <c r="Q5" s="11">
        <v>3</v>
      </c>
      <c r="R5" s="2">
        <v>2</v>
      </c>
      <c r="S5" s="2">
        <v>6</v>
      </c>
      <c r="T5" s="2">
        <v>5</v>
      </c>
      <c r="U5" s="2">
        <v>1</v>
      </c>
      <c r="V5" s="2">
        <v>4</v>
      </c>
      <c r="W5" s="14">
        <v>7</v>
      </c>
      <c r="X5" s="42"/>
      <c r="Y5" s="42"/>
      <c r="Z5" s="42"/>
      <c r="AA5" s="42"/>
      <c r="AB5" s="43"/>
      <c r="AC5" s="43"/>
      <c r="AD5" s="43"/>
      <c r="AE5" s="43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</row>
  </sheetData>
  <mergeCells count="67">
    <mergeCell ref="AR3:AR5"/>
    <mergeCell ref="AS3:AS5"/>
    <mergeCell ref="AK1:AK2"/>
    <mergeCell ref="AQ1:AQ2"/>
    <mergeCell ref="AL3:AL5"/>
    <mergeCell ref="AM3:AM5"/>
    <mergeCell ref="AN3:AN5"/>
    <mergeCell ref="AO3:AO5"/>
    <mergeCell ref="AP3:AP5"/>
    <mergeCell ref="AN1:AN2"/>
    <mergeCell ref="AO1:AO2"/>
    <mergeCell ref="AP1:AP2"/>
    <mergeCell ref="AR1:AR2"/>
    <mergeCell ref="AS1:AS2"/>
    <mergeCell ref="AH3:AH5"/>
    <mergeCell ref="AI3:AI5"/>
    <mergeCell ref="AJ3:AJ5"/>
    <mergeCell ref="AK3:AK5"/>
    <mergeCell ref="AQ3:AQ5"/>
    <mergeCell ref="AH1:AH2"/>
    <mergeCell ref="AI1:AI2"/>
    <mergeCell ref="AJ1:AJ2"/>
    <mergeCell ref="AL1:AL2"/>
    <mergeCell ref="AM1:AM2"/>
    <mergeCell ref="AC3:AC5"/>
    <mergeCell ref="AD3:AD5"/>
    <mergeCell ref="AE3:AE5"/>
    <mergeCell ref="AF1:AF2"/>
    <mergeCell ref="AG1:AG2"/>
    <mergeCell ref="AF3:AF5"/>
    <mergeCell ref="AD1:AD2"/>
    <mergeCell ref="AE1:AE2"/>
    <mergeCell ref="AG3:AG5"/>
    <mergeCell ref="X3:X5"/>
    <mergeCell ref="Y3:Y5"/>
    <mergeCell ref="Z3:Z5"/>
    <mergeCell ref="AA3:AA5"/>
    <mergeCell ref="AB3:AB5"/>
    <mergeCell ref="O1:O2"/>
    <mergeCell ref="P1:P2"/>
    <mergeCell ref="Q1:Q2"/>
    <mergeCell ref="X1:X2"/>
    <mergeCell ref="T1:T2"/>
    <mergeCell ref="U1:U2"/>
    <mergeCell ref="V1:V2"/>
    <mergeCell ref="W1:W2"/>
    <mergeCell ref="Y1:Y2"/>
    <mergeCell ref="Z1:Z2"/>
    <mergeCell ref="AA1:AA2"/>
    <mergeCell ref="AB1:AB2"/>
    <mergeCell ref="AC1:AC2"/>
    <mergeCell ref="M1:M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N1:N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7B4A-8430-442D-B418-4C11D14A8E62}">
  <dimension ref="A1:H10"/>
  <sheetViews>
    <sheetView workbookViewId="0">
      <selection activeCell="E9" sqref="E9:J13"/>
    </sheetView>
  </sheetViews>
  <sheetFormatPr defaultRowHeight="15"/>
  <cols>
    <col min="5" max="5" width="14.5703125" bestFit="1" customWidth="1"/>
    <col min="6" max="8" width="12.5703125" bestFit="1" customWidth="1"/>
  </cols>
  <sheetData>
    <row r="1" spans="1:8">
      <c r="A1" s="25" t="s">
        <v>67</v>
      </c>
      <c r="B1" s="25" t="s">
        <v>42</v>
      </c>
      <c r="C1" s="25" t="s">
        <v>43</v>
      </c>
      <c r="D1" s="25" t="s">
        <v>44</v>
      </c>
      <c r="E1" s="33" t="s">
        <v>68</v>
      </c>
      <c r="F1" s="33"/>
      <c r="G1" s="33"/>
      <c r="H1" s="33"/>
    </row>
    <row r="2" spans="1:8" ht="15.75" thickBot="1">
      <c r="A2" s="26"/>
      <c r="B2" s="26"/>
      <c r="C2" s="26"/>
      <c r="D2" s="26"/>
      <c r="E2" s="33"/>
      <c r="F2" s="33"/>
      <c r="G2" s="33"/>
      <c r="H2" s="33"/>
    </row>
    <row r="3" spans="1:8">
      <c r="A3" s="8">
        <v>3</v>
      </c>
      <c r="B3" s="10">
        <v>3</v>
      </c>
      <c r="C3" s="8">
        <v>2.48</v>
      </c>
      <c r="D3" s="10">
        <v>5</v>
      </c>
      <c r="E3" s="17">
        <f t="shared" ref="E3:H5" si="0">(A3-MIN(A$3:A$5))/(MAX(A$3:A$5)-MIN(A$3:A$5))</f>
        <v>0.90445859872611467</v>
      </c>
      <c r="F3" s="17">
        <f t="shared" si="0"/>
        <v>0.33333333333333331</v>
      </c>
      <c r="G3" s="17">
        <f t="shared" si="0"/>
        <v>0.65193370165745856</v>
      </c>
      <c r="H3" s="17">
        <f t="shared" si="0"/>
        <v>1</v>
      </c>
    </row>
    <row r="4" spans="1:8">
      <c r="A4" s="9">
        <v>3.15</v>
      </c>
      <c r="B4" s="11">
        <v>5</v>
      </c>
      <c r="C4" s="9">
        <v>3.11</v>
      </c>
      <c r="D4" s="11">
        <v>5</v>
      </c>
      <c r="E4" s="17">
        <f t="shared" si="0"/>
        <v>1</v>
      </c>
      <c r="F4" s="17">
        <f t="shared" si="0"/>
        <v>1</v>
      </c>
      <c r="G4" s="17">
        <f t="shared" si="0"/>
        <v>1</v>
      </c>
      <c r="H4" s="17">
        <f t="shared" si="0"/>
        <v>1</v>
      </c>
    </row>
    <row r="5" spans="1:8">
      <c r="A5" s="9">
        <v>1.58</v>
      </c>
      <c r="B5" s="11">
        <v>2</v>
      </c>
      <c r="C5" s="9">
        <v>1.3</v>
      </c>
      <c r="D5" s="11">
        <v>2</v>
      </c>
      <c r="E5" s="17">
        <f t="shared" si="0"/>
        <v>0</v>
      </c>
      <c r="F5" s="17">
        <f t="shared" si="0"/>
        <v>0</v>
      </c>
      <c r="G5" s="17">
        <f t="shared" si="0"/>
        <v>0</v>
      </c>
      <c r="H5" s="17">
        <f t="shared" si="0"/>
        <v>0</v>
      </c>
    </row>
    <row r="6" spans="1:8" ht="15.75" thickBot="1">
      <c r="A6" s="15">
        <v>7.73</v>
      </c>
      <c r="B6" s="16">
        <v>10</v>
      </c>
      <c r="C6" s="15">
        <v>6.89</v>
      </c>
      <c r="D6" s="16">
        <v>11</v>
      </c>
      <c r="E6" s="18">
        <f>AVERAGE(E3:E5)</f>
        <v>0.63481953290870485</v>
      </c>
      <c r="F6" s="18">
        <f>AVERAGE(F3:F5)</f>
        <v>0.44444444444444442</v>
      </c>
      <c r="G6" s="18">
        <f>AVERAGE(G3:G5)</f>
        <v>0.55064456721915278</v>
      </c>
      <c r="H6" s="18">
        <f>AVERAGE(H3:H5)</f>
        <v>0.66666666666666663</v>
      </c>
    </row>
    <row r="7" spans="1:8" ht="15.75" thickBot="1">
      <c r="E7" s="29">
        <f>E6*F6</f>
        <v>0.28214201462609101</v>
      </c>
      <c r="F7" s="30"/>
      <c r="G7" s="31">
        <f>G6*H6</f>
        <v>0.36709637814610185</v>
      </c>
      <c r="H7" s="32"/>
    </row>
    <row r="9" spans="1:8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</row>
    <row r="10" spans="1:8">
      <c r="A10">
        <v>2.5766666666666667</v>
      </c>
      <c r="B10">
        <v>3.3333333333333335</v>
      </c>
      <c r="C10">
        <v>2.2966666666666664</v>
      </c>
      <c r="D10">
        <v>4.333333333333333</v>
      </c>
      <c r="E10">
        <v>0.86639098179363172</v>
      </c>
      <c r="F10">
        <v>1.5275252316519463</v>
      </c>
      <c r="G10">
        <v>0.91882170921965778</v>
      </c>
      <c r="H10">
        <v>1.154700538379251</v>
      </c>
    </row>
  </sheetData>
  <mergeCells count="10">
    <mergeCell ref="E7:F7"/>
    <mergeCell ref="G7:H7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Standardlisation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2019-11-08T03:33:18Z</dcterms:modified>
</cp:coreProperties>
</file>