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he\AppData\Local\Packages\CanonicalGroupLimited.UbuntuonWindows_79rhkp1fndgsc\LocalState\rootfs\home\jqwqj\image_compressor\"/>
    </mc:Choice>
  </mc:AlternateContent>
  <xr:revisionPtr revIDLastSave="0" documentId="13_ncr:1_{8DACDF4D-A9B0-4584-AB38-6CFA7E876744}" xr6:coauthVersionLast="40" xr6:coauthVersionMax="40" xr10:uidLastSave="{00000000-0000-0000-0000-000000000000}"/>
  <bookViews>
    <workbookView xWindow="0" yWindow="0" windowWidth="17256" windowHeight="5520" xr2:uid="{15945A02-DD3B-4BF1-A5B0-E7871A6C9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D5" i="1"/>
  <c r="E5" i="1"/>
  <c r="F5" i="1"/>
  <c r="G5" i="1"/>
  <c r="H5" i="1"/>
  <c r="I5" i="1"/>
  <c r="I9" i="1"/>
  <c r="I8" i="1"/>
  <c r="I7" i="1"/>
  <c r="I6" i="1"/>
  <c r="H9" i="1"/>
  <c r="H8" i="1"/>
  <c r="H7" i="1"/>
  <c r="H6" i="1"/>
  <c r="D4" i="1"/>
  <c r="E4" i="1"/>
  <c r="F4" i="1"/>
  <c r="G4" i="1"/>
  <c r="H4" i="1"/>
  <c r="I4" i="1"/>
  <c r="C5" i="1"/>
  <c r="C6" i="1"/>
  <c r="C7" i="1"/>
  <c r="C8" i="1"/>
  <c r="C9" i="1"/>
  <c r="G6" i="1"/>
  <c r="F9" i="1"/>
  <c r="F8" i="1"/>
  <c r="F7" i="1"/>
  <c r="F6" i="1"/>
  <c r="E9" i="1"/>
  <c r="E8" i="1"/>
  <c r="E7" i="1"/>
  <c r="E6" i="1"/>
  <c r="D9" i="1"/>
  <c r="D8" i="1"/>
  <c r="D7" i="1"/>
  <c r="D6" i="1"/>
  <c r="C4" i="1"/>
</calcChain>
</file>

<file path=xl/sharedStrings.xml><?xml version="1.0" encoding="utf-8"?>
<sst xmlns="http://schemas.openxmlformats.org/spreadsheetml/2006/main" count="18" uniqueCount="15">
  <si>
    <t>block_size (8)</t>
  </si>
  <si>
    <t>block_size (16)</t>
  </si>
  <si>
    <t>file_name</t>
  </si>
  <si>
    <t>file_size (KB)</t>
  </si>
  <si>
    <t>unix compress</t>
  </si>
  <si>
    <t>unix gzip</t>
  </si>
  <si>
    <t>part1 compressor</t>
  </si>
  <si>
    <t>Kodak08gray.bmp</t>
  </si>
  <si>
    <t>Kodak09gray.bmp</t>
  </si>
  <si>
    <t>Kodak12gray.bmp</t>
  </si>
  <si>
    <t>Kodak18gray.bmp</t>
  </si>
  <si>
    <t>Kodak21gray.bmp</t>
  </si>
  <si>
    <t>Kodak22gray.bmp</t>
  </si>
  <si>
    <t>jpeg_size</t>
  </si>
  <si>
    <t>High Quality (PSNR =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</si>
</sst>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D83F26A-A4A1-4BC8-A5FD-465A1281F52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292C-0976-4261-9F9B-990AF22A165E}">
  <dimension ref="A1:I9"/>
  <sheetViews>
    <sheetView tabSelected="1" workbookViewId="0">
      <selection activeCell="G13" sqref="G13"/>
    </sheetView>
  </sheetViews>
  <sheetFormatPr defaultRowHeight="14.4" x14ac:dyDescent="0.3"/>
  <cols>
    <col min="1" max="1" width="15.6640625" customWidth="1"/>
    <col min="2" max="2" width="11.109375" customWidth="1"/>
    <col min="3" max="3" width="9.109375" customWidth="1"/>
    <col min="4" max="4" width="12.88671875" customWidth="1"/>
    <col min="5" max="5" width="9.33203125" customWidth="1"/>
    <col min="6" max="6" width="16" customWidth="1"/>
    <col min="7" max="7" width="13.109375" customWidth="1"/>
    <col min="8" max="8" width="11.21875" customWidth="1"/>
    <col min="9" max="9" width="15.33203125" customWidth="1"/>
  </cols>
  <sheetData>
    <row r="1" spans="1:9" x14ac:dyDescent="0.3">
      <c r="A1" s="4" t="s">
        <v>14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2"/>
      <c r="B2" s="2"/>
      <c r="C2" s="2"/>
      <c r="D2" s="1" t="s">
        <v>0</v>
      </c>
      <c r="E2" s="1"/>
      <c r="F2" s="1"/>
      <c r="G2" s="1" t="s">
        <v>1</v>
      </c>
      <c r="H2" s="1"/>
      <c r="I2" s="1"/>
    </row>
    <row r="3" spans="1:9" x14ac:dyDescent="0.3">
      <c r="A3" s="2" t="s">
        <v>2</v>
      </c>
      <c r="B3" s="2" t="s">
        <v>3</v>
      </c>
      <c r="C3" s="2" t="s">
        <v>13</v>
      </c>
      <c r="D3" s="2" t="s">
        <v>4</v>
      </c>
      <c r="E3" s="2" t="s">
        <v>5</v>
      </c>
      <c r="F3" s="2" t="s">
        <v>6</v>
      </c>
      <c r="G3" s="2" t="s">
        <v>4</v>
      </c>
      <c r="H3" s="2" t="s">
        <v>5</v>
      </c>
      <c r="I3" s="2" t="s">
        <v>6</v>
      </c>
    </row>
    <row r="4" spans="1:9" x14ac:dyDescent="0.3">
      <c r="A4" s="2" t="s">
        <v>7</v>
      </c>
      <c r="B4" s="2">
        <v>386</v>
      </c>
      <c r="C4" s="3">
        <f>B4/256</f>
        <v>1.5078125</v>
      </c>
      <c r="D4" s="3">
        <f>B4/317</f>
        <v>1.2176656151419558</v>
      </c>
      <c r="E4" s="3">
        <f>B4/357</f>
        <v>1.0812324929971988</v>
      </c>
      <c r="F4" s="3">
        <f>B4/319</f>
        <v>1.2100313479623825</v>
      </c>
      <c r="G4" s="3">
        <f>B4/317</f>
        <v>1.2176656151419558</v>
      </c>
      <c r="H4" s="3">
        <f>B4/356</f>
        <v>1.0842696629213484</v>
      </c>
      <c r="I4" s="3">
        <f>B4/319</f>
        <v>1.2100313479623825</v>
      </c>
    </row>
    <row r="5" spans="1:9" x14ac:dyDescent="0.3">
      <c r="A5" s="2" t="s">
        <v>8</v>
      </c>
      <c r="B5" s="2">
        <v>386</v>
      </c>
      <c r="C5" s="3">
        <f>386 / 177</f>
        <v>2.1807909604519775</v>
      </c>
      <c r="D5" s="3">
        <f>B5/231</f>
        <v>1.670995670995671</v>
      </c>
      <c r="E5" s="3">
        <f>B5/265</f>
        <v>1.4566037735849056</v>
      </c>
      <c r="F5" s="3">
        <f>B5/236</f>
        <v>1.6355932203389831</v>
      </c>
      <c r="G5" s="3">
        <f>B5/224</f>
        <v>1.7232142857142858</v>
      </c>
      <c r="H5" s="3">
        <f>B5/259</f>
        <v>1.4903474903474903</v>
      </c>
      <c r="I5" s="3">
        <f>B5/229</f>
        <v>1.685589519650655</v>
      </c>
    </row>
    <row r="6" spans="1:9" x14ac:dyDescent="0.3">
      <c r="A6" s="2" t="s">
        <v>9</v>
      </c>
      <c r="B6" s="2">
        <v>386</v>
      </c>
      <c r="C6" s="3">
        <f>B6/177</f>
        <v>2.1807909604519775</v>
      </c>
      <c r="D6" s="3">
        <f>B6/229</f>
        <v>1.685589519650655</v>
      </c>
      <c r="E6" s="3">
        <f>B6/268</f>
        <v>1.4402985074626866</v>
      </c>
      <c r="F6" s="3">
        <f>B6/237</f>
        <v>1.628691983122363</v>
      </c>
      <c r="G6" s="3">
        <f>B6/229</f>
        <v>1.685589519650655</v>
      </c>
      <c r="H6" s="3">
        <f>B6/264</f>
        <v>1.4621212121212122</v>
      </c>
      <c r="I6" s="3">
        <f>B6/231</f>
        <v>1.670995670995671</v>
      </c>
    </row>
    <row r="7" spans="1:9" x14ac:dyDescent="0.3">
      <c r="A7" s="2" t="s">
        <v>10</v>
      </c>
      <c r="B7" s="2">
        <v>386</v>
      </c>
      <c r="C7" s="3">
        <f xml:space="preserve"> B7/220</f>
        <v>1.7545454545454546</v>
      </c>
      <c r="D7" s="3">
        <f>B7/281</f>
        <v>1.3736654804270463</v>
      </c>
      <c r="E7" s="3">
        <f>B7/316</f>
        <v>1.2215189873417722</v>
      </c>
      <c r="F7" s="3">
        <f>B7/281</f>
        <v>1.3736654804270463</v>
      </c>
      <c r="G7" s="3">
        <f>B7/277</f>
        <v>1.3935018050541517</v>
      </c>
      <c r="H7" s="3">
        <f>B7/311</f>
        <v>1.2411575562700965</v>
      </c>
      <c r="I7" s="3">
        <f>B7/276</f>
        <v>1.3985507246376812</v>
      </c>
    </row>
    <row r="8" spans="1:9" x14ac:dyDescent="0.3">
      <c r="A8" s="2" t="s">
        <v>11</v>
      </c>
      <c r="B8" s="2">
        <v>386</v>
      </c>
      <c r="C8" s="3">
        <f>B8/205</f>
        <v>1.8829268292682926</v>
      </c>
      <c r="D8" s="3">
        <f>B8/262</f>
        <v>1.4732824427480915</v>
      </c>
      <c r="E8" s="3">
        <f>B8/293</f>
        <v>1.31740614334471</v>
      </c>
      <c r="F8" s="3">
        <f>B8/269</f>
        <v>1.4349442379182156</v>
      </c>
      <c r="G8" s="3">
        <f>B8/258</f>
        <v>1.4961240310077519</v>
      </c>
      <c r="H8" s="3">
        <f>B8/290</f>
        <v>1.3310344827586207</v>
      </c>
      <c r="I8" s="3">
        <f>B8/264</f>
        <v>1.4621212121212122</v>
      </c>
    </row>
    <row r="9" spans="1:9" x14ac:dyDescent="0.3">
      <c r="A9" s="2" t="s">
        <v>12</v>
      </c>
      <c r="B9" s="2">
        <v>386</v>
      </c>
      <c r="C9" s="3">
        <f>B9/203</f>
        <v>1.9014778325123152</v>
      </c>
      <c r="D9" s="3">
        <f>B9/262</f>
        <v>1.4732824427480915</v>
      </c>
      <c r="E9" s="3">
        <f>B9/297</f>
        <v>1.2996632996632997</v>
      </c>
      <c r="F9" s="3">
        <f>B9/264</f>
        <v>1.4621212121212122</v>
      </c>
      <c r="G9" s="3">
        <f>B9/256</f>
        <v>1.5078125</v>
      </c>
      <c r="H9" s="3">
        <f>B9/291</f>
        <v>1.3264604810996563</v>
      </c>
      <c r="I9" s="3">
        <f>B9/258</f>
        <v>1.4961240310077519</v>
      </c>
    </row>
  </sheetData>
  <mergeCells count="3">
    <mergeCell ref="D2:F2"/>
    <mergeCell ref="G2:I2"/>
    <mergeCell ref="A1:I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rong</dc:creator>
  <cp:lastModifiedBy>yuchen rong</cp:lastModifiedBy>
  <cp:lastPrinted>2018-12-13T04:39:07Z</cp:lastPrinted>
  <dcterms:created xsi:type="dcterms:W3CDTF">2018-12-12T17:42:48Z</dcterms:created>
  <dcterms:modified xsi:type="dcterms:W3CDTF">2018-12-13T04:39:13Z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8b7cc713-f596-4b6f-952d-329ab84d566b</vt:lpwstr>
  </property>
</Properties>
</file>