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510"/>
  <workbookPr/>
  <mc:AlternateContent xmlns:mc="http://schemas.openxmlformats.org/markup-compatibility/2006">
    <mc:Choice Requires="x15">
      <x15ac:absPath xmlns:x15ac="http://schemas.microsoft.com/office/spreadsheetml/2010/11/ac" url="/Users/Delaney/Downloads/"/>
    </mc:Choice>
  </mc:AlternateContent>
  <bookViews>
    <workbookView xWindow="0" yWindow="460" windowWidth="12820" windowHeight="15240" tabRatio="500" activeTab="1"/>
  </bookViews>
  <sheets>
    <sheet name="Management Summary" sheetId="1" r:id="rId1"/>
    <sheet name="Gantt" sheetId="2" r:id="rId2"/>
    <sheet name="Meetings" sheetId="3" r:id="rId3"/>
    <sheet name="SA" sheetId="4" r:id="rId4"/>
  </sheets>
  <calcPr calcId="150001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D25" i="4" l="1"/>
  <c r="O8" i="1"/>
  <c r="C25" i="4"/>
  <c r="N8" i="1"/>
  <c r="D21" i="4"/>
  <c r="O7" i="1"/>
  <c r="C5" i="4"/>
  <c r="C21" i="4"/>
  <c r="N7" i="1"/>
  <c r="D17" i="4"/>
  <c r="O6" i="1"/>
  <c r="C17" i="4"/>
  <c r="N6" i="1"/>
  <c r="D13" i="4"/>
  <c r="O5" i="1"/>
  <c r="C13" i="4"/>
  <c r="N5" i="1"/>
  <c r="D9" i="4"/>
  <c r="O4" i="1"/>
  <c r="C9" i="4"/>
  <c r="N4" i="1"/>
  <c r="D5" i="4"/>
  <c r="O3" i="1"/>
  <c r="C73" i="2"/>
  <c r="G8" i="1"/>
  <c r="B73" i="2"/>
  <c r="F8" i="1"/>
  <c r="C61" i="2"/>
  <c r="G7" i="1"/>
  <c r="B61" i="2"/>
  <c r="F7" i="1"/>
  <c r="C49" i="2"/>
  <c r="B49" i="2"/>
  <c r="F6" i="1"/>
  <c r="C37" i="2"/>
  <c r="G5" i="1"/>
  <c r="B37" i="2"/>
  <c r="F5" i="1"/>
  <c r="C25" i="2"/>
  <c r="G4" i="1"/>
  <c r="B25" i="2"/>
  <c r="F4" i="1"/>
  <c r="C13" i="2"/>
  <c r="B13" i="2"/>
  <c r="D26" i="4"/>
  <c r="B7" i="1"/>
  <c r="B4" i="1"/>
  <c r="B5" i="1"/>
  <c r="C74" i="2"/>
  <c r="G6" i="1"/>
  <c r="B8" i="1"/>
  <c r="B6" i="1"/>
  <c r="C26" i="4"/>
  <c r="N3" i="1"/>
  <c r="P3" i="1"/>
  <c r="B74" i="2"/>
  <c r="L10" i="3"/>
  <c r="K10" i="3"/>
  <c r="J10" i="3"/>
  <c r="I10" i="3"/>
  <c r="H10" i="3"/>
  <c r="G10" i="3"/>
  <c r="F10" i="3"/>
  <c r="E10" i="3"/>
  <c r="D10" i="3"/>
  <c r="C10" i="3"/>
  <c r="B9" i="3"/>
  <c r="K8" i="1"/>
  <c r="C8" i="1"/>
  <c r="B8" i="3"/>
  <c r="K7" i="1"/>
  <c r="C7" i="1"/>
  <c r="D7" i="1"/>
  <c r="B7" i="3"/>
  <c r="B6" i="3"/>
  <c r="B5" i="3"/>
  <c r="K4" i="1"/>
  <c r="C4" i="1"/>
  <c r="B4" i="3"/>
  <c r="K3" i="1"/>
  <c r="G3" i="1"/>
  <c r="F3" i="1"/>
  <c r="F9" i="1"/>
  <c r="O9" i="1"/>
  <c r="J9" i="1"/>
  <c r="P8" i="1"/>
  <c r="P7" i="1"/>
  <c r="P6" i="1"/>
  <c r="P5" i="1"/>
  <c r="P4" i="1"/>
  <c r="D4" i="1"/>
  <c r="D8" i="1"/>
  <c r="C3" i="1"/>
  <c r="B3" i="1"/>
  <c r="B9" i="1"/>
  <c r="L4" i="1"/>
  <c r="L3" i="1"/>
  <c r="L8" i="1"/>
  <c r="K6" i="1"/>
  <c r="C6" i="1"/>
  <c r="D6" i="1"/>
  <c r="B10" i="3"/>
  <c r="L7" i="1"/>
  <c r="K5" i="1"/>
  <c r="N9" i="1"/>
  <c r="P9" i="1"/>
  <c r="H6" i="1"/>
  <c r="H7" i="1"/>
  <c r="B75" i="2"/>
  <c r="H4" i="1"/>
  <c r="C75" i="2"/>
  <c r="H5" i="1"/>
  <c r="H3" i="1"/>
  <c r="G9" i="1"/>
  <c r="K9" i="1"/>
  <c r="D3" i="1"/>
  <c r="L6" i="1"/>
  <c r="C5" i="1"/>
  <c r="L5" i="1"/>
  <c r="L9" i="1"/>
  <c r="H8" i="1"/>
  <c r="H9" i="1"/>
  <c r="C9" i="1"/>
  <c r="D5" i="1"/>
  <c r="D9" i="1"/>
</calcChain>
</file>

<file path=xl/sharedStrings.xml><?xml version="1.0" encoding="utf-8"?>
<sst xmlns="http://schemas.openxmlformats.org/spreadsheetml/2006/main" count="202" uniqueCount="72">
  <si>
    <t>Total</t>
  </si>
  <si>
    <t>Coding</t>
  </si>
  <si>
    <t>Meetings</t>
  </si>
  <si>
    <t>Systems Analysis</t>
  </si>
  <si>
    <t>Budgeted</t>
  </si>
  <si>
    <t>Actual</t>
  </si>
  <si>
    <t>Deficit</t>
  </si>
  <si>
    <t>Totals:</t>
  </si>
  <si>
    <t>Time Predicted (hrs)</t>
  </si>
  <si>
    <t>Time Spent (hrs)</t>
  </si>
  <si>
    <t>Key</t>
  </si>
  <si>
    <t>Completed</t>
  </si>
  <si>
    <t>This Week</t>
  </si>
  <si>
    <t>Planned</t>
  </si>
  <si>
    <t>Hours:</t>
  </si>
  <si>
    <t>TBD</t>
  </si>
  <si>
    <t>group totals (hrs)</t>
  </si>
  <si>
    <t>group totals ($)</t>
  </si>
  <si>
    <t>ü</t>
  </si>
  <si>
    <t>Date:</t>
  </si>
  <si>
    <t>Jan. 25</t>
  </si>
  <si>
    <t>Purpose:</t>
  </si>
  <si>
    <r>
      <rPr>
        <sz val="11"/>
        <color rgb="FF000000"/>
        <rFont val="Calibri"/>
        <family val="2"/>
        <charset val="1"/>
      </rPr>
      <t xml:space="preserve">Task: </t>
    </r>
    <r>
      <rPr>
        <sz val="11"/>
        <color rgb="FFFF0000"/>
        <rFont val="Calibri (Body)"/>
        <charset val="1"/>
      </rPr>
      <t>(RED IS DEPENDENT ON OTHERS)</t>
    </r>
  </si>
  <si>
    <t>Subtotal</t>
  </si>
  <si>
    <t>Subtotal:</t>
  </si>
  <si>
    <t>SA Presentation</t>
  </si>
  <si>
    <t>Meeting the Team</t>
  </si>
  <si>
    <t>Jan. 28</t>
  </si>
  <si>
    <t>RFP and SA Presentation Breakdown</t>
  </si>
  <si>
    <t>TDB</t>
  </si>
  <si>
    <t>Logo Design</t>
  </si>
  <si>
    <t>Setup Master Gantt</t>
  </si>
  <si>
    <t>Coding Standards</t>
  </si>
  <si>
    <t>GitHub and Discord Setup</t>
  </si>
  <si>
    <t>RFP (3 &amp; 4)</t>
  </si>
  <si>
    <t>RFP (9)</t>
  </si>
  <si>
    <t>RFP (1 &amp; 2)</t>
  </si>
  <si>
    <t>RFP (8 &amp; 10)</t>
  </si>
  <si>
    <t>RFP (5 &amp; 6)</t>
  </si>
  <si>
    <t>RFP (7)</t>
  </si>
  <si>
    <t>Jan. 29</t>
  </si>
  <si>
    <t>Jacob:</t>
  </si>
  <si>
    <t>Cameron:</t>
  </si>
  <si>
    <t>Conrad:</t>
  </si>
  <si>
    <t>Benjamin:</t>
  </si>
  <si>
    <t>Delaney:</t>
  </si>
  <si>
    <t>Corbin:</t>
  </si>
  <si>
    <t>Assigned RFP Sections</t>
  </si>
  <si>
    <t>Jan. 31</t>
  </si>
  <si>
    <t>Champion (Map)</t>
  </si>
  <si>
    <t>Champion (Menu &amp; Sound)</t>
  </si>
  <si>
    <t>Champion (Score)</t>
  </si>
  <si>
    <t>Champion (Player)</t>
  </si>
  <si>
    <t>Champion (Items)</t>
  </si>
  <si>
    <t>Champion (Enemies)</t>
  </si>
  <si>
    <t>Finished Champions, RFP, and SA Presentation</t>
  </si>
  <si>
    <t>Worked through RFP and SA Presentation</t>
  </si>
  <si>
    <t>Feb. 5</t>
  </si>
  <si>
    <t>Requirements Collection</t>
  </si>
  <si>
    <t>Implement Update Player Position</t>
  </si>
  <si>
    <t>Implement Manage Player Controls</t>
  </si>
  <si>
    <t>Testing</t>
  </si>
  <si>
    <t>Implement Collision Check</t>
  </si>
  <si>
    <t>Installation</t>
  </si>
  <si>
    <t>Plan Menus</t>
  </si>
  <si>
    <t>Collect Sounds</t>
  </si>
  <si>
    <t>Create Menus</t>
  </si>
  <si>
    <t>Create Buttons</t>
  </si>
  <si>
    <t>Make stuff work together</t>
  </si>
  <si>
    <t>Function Definitions</t>
  </si>
  <si>
    <t>User Documentation</t>
  </si>
  <si>
    <t>Programming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</si>
</sst>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$#,##0.00_);[Red]&quot;($&quot;#,##0.00\)"/>
    <numFmt numFmtId="165" formatCode="\$#,##0.00;[Red]\$#,##0.00"/>
  </numFmts>
  <fonts count="5" x14ac:knownFonts="1"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Wingdings"/>
      <charset val="2"/>
    </font>
    <font>
      <sz val="11"/>
      <color rgb="FFFF0000"/>
      <name val="Calibri (Body)"/>
      <charset val="1"/>
    </font>
    <font>
      <sz val="11"/>
      <color rgb="FFFFFFFF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0D0D0D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00B0F0"/>
        <bgColor rgb="FF33CCCC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Alignment="1">
      <alignment horizontal="center"/>
    </xf>
    <xf numFmtId="0" fontId="0" fillId="2" borderId="2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7" xfId="0" applyFont="1" applyFill="1" applyBorder="1"/>
    <xf numFmtId="164" fontId="0" fillId="0" borderId="7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0" fontId="0" fillId="2" borderId="2" xfId="0" applyFont="1" applyFill="1" applyBorder="1"/>
    <xf numFmtId="164" fontId="0" fillId="0" borderId="4" xfId="0" applyNumberFormat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0" fontId="0" fillId="2" borderId="10" xfId="0" applyFont="1" applyFill="1" applyBorder="1"/>
    <xf numFmtId="164" fontId="0" fillId="2" borderId="4" xfId="0" applyNumberFormat="1" applyFill="1" applyBorder="1" applyAlignment="1">
      <alignment horizontal="center" vertical="center"/>
    </xf>
    <xf numFmtId="164" fontId="0" fillId="2" borderId="5" xfId="0" applyNumberFormat="1" applyFill="1" applyBorder="1" applyAlignment="1">
      <alignment horizontal="center" vertical="center"/>
    </xf>
    <xf numFmtId="164" fontId="0" fillId="2" borderId="6" xfId="0" applyNumberFormat="1" applyFill="1" applyBorder="1" applyAlignment="1">
      <alignment horizontal="center" vertical="center"/>
    </xf>
    <xf numFmtId="164" fontId="0" fillId="2" borderId="10" xfId="0" applyNumberFormat="1" applyFill="1" applyBorder="1" applyAlignment="1">
      <alignment horizontal="center" vertical="center"/>
    </xf>
    <xf numFmtId="164" fontId="0" fillId="2" borderId="11" xfId="0" applyNumberFormat="1" applyFill="1" applyBorder="1" applyAlignment="1">
      <alignment horizontal="center" vertical="center"/>
    </xf>
    <xf numFmtId="164" fontId="0" fillId="2" borderId="12" xfId="0" applyNumberFormat="1" applyFill="1" applyBorder="1" applyAlignment="1">
      <alignment horizontal="center" vertic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6" borderId="0" xfId="0" applyFont="1" applyFill="1"/>
    <xf numFmtId="0" fontId="0" fillId="0" borderId="0" xfId="0"/>
    <xf numFmtId="0" fontId="1" fillId="0" borderId="0" xfId="0" applyFont="1"/>
    <xf numFmtId="0" fontId="0" fillId="6" borderId="0" xfId="0" applyFont="1" applyFill="1"/>
    <xf numFmtId="0" fontId="0" fillId="0" borderId="0" xfId="0" applyFont="1"/>
    <xf numFmtId="165" fontId="0" fillId="0" borderId="0" xfId="0" applyNumberFormat="1"/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0" fillId="2" borderId="0" xfId="0" applyFont="1" applyFill="1" applyAlignment="1">
      <alignment vertical="center"/>
    </xf>
    <xf numFmtId="0" fontId="0" fillId="2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0" fillId="0" borderId="7" xfId="0" applyBorder="1"/>
    <xf numFmtId="0" fontId="0" fillId="2" borderId="8" xfId="0" applyFont="1" applyFill="1" applyBorder="1"/>
    <xf numFmtId="0" fontId="0" fillId="2" borderId="9" xfId="0" applyFont="1" applyFill="1" applyBorder="1"/>
    <xf numFmtId="0" fontId="0" fillId="2" borderId="0" xfId="0" applyFont="1" applyFill="1" applyBorder="1"/>
    <xf numFmtId="0" fontId="0" fillId="0" borderId="0" xfId="0" applyBorder="1"/>
    <xf numFmtId="0" fontId="0" fillId="0" borderId="3" xfId="0" applyBorder="1"/>
    <xf numFmtId="0" fontId="0" fillId="0" borderId="2" xfId="0" applyBorder="1"/>
    <xf numFmtId="0" fontId="4" fillId="0" borderId="0" xfId="0" applyFont="1"/>
    <xf numFmtId="0" fontId="0" fillId="2" borderId="3" xfId="0" applyFill="1" applyBorder="1"/>
    <xf numFmtId="0" fontId="1" fillId="2" borderId="0" xfId="0" applyFont="1" applyFill="1" applyBorder="1"/>
    <xf numFmtId="0" fontId="0" fillId="0" borderId="4" xfId="0" applyBorder="1"/>
    <xf numFmtId="0" fontId="1" fillId="2" borderId="5" xfId="0" applyFont="1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D0D0D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workbookViewId="0">
      <selection activeCell="G20" sqref="G20"/>
    </sheetView>
  </sheetViews>
  <sheetFormatPr baseColWidth="10" defaultColWidth="8.83203125" defaultRowHeight="15" x14ac:dyDescent="0.2"/>
  <cols>
    <col min="1" max="1" width="15.5" customWidth="1"/>
    <col min="2" max="2" width="14.33203125" customWidth="1"/>
    <col min="3" max="3" width="13.83203125" customWidth="1"/>
    <col min="4" max="4" width="13.33203125" customWidth="1"/>
    <col min="5" max="5" width="3.5" customWidth="1"/>
    <col min="6" max="6" width="15.33203125" customWidth="1"/>
    <col min="7" max="7" width="12.33203125" customWidth="1"/>
    <col min="8" max="8" width="14.5" customWidth="1"/>
    <col min="9" max="9" width="2.83203125" customWidth="1"/>
    <col min="10" max="10" width="13.83203125" customWidth="1"/>
    <col min="11" max="11" width="14" customWidth="1"/>
    <col min="12" max="12" width="14.1640625" customWidth="1"/>
    <col min="13" max="13" width="5.5" customWidth="1"/>
    <col min="14" max="14" width="12.33203125" customWidth="1"/>
    <col min="15" max="15" width="14.6640625" customWidth="1"/>
    <col min="16" max="16" width="11.33203125" customWidth="1"/>
    <col min="17" max="1025" width="8.83203125" customWidth="1"/>
  </cols>
  <sheetData>
    <row r="1" spans="1:16" x14ac:dyDescent="0.2">
      <c r="B1" s="57" t="s">
        <v>0</v>
      </c>
      <c r="C1" s="57"/>
      <c r="D1" s="57"/>
      <c r="E1" s="1"/>
      <c r="F1" s="57" t="s">
        <v>1</v>
      </c>
      <c r="G1" s="57"/>
      <c r="H1" s="57"/>
      <c r="J1" s="57" t="s">
        <v>2</v>
      </c>
      <c r="K1" s="57"/>
      <c r="L1" s="57"/>
      <c r="N1" s="57" t="s">
        <v>3</v>
      </c>
      <c r="O1" s="57"/>
      <c r="P1" s="57"/>
    </row>
    <row r="2" spans="1:16" x14ac:dyDescent="0.2">
      <c r="B2" s="2" t="s">
        <v>4</v>
      </c>
      <c r="C2" s="3" t="s">
        <v>5</v>
      </c>
      <c r="D2" s="4" t="s">
        <v>6</v>
      </c>
      <c r="E2" s="5"/>
      <c r="F2" s="6" t="s">
        <v>4</v>
      </c>
      <c r="G2" s="7" t="s">
        <v>5</v>
      </c>
      <c r="H2" s="8" t="s">
        <v>6</v>
      </c>
      <c r="I2" s="9"/>
      <c r="J2" s="6" t="s">
        <v>4</v>
      </c>
      <c r="K2" s="7" t="s">
        <v>5</v>
      </c>
      <c r="L2" s="8" t="s">
        <v>6</v>
      </c>
      <c r="M2" s="9"/>
      <c r="N2" s="2" t="s">
        <v>4</v>
      </c>
      <c r="O2" s="3" t="s">
        <v>5</v>
      </c>
      <c r="P2" s="4" t="s">
        <v>6</v>
      </c>
    </row>
    <row r="3" spans="1:16" x14ac:dyDescent="0.2">
      <c r="A3" s="10" t="s">
        <v>41</v>
      </c>
      <c r="B3" s="11">
        <f t="shared" ref="B3:C8" si="0">(SUM(F3,J3,N3))</f>
        <v>2700</v>
      </c>
      <c r="C3" s="12">
        <f t="shared" si="0"/>
        <v>775</v>
      </c>
      <c r="D3" s="13">
        <f t="shared" ref="D3:D8" si="1">(B3-C3)</f>
        <v>1925</v>
      </c>
      <c r="E3" s="5"/>
      <c r="F3" s="14">
        <f>(Gantt!$B13)*100</f>
        <v>100</v>
      </c>
      <c r="G3" s="15">
        <f>(Gantt!$C13)*100</f>
        <v>50</v>
      </c>
      <c r="H3" s="16">
        <f t="shared" ref="H3:H8" si="2">(F3-G3)</f>
        <v>50</v>
      </c>
      <c r="I3" s="9"/>
      <c r="J3" s="11">
        <v>1500</v>
      </c>
      <c r="K3" s="12">
        <f>Meetings!B4*100</f>
        <v>725</v>
      </c>
      <c r="L3" s="13">
        <f t="shared" ref="L3:L8" si="3">(J3-K3)</f>
        <v>775</v>
      </c>
      <c r="M3" s="9"/>
      <c r="N3" s="11">
        <f>SA!C5*100</f>
        <v>1100</v>
      </c>
      <c r="O3" s="12">
        <f>SA!D5*100</f>
        <v>0</v>
      </c>
      <c r="P3" s="13">
        <f t="shared" ref="P3:P8" si="4">(N3-O3)</f>
        <v>1100</v>
      </c>
    </row>
    <row r="4" spans="1:16" x14ac:dyDescent="0.2">
      <c r="A4" s="17" t="s">
        <v>42</v>
      </c>
      <c r="B4" s="14">
        <f t="shared" si="0"/>
        <v>2600</v>
      </c>
      <c r="C4" s="15">
        <f t="shared" si="0"/>
        <v>1525</v>
      </c>
      <c r="D4" s="16">
        <f t="shared" si="1"/>
        <v>1075</v>
      </c>
      <c r="E4" s="5"/>
      <c r="F4" s="14">
        <f>(Gantt!$B25)*100</f>
        <v>0</v>
      </c>
      <c r="G4" s="15">
        <f>(Gantt!$C25)*100</f>
        <v>0</v>
      </c>
      <c r="H4" s="16">
        <f t="shared" si="2"/>
        <v>0</v>
      </c>
      <c r="I4" s="9"/>
      <c r="J4" s="14">
        <v>1500</v>
      </c>
      <c r="K4" s="15">
        <f>Meetings!B5*100</f>
        <v>725</v>
      </c>
      <c r="L4" s="16">
        <f t="shared" si="3"/>
        <v>775</v>
      </c>
      <c r="M4" s="9"/>
      <c r="N4" s="14">
        <f>SA!C9*100</f>
        <v>1100</v>
      </c>
      <c r="O4" s="15">
        <f>SA!D9*100</f>
        <v>800</v>
      </c>
      <c r="P4" s="16">
        <f t="shared" si="4"/>
        <v>300</v>
      </c>
    </row>
    <row r="5" spans="1:16" x14ac:dyDescent="0.2">
      <c r="A5" s="17" t="s">
        <v>43</v>
      </c>
      <c r="B5" s="14">
        <f t="shared" si="0"/>
        <v>2600</v>
      </c>
      <c r="C5" s="15">
        <f t="shared" si="0"/>
        <v>775</v>
      </c>
      <c r="D5" s="16">
        <f t="shared" si="1"/>
        <v>1825</v>
      </c>
      <c r="E5" s="5"/>
      <c r="F5" s="14">
        <f>(Gantt!$B37)*100</f>
        <v>0</v>
      </c>
      <c r="G5" s="15">
        <f>(Gantt!$C37)*100</f>
        <v>0</v>
      </c>
      <c r="H5" s="16">
        <f t="shared" si="2"/>
        <v>0</v>
      </c>
      <c r="I5" s="9"/>
      <c r="J5" s="14">
        <v>1500</v>
      </c>
      <c r="K5" s="15">
        <f>Meetings!B6*100</f>
        <v>775</v>
      </c>
      <c r="L5" s="16">
        <f t="shared" si="3"/>
        <v>725</v>
      </c>
      <c r="M5" s="9"/>
      <c r="N5" s="14">
        <f>SA!C13*100</f>
        <v>1100</v>
      </c>
      <c r="O5" s="15">
        <f>SA!D13*100</f>
        <v>0</v>
      </c>
      <c r="P5" s="16">
        <f t="shared" si="4"/>
        <v>1100</v>
      </c>
    </row>
    <row r="6" spans="1:16" x14ac:dyDescent="0.2">
      <c r="A6" s="17" t="s">
        <v>44</v>
      </c>
      <c r="B6" s="14">
        <f t="shared" si="0"/>
        <v>2700</v>
      </c>
      <c r="C6" s="15">
        <f t="shared" si="0"/>
        <v>1525</v>
      </c>
      <c r="D6" s="16">
        <f t="shared" si="1"/>
        <v>1175</v>
      </c>
      <c r="E6" s="5"/>
      <c r="F6" s="14">
        <f>(Gantt!$B49)*100</f>
        <v>100</v>
      </c>
      <c r="G6" s="15">
        <f>(Gantt!$C49)*100</f>
        <v>100</v>
      </c>
      <c r="H6" s="16">
        <f t="shared" si="2"/>
        <v>0</v>
      </c>
      <c r="I6" s="9"/>
      <c r="J6" s="14">
        <v>1500</v>
      </c>
      <c r="K6" s="15">
        <f>Meetings!B7*100</f>
        <v>775</v>
      </c>
      <c r="L6" s="16">
        <f t="shared" si="3"/>
        <v>725</v>
      </c>
      <c r="M6" s="9"/>
      <c r="N6" s="14">
        <f>SA!C17*100</f>
        <v>1100</v>
      </c>
      <c r="O6" s="15">
        <f>SA!D17*100</f>
        <v>650</v>
      </c>
      <c r="P6" s="16">
        <f t="shared" si="4"/>
        <v>450</v>
      </c>
    </row>
    <row r="7" spans="1:16" x14ac:dyDescent="0.2">
      <c r="A7" s="17" t="s">
        <v>45</v>
      </c>
      <c r="B7" s="14">
        <f t="shared" si="0"/>
        <v>4000</v>
      </c>
      <c r="C7" s="15">
        <f t="shared" si="0"/>
        <v>975</v>
      </c>
      <c r="D7" s="16">
        <f t="shared" si="1"/>
        <v>3025</v>
      </c>
      <c r="E7" s="5"/>
      <c r="F7" s="14">
        <f>(Gantt!$B61)*100</f>
        <v>1400</v>
      </c>
      <c r="G7" s="15">
        <f>(Gantt!$C61)*100</f>
        <v>200</v>
      </c>
      <c r="H7" s="16">
        <f t="shared" si="2"/>
        <v>1200</v>
      </c>
      <c r="I7" s="9"/>
      <c r="J7" s="14">
        <v>1500</v>
      </c>
      <c r="K7" s="15">
        <f>Meetings!B8*100</f>
        <v>775</v>
      </c>
      <c r="L7" s="16">
        <f t="shared" si="3"/>
        <v>725</v>
      </c>
      <c r="M7" s="9"/>
      <c r="N7" s="14">
        <f>SA!C21*100</f>
        <v>1100</v>
      </c>
      <c r="O7" s="15">
        <f>SA!D21*100</f>
        <v>0</v>
      </c>
      <c r="P7" s="16">
        <f t="shared" si="4"/>
        <v>1100</v>
      </c>
    </row>
    <row r="8" spans="1:16" x14ac:dyDescent="0.2">
      <c r="A8" s="17" t="s">
        <v>46</v>
      </c>
      <c r="B8" s="18">
        <f t="shared" si="0"/>
        <v>2700</v>
      </c>
      <c r="C8" s="19">
        <f t="shared" si="0"/>
        <v>795</v>
      </c>
      <c r="D8" s="20">
        <f t="shared" si="1"/>
        <v>1905</v>
      </c>
      <c r="E8" s="5"/>
      <c r="F8" s="14">
        <f>(Gantt!$B73)*100</f>
        <v>100</v>
      </c>
      <c r="G8" s="15">
        <f>(Gantt!$C73)*100</f>
        <v>20</v>
      </c>
      <c r="H8" s="16">
        <f t="shared" si="2"/>
        <v>80</v>
      </c>
      <c r="I8" s="9"/>
      <c r="J8" s="14">
        <v>1500</v>
      </c>
      <c r="K8" s="15">
        <f>Meetings!B9*100</f>
        <v>775</v>
      </c>
      <c r="L8" s="16">
        <f t="shared" si="3"/>
        <v>725</v>
      </c>
      <c r="M8" s="9"/>
      <c r="N8" s="18">
        <f>SA!C25*100</f>
        <v>1100</v>
      </c>
      <c r="O8" s="19">
        <f>SA!D25*100</f>
        <v>0</v>
      </c>
      <c r="P8" s="20">
        <f t="shared" si="4"/>
        <v>1100</v>
      </c>
    </row>
    <row r="9" spans="1:16" x14ac:dyDescent="0.2">
      <c r="A9" s="21" t="s">
        <v>7</v>
      </c>
      <c r="B9" s="22">
        <f>SUM(B3:B8)</f>
        <v>17300</v>
      </c>
      <c r="C9" s="23">
        <f>SUM(C3:C8)</f>
        <v>6370</v>
      </c>
      <c r="D9" s="24">
        <f>SUM(D3:D8)</f>
        <v>10930</v>
      </c>
      <c r="E9" s="5"/>
      <c r="F9" s="25">
        <f>SUM(F3:F8)</f>
        <v>1700</v>
      </c>
      <c r="G9" s="26">
        <f>SUM(G3:G8)</f>
        <v>370</v>
      </c>
      <c r="H9" s="27">
        <f>SUM(H3:H8)</f>
        <v>1330</v>
      </c>
      <c r="I9" s="9"/>
      <c r="J9" s="25">
        <f>SUM(J3:J8)</f>
        <v>9000</v>
      </c>
      <c r="K9" s="26">
        <f>SUM(K3:K8)</f>
        <v>4550</v>
      </c>
      <c r="L9" s="27">
        <f>SUM(L3:L8)</f>
        <v>4450</v>
      </c>
      <c r="M9" s="9"/>
      <c r="N9" s="22">
        <f>SUM(N3:N8)</f>
        <v>6600</v>
      </c>
      <c r="O9" s="23">
        <f>SUM(O3:O8)</f>
        <v>1450</v>
      </c>
      <c r="P9" s="24">
        <f>SUM(P3:P8)</f>
        <v>5150</v>
      </c>
    </row>
  </sheetData>
  <mergeCells count="4">
    <mergeCell ref="B1:D1"/>
    <mergeCell ref="F1:H1"/>
    <mergeCell ref="J1:L1"/>
    <mergeCell ref="N1:P1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5"/>
  <sheetViews>
    <sheetView tabSelected="1" workbookViewId="0">
      <selection activeCell="C57" sqref="C57"/>
    </sheetView>
  </sheetViews>
  <sheetFormatPr baseColWidth="10" defaultColWidth="8.83203125" defaultRowHeight="15" x14ac:dyDescent="0.2"/>
  <cols>
    <col min="1" max="1" width="29" customWidth="1"/>
    <col min="2" max="2" width="17.5" customWidth="1"/>
    <col min="3" max="3" width="15.6640625" customWidth="1"/>
    <col min="4" max="5" width="8.83203125" customWidth="1"/>
    <col min="6" max="6" width="10.6640625" customWidth="1"/>
    <col min="7" max="1025" width="8.83203125" customWidth="1"/>
  </cols>
  <sheetData>
    <row r="1" spans="1:27" x14ac:dyDescent="0.2">
      <c r="B1" t="s">
        <v>8</v>
      </c>
      <c r="C1" t="s">
        <v>9</v>
      </c>
      <c r="D1" t="s">
        <v>10</v>
      </c>
      <c r="E1" s="28"/>
      <c r="F1" t="s">
        <v>11</v>
      </c>
      <c r="H1" s="29"/>
      <c r="I1" t="s">
        <v>12</v>
      </c>
      <c r="K1" s="30"/>
      <c r="L1" t="s">
        <v>13</v>
      </c>
    </row>
    <row r="2" spans="1:27" x14ac:dyDescent="0.2">
      <c r="A2" s="31" t="s">
        <v>41</v>
      </c>
      <c r="D2" t="s">
        <v>14</v>
      </c>
    </row>
    <row r="3" spans="1:27" x14ac:dyDescent="0.2">
      <c r="A3" t="s">
        <v>33</v>
      </c>
      <c r="B3">
        <v>1</v>
      </c>
      <c r="C3">
        <v>0.5</v>
      </c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</row>
    <row r="4" spans="1:27" x14ac:dyDescent="0.2">
      <c r="A4" t="s">
        <v>15</v>
      </c>
      <c r="B4">
        <v>0</v>
      </c>
      <c r="C4">
        <v>0</v>
      </c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</row>
    <row r="5" spans="1:27" x14ac:dyDescent="0.2">
      <c r="A5" t="s">
        <v>15</v>
      </c>
      <c r="B5">
        <v>0</v>
      </c>
      <c r="C5">
        <v>0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</row>
    <row r="6" spans="1:27" x14ac:dyDescent="0.2">
      <c r="A6" t="s">
        <v>15</v>
      </c>
      <c r="B6">
        <v>0</v>
      </c>
      <c r="C6">
        <v>0</v>
      </c>
      <c r="E6" s="32"/>
      <c r="F6" s="32"/>
      <c r="G6" s="32"/>
      <c r="H6" s="32"/>
      <c r="I6" s="32"/>
      <c r="J6" s="33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</row>
    <row r="7" spans="1:27" x14ac:dyDescent="0.2">
      <c r="A7" t="s">
        <v>15</v>
      </c>
      <c r="B7">
        <v>0</v>
      </c>
      <c r="C7">
        <v>0</v>
      </c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</row>
    <row r="8" spans="1:27" x14ac:dyDescent="0.2">
      <c r="A8" t="s">
        <v>15</v>
      </c>
      <c r="B8">
        <v>0</v>
      </c>
      <c r="C8">
        <v>0</v>
      </c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</row>
    <row r="9" spans="1:27" x14ac:dyDescent="0.2">
      <c r="A9" t="s">
        <v>15</v>
      </c>
      <c r="B9">
        <v>0</v>
      </c>
      <c r="C9">
        <v>0</v>
      </c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</row>
    <row r="10" spans="1:27" s="32" customFormat="1" x14ac:dyDescent="0.2">
      <c r="A10" s="32" t="s">
        <v>15</v>
      </c>
      <c r="B10" s="32">
        <v>0</v>
      </c>
      <c r="C10" s="32">
        <v>0</v>
      </c>
    </row>
    <row r="11" spans="1:27" s="32" customFormat="1" x14ac:dyDescent="0.2">
      <c r="A11" s="32" t="s">
        <v>15</v>
      </c>
      <c r="B11" s="32">
        <v>0</v>
      </c>
      <c r="C11" s="32">
        <v>0</v>
      </c>
    </row>
    <row r="12" spans="1:27" s="32" customFormat="1" x14ac:dyDescent="0.2">
      <c r="A12" s="32" t="s">
        <v>15</v>
      </c>
      <c r="B12" s="32">
        <v>0</v>
      </c>
      <c r="C12" s="32">
        <v>0</v>
      </c>
    </row>
    <row r="13" spans="1:27" x14ac:dyDescent="0.2">
      <c r="A13" t="s">
        <v>7</v>
      </c>
      <c r="B13">
        <f>SUM(B3:B12)</f>
        <v>1</v>
      </c>
      <c r="C13">
        <f>SUM(C3:C12)</f>
        <v>0.5</v>
      </c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</row>
    <row r="14" spans="1:27" x14ac:dyDescent="0.2">
      <c r="A14" s="34" t="s">
        <v>42</v>
      </c>
      <c r="D14" t="s">
        <v>14</v>
      </c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</row>
    <row r="15" spans="1:27" s="32" customFormat="1" x14ac:dyDescent="0.2">
      <c r="A15" s="32" t="s">
        <v>64</v>
      </c>
      <c r="B15" s="32">
        <v>0</v>
      </c>
      <c r="C15" s="32">
        <v>0</v>
      </c>
    </row>
    <row r="16" spans="1:27" s="32" customFormat="1" x14ac:dyDescent="0.2">
      <c r="A16" s="32" t="s">
        <v>66</v>
      </c>
      <c r="B16" s="32">
        <v>0</v>
      </c>
      <c r="C16" s="32">
        <v>0</v>
      </c>
    </row>
    <row r="17" spans="1:27" s="32" customFormat="1" x14ac:dyDescent="0.2">
      <c r="A17" s="32" t="s">
        <v>67</v>
      </c>
      <c r="B17" s="32">
        <v>0</v>
      </c>
      <c r="C17" s="32">
        <v>0</v>
      </c>
    </row>
    <row r="18" spans="1:27" s="32" customFormat="1" x14ac:dyDescent="0.2">
      <c r="A18" s="32" t="s">
        <v>65</v>
      </c>
      <c r="B18" s="32">
        <v>0</v>
      </c>
      <c r="C18" s="32">
        <v>0</v>
      </c>
      <c r="J18" s="33"/>
    </row>
    <row r="19" spans="1:27" s="32" customFormat="1" x14ac:dyDescent="0.2">
      <c r="A19" s="32" t="s">
        <v>68</v>
      </c>
      <c r="B19" s="32">
        <v>0</v>
      </c>
      <c r="C19" s="32">
        <v>0</v>
      </c>
    </row>
    <row r="20" spans="1:27" s="32" customFormat="1" x14ac:dyDescent="0.2">
      <c r="A20" s="32" t="s">
        <v>61</v>
      </c>
      <c r="B20" s="32">
        <v>0</v>
      </c>
      <c r="C20" s="32">
        <v>0</v>
      </c>
    </row>
    <row r="21" spans="1:27" s="32" customFormat="1" x14ac:dyDescent="0.2">
      <c r="A21" s="32" t="s">
        <v>63</v>
      </c>
      <c r="B21" s="32">
        <v>0</v>
      </c>
      <c r="C21" s="32">
        <v>0</v>
      </c>
    </row>
    <row r="22" spans="1:27" s="32" customFormat="1" x14ac:dyDescent="0.2">
      <c r="A22" s="32" t="s">
        <v>15</v>
      </c>
      <c r="B22" s="32">
        <v>0</v>
      </c>
      <c r="C22" s="32">
        <v>0</v>
      </c>
    </row>
    <row r="23" spans="1:27" s="32" customFormat="1" x14ac:dyDescent="0.2">
      <c r="A23" s="32" t="s">
        <v>15</v>
      </c>
      <c r="B23" s="32">
        <v>0</v>
      </c>
      <c r="C23" s="32">
        <v>0</v>
      </c>
    </row>
    <row r="24" spans="1:27" s="32" customFormat="1" x14ac:dyDescent="0.2">
      <c r="A24" s="32" t="s">
        <v>15</v>
      </c>
      <c r="B24" s="32">
        <v>0</v>
      </c>
      <c r="C24" s="32">
        <v>0</v>
      </c>
    </row>
    <row r="25" spans="1:27" x14ac:dyDescent="0.2">
      <c r="A25" t="s">
        <v>7</v>
      </c>
      <c r="B25">
        <f>SUM(B15:B24)</f>
        <v>0</v>
      </c>
      <c r="C25">
        <f>SUM(C15:C24)</f>
        <v>0</v>
      </c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</row>
    <row r="26" spans="1:27" x14ac:dyDescent="0.2">
      <c r="A26" s="34" t="s">
        <v>43</v>
      </c>
      <c r="D26" t="s">
        <v>14</v>
      </c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</row>
    <row r="27" spans="1:27" s="32" customFormat="1" x14ac:dyDescent="0.2">
      <c r="A27" s="32" t="s">
        <v>15</v>
      </c>
      <c r="B27" s="32">
        <v>0</v>
      </c>
      <c r="C27" s="32">
        <v>0</v>
      </c>
    </row>
    <row r="28" spans="1:27" s="32" customFormat="1" x14ac:dyDescent="0.2">
      <c r="A28" s="32" t="s">
        <v>15</v>
      </c>
      <c r="B28" s="32">
        <v>0</v>
      </c>
      <c r="C28" s="32">
        <v>0</v>
      </c>
    </row>
    <row r="29" spans="1:27" s="32" customFormat="1" x14ac:dyDescent="0.2">
      <c r="A29" s="32" t="s">
        <v>15</v>
      </c>
      <c r="B29" s="32">
        <v>0</v>
      </c>
      <c r="C29" s="32">
        <v>0</v>
      </c>
    </row>
    <row r="30" spans="1:27" s="32" customFormat="1" x14ac:dyDescent="0.2">
      <c r="A30" s="32" t="s">
        <v>15</v>
      </c>
      <c r="B30" s="32">
        <v>0</v>
      </c>
      <c r="C30" s="32">
        <v>0</v>
      </c>
      <c r="J30" s="33"/>
    </row>
    <row r="31" spans="1:27" s="32" customFormat="1" x14ac:dyDescent="0.2">
      <c r="A31" s="32" t="s">
        <v>15</v>
      </c>
      <c r="B31" s="32">
        <v>0</v>
      </c>
      <c r="C31" s="32">
        <v>0</v>
      </c>
    </row>
    <row r="32" spans="1:27" s="32" customFormat="1" x14ac:dyDescent="0.2">
      <c r="A32" s="32" t="s">
        <v>15</v>
      </c>
      <c r="B32" s="32">
        <v>0</v>
      </c>
      <c r="C32" s="32">
        <v>0</v>
      </c>
    </row>
    <row r="33" spans="1:27" s="32" customFormat="1" x14ac:dyDescent="0.2">
      <c r="A33" s="32" t="s">
        <v>15</v>
      </c>
      <c r="B33" s="32">
        <v>0</v>
      </c>
      <c r="C33" s="32">
        <v>0</v>
      </c>
    </row>
    <row r="34" spans="1:27" s="32" customFormat="1" x14ac:dyDescent="0.2">
      <c r="A34" s="32" t="s">
        <v>15</v>
      </c>
      <c r="B34" s="32">
        <v>0</v>
      </c>
      <c r="C34" s="32">
        <v>0</v>
      </c>
    </row>
    <row r="35" spans="1:27" s="32" customFormat="1" x14ac:dyDescent="0.2">
      <c r="A35" s="32" t="s">
        <v>15</v>
      </c>
      <c r="B35" s="32">
        <v>0</v>
      </c>
      <c r="C35" s="32">
        <v>0</v>
      </c>
    </row>
    <row r="36" spans="1:27" s="32" customFormat="1" x14ac:dyDescent="0.2">
      <c r="A36" s="32" t="s">
        <v>15</v>
      </c>
      <c r="B36" s="32">
        <v>0</v>
      </c>
      <c r="C36" s="32">
        <v>0</v>
      </c>
    </row>
    <row r="37" spans="1:27" x14ac:dyDescent="0.2">
      <c r="A37" s="35" t="s">
        <v>7</v>
      </c>
      <c r="B37">
        <f>SUM(B27:B36)</f>
        <v>0</v>
      </c>
      <c r="C37">
        <f>SUM(C27:C36)</f>
        <v>0</v>
      </c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</row>
    <row r="38" spans="1:27" x14ac:dyDescent="0.2">
      <c r="A38" s="34" t="s">
        <v>44</v>
      </c>
      <c r="D38" t="s">
        <v>14</v>
      </c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</row>
    <row r="39" spans="1:27" s="32" customFormat="1" x14ac:dyDescent="0.2">
      <c r="A39" s="32" t="s">
        <v>31</v>
      </c>
      <c r="B39" s="32">
        <v>1</v>
      </c>
      <c r="C39" s="32">
        <v>1</v>
      </c>
    </row>
    <row r="40" spans="1:27" s="32" customFormat="1" x14ac:dyDescent="0.2">
      <c r="A40" s="32" t="s">
        <v>58</v>
      </c>
      <c r="B40" s="32">
        <v>0</v>
      </c>
      <c r="C40" s="32">
        <v>0</v>
      </c>
    </row>
    <row r="41" spans="1:27" s="32" customFormat="1" x14ac:dyDescent="0.2">
      <c r="A41" s="32" t="s">
        <v>60</v>
      </c>
      <c r="B41" s="32">
        <v>0</v>
      </c>
      <c r="C41" s="32">
        <v>0</v>
      </c>
      <c r="J41" s="33"/>
    </row>
    <row r="42" spans="1:27" s="32" customFormat="1" x14ac:dyDescent="0.2">
      <c r="A42" s="32" t="s">
        <v>59</v>
      </c>
      <c r="B42" s="32">
        <v>0</v>
      </c>
      <c r="C42" s="32">
        <v>0</v>
      </c>
    </row>
    <row r="43" spans="1:27" s="32" customFormat="1" x14ac:dyDescent="0.2">
      <c r="A43" s="32" t="s">
        <v>62</v>
      </c>
      <c r="B43" s="32">
        <v>0</v>
      </c>
      <c r="C43" s="32">
        <v>0</v>
      </c>
    </row>
    <row r="44" spans="1:27" s="32" customFormat="1" x14ac:dyDescent="0.2">
      <c r="A44" s="32" t="s">
        <v>61</v>
      </c>
      <c r="B44" s="32">
        <v>0</v>
      </c>
      <c r="C44" s="32">
        <v>0</v>
      </c>
    </row>
    <row r="45" spans="1:27" s="32" customFormat="1" x14ac:dyDescent="0.2">
      <c r="A45" s="32" t="s">
        <v>63</v>
      </c>
      <c r="B45" s="32">
        <v>0</v>
      </c>
      <c r="C45" s="32">
        <v>0</v>
      </c>
    </row>
    <row r="46" spans="1:27" s="32" customFormat="1" x14ac:dyDescent="0.2">
      <c r="A46" s="32" t="s">
        <v>15</v>
      </c>
      <c r="B46" s="32">
        <v>0</v>
      </c>
      <c r="C46" s="32">
        <v>0</v>
      </c>
    </row>
    <row r="47" spans="1:27" s="32" customFormat="1" x14ac:dyDescent="0.2">
      <c r="A47" s="32" t="s">
        <v>15</v>
      </c>
    </row>
    <row r="48" spans="1:27" s="32" customFormat="1" x14ac:dyDescent="0.2">
      <c r="A48" s="32" t="s">
        <v>15</v>
      </c>
      <c r="B48" s="32">
        <v>0</v>
      </c>
      <c r="C48" s="32">
        <v>0</v>
      </c>
    </row>
    <row r="49" spans="1:27" x14ac:dyDescent="0.2">
      <c r="A49" s="35" t="s">
        <v>7</v>
      </c>
      <c r="B49">
        <f>SUM(B39:B48)</f>
        <v>1</v>
      </c>
      <c r="C49">
        <f>SUM(C39:C48)</f>
        <v>1</v>
      </c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</row>
    <row r="50" spans="1:27" x14ac:dyDescent="0.2">
      <c r="A50" s="31" t="s">
        <v>45</v>
      </c>
      <c r="D50" t="s">
        <v>14</v>
      </c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</row>
    <row r="51" spans="1:27" s="32" customFormat="1" x14ac:dyDescent="0.2">
      <c r="A51" s="32" t="s">
        <v>32</v>
      </c>
      <c r="B51" s="32">
        <v>1</v>
      </c>
      <c r="C51" s="32">
        <v>2</v>
      </c>
    </row>
    <row r="52" spans="1:27" s="32" customFormat="1" x14ac:dyDescent="0.2">
      <c r="A52" s="32" t="s">
        <v>58</v>
      </c>
      <c r="B52" s="32">
        <v>3</v>
      </c>
      <c r="C52" s="32">
        <v>0</v>
      </c>
    </row>
    <row r="53" spans="1:27" s="32" customFormat="1" x14ac:dyDescent="0.2">
      <c r="A53" s="32" t="s">
        <v>69</v>
      </c>
      <c r="B53" s="32">
        <v>2</v>
      </c>
      <c r="C53" s="32">
        <v>0</v>
      </c>
    </row>
    <row r="54" spans="1:27" s="32" customFormat="1" x14ac:dyDescent="0.2">
      <c r="A54" s="32" t="s">
        <v>70</v>
      </c>
      <c r="B54" s="32">
        <v>1</v>
      </c>
      <c r="C54" s="32">
        <v>0</v>
      </c>
      <c r="J54" s="33"/>
    </row>
    <row r="55" spans="1:27" s="32" customFormat="1" x14ac:dyDescent="0.2">
      <c r="A55" s="32" t="s">
        <v>71</v>
      </c>
      <c r="B55" s="32">
        <v>3</v>
      </c>
      <c r="C55" s="32">
        <v>0</v>
      </c>
    </row>
    <row r="56" spans="1:27" s="32" customFormat="1" x14ac:dyDescent="0.2">
      <c r="A56" s="32" t="s">
        <v>61</v>
      </c>
      <c r="B56" s="32">
        <v>2</v>
      </c>
      <c r="C56" s="32">
        <v>0</v>
      </c>
    </row>
    <row r="57" spans="1:27" s="32" customFormat="1" x14ac:dyDescent="0.2">
      <c r="A57" s="32" t="s">
        <v>63</v>
      </c>
      <c r="B57" s="32">
        <v>2</v>
      </c>
      <c r="C57" s="32">
        <v>0</v>
      </c>
    </row>
    <row r="58" spans="1:27" s="32" customFormat="1" x14ac:dyDescent="0.2">
      <c r="A58" s="32" t="s">
        <v>15</v>
      </c>
      <c r="B58" s="32">
        <v>0</v>
      </c>
      <c r="C58" s="32">
        <v>0</v>
      </c>
    </row>
    <row r="59" spans="1:27" s="32" customFormat="1" x14ac:dyDescent="0.2">
      <c r="A59" s="32" t="s">
        <v>15</v>
      </c>
      <c r="B59" s="32">
        <v>0</v>
      </c>
      <c r="C59" s="32">
        <v>0</v>
      </c>
    </row>
    <row r="60" spans="1:27" s="32" customFormat="1" x14ac:dyDescent="0.2">
      <c r="A60" s="32" t="s">
        <v>15</v>
      </c>
      <c r="B60" s="32">
        <v>0</v>
      </c>
      <c r="C60" s="32">
        <v>0</v>
      </c>
    </row>
    <row r="61" spans="1:27" x14ac:dyDescent="0.2">
      <c r="A61" t="s">
        <v>7</v>
      </c>
      <c r="B61">
        <f>SUM(B51:B60)</f>
        <v>14</v>
      </c>
      <c r="C61">
        <f>SUM(C51:C60)</f>
        <v>2</v>
      </c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  <c r="AA61" s="32"/>
    </row>
    <row r="62" spans="1:27" x14ac:dyDescent="0.2">
      <c r="A62" s="34" t="s">
        <v>46</v>
      </c>
      <c r="D62" t="s">
        <v>14</v>
      </c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</row>
    <row r="63" spans="1:27" s="32" customFormat="1" x14ac:dyDescent="0.2">
      <c r="A63" s="32" t="s">
        <v>30</v>
      </c>
      <c r="B63" s="32">
        <v>1</v>
      </c>
      <c r="C63" s="32">
        <v>0.2</v>
      </c>
    </row>
    <row r="64" spans="1:27" s="32" customFormat="1" x14ac:dyDescent="0.2">
      <c r="A64" s="32" t="s">
        <v>15</v>
      </c>
      <c r="B64" s="32">
        <v>0</v>
      </c>
      <c r="C64" s="32">
        <v>0</v>
      </c>
    </row>
    <row r="65" spans="1:27" s="32" customFormat="1" x14ac:dyDescent="0.2">
      <c r="A65" s="32" t="s">
        <v>15</v>
      </c>
      <c r="B65" s="32">
        <v>0</v>
      </c>
      <c r="C65" s="32">
        <v>0</v>
      </c>
    </row>
    <row r="66" spans="1:27" s="32" customFormat="1" x14ac:dyDescent="0.2">
      <c r="A66" s="32" t="s">
        <v>15</v>
      </c>
      <c r="B66" s="32">
        <v>0</v>
      </c>
      <c r="C66" s="32">
        <v>0</v>
      </c>
      <c r="J66" s="33"/>
    </row>
    <row r="67" spans="1:27" s="32" customFormat="1" x14ac:dyDescent="0.2">
      <c r="A67" s="32" t="s">
        <v>15</v>
      </c>
      <c r="B67" s="32">
        <v>0</v>
      </c>
      <c r="C67" s="32">
        <v>0</v>
      </c>
    </row>
    <row r="68" spans="1:27" s="32" customFormat="1" x14ac:dyDescent="0.2">
      <c r="A68" s="32" t="s">
        <v>15</v>
      </c>
      <c r="B68" s="32">
        <v>0</v>
      </c>
      <c r="C68" s="32">
        <v>0</v>
      </c>
    </row>
    <row r="69" spans="1:27" s="32" customFormat="1" x14ac:dyDescent="0.2">
      <c r="A69" s="32" t="s">
        <v>15</v>
      </c>
      <c r="B69" s="32">
        <v>0</v>
      </c>
      <c r="C69" s="32">
        <v>0</v>
      </c>
    </row>
    <row r="70" spans="1:27" s="32" customFormat="1" x14ac:dyDescent="0.2">
      <c r="A70" s="32" t="s">
        <v>15</v>
      </c>
      <c r="B70" s="32">
        <v>0</v>
      </c>
      <c r="C70" s="32">
        <v>0</v>
      </c>
    </row>
    <row r="71" spans="1:27" s="32" customFormat="1" x14ac:dyDescent="0.2">
      <c r="A71" s="32" t="s">
        <v>15</v>
      </c>
      <c r="B71" s="32">
        <v>0</v>
      </c>
      <c r="C71" s="32">
        <v>0</v>
      </c>
    </row>
    <row r="72" spans="1:27" s="32" customFormat="1" x14ac:dyDescent="0.2">
      <c r="A72" s="32" t="s">
        <v>15</v>
      </c>
      <c r="B72" s="32">
        <v>0</v>
      </c>
      <c r="C72" s="32">
        <v>0</v>
      </c>
    </row>
    <row r="73" spans="1:27" x14ac:dyDescent="0.2">
      <c r="A73" t="s">
        <v>7</v>
      </c>
      <c r="B73">
        <f>SUM(B63:B72)</f>
        <v>1</v>
      </c>
      <c r="C73">
        <f>SUM(C63:C72)</f>
        <v>0.2</v>
      </c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  <c r="AA73" s="32"/>
    </row>
    <row r="74" spans="1:27" x14ac:dyDescent="0.2">
      <c r="A74" t="s">
        <v>16</v>
      </c>
      <c r="B74">
        <f>SUM(B13,B25,B37,B49,B61,B73)</f>
        <v>17</v>
      </c>
      <c r="C74">
        <f>SUM(C13,C25,C37,C49,C61,C73)</f>
        <v>3.7</v>
      </c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  <c r="AA74" s="32"/>
    </row>
    <row r="75" spans="1:27" x14ac:dyDescent="0.2">
      <c r="A75" t="s">
        <v>17</v>
      </c>
      <c r="B75" s="36">
        <f>B74*100</f>
        <v>1700</v>
      </c>
      <c r="C75" s="36">
        <f>C74*100</f>
        <v>370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G18" sqref="G18"/>
    </sheetView>
  </sheetViews>
  <sheetFormatPr baseColWidth="10" defaultColWidth="8.83203125" defaultRowHeight="15" x14ac:dyDescent="0.2"/>
  <cols>
    <col min="1" max="1" width="15.5" style="37" customWidth="1"/>
    <col min="2" max="2" width="8.83203125" style="37" customWidth="1"/>
    <col min="3" max="3" width="7.33203125" style="37" customWidth="1"/>
    <col min="4" max="4" width="10.6640625" style="37" customWidth="1"/>
    <col min="5" max="5" width="9.5" style="37" customWidth="1"/>
    <col min="6" max="6" width="11.33203125" style="37" customWidth="1"/>
    <col min="7" max="7" width="10.5" style="37" customWidth="1"/>
    <col min="8" max="12" width="4.1640625" style="37" bestFit="1" customWidth="1"/>
    <col min="13" max="1025" width="8.83203125" customWidth="1"/>
  </cols>
  <sheetData>
    <row r="1" spans="1:12" x14ac:dyDescent="0.2">
      <c r="A1" s="38" t="s">
        <v>18</v>
      </c>
      <c r="B1" s="39" t="s">
        <v>19</v>
      </c>
      <c r="C1" s="40" t="s">
        <v>20</v>
      </c>
      <c r="D1" s="40" t="s">
        <v>27</v>
      </c>
      <c r="E1" s="40" t="s">
        <v>40</v>
      </c>
      <c r="F1" s="40" t="s">
        <v>48</v>
      </c>
      <c r="G1" s="40" t="s">
        <v>57</v>
      </c>
      <c r="H1" s="40" t="s">
        <v>15</v>
      </c>
      <c r="I1" s="40" t="s">
        <v>15</v>
      </c>
      <c r="J1" s="40" t="s">
        <v>15</v>
      </c>
      <c r="K1" s="40" t="s">
        <v>15</v>
      </c>
      <c r="L1" s="40" t="s">
        <v>15</v>
      </c>
    </row>
    <row r="2" spans="1:12" ht="75" x14ac:dyDescent="0.2">
      <c r="B2" s="39" t="s">
        <v>21</v>
      </c>
      <c r="C2" s="41" t="s">
        <v>26</v>
      </c>
      <c r="D2" s="41" t="s">
        <v>28</v>
      </c>
      <c r="E2" s="41" t="s">
        <v>47</v>
      </c>
      <c r="F2" s="41" t="s">
        <v>56</v>
      </c>
      <c r="G2" s="41" t="s">
        <v>55</v>
      </c>
      <c r="H2" s="41" t="s">
        <v>29</v>
      </c>
      <c r="I2" s="41" t="s">
        <v>29</v>
      </c>
      <c r="J2" s="41" t="s">
        <v>15</v>
      </c>
      <c r="K2" s="41" t="s">
        <v>15</v>
      </c>
      <c r="L2" s="41" t="s">
        <v>15</v>
      </c>
    </row>
    <row r="3" spans="1:12" x14ac:dyDescent="0.2">
      <c r="B3" s="39" t="s">
        <v>14</v>
      </c>
      <c r="C3" s="40">
        <v>1.5</v>
      </c>
      <c r="D3" s="40">
        <v>0.5</v>
      </c>
      <c r="E3" s="40">
        <v>0.25</v>
      </c>
      <c r="F3" s="40">
        <v>3</v>
      </c>
      <c r="G3" s="40">
        <v>2.5</v>
      </c>
      <c r="H3" s="40">
        <v>0</v>
      </c>
      <c r="I3" s="40">
        <v>0</v>
      </c>
      <c r="J3" s="40">
        <v>0</v>
      </c>
      <c r="K3" s="40">
        <v>0</v>
      </c>
      <c r="L3" s="40">
        <v>0</v>
      </c>
    </row>
    <row r="4" spans="1:12" x14ac:dyDescent="0.2">
      <c r="A4" s="39" t="s">
        <v>41</v>
      </c>
      <c r="B4" s="39">
        <f t="shared" ref="B4:B9" si="0">SUMIF(C4:L4,A$1,C$3:Z$3)</f>
        <v>7.25</v>
      </c>
      <c r="C4" s="42" t="s">
        <v>18</v>
      </c>
      <c r="D4" s="42"/>
      <c r="E4" s="38" t="s">
        <v>18</v>
      </c>
      <c r="F4" s="38" t="s">
        <v>18</v>
      </c>
      <c r="G4" s="38" t="s">
        <v>18</v>
      </c>
      <c r="H4" s="42"/>
      <c r="I4" s="42"/>
      <c r="J4" s="42"/>
      <c r="K4" s="42"/>
      <c r="L4" s="42"/>
    </row>
    <row r="5" spans="1:12" x14ac:dyDescent="0.2">
      <c r="A5" s="39" t="s">
        <v>42</v>
      </c>
      <c r="B5" s="39">
        <f t="shared" si="0"/>
        <v>7.25</v>
      </c>
      <c r="C5" s="42" t="s">
        <v>18</v>
      </c>
      <c r="D5" s="42"/>
      <c r="E5" s="38" t="s">
        <v>18</v>
      </c>
      <c r="F5" s="38" t="s">
        <v>18</v>
      </c>
      <c r="G5" s="38" t="s">
        <v>18</v>
      </c>
      <c r="J5" s="42"/>
      <c r="K5" s="42"/>
      <c r="L5" s="42"/>
    </row>
    <row r="6" spans="1:12" x14ac:dyDescent="0.2">
      <c r="A6" s="39" t="s">
        <v>43</v>
      </c>
      <c r="B6" s="39">
        <f t="shared" si="0"/>
        <v>7.75</v>
      </c>
      <c r="C6" s="42" t="s">
        <v>18</v>
      </c>
      <c r="D6" s="38" t="s">
        <v>18</v>
      </c>
      <c r="E6" s="38" t="s">
        <v>18</v>
      </c>
      <c r="F6" s="38" t="s">
        <v>18</v>
      </c>
      <c r="G6" s="38" t="s">
        <v>18</v>
      </c>
      <c r="H6" s="42"/>
      <c r="I6" s="42"/>
      <c r="J6" s="42"/>
      <c r="K6" s="42"/>
      <c r="L6" s="42"/>
    </row>
    <row r="7" spans="1:12" x14ac:dyDescent="0.2">
      <c r="A7" s="39" t="s">
        <v>44</v>
      </c>
      <c r="B7" s="39">
        <f t="shared" si="0"/>
        <v>7.75</v>
      </c>
      <c r="C7" s="42" t="s">
        <v>18</v>
      </c>
      <c r="D7" s="38" t="s">
        <v>18</v>
      </c>
      <c r="E7" s="38" t="s">
        <v>18</v>
      </c>
      <c r="F7" s="38" t="s">
        <v>18</v>
      </c>
      <c r="G7" s="38" t="s">
        <v>18</v>
      </c>
      <c r="H7" s="42"/>
      <c r="I7" s="42"/>
      <c r="J7" s="42"/>
      <c r="K7" s="42"/>
      <c r="L7" s="42"/>
    </row>
    <row r="8" spans="1:12" x14ac:dyDescent="0.2">
      <c r="A8" s="39" t="s">
        <v>45</v>
      </c>
      <c r="B8" s="39">
        <f t="shared" si="0"/>
        <v>7.75</v>
      </c>
      <c r="C8" s="42" t="s">
        <v>18</v>
      </c>
      <c r="D8" s="38" t="s">
        <v>18</v>
      </c>
      <c r="E8" s="38" t="s">
        <v>18</v>
      </c>
      <c r="F8" s="38" t="s">
        <v>18</v>
      </c>
      <c r="G8" s="38" t="s">
        <v>18</v>
      </c>
      <c r="H8" s="42"/>
      <c r="I8" s="42"/>
      <c r="J8" s="42"/>
      <c r="K8" s="42"/>
      <c r="L8" s="42"/>
    </row>
    <row r="9" spans="1:12" x14ac:dyDescent="0.2">
      <c r="A9" s="39" t="s">
        <v>46</v>
      </c>
      <c r="B9" s="39">
        <f t="shared" si="0"/>
        <v>7.75</v>
      </c>
      <c r="C9" s="42" t="s">
        <v>18</v>
      </c>
      <c r="D9" s="38" t="s">
        <v>18</v>
      </c>
      <c r="E9" s="38" t="s">
        <v>18</v>
      </c>
      <c r="F9" s="38" t="s">
        <v>18</v>
      </c>
      <c r="G9" s="38" t="s">
        <v>18</v>
      </c>
      <c r="H9" s="42"/>
      <c r="I9" s="42"/>
      <c r="J9" s="42"/>
      <c r="K9" s="42"/>
      <c r="L9" s="42"/>
    </row>
    <row r="10" spans="1:12" x14ac:dyDescent="0.2">
      <c r="A10" s="39" t="s">
        <v>7</v>
      </c>
      <c r="B10" s="39">
        <f>SUM(B4:B9)</f>
        <v>45.5</v>
      </c>
      <c r="C10" s="40">
        <f t="shared" ref="C10:L10" si="1">COUNTIF(C4:C9,"*ü*") * C3</f>
        <v>9</v>
      </c>
      <c r="D10" s="40">
        <f t="shared" si="1"/>
        <v>2</v>
      </c>
      <c r="E10" s="40">
        <f t="shared" si="1"/>
        <v>1.5</v>
      </c>
      <c r="F10" s="40">
        <f t="shared" si="1"/>
        <v>18</v>
      </c>
      <c r="G10" s="40">
        <f t="shared" si="1"/>
        <v>15</v>
      </c>
      <c r="H10" s="40">
        <f t="shared" si="1"/>
        <v>0</v>
      </c>
      <c r="I10" s="40">
        <f t="shared" si="1"/>
        <v>0</v>
      </c>
      <c r="J10" s="40">
        <f t="shared" si="1"/>
        <v>0</v>
      </c>
      <c r="K10" s="40">
        <f t="shared" si="1"/>
        <v>0</v>
      </c>
      <c r="L10" s="40">
        <f t="shared" si="1"/>
        <v>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"/>
  <sheetViews>
    <sheetView topLeftCell="A2" workbookViewId="0">
      <selection activeCell="D8" sqref="D8"/>
    </sheetView>
  </sheetViews>
  <sheetFormatPr baseColWidth="10" defaultColWidth="8.83203125" defaultRowHeight="15" x14ac:dyDescent="0.2"/>
  <cols>
    <col min="1" max="1" width="15.5" customWidth="1"/>
    <col min="2" max="2" width="43.33203125" customWidth="1"/>
    <col min="3" max="3" width="27.5" customWidth="1"/>
    <col min="4" max="4" width="32" customWidth="1"/>
    <col min="5" max="19" width="3.6640625" customWidth="1"/>
    <col min="20" max="1025" width="8.83203125" customWidth="1"/>
  </cols>
  <sheetData>
    <row r="1" spans="1:19" x14ac:dyDescent="0.2">
      <c r="A1" s="43"/>
      <c r="B1" s="44" t="s">
        <v>22</v>
      </c>
      <c r="C1" s="44" t="s">
        <v>8</v>
      </c>
      <c r="D1" s="45" t="s">
        <v>9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</row>
    <row r="2" spans="1:19" x14ac:dyDescent="0.2">
      <c r="A2" s="17" t="s">
        <v>41</v>
      </c>
      <c r="B2" s="46" t="s">
        <v>49</v>
      </c>
      <c r="C2" s="47">
        <v>6</v>
      </c>
      <c r="D2" s="48">
        <v>0</v>
      </c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</row>
    <row r="3" spans="1:19" x14ac:dyDescent="0.2">
      <c r="A3" s="49"/>
      <c r="B3" s="46" t="s">
        <v>36</v>
      </c>
      <c r="C3" s="47">
        <v>3</v>
      </c>
      <c r="D3" s="48">
        <v>0</v>
      </c>
      <c r="E3" s="32"/>
      <c r="F3" s="32"/>
      <c r="G3" s="32"/>
      <c r="H3" s="32"/>
      <c r="I3" s="32"/>
      <c r="J3" s="50"/>
      <c r="K3" s="32"/>
      <c r="L3" s="32"/>
      <c r="M3" s="32"/>
      <c r="N3" s="32"/>
      <c r="O3" s="32"/>
    </row>
    <row r="4" spans="1:19" s="32" customFormat="1" x14ac:dyDescent="0.2">
      <c r="A4" s="49"/>
      <c r="B4" s="46" t="s">
        <v>25</v>
      </c>
      <c r="C4" s="47">
        <v>2</v>
      </c>
      <c r="D4" s="48">
        <v>0</v>
      </c>
      <c r="J4" s="50"/>
    </row>
    <row r="5" spans="1:19" x14ac:dyDescent="0.2">
      <c r="A5" s="49"/>
      <c r="B5" s="46" t="s">
        <v>23</v>
      </c>
      <c r="C5" s="46">
        <f>SUM(C2:C4)</f>
        <v>11</v>
      </c>
      <c r="D5" s="51">
        <f>SUM(D2:D4)</f>
        <v>0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</row>
    <row r="6" spans="1:19" s="32" customFormat="1" x14ac:dyDescent="0.2">
      <c r="A6" s="17" t="s">
        <v>42</v>
      </c>
      <c r="B6" s="46" t="s">
        <v>50</v>
      </c>
      <c r="C6" s="47">
        <v>6</v>
      </c>
      <c r="D6" s="48">
        <v>6</v>
      </c>
    </row>
    <row r="7" spans="1:19" s="32" customFormat="1" x14ac:dyDescent="0.2">
      <c r="A7" s="49"/>
      <c r="B7" s="46" t="s">
        <v>39</v>
      </c>
      <c r="C7" s="47">
        <v>3</v>
      </c>
      <c r="D7" s="48">
        <v>1</v>
      </c>
      <c r="J7" s="50"/>
    </row>
    <row r="8" spans="1:19" s="32" customFormat="1" x14ac:dyDescent="0.2">
      <c r="A8" s="49"/>
      <c r="B8" s="46" t="s">
        <v>25</v>
      </c>
      <c r="C8" s="47">
        <v>2</v>
      </c>
      <c r="D8" s="48">
        <v>1</v>
      </c>
      <c r="J8" s="50"/>
    </row>
    <row r="9" spans="1:19" x14ac:dyDescent="0.2">
      <c r="A9" s="49"/>
      <c r="B9" s="46" t="s">
        <v>23</v>
      </c>
      <c r="C9" s="46">
        <f>SUM(C6:C8)</f>
        <v>11</v>
      </c>
      <c r="D9" s="51">
        <f>SUM(D6:D8)</f>
        <v>8</v>
      </c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</row>
    <row r="10" spans="1:19" s="32" customFormat="1" x14ac:dyDescent="0.2">
      <c r="A10" s="17" t="s">
        <v>43</v>
      </c>
      <c r="B10" s="46" t="s">
        <v>51</v>
      </c>
      <c r="C10" s="47">
        <v>6</v>
      </c>
      <c r="D10" s="48">
        <v>0</v>
      </c>
    </row>
    <row r="11" spans="1:19" s="32" customFormat="1" x14ac:dyDescent="0.2">
      <c r="A11" s="49"/>
      <c r="B11" s="46" t="s">
        <v>38</v>
      </c>
      <c r="C11" s="47">
        <v>3</v>
      </c>
      <c r="D11" s="48">
        <v>0</v>
      </c>
      <c r="J11" s="50"/>
    </row>
    <row r="12" spans="1:19" s="32" customFormat="1" x14ac:dyDescent="0.2">
      <c r="A12" s="49"/>
      <c r="B12" s="46" t="s">
        <v>25</v>
      </c>
      <c r="C12" s="47">
        <v>2</v>
      </c>
      <c r="D12" s="48">
        <v>0</v>
      </c>
      <c r="J12" s="50"/>
    </row>
    <row r="13" spans="1:19" x14ac:dyDescent="0.2">
      <c r="A13" s="49"/>
      <c r="B13" s="52" t="s">
        <v>23</v>
      </c>
      <c r="C13" s="46">
        <f>SUM(C10:C12)</f>
        <v>11</v>
      </c>
      <c r="D13" s="51">
        <f>SUM(D10:D12)</f>
        <v>0</v>
      </c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</row>
    <row r="14" spans="1:19" s="32" customFormat="1" x14ac:dyDescent="0.2">
      <c r="A14" s="17" t="s">
        <v>44</v>
      </c>
      <c r="B14" s="46" t="s">
        <v>52</v>
      </c>
      <c r="C14" s="47">
        <v>6</v>
      </c>
      <c r="D14" s="48">
        <v>5</v>
      </c>
    </row>
    <row r="15" spans="1:19" s="32" customFormat="1" x14ac:dyDescent="0.2">
      <c r="A15" s="49"/>
      <c r="B15" s="46" t="s">
        <v>35</v>
      </c>
      <c r="C15" s="47">
        <v>3</v>
      </c>
      <c r="D15" s="48">
        <v>1.5</v>
      </c>
      <c r="J15" s="50"/>
    </row>
    <row r="16" spans="1:19" s="32" customFormat="1" x14ac:dyDescent="0.2">
      <c r="A16" s="49"/>
      <c r="B16" s="46" t="s">
        <v>25</v>
      </c>
      <c r="C16" s="47">
        <v>2</v>
      </c>
      <c r="D16" s="48">
        <v>0</v>
      </c>
      <c r="J16" s="50"/>
    </row>
    <row r="17" spans="1:15" x14ac:dyDescent="0.2">
      <c r="A17" s="49"/>
      <c r="B17" s="46" t="s">
        <v>23</v>
      </c>
      <c r="C17" s="46">
        <f>SUM(C14:C16)</f>
        <v>11</v>
      </c>
      <c r="D17" s="51">
        <f>SUM(D14:D16)</f>
        <v>6.5</v>
      </c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</row>
    <row r="18" spans="1:15" s="32" customFormat="1" x14ac:dyDescent="0.2">
      <c r="A18" s="17" t="s">
        <v>45</v>
      </c>
      <c r="B18" s="46" t="s">
        <v>53</v>
      </c>
      <c r="C18" s="47">
        <v>6</v>
      </c>
      <c r="D18" s="48">
        <v>0</v>
      </c>
    </row>
    <row r="19" spans="1:15" s="32" customFormat="1" x14ac:dyDescent="0.2">
      <c r="A19" s="49"/>
      <c r="B19" s="46" t="s">
        <v>37</v>
      </c>
      <c r="C19" s="47">
        <v>3</v>
      </c>
      <c r="D19" s="48">
        <v>0</v>
      </c>
      <c r="J19" s="50"/>
    </row>
    <row r="20" spans="1:15" s="32" customFormat="1" x14ac:dyDescent="0.2">
      <c r="A20" s="49"/>
      <c r="B20" s="46" t="s">
        <v>25</v>
      </c>
      <c r="C20" s="47">
        <v>2</v>
      </c>
      <c r="D20" s="48">
        <v>0</v>
      </c>
      <c r="J20" s="50"/>
    </row>
    <row r="21" spans="1:15" x14ac:dyDescent="0.2">
      <c r="A21" s="49"/>
      <c r="B21" s="52" t="s">
        <v>23</v>
      </c>
      <c r="C21" s="46">
        <f>SUM(C18:C20)</f>
        <v>11</v>
      </c>
      <c r="D21" s="51">
        <f>SUM(D18:D20)</f>
        <v>0</v>
      </c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</row>
    <row r="22" spans="1:15" s="32" customFormat="1" x14ac:dyDescent="0.2">
      <c r="A22" s="17" t="s">
        <v>46</v>
      </c>
      <c r="B22" s="46" t="s">
        <v>54</v>
      </c>
      <c r="C22" s="47">
        <v>6</v>
      </c>
      <c r="D22" s="48">
        <v>0</v>
      </c>
    </row>
    <row r="23" spans="1:15" s="32" customFormat="1" x14ac:dyDescent="0.2">
      <c r="A23" s="49"/>
      <c r="B23" s="46" t="s">
        <v>34</v>
      </c>
      <c r="C23" s="47">
        <v>3</v>
      </c>
      <c r="D23" s="48">
        <v>0</v>
      </c>
      <c r="J23" s="50"/>
    </row>
    <row r="24" spans="1:15" s="32" customFormat="1" x14ac:dyDescent="0.2">
      <c r="A24" s="49"/>
      <c r="B24" s="46" t="s">
        <v>25</v>
      </c>
      <c r="C24" s="47">
        <v>2</v>
      </c>
      <c r="D24" s="48">
        <v>0</v>
      </c>
      <c r="J24" s="50"/>
    </row>
    <row r="25" spans="1:15" x14ac:dyDescent="0.2">
      <c r="A25" s="49"/>
      <c r="B25" s="52" t="s">
        <v>24</v>
      </c>
      <c r="C25" s="46">
        <f>SUM(C22:C24)</f>
        <v>11</v>
      </c>
      <c r="D25" s="51">
        <f>SUM(D22:D24)</f>
        <v>0</v>
      </c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</row>
    <row r="26" spans="1:15" x14ac:dyDescent="0.2">
      <c r="A26" s="53"/>
      <c r="B26" s="54" t="s">
        <v>7</v>
      </c>
      <c r="C26" s="55">
        <f>SUM(C5,C9,C13,C17,C21,C25)</f>
        <v>66</v>
      </c>
      <c r="D26" s="56">
        <f>SUM(D5,D9,D13,D17,D21,D25)</f>
        <v>14.5</v>
      </c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Management Summary</vt:lpstr>
      <vt:lpstr>Gantt</vt:lpstr>
      <vt:lpstr>Meetings</vt:lpstr>
      <vt:lpstr>SA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pizza</dc:creator>
  <dc:description/>
  <cp:lastModifiedBy>Microsoft Office User</cp:lastModifiedBy>
  <cp:revision>1</cp:revision>
  <dcterms:created xsi:type="dcterms:W3CDTF">2018-11-06T05:29:55Z</dcterms:created>
  <dcterms:modified xsi:type="dcterms:W3CDTF">2019-02-07T02:01:05Z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