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6C050B54-C50B-4949-BB7B-13FEFE24880B}" xr6:coauthVersionLast="40" xr6:coauthVersionMax="40" xr10:uidLastSave="{00000000-0000-0000-0000-000000000000}"/>
  <bookViews>
    <workbookView xWindow="0" yWindow="460" windowWidth="27200" windowHeight="20540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D25" i="4"/>
  <c r="C25" i="4"/>
  <c r="N8" i="1" s="1"/>
  <c r="D21" i="4"/>
  <c r="O7" i="1" s="1"/>
  <c r="C5" i="4"/>
  <c r="C21" i="4"/>
  <c r="N7" i="1" s="1"/>
  <c r="D17" i="4"/>
  <c r="O6" i="1" s="1"/>
  <c r="C17" i="4"/>
  <c r="N6" i="1" s="1"/>
  <c r="D13" i="4"/>
  <c r="O5" i="1" s="1"/>
  <c r="C13" i="4"/>
  <c r="N5" i="1" s="1"/>
  <c r="D9" i="4"/>
  <c r="O4" i="1" s="1"/>
  <c r="C9" i="4"/>
  <c r="N4" i="1" s="1"/>
  <c r="D5" i="4"/>
  <c r="O3" i="1" s="1"/>
  <c r="C73" i="2"/>
  <c r="G8" i="1" s="1"/>
  <c r="B73" i="2"/>
  <c r="F8" i="1" s="1"/>
  <c r="C61" i="2"/>
  <c r="G7" i="1" s="1"/>
  <c r="B61" i="2"/>
  <c r="F7" i="1" s="1"/>
  <c r="C49" i="2"/>
  <c r="B49" i="2"/>
  <c r="F6" i="1" s="1"/>
  <c r="C37" i="2"/>
  <c r="G5" i="1" s="1"/>
  <c r="B37" i="2"/>
  <c r="F5" i="1" s="1"/>
  <c r="C25" i="2"/>
  <c r="G4" i="1" s="1"/>
  <c r="B25" i="2"/>
  <c r="F4" i="1" s="1"/>
  <c r="C13" i="2"/>
  <c r="B13" i="2"/>
  <c r="D26" i="4" l="1"/>
  <c r="B7" i="1"/>
  <c r="B4" i="1"/>
  <c r="B5" i="1"/>
  <c r="C74" i="2"/>
  <c r="G6" i="1"/>
  <c r="B8" i="1"/>
  <c r="B6" i="1"/>
  <c r="C26" i="4"/>
  <c r="N3" i="1"/>
  <c r="P3" i="1" s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B8" i="3"/>
  <c r="K7" i="1" s="1"/>
  <c r="C7" i="1" s="1"/>
  <c r="D7" i="1" s="1"/>
  <c r="B7" i="3"/>
  <c r="B6" i="3"/>
  <c r="B5" i="3"/>
  <c r="K4" i="1" s="1"/>
  <c r="C4" i="1" s="1"/>
  <c r="B4" i="3"/>
  <c r="K3" i="1" s="1"/>
  <c r="G3" i="1"/>
  <c r="F3" i="1"/>
  <c r="F9" i="1" s="1"/>
  <c r="O9" i="1"/>
  <c r="J9" i="1"/>
  <c r="P8" i="1"/>
  <c r="P7" i="1"/>
  <c r="P6" i="1"/>
  <c r="P5" i="1"/>
  <c r="P4" i="1"/>
  <c r="D4" i="1" l="1"/>
  <c r="D8" i="1"/>
  <c r="C3" i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<sst xmlns="http://schemas.openxmlformats.org/spreadsheetml/2006/main" count="208" uniqueCount="71">
  <si>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</si>
  <si>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</si>
  <si>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</si>
  <si>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</si>
  <si>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</si>
  <si>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</si>
  <si>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</si>
  <si>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</si>
  <si>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</si>
  <si>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</si>
  <si>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</si>
  <si>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</si>
  <si>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</si>
  <si>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</si>
  <si>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</si>
  <si>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</si>
  <si>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</si>
  <si>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</si>
  <si>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</si>
  <si>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</si>
  <si>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</si>
  <si>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</si>
  <si>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</si>
  <si>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</si>
  <si>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</si>
  <si>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</si>
  <si>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</si>
  <si>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</si>
  <si>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</si>
  <si>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</si>
  <si>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</si>
  <si>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</si>
  <si>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</si>
  <si>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</si>
  <si>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</si>
  <si>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</si>
  <si>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</si>
  <si>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</si>
  <si>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RFP (5 &amp; 6)</t>
  </si>
  <si>
    <t>RFP (7)</t>
  </si>
  <si>
    <t>Jan. 29</t>
  </si>
  <si>
    <t>Jacob:</t>
  </si>
  <si>
    <t>Cameron:</t>
  </si>
  <si>
    <t>Conrad:</t>
  </si>
  <si>
    <t>Benjamin:</t>
  </si>
  <si>
    <t>Delaney:</t>
  </si>
  <si>
    <t>Corbin:</t>
  </si>
  <si>
    <t>Assigned RFP Sections</t>
  </si>
  <si>
    <t>Jan. 31</t>
  </si>
  <si>
    <t>Champion (Map)</t>
  </si>
  <si>
    <t>Champion (Menu &amp; Sound)</t>
  </si>
  <si>
    <t>Champion (Score)</t>
  </si>
  <si>
    <t>Champion (Player)</t>
  </si>
  <si>
    <t>Champion (Items)</t>
  </si>
  <si>
    <t>Champion (Enemies)</t>
  </si>
  <si>
    <t>Finished Champions, RFP, and SA Presentation</t>
  </si>
  <si>
    <t>Worked through RFP and SA Presentation</t>
  </si>
  <si>
    <t>Feb. 5</t>
  </si>
  <si>
    <t>Requirements Collection</t>
  </si>
  <si>
    <t>Implement Update Player Position</t>
  </si>
  <si>
    <t>Implement Manage Player Controls</t>
  </si>
  <si>
    <t>Testing</t>
  </si>
  <si>
    <t>Implement Collision Check</t>
  </si>
  <si>
    <t>Installation</t>
  </si>
  <si>
    <t>Plan Menus</t>
  </si>
  <si>
    <t>Collect Sounds</t>
  </si>
  <si>
    <t>Create Menus</t>
  </si>
  <si>
    <t>Create Buttons</t>
  </si>
  <si>
    <t>Make stuff work together</t>
  </si>
  <si>
    <t>Presentation Rehersal</t>
  </si>
  <si>
    <t>Feb.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</si>
</sst>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G20" sqref="G20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41</v>
      </c>
      <c r="B3" s="11">
        <f t="shared" ref="B3:C8" si="0">(SUM(F3,J3,N3))</f>
        <v>2700</v>
      </c>
      <c r="C3" s="12">
        <f t="shared" si="0"/>
        <v>925</v>
      </c>
      <c r="D3" s="13">
        <f t="shared" ref="D3:D8" si="1">(B3-C3)</f>
        <v>1775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1500</v>
      </c>
      <c r="K3" s="12">
        <f>Meetings!B4*100</f>
        <v>875</v>
      </c>
      <c r="L3" s="13">
        <f t="shared" ref="L3:L8" si="3">(J3-K3)</f>
        <v>625</v>
      </c>
      <c r="M3" s="9"/>
      <c r="N3" s="11">
        <f>SA!C5*100</f>
        <v>1100</v>
      </c>
      <c r="O3" s="12">
        <f>SA!D5*100</f>
        <v>0</v>
      </c>
      <c r="P3" s="13">
        <f t="shared" ref="P3:P8" si="4">(N3-O3)</f>
        <v>1100</v>
      </c>
    </row>
    <row r="4" spans="1:16">
      <c r="A4" s="17" t="s">
        <v>42</v>
      </c>
      <c r="B4" s="14">
        <f t="shared" si="0"/>
        <v>2600</v>
      </c>
      <c r="C4" s="15">
        <f t="shared" si="0"/>
        <v>1675</v>
      </c>
      <c r="D4" s="16">
        <f t="shared" si="1"/>
        <v>925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1500</v>
      </c>
      <c r="K4" s="15">
        <f>Meetings!B5*100</f>
        <v>875</v>
      </c>
      <c r="L4" s="16">
        <f t="shared" si="3"/>
        <v>625</v>
      </c>
      <c r="M4" s="9"/>
      <c r="N4" s="14">
        <f>SA!C9*100</f>
        <v>1100</v>
      </c>
      <c r="O4" s="15">
        <f>SA!D9*100</f>
        <v>800</v>
      </c>
      <c r="P4" s="16">
        <f t="shared" si="4"/>
        <v>300</v>
      </c>
    </row>
    <row r="5" spans="1:16">
      <c r="A5" s="17" t="s">
        <v>43</v>
      </c>
      <c r="B5" s="14">
        <f t="shared" si="0"/>
        <v>2600</v>
      </c>
      <c r="C5" s="15">
        <f t="shared" si="0"/>
        <v>925</v>
      </c>
      <c r="D5" s="16">
        <f t="shared" si="1"/>
        <v>1675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1500</v>
      </c>
      <c r="K5" s="15">
        <f>Meetings!B6*100</f>
        <v>925</v>
      </c>
      <c r="L5" s="16">
        <f t="shared" si="3"/>
        <v>575</v>
      </c>
      <c r="M5" s="9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>
      <c r="A6" s="17" t="s">
        <v>44</v>
      </c>
      <c r="B6" s="14">
        <f t="shared" si="0"/>
        <v>2700</v>
      </c>
      <c r="C6" s="15">
        <f t="shared" si="0"/>
        <v>1675</v>
      </c>
      <c r="D6" s="16">
        <f t="shared" si="1"/>
        <v>1025</v>
      </c>
      <c r="E6" s="5"/>
      <c r="F6" s="14">
        <f>(Gantt!$B49)*100</f>
        <v>100</v>
      </c>
      <c r="G6" s="15">
        <f>(Gantt!$C49)*100</f>
        <v>100</v>
      </c>
      <c r="H6" s="16">
        <f t="shared" si="2"/>
        <v>0</v>
      </c>
      <c r="I6" s="9"/>
      <c r="J6" s="14">
        <v>1500</v>
      </c>
      <c r="K6" s="15">
        <f>Meetings!B7*100</f>
        <v>925</v>
      </c>
      <c r="L6" s="16">
        <f t="shared" si="3"/>
        <v>575</v>
      </c>
      <c r="M6" s="9"/>
      <c r="N6" s="14">
        <f>SA!C17*100</f>
        <v>1100</v>
      </c>
      <c r="O6" s="15">
        <f>SA!D17*100</f>
        <v>650</v>
      </c>
      <c r="P6" s="16">
        <f t="shared" si="4"/>
        <v>450</v>
      </c>
    </row>
    <row r="7" spans="1:16">
      <c r="A7" s="17" t="s">
        <v>45</v>
      </c>
      <c r="B7" s="14">
        <f t="shared" si="0"/>
        <v>2700</v>
      </c>
      <c r="C7" s="15">
        <f t="shared" si="0"/>
        <v>1125</v>
      </c>
      <c r="D7" s="16">
        <f t="shared" si="1"/>
        <v>1575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1500</v>
      </c>
      <c r="K7" s="15">
        <f>Meetings!B8*100</f>
        <v>925</v>
      </c>
      <c r="L7" s="16">
        <f t="shared" si="3"/>
        <v>575</v>
      </c>
      <c r="M7" s="9"/>
      <c r="N7" s="14">
        <f>SA!C21*100</f>
        <v>1100</v>
      </c>
      <c r="O7" s="15">
        <f>SA!D21*100</f>
        <v>0</v>
      </c>
      <c r="P7" s="16">
        <f t="shared" si="4"/>
        <v>1100</v>
      </c>
    </row>
    <row r="8" spans="1:16">
      <c r="A8" s="17" t="s">
        <v>46</v>
      </c>
      <c r="B8" s="18">
        <f t="shared" si="0"/>
        <v>2700</v>
      </c>
      <c r="C8" s="19">
        <f t="shared" si="0"/>
        <v>945</v>
      </c>
      <c r="D8" s="20">
        <f t="shared" si="1"/>
        <v>1755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1500</v>
      </c>
      <c r="K8" s="15">
        <f>Meetings!B9*100</f>
        <v>925</v>
      </c>
      <c r="L8" s="16">
        <f t="shared" si="3"/>
        <v>575</v>
      </c>
      <c r="M8" s="9"/>
      <c r="N8" s="18">
        <f>SA!C25*100</f>
        <v>1100</v>
      </c>
      <c r="O8" s="19">
        <f>SA!D25*100</f>
        <v>0</v>
      </c>
      <c r="P8" s="20">
        <f t="shared" si="4"/>
        <v>1100</v>
      </c>
    </row>
    <row r="9" spans="1:16">
      <c r="A9" s="21" t="s">
        <v>7</v>
      </c>
      <c r="B9" s="22">
        <f>SUM(B3:B8)</f>
        <v>16000</v>
      </c>
      <c r="C9" s="23">
        <f>SUM(C3:C8)</f>
        <v>7270</v>
      </c>
      <c r="D9" s="24">
        <f>SUM(D3:D8)</f>
        <v>8730</v>
      </c>
      <c r="E9" s="5"/>
      <c r="F9" s="25">
        <f>SUM(F3:F8)</f>
        <v>400</v>
      </c>
      <c r="G9" s="26">
        <f>SUM(G3:G8)</f>
        <v>370</v>
      </c>
      <c r="H9" s="27">
        <f>SUM(H3:H8)</f>
        <v>30</v>
      </c>
      <c r="I9" s="9"/>
      <c r="J9" s="25">
        <f>SUM(J3:J8)</f>
        <v>9000</v>
      </c>
      <c r="K9" s="26">
        <f>SUM(K3:K8)</f>
        <v>5450</v>
      </c>
      <c r="L9" s="27">
        <f>SUM(L3:L8)</f>
        <v>3550</v>
      </c>
      <c r="M9" s="9"/>
      <c r="N9" s="22">
        <f>SUM(N3:N8)</f>
        <v>6600</v>
      </c>
      <c r="O9" s="23">
        <f>SUM(O3:O8)</f>
        <v>1450</v>
      </c>
      <c r="P9" s="24">
        <f>SUM(P3:P8)</f>
        <v>5150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opLeftCell="A11" zoomScaleNormal="100" workbookViewId="0">
      <selection activeCell="A22" sqref="A22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41</v>
      </c>
      <c r="D2" t="s">
        <v>14</v>
      </c>
    </row>
    <row r="3" spans="1:27">
      <c r="A3" t="s">
        <v>33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15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15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15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15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15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15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15</v>
      </c>
      <c r="B10" s="32">
        <v>0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42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64</v>
      </c>
      <c r="B15" s="32">
        <v>0</v>
      </c>
      <c r="C15" s="32">
        <v>0</v>
      </c>
    </row>
    <row r="16" spans="1:27" s="32" customFormat="1">
      <c r="A16" s="32" t="s">
        <v>66</v>
      </c>
      <c r="B16" s="32">
        <v>0</v>
      </c>
      <c r="C16" s="32">
        <v>0</v>
      </c>
    </row>
    <row r="17" spans="1:27" s="32" customFormat="1">
      <c r="A17" s="32" t="s">
        <v>67</v>
      </c>
      <c r="B17" s="32">
        <v>0</v>
      </c>
      <c r="C17" s="32">
        <v>0</v>
      </c>
    </row>
    <row r="18" spans="1:27" s="32" customFormat="1">
      <c r="A18" s="32" t="s">
        <v>65</v>
      </c>
      <c r="B18" s="32">
        <v>0</v>
      </c>
      <c r="C18" s="32">
        <v>0</v>
      </c>
      <c r="J18" s="33"/>
    </row>
    <row r="19" spans="1:27" s="32" customFormat="1">
      <c r="A19" s="32" t="s">
        <v>68</v>
      </c>
      <c r="B19" s="32">
        <v>0</v>
      </c>
      <c r="C19" s="32">
        <v>0</v>
      </c>
    </row>
    <row r="20" spans="1:27" s="32" customFormat="1">
      <c r="A20" s="32" t="s">
        <v>61</v>
      </c>
      <c r="B20" s="32">
        <v>0</v>
      </c>
      <c r="C20" s="32">
        <v>0</v>
      </c>
    </row>
    <row r="21" spans="1:27" s="32" customFormat="1">
      <c r="A21" s="32" t="s">
        <v>63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43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44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31</v>
      </c>
      <c r="B39" s="32">
        <v>1</v>
      </c>
      <c r="C39" s="32">
        <v>1</v>
      </c>
    </row>
    <row r="40" spans="1:27" s="32" customFormat="1">
      <c r="A40" s="32" t="s">
        <v>58</v>
      </c>
      <c r="B40" s="32">
        <v>0</v>
      </c>
      <c r="C40" s="32">
        <v>0</v>
      </c>
    </row>
    <row r="41" spans="1:27" s="32" customFormat="1">
      <c r="A41" s="32" t="s">
        <v>60</v>
      </c>
      <c r="B41" s="32">
        <v>0</v>
      </c>
      <c r="C41" s="32">
        <v>0</v>
      </c>
      <c r="J41" s="33"/>
    </row>
    <row r="42" spans="1:27" s="32" customFormat="1">
      <c r="A42" s="32" t="s">
        <v>59</v>
      </c>
      <c r="B42" s="32">
        <v>0</v>
      </c>
      <c r="C42" s="32">
        <v>0</v>
      </c>
    </row>
    <row r="43" spans="1:27" s="32" customFormat="1">
      <c r="A43" s="32" t="s">
        <v>62</v>
      </c>
      <c r="B43" s="32">
        <v>0</v>
      </c>
      <c r="C43" s="32">
        <v>0</v>
      </c>
    </row>
    <row r="44" spans="1:27" s="32" customFormat="1">
      <c r="A44" s="32" t="s">
        <v>61</v>
      </c>
      <c r="B44" s="32">
        <v>0</v>
      </c>
      <c r="C44" s="32">
        <v>0</v>
      </c>
    </row>
    <row r="45" spans="1:27" s="32" customFormat="1">
      <c r="A45" s="32" t="s">
        <v>63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</v>
      </c>
      <c r="C49">
        <f>SUM(C39:C48)</f>
        <v>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45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32</v>
      </c>
      <c r="B51" s="32">
        <v>1</v>
      </c>
      <c r="C51" s="32">
        <v>2</v>
      </c>
    </row>
    <row r="52" spans="1:27" s="32" customFormat="1">
      <c r="A52" s="32" t="s">
        <v>15</v>
      </c>
      <c r="B52" s="32">
        <v>0</v>
      </c>
      <c r="C52" s="32">
        <v>0</v>
      </c>
    </row>
    <row r="53" spans="1:27" s="32" customFormat="1">
      <c r="A53" s="32" t="s">
        <v>15</v>
      </c>
      <c r="B53" s="32">
        <v>0</v>
      </c>
      <c r="C53" s="32">
        <v>0</v>
      </c>
    </row>
    <row r="54" spans="1:27" s="32" customFormat="1">
      <c r="A54" s="32" t="s">
        <v>15</v>
      </c>
      <c r="B54" s="32">
        <v>0</v>
      </c>
      <c r="C54" s="32">
        <v>0</v>
      </c>
      <c r="J54" s="33"/>
    </row>
    <row r="55" spans="1:27" s="32" customFormat="1">
      <c r="A55" s="32" t="s">
        <v>15</v>
      </c>
      <c r="B55" s="32">
        <v>0</v>
      </c>
      <c r="C55" s="32">
        <v>0</v>
      </c>
    </row>
    <row r="56" spans="1:27" s="32" customFormat="1">
      <c r="A56" s="32" t="s">
        <v>15</v>
      </c>
      <c r="B56" s="32">
        <v>0</v>
      </c>
      <c r="C56" s="32">
        <v>0</v>
      </c>
    </row>
    <row r="57" spans="1:27" s="32" customFormat="1">
      <c r="A57" s="32" t="s">
        <v>15</v>
      </c>
      <c r="B57" s="32">
        <v>0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46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30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</v>
      </c>
      <c r="C74">
        <f>SUM(C13,C25,C37,C49,C61,C73)</f>
        <v>3.7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400</v>
      </c>
      <c r="C75" s="36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tabSelected="1" zoomScaleNormal="100" workbookViewId="0">
      <selection activeCell="H1" sqref="H1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1.33203125" style="37" customWidth="1"/>
    <col min="7" max="8" width="10.5" style="37" customWidth="1"/>
    <col min="9" max="12" width="4.1640625" style="37" bestFit="1" customWidth="1"/>
    <col min="13" max="1025" width="8.83203125" style="37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27</v>
      </c>
      <c r="E1" s="40" t="s">
        <v>40</v>
      </c>
      <c r="F1" s="40" t="s">
        <v>48</v>
      </c>
      <c r="G1" s="40" t="s">
        <v>57</v>
      </c>
      <c r="H1" s="40" t="s">
        <v>70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112">
      <c r="B2" s="39" t="s">
        <v>21</v>
      </c>
      <c r="C2" s="41" t="s">
        <v>26</v>
      </c>
      <c r="D2" s="41" t="s">
        <v>28</v>
      </c>
      <c r="E2" s="41" t="s">
        <v>47</v>
      </c>
      <c r="F2" s="41" t="s">
        <v>56</v>
      </c>
      <c r="G2" s="41" t="s">
        <v>55</v>
      </c>
      <c r="H2" s="41" t="s">
        <v>69</v>
      </c>
      <c r="I2" s="41" t="s">
        <v>29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3</v>
      </c>
      <c r="G3" s="40">
        <v>2.5</v>
      </c>
      <c r="H3" s="40">
        <v>1.5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41</v>
      </c>
      <c r="B4" s="39">
        <f t="shared" ref="B4:B9" si="0">SUMIF(C4:L4,A$1,C$3:Z$3)</f>
        <v>8.75</v>
      </c>
      <c r="C4" s="42" t="s">
        <v>18</v>
      </c>
      <c r="D4" s="42"/>
      <c r="E4" s="38" t="s">
        <v>18</v>
      </c>
      <c r="F4" s="38" t="s">
        <v>18</v>
      </c>
      <c r="G4" s="38" t="s">
        <v>18</v>
      </c>
      <c r="H4" s="38" t="s">
        <v>18</v>
      </c>
      <c r="I4" s="42"/>
      <c r="J4" s="42"/>
      <c r="K4" s="42"/>
      <c r="L4" s="42"/>
    </row>
    <row r="5" spans="1:12">
      <c r="A5" s="39" t="s">
        <v>42</v>
      </c>
      <c r="B5" s="39">
        <f t="shared" si="0"/>
        <v>8.75</v>
      </c>
      <c r="C5" s="42" t="s">
        <v>18</v>
      </c>
      <c r="D5" s="42"/>
      <c r="E5" s="38" t="s">
        <v>18</v>
      </c>
      <c r="F5" s="38" t="s">
        <v>18</v>
      </c>
      <c r="G5" s="38" t="s">
        <v>18</v>
      </c>
      <c r="H5" s="38" t="s">
        <v>18</v>
      </c>
      <c r="J5" s="42"/>
      <c r="K5" s="42"/>
      <c r="L5" s="42"/>
    </row>
    <row r="6" spans="1:12">
      <c r="A6" s="39" t="s">
        <v>43</v>
      </c>
      <c r="B6" s="39">
        <f t="shared" si="0"/>
        <v>9.25</v>
      </c>
      <c r="C6" s="42" t="s">
        <v>18</v>
      </c>
      <c r="D6" s="38" t="s">
        <v>18</v>
      </c>
      <c r="E6" s="38" t="s">
        <v>18</v>
      </c>
      <c r="F6" s="38" t="s">
        <v>18</v>
      </c>
      <c r="G6" s="38" t="s">
        <v>18</v>
      </c>
      <c r="H6" s="38" t="s">
        <v>18</v>
      </c>
      <c r="I6" s="42"/>
      <c r="J6" s="42"/>
      <c r="K6" s="42"/>
      <c r="L6" s="42"/>
    </row>
    <row r="7" spans="1:12">
      <c r="A7" s="39" t="s">
        <v>44</v>
      </c>
      <c r="B7" s="39">
        <f t="shared" si="0"/>
        <v>9.25</v>
      </c>
      <c r="C7" s="42" t="s">
        <v>18</v>
      </c>
      <c r="D7" s="38" t="s">
        <v>18</v>
      </c>
      <c r="E7" s="38" t="s">
        <v>18</v>
      </c>
      <c r="F7" s="38" t="s">
        <v>18</v>
      </c>
      <c r="G7" s="38" t="s">
        <v>18</v>
      </c>
      <c r="H7" s="38" t="s">
        <v>18</v>
      </c>
      <c r="I7" s="42"/>
      <c r="J7" s="42"/>
      <c r="K7" s="42"/>
      <c r="L7" s="42"/>
    </row>
    <row r="8" spans="1:12">
      <c r="A8" s="39" t="s">
        <v>45</v>
      </c>
      <c r="B8" s="39">
        <f t="shared" si="0"/>
        <v>9.25</v>
      </c>
      <c r="C8" s="42" t="s">
        <v>18</v>
      </c>
      <c r="D8" s="38" t="s">
        <v>18</v>
      </c>
      <c r="E8" s="38" t="s">
        <v>18</v>
      </c>
      <c r="F8" s="38" t="s">
        <v>18</v>
      </c>
      <c r="G8" s="38" t="s">
        <v>18</v>
      </c>
      <c r="H8" s="38" t="s">
        <v>18</v>
      </c>
      <c r="I8" s="42"/>
      <c r="J8" s="42"/>
      <c r="K8" s="42"/>
      <c r="L8" s="42"/>
    </row>
    <row r="9" spans="1:12">
      <c r="A9" s="39" t="s">
        <v>46</v>
      </c>
      <c r="B9" s="39">
        <f t="shared" si="0"/>
        <v>9.25</v>
      </c>
      <c r="C9" s="42" t="s">
        <v>18</v>
      </c>
      <c r="D9" s="38" t="s">
        <v>18</v>
      </c>
      <c r="E9" s="38" t="s">
        <v>18</v>
      </c>
      <c r="F9" s="38" t="s">
        <v>18</v>
      </c>
      <c r="G9" s="38" t="s">
        <v>18</v>
      </c>
      <c r="H9" s="38" t="s">
        <v>18</v>
      </c>
      <c r="I9" s="42"/>
      <c r="J9" s="42"/>
      <c r="K9" s="42"/>
      <c r="L9" s="42"/>
    </row>
    <row r="10" spans="1:12">
      <c r="A10" s="39" t="s">
        <v>7</v>
      </c>
      <c r="B10" s="39">
        <f>SUM(B4:B9)</f>
        <v>54.5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18</v>
      </c>
      <c r="G10" s="40">
        <f t="shared" si="1"/>
        <v>15</v>
      </c>
      <c r="H10" s="40">
        <f t="shared" si="1"/>
        <v>9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opLeftCell="A2" zoomScaleNormal="100" workbookViewId="0">
      <selection activeCell="D8" sqref="D8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41</v>
      </c>
      <c r="B2" s="46" t="s">
        <v>49</v>
      </c>
      <c r="C2" s="47">
        <v>6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36</v>
      </c>
      <c r="C3" s="47">
        <v>3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25</v>
      </c>
      <c r="C4" s="47">
        <v>2</v>
      </c>
      <c r="D4" s="48">
        <v>0</v>
      </c>
      <c r="J4" s="50"/>
    </row>
    <row r="5" spans="1:19">
      <c r="A5" s="49"/>
      <c r="B5" s="46" t="s">
        <v>23</v>
      </c>
      <c r="C5" s="46">
        <f>SUM(C2:C4)</f>
        <v>11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42</v>
      </c>
      <c r="B6" s="46" t="s">
        <v>50</v>
      </c>
      <c r="C6" s="47">
        <v>6</v>
      </c>
      <c r="D6" s="48">
        <v>6</v>
      </c>
    </row>
    <row r="7" spans="1:19" s="32" customFormat="1">
      <c r="A7" s="49"/>
      <c r="B7" s="46" t="s">
        <v>39</v>
      </c>
      <c r="C7" s="47">
        <v>3</v>
      </c>
      <c r="D7" s="48">
        <v>1</v>
      </c>
      <c r="J7" s="50"/>
    </row>
    <row r="8" spans="1:19" s="32" customFormat="1">
      <c r="A8" s="49"/>
      <c r="B8" s="46" t="s">
        <v>25</v>
      </c>
      <c r="C8" s="47">
        <v>2</v>
      </c>
      <c r="D8" s="48">
        <v>1</v>
      </c>
      <c r="J8" s="50"/>
    </row>
    <row r="9" spans="1:19">
      <c r="A9" s="49"/>
      <c r="B9" s="46" t="s">
        <v>23</v>
      </c>
      <c r="C9" s="46">
        <f>SUM(C6:C8)</f>
        <v>11</v>
      </c>
      <c r="D9" s="51">
        <f>SUM(D6:D8)</f>
        <v>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43</v>
      </c>
      <c r="B10" s="46" t="s">
        <v>51</v>
      </c>
      <c r="C10" s="47">
        <v>6</v>
      </c>
      <c r="D10" s="48">
        <v>0</v>
      </c>
    </row>
    <row r="11" spans="1:19" s="32" customFormat="1">
      <c r="A11" s="49"/>
      <c r="B11" s="46" t="s">
        <v>38</v>
      </c>
      <c r="C11" s="47">
        <v>3</v>
      </c>
      <c r="D11" s="48">
        <v>0</v>
      </c>
      <c r="J11" s="50"/>
    </row>
    <row r="12" spans="1:19" s="32" customFormat="1">
      <c r="A12" s="49"/>
      <c r="B12" s="46" t="s">
        <v>25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11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44</v>
      </c>
      <c r="B14" s="46" t="s">
        <v>52</v>
      </c>
      <c r="C14" s="47">
        <v>6</v>
      </c>
      <c r="D14" s="48">
        <v>5</v>
      </c>
    </row>
    <row r="15" spans="1:19" s="32" customFormat="1">
      <c r="A15" s="49"/>
      <c r="B15" s="46" t="s">
        <v>35</v>
      </c>
      <c r="C15" s="47">
        <v>3</v>
      </c>
      <c r="D15" s="48">
        <v>1.5</v>
      </c>
      <c r="J15" s="50"/>
    </row>
    <row r="16" spans="1:19" s="32" customFormat="1">
      <c r="A16" s="49"/>
      <c r="B16" s="46" t="s">
        <v>25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11</v>
      </c>
      <c r="D17" s="51">
        <f>SUM(D14:D16)</f>
        <v>6.5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45</v>
      </c>
      <c r="B18" s="46" t="s">
        <v>53</v>
      </c>
      <c r="C18" s="47">
        <v>6</v>
      </c>
      <c r="D18" s="48">
        <v>0</v>
      </c>
    </row>
    <row r="19" spans="1:15" s="32" customFormat="1">
      <c r="A19" s="49"/>
      <c r="B19" s="46" t="s">
        <v>37</v>
      </c>
      <c r="C19" s="47">
        <v>3</v>
      </c>
      <c r="D19" s="48">
        <v>0</v>
      </c>
      <c r="J19" s="50"/>
    </row>
    <row r="20" spans="1:15" s="32" customFormat="1">
      <c r="A20" s="49"/>
      <c r="B20" s="46" t="s">
        <v>25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11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46</v>
      </c>
      <c r="B22" s="46" t="s">
        <v>54</v>
      </c>
      <c r="C22" s="47">
        <v>6</v>
      </c>
      <c r="D22" s="48">
        <v>0</v>
      </c>
    </row>
    <row r="23" spans="1:15" s="32" customFormat="1">
      <c r="A23" s="49"/>
      <c r="B23" s="46" t="s">
        <v>34</v>
      </c>
      <c r="C23" s="47">
        <v>3</v>
      </c>
      <c r="D23" s="48">
        <v>0</v>
      </c>
      <c r="J23" s="50"/>
    </row>
    <row r="24" spans="1:15" s="32" customFormat="1">
      <c r="A24" s="49"/>
      <c r="B24" s="46" t="s">
        <v>25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11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66</v>
      </c>
      <c r="D26" s="56">
        <f>SUM(D5,D9,D13,D17,D21,D25)</f>
        <v>14.5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2019-02-07T03:35:45Z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